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0"/>
  <workbookPr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13_ncr:1_{1D5BB112-AE84-0B4E-ABFC-C777E6F116C3}" xr6:coauthVersionLast="47" xr6:coauthVersionMax="47" xr10:uidLastSave="{00000000-0000-0000-0000-000000000000}"/>
  <bookViews>
    <workbookView xWindow="-32680" yWindow="-1660" windowWidth="32060" windowHeight="20620" activeTab="4" xr2:uid="{00000000-000D-0000-FFFF-FFFF00000000}"/>
  </bookViews>
  <sheets>
    <sheet name="Paramètres" sheetId="1" r:id="rId1"/>
    <sheet name="Employés" sheetId="4" r:id="rId2"/>
    <sheet name="Entretiens" sheetId="5" r:id="rId3"/>
    <sheet name="Prévisions" sheetId="6" r:id="rId4"/>
    <sheet name="Individuel" sheetId="7" r:id="rId5"/>
    <sheet name="Suivi" sheetId="2" r:id="rId6"/>
    <sheet name="Alertes" sheetId="3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4" l="1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T22" i="4" a="1"/>
  <c r="T22" i="4" s="1"/>
  <c r="U22" i="4" a="1"/>
  <c r="U22" i="4" s="1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8" i="4"/>
  <c r="S8" i="4" a="1"/>
  <c r="S8" i="4" s="1"/>
  <c r="S9" i="4" a="1"/>
  <c r="S9" i="4" s="1"/>
  <c r="S10" i="4" a="1"/>
  <c r="S10" i="4" s="1"/>
  <c r="S11" i="4" a="1"/>
  <c r="S11" i="4" s="1"/>
  <c r="S12" i="4" a="1"/>
  <c r="S12" i="4" s="1"/>
  <c r="S13" i="4" a="1"/>
  <c r="S13" i="4" s="1"/>
  <c r="S14" i="4" a="1"/>
  <c r="S14" i="4" s="1"/>
  <c r="S15" i="4" a="1"/>
  <c r="S15" i="4" s="1"/>
  <c r="S16" i="4" a="1"/>
  <c r="S16" i="4" s="1"/>
  <c r="S17" i="4" a="1"/>
  <c r="S17" i="4" s="1"/>
  <c r="S18" i="4" a="1"/>
  <c r="S18" i="4" s="1"/>
  <c r="S19" i="4" a="1"/>
  <c r="S19" i="4" s="1"/>
  <c r="S20" i="4" a="1"/>
  <c r="S20" i="4" s="1"/>
  <c r="S21" i="4" a="1"/>
  <c r="S21" i="4" s="1"/>
  <c r="S22" i="4" a="1"/>
  <c r="S22" i="4"/>
  <c r="R3" i="4" l="1" a="1"/>
  <c r="M11" i="6"/>
  <c r="N11" i="6"/>
  <c r="O11" i="6"/>
  <c r="P11" i="6"/>
  <c r="Q11" i="6"/>
  <c r="M12" i="6"/>
  <c r="N12" i="6"/>
  <c r="O12" i="6"/>
  <c r="P12" i="6"/>
  <c r="Q12" i="6"/>
  <c r="M13" i="6"/>
  <c r="N13" i="6"/>
  <c r="O13" i="6"/>
  <c r="P13" i="6"/>
  <c r="Q13" i="6"/>
  <c r="M14" i="6"/>
  <c r="N14" i="6"/>
  <c r="O14" i="6"/>
  <c r="P14" i="6"/>
  <c r="Q14" i="6"/>
  <c r="M15" i="6"/>
  <c r="N15" i="6"/>
  <c r="O15" i="6"/>
  <c r="P15" i="6"/>
  <c r="Q15" i="6"/>
  <c r="M16" i="6"/>
  <c r="N16" i="6"/>
  <c r="O16" i="6"/>
  <c r="P16" i="6"/>
  <c r="Q16" i="6"/>
  <c r="M17" i="6"/>
  <c r="N17" i="6"/>
  <c r="O17" i="6"/>
  <c r="P17" i="6"/>
  <c r="Q17" i="6"/>
  <c r="M18" i="6"/>
  <c r="N18" i="6"/>
  <c r="O18" i="6"/>
  <c r="P18" i="6"/>
  <c r="Q18" i="6"/>
  <c r="M19" i="6"/>
  <c r="N19" i="6"/>
  <c r="O19" i="6"/>
  <c r="P19" i="6"/>
  <c r="Q19" i="6"/>
  <c r="M20" i="6"/>
  <c r="N20" i="6"/>
  <c r="O20" i="6"/>
  <c r="P20" i="6"/>
  <c r="Q20" i="6"/>
  <c r="M21" i="6"/>
  <c r="N21" i="6"/>
  <c r="O21" i="6"/>
  <c r="P21" i="6"/>
  <c r="Q21" i="6"/>
  <c r="M22" i="6"/>
  <c r="N22" i="6"/>
  <c r="O22" i="6"/>
  <c r="P22" i="6"/>
  <c r="Q22" i="6"/>
  <c r="M23" i="6"/>
  <c r="N23" i="6"/>
  <c r="O23" i="6"/>
  <c r="P23" i="6"/>
  <c r="Q23" i="6"/>
  <c r="M24" i="6"/>
  <c r="N24" i="6"/>
  <c r="O24" i="6"/>
  <c r="P24" i="6"/>
  <c r="Q24" i="6"/>
  <c r="M25" i="6"/>
  <c r="N25" i="6"/>
  <c r="O25" i="6"/>
  <c r="P25" i="6"/>
  <c r="Q25" i="6"/>
  <c r="M26" i="6"/>
  <c r="N26" i="6"/>
  <c r="O26" i="6"/>
  <c r="P26" i="6"/>
  <c r="Q26" i="6"/>
  <c r="M27" i="6"/>
  <c r="N27" i="6"/>
  <c r="O27" i="6"/>
  <c r="P27" i="6"/>
  <c r="Q27" i="6"/>
  <c r="M28" i="6"/>
  <c r="N28" i="6"/>
  <c r="O28" i="6"/>
  <c r="P28" i="6"/>
  <c r="Q28" i="6"/>
  <c r="M29" i="6"/>
  <c r="N29" i="6"/>
  <c r="O29" i="6"/>
  <c r="P29" i="6"/>
  <c r="Q29" i="6"/>
  <c r="M30" i="6"/>
  <c r="N30" i="6"/>
  <c r="O30" i="6"/>
  <c r="P30" i="6"/>
  <c r="Q30" i="6"/>
  <c r="M31" i="6"/>
  <c r="N31" i="6"/>
  <c r="O31" i="6"/>
  <c r="P31" i="6"/>
  <c r="Q31" i="6"/>
  <c r="M32" i="6"/>
  <c r="N32" i="6"/>
  <c r="O32" i="6"/>
  <c r="P32" i="6"/>
  <c r="Q32" i="6"/>
  <c r="M33" i="6"/>
  <c r="N33" i="6"/>
  <c r="O33" i="6"/>
  <c r="P33" i="6"/>
  <c r="Q33" i="6"/>
  <c r="M34" i="6"/>
  <c r="N34" i="6"/>
  <c r="O34" i="6"/>
  <c r="P34" i="6"/>
  <c r="Q34" i="6"/>
  <c r="M35" i="6"/>
  <c r="N35" i="6"/>
  <c r="O35" i="6"/>
  <c r="P35" i="6"/>
  <c r="Q35" i="6"/>
  <c r="M36" i="6"/>
  <c r="N36" i="6"/>
  <c r="O36" i="6"/>
  <c r="P36" i="6"/>
  <c r="Q36" i="6"/>
  <c r="M37" i="6"/>
  <c r="N37" i="6"/>
  <c r="O37" i="6"/>
  <c r="P37" i="6"/>
  <c r="Q37" i="6"/>
  <c r="M38" i="6"/>
  <c r="N38" i="6"/>
  <c r="O38" i="6"/>
  <c r="P38" i="6"/>
  <c r="Q38" i="6"/>
  <c r="M39" i="6"/>
  <c r="N39" i="6"/>
  <c r="O39" i="6"/>
  <c r="P39" i="6"/>
  <c r="Q39" i="6"/>
  <c r="M40" i="6"/>
  <c r="N40" i="6"/>
  <c r="O40" i="6"/>
  <c r="P40" i="6"/>
  <c r="Q40" i="6"/>
  <c r="M41" i="6"/>
  <c r="N41" i="6"/>
  <c r="O41" i="6"/>
  <c r="P41" i="6"/>
  <c r="Q41" i="6"/>
  <c r="M42" i="6"/>
  <c r="N42" i="6"/>
  <c r="O42" i="6"/>
  <c r="P42" i="6"/>
  <c r="Q42" i="6"/>
  <c r="M43" i="6"/>
  <c r="N43" i="6"/>
  <c r="O43" i="6"/>
  <c r="P43" i="6"/>
  <c r="Q43" i="6"/>
  <c r="M44" i="6"/>
  <c r="N44" i="6"/>
  <c r="O44" i="6"/>
  <c r="P44" i="6"/>
  <c r="Q44" i="6"/>
  <c r="M45" i="6"/>
  <c r="N45" i="6"/>
  <c r="O45" i="6"/>
  <c r="P45" i="6"/>
  <c r="Q45" i="6"/>
  <c r="M46" i="6"/>
  <c r="N46" i="6"/>
  <c r="O46" i="6"/>
  <c r="P46" i="6"/>
  <c r="Q46" i="6"/>
  <c r="M47" i="6"/>
  <c r="N47" i="6"/>
  <c r="O47" i="6"/>
  <c r="P47" i="6"/>
  <c r="Q47" i="6"/>
  <c r="M48" i="6"/>
  <c r="N48" i="6"/>
  <c r="O48" i="6"/>
  <c r="P48" i="6"/>
  <c r="Q48" i="6"/>
  <c r="M49" i="6"/>
  <c r="N49" i="6"/>
  <c r="O49" i="6"/>
  <c r="P49" i="6"/>
  <c r="Q49" i="6"/>
  <c r="M50" i="6"/>
  <c r="N50" i="6"/>
  <c r="O50" i="6"/>
  <c r="P50" i="6"/>
  <c r="Q50" i="6"/>
  <c r="M51" i="6"/>
  <c r="N51" i="6"/>
  <c r="O51" i="6"/>
  <c r="P51" i="6"/>
  <c r="Q51" i="6"/>
  <c r="M52" i="6"/>
  <c r="N52" i="6"/>
  <c r="O52" i="6"/>
  <c r="P52" i="6"/>
  <c r="Q52" i="6"/>
  <c r="M53" i="6"/>
  <c r="N53" i="6"/>
  <c r="O53" i="6"/>
  <c r="P53" i="6"/>
  <c r="Q53" i="6"/>
  <c r="M54" i="6"/>
  <c r="N54" i="6"/>
  <c r="O54" i="6"/>
  <c r="P54" i="6"/>
  <c r="Q54" i="6"/>
  <c r="M55" i="6"/>
  <c r="N55" i="6"/>
  <c r="O55" i="6"/>
  <c r="P55" i="6"/>
  <c r="Q55" i="6"/>
  <c r="M56" i="6"/>
  <c r="N56" i="6"/>
  <c r="O56" i="6"/>
  <c r="P56" i="6"/>
  <c r="Q56" i="6"/>
  <c r="M57" i="6"/>
  <c r="N57" i="6"/>
  <c r="O57" i="6"/>
  <c r="P57" i="6"/>
  <c r="Q57" i="6"/>
  <c r="M58" i="6"/>
  <c r="N58" i="6"/>
  <c r="O58" i="6"/>
  <c r="P58" i="6"/>
  <c r="Q58" i="6"/>
  <c r="M59" i="6"/>
  <c r="N59" i="6"/>
  <c r="O59" i="6"/>
  <c r="P59" i="6"/>
  <c r="Q59" i="6"/>
  <c r="M60" i="6"/>
  <c r="N60" i="6"/>
  <c r="O60" i="6"/>
  <c r="P60" i="6"/>
  <c r="Q60" i="6"/>
  <c r="M61" i="6"/>
  <c r="N61" i="6"/>
  <c r="O61" i="6"/>
  <c r="P61" i="6"/>
  <c r="Q61" i="6"/>
  <c r="M62" i="6"/>
  <c r="N62" i="6"/>
  <c r="O62" i="6"/>
  <c r="P62" i="6"/>
  <c r="Q62" i="6"/>
  <c r="M63" i="6"/>
  <c r="N63" i="6"/>
  <c r="O63" i="6"/>
  <c r="P63" i="6"/>
  <c r="Q63" i="6"/>
  <c r="M64" i="6"/>
  <c r="N64" i="6"/>
  <c r="O64" i="6"/>
  <c r="P64" i="6"/>
  <c r="Q64" i="6"/>
  <c r="M65" i="6"/>
  <c r="N65" i="6"/>
  <c r="O65" i="6"/>
  <c r="P65" i="6"/>
  <c r="Q65" i="6"/>
  <c r="M66" i="6"/>
  <c r="N66" i="6"/>
  <c r="O66" i="6"/>
  <c r="P66" i="6"/>
  <c r="Q66" i="6"/>
  <c r="M67" i="6"/>
  <c r="N67" i="6"/>
  <c r="O67" i="6"/>
  <c r="P67" i="6"/>
  <c r="Q67" i="6"/>
  <c r="M68" i="6"/>
  <c r="N68" i="6"/>
  <c r="O68" i="6"/>
  <c r="P68" i="6"/>
  <c r="Q68" i="6"/>
  <c r="M69" i="6"/>
  <c r="N69" i="6"/>
  <c r="O69" i="6"/>
  <c r="P69" i="6"/>
  <c r="Q69" i="6"/>
  <c r="M70" i="6"/>
  <c r="N70" i="6"/>
  <c r="O70" i="6"/>
  <c r="P70" i="6"/>
  <c r="Q70" i="6"/>
  <c r="M71" i="6"/>
  <c r="N71" i="6"/>
  <c r="O71" i="6"/>
  <c r="P71" i="6"/>
  <c r="Q71" i="6"/>
  <c r="M72" i="6"/>
  <c r="N72" i="6"/>
  <c r="O72" i="6"/>
  <c r="P72" i="6"/>
  <c r="Q72" i="6"/>
  <c r="M73" i="6"/>
  <c r="N73" i="6"/>
  <c r="O73" i="6"/>
  <c r="P73" i="6"/>
  <c r="Q73" i="6"/>
  <c r="M74" i="6"/>
  <c r="N74" i="6"/>
  <c r="O74" i="6"/>
  <c r="P74" i="6"/>
  <c r="Q74" i="6"/>
  <c r="M75" i="6"/>
  <c r="N75" i="6"/>
  <c r="O75" i="6"/>
  <c r="P75" i="6"/>
  <c r="Q75" i="6"/>
  <c r="M76" i="6"/>
  <c r="N76" i="6"/>
  <c r="O76" i="6"/>
  <c r="P76" i="6"/>
  <c r="Q76" i="6"/>
  <c r="M77" i="6"/>
  <c r="N77" i="6"/>
  <c r="O77" i="6"/>
  <c r="P77" i="6"/>
  <c r="Q77" i="6"/>
  <c r="M78" i="6"/>
  <c r="N78" i="6"/>
  <c r="O78" i="6"/>
  <c r="P78" i="6"/>
  <c r="Q78" i="6"/>
  <c r="M79" i="6"/>
  <c r="N79" i="6"/>
  <c r="O79" i="6"/>
  <c r="P79" i="6"/>
  <c r="Q79" i="6"/>
  <c r="M80" i="6"/>
  <c r="N80" i="6"/>
  <c r="O80" i="6"/>
  <c r="P80" i="6"/>
  <c r="Q80" i="6"/>
  <c r="M81" i="6"/>
  <c r="N81" i="6"/>
  <c r="O81" i="6"/>
  <c r="P81" i="6"/>
  <c r="Q81" i="6"/>
  <c r="M82" i="6"/>
  <c r="N82" i="6"/>
  <c r="O82" i="6"/>
  <c r="P82" i="6"/>
  <c r="Q82" i="6"/>
  <c r="M83" i="6"/>
  <c r="N83" i="6"/>
  <c r="O83" i="6"/>
  <c r="P83" i="6"/>
  <c r="Q83" i="6"/>
  <c r="M84" i="6"/>
  <c r="N84" i="6"/>
  <c r="O84" i="6"/>
  <c r="P84" i="6"/>
  <c r="Q84" i="6"/>
  <c r="M85" i="6"/>
  <c r="N85" i="6"/>
  <c r="O85" i="6"/>
  <c r="P85" i="6"/>
  <c r="Q85" i="6"/>
  <c r="M86" i="6"/>
  <c r="N86" i="6"/>
  <c r="O86" i="6"/>
  <c r="P86" i="6"/>
  <c r="Q86" i="6"/>
  <c r="M87" i="6"/>
  <c r="N87" i="6"/>
  <c r="O87" i="6"/>
  <c r="P87" i="6"/>
  <c r="Q87" i="6"/>
  <c r="M88" i="6"/>
  <c r="N88" i="6"/>
  <c r="O88" i="6"/>
  <c r="P88" i="6"/>
  <c r="Q88" i="6"/>
  <c r="M89" i="6"/>
  <c r="N89" i="6"/>
  <c r="O89" i="6"/>
  <c r="P89" i="6"/>
  <c r="Q89" i="6"/>
  <c r="M90" i="6"/>
  <c r="N90" i="6"/>
  <c r="O90" i="6"/>
  <c r="P90" i="6"/>
  <c r="Q90" i="6"/>
  <c r="M91" i="6"/>
  <c r="N91" i="6"/>
  <c r="O91" i="6"/>
  <c r="P91" i="6"/>
  <c r="Q91" i="6"/>
  <c r="M92" i="6"/>
  <c r="N92" i="6"/>
  <c r="O92" i="6"/>
  <c r="P92" i="6"/>
  <c r="Q92" i="6"/>
  <c r="M93" i="6"/>
  <c r="N93" i="6"/>
  <c r="O93" i="6"/>
  <c r="P93" i="6"/>
  <c r="Q93" i="6"/>
  <c r="M94" i="6"/>
  <c r="N94" i="6"/>
  <c r="O94" i="6"/>
  <c r="P94" i="6"/>
  <c r="Q94" i="6"/>
  <c r="M95" i="6"/>
  <c r="N95" i="6"/>
  <c r="O95" i="6"/>
  <c r="P95" i="6"/>
  <c r="Q95" i="6"/>
  <c r="M96" i="6"/>
  <c r="N96" i="6"/>
  <c r="O96" i="6"/>
  <c r="P96" i="6"/>
  <c r="Q96" i="6"/>
  <c r="M97" i="6"/>
  <c r="N97" i="6"/>
  <c r="O97" i="6"/>
  <c r="P97" i="6"/>
  <c r="Q97" i="6"/>
  <c r="M98" i="6"/>
  <c r="N98" i="6"/>
  <c r="O98" i="6"/>
  <c r="P98" i="6"/>
  <c r="Q98" i="6"/>
  <c r="M99" i="6"/>
  <c r="N99" i="6"/>
  <c r="O99" i="6"/>
  <c r="P99" i="6"/>
  <c r="Q99" i="6"/>
  <c r="M100" i="6"/>
  <c r="N100" i="6"/>
  <c r="O100" i="6"/>
  <c r="P100" i="6"/>
  <c r="Q100" i="6"/>
  <c r="M101" i="6"/>
  <c r="N101" i="6"/>
  <c r="O101" i="6"/>
  <c r="P101" i="6"/>
  <c r="Q101" i="6"/>
  <c r="M102" i="6"/>
  <c r="N102" i="6"/>
  <c r="O102" i="6"/>
  <c r="P102" i="6"/>
  <c r="Q102" i="6"/>
  <c r="M103" i="6"/>
  <c r="N103" i="6"/>
  <c r="O103" i="6"/>
  <c r="P103" i="6"/>
  <c r="Q103" i="6"/>
  <c r="M104" i="6"/>
  <c r="N104" i="6"/>
  <c r="O104" i="6"/>
  <c r="P104" i="6"/>
  <c r="Q104" i="6"/>
  <c r="M105" i="6"/>
  <c r="N105" i="6"/>
  <c r="O105" i="6"/>
  <c r="P105" i="6"/>
  <c r="Q105" i="6"/>
  <c r="M106" i="6"/>
  <c r="N106" i="6"/>
  <c r="O106" i="6"/>
  <c r="P106" i="6"/>
  <c r="Q106" i="6"/>
  <c r="M107" i="6"/>
  <c r="N107" i="6"/>
  <c r="O107" i="6"/>
  <c r="P107" i="6"/>
  <c r="Q107" i="6"/>
  <c r="M108" i="6"/>
  <c r="N108" i="6"/>
  <c r="O108" i="6"/>
  <c r="P108" i="6"/>
  <c r="Q108" i="6"/>
  <c r="M109" i="6"/>
  <c r="N109" i="6"/>
  <c r="O109" i="6"/>
  <c r="P109" i="6"/>
  <c r="Q109" i="6"/>
  <c r="M110" i="6"/>
  <c r="N110" i="6"/>
  <c r="O110" i="6"/>
  <c r="P110" i="6"/>
  <c r="Q110" i="6"/>
  <c r="M111" i="6"/>
  <c r="N111" i="6"/>
  <c r="O111" i="6"/>
  <c r="P111" i="6"/>
  <c r="Q111" i="6"/>
  <c r="M112" i="6"/>
  <c r="N112" i="6"/>
  <c r="O112" i="6"/>
  <c r="P112" i="6"/>
  <c r="Q112" i="6"/>
  <c r="M113" i="6"/>
  <c r="N113" i="6"/>
  <c r="O113" i="6"/>
  <c r="P113" i="6"/>
  <c r="Q113" i="6"/>
  <c r="M114" i="6"/>
  <c r="N114" i="6"/>
  <c r="O114" i="6"/>
  <c r="P114" i="6"/>
  <c r="Q114" i="6"/>
  <c r="M115" i="6"/>
  <c r="N115" i="6"/>
  <c r="O115" i="6"/>
  <c r="P115" i="6"/>
  <c r="Q115" i="6"/>
  <c r="M116" i="6"/>
  <c r="N116" i="6"/>
  <c r="O116" i="6"/>
  <c r="P116" i="6"/>
  <c r="Q116" i="6"/>
  <c r="M117" i="6"/>
  <c r="N117" i="6"/>
  <c r="O117" i="6"/>
  <c r="P117" i="6"/>
  <c r="Q117" i="6"/>
  <c r="M118" i="6"/>
  <c r="N118" i="6"/>
  <c r="O118" i="6"/>
  <c r="P118" i="6"/>
  <c r="Q118" i="6"/>
  <c r="M119" i="6"/>
  <c r="N119" i="6"/>
  <c r="O119" i="6"/>
  <c r="P119" i="6"/>
  <c r="Q119" i="6"/>
  <c r="M120" i="6"/>
  <c r="N120" i="6"/>
  <c r="O120" i="6"/>
  <c r="P120" i="6"/>
  <c r="Q120" i="6"/>
  <c r="M121" i="6"/>
  <c r="N121" i="6"/>
  <c r="O121" i="6"/>
  <c r="P121" i="6"/>
  <c r="Q121" i="6"/>
  <c r="M122" i="6"/>
  <c r="N122" i="6"/>
  <c r="O122" i="6"/>
  <c r="P122" i="6"/>
  <c r="Q122" i="6"/>
  <c r="M123" i="6"/>
  <c r="N123" i="6"/>
  <c r="O123" i="6"/>
  <c r="P123" i="6"/>
  <c r="Q123" i="6"/>
  <c r="M124" i="6"/>
  <c r="N124" i="6"/>
  <c r="O124" i="6"/>
  <c r="P124" i="6"/>
  <c r="Q124" i="6"/>
  <c r="M125" i="6"/>
  <c r="N125" i="6"/>
  <c r="O125" i="6"/>
  <c r="P125" i="6"/>
  <c r="Q125" i="6"/>
  <c r="M126" i="6"/>
  <c r="N126" i="6"/>
  <c r="O126" i="6"/>
  <c r="P126" i="6"/>
  <c r="Q126" i="6"/>
  <c r="M127" i="6"/>
  <c r="N127" i="6"/>
  <c r="O127" i="6"/>
  <c r="P127" i="6"/>
  <c r="Q127" i="6"/>
  <c r="M128" i="6"/>
  <c r="N128" i="6"/>
  <c r="O128" i="6"/>
  <c r="P128" i="6"/>
  <c r="Q128" i="6"/>
  <c r="M129" i="6"/>
  <c r="N129" i="6"/>
  <c r="O129" i="6"/>
  <c r="P129" i="6"/>
  <c r="Q129" i="6"/>
  <c r="M130" i="6"/>
  <c r="N130" i="6"/>
  <c r="O130" i="6"/>
  <c r="P130" i="6"/>
  <c r="Q130" i="6"/>
  <c r="M131" i="6"/>
  <c r="N131" i="6"/>
  <c r="O131" i="6"/>
  <c r="P131" i="6"/>
  <c r="Q131" i="6"/>
  <c r="M132" i="6"/>
  <c r="N132" i="6"/>
  <c r="O132" i="6"/>
  <c r="P132" i="6"/>
  <c r="Q132" i="6"/>
  <c r="M133" i="6"/>
  <c r="N133" i="6"/>
  <c r="O133" i="6"/>
  <c r="P133" i="6"/>
  <c r="Q133" i="6"/>
  <c r="M134" i="6"/>
  <c r="N134" i="6"/>
  <c r="O134" i="6"/>
  <c r="P134" i="6"/>
  <c r="Q134" i="6"/>
  <c r="M135" i="6"/>
  <c r="N135" i="6"/>
  <c r="O135" i="6"/>
  <c r="P135" i="6"/>
  <c r="Q135" i="6"/>
  <c r="M136" i="6"/>
  <c r="N136" i="6"/>
  <c r="O136" i="6"/>
  <c r="P136" i="6"/>
  <c r="Q136" i="6"/>
  <c r="M137" i="6"/>
  <c r="N137" i="6"/>
  <c r="O137" i="6"/>
  <c r="P137" i="6"/>
  <c r="Q137" i="6"/>
  <c r="M138" i="6"/>
  <c r="N138" i="6"/>
  <c r="O138" i="6"/>
  <c r="P138" i="6"/>
  <c r="Q138" i="6"/>
  <c r="M139" i="6"/>
  <c r="N139" i="6"/>
  <c r="O139" i="6"/>
  <c r="P139" i="6"/>
  <c r="Q139" i="6"/>
  <c r="M140" i="6"/>
  <c r="N140" i="6"/>
  <c r="O140" i="6"/>
  <c r="P140" i="6"/>
  <c r="Q140" i="6"/>
  <c r="M141" i="6"/>
  <c r="N141" i="6"/>
  <c r="O141" i="6"/>
  <c r="P141" i="6"/>
  <c r="Q141" i="6"/>
  <c r="M142" i="6"/>
  <c r="N142" i="6"/>
  <c r="O142" i="6"/>
  <c r="P142" i="6"/>
  <c r="Q142" i="6"/>
  <c r="M143" i="6"/>
  <c r="N143" i="6"/>
  <c r="O143" i="6"/>
  <c r="P143" i="6"/>
  <c r="Q143" i="6"/>
  <c r="M144" i="6"/>
  <c r="N144" i="6"/>
  <c r="O144" i="6"/>
  <c r="P144" i="6"/>
  <c r="Q144" i="6"/>
  <c r="M145" i="6"/>
  <c r="N145" i="6"/>
  <c r="O145" i="6"/>
  <c r="P145" i="6"/>
  <c r="Q145" i="6"/>
  <c r="M146" i="6"/>
  <c r="N146" i="6"/>
  <c r="O146" i="6"/>
  <c r="P146" i="6"/>
  <c r="Q146" i="6"/>
  <c r="M147" i="6"/>
  <c r="N147" i="6"/>
  <c r="O147" i="6"/>
  <c r="P147" i="6"/>
  <c r="Q147" i="6"/>
  <c r="M148" i="6"/>
  <c r="N148" i="6"/>
  <c r="O148" i="6"/>
  <c r="P148" i="6"/>
  <c r="Q148" i="6"/>
  <c r="M149" i="6"/>
  <c r="N149" i="6"/>
  <c r="O149" i="6"/>
  <c r="P149" i="6"/>
  <c r="Q149" i="6"/>
  <c r="M150" i="6"/>
  <c r="N150" i="6"/>
  <c r="O150" i="6"/>
  <c r="P150" i="6"/>
  <c r="Q150" i="6"/>
  <c r="M151" i="6"/>
  <c r="N151" i="6"/>
  <c r="O151" i="6"/>
  <c r="P151" i="6"/>
  <c r="Q151" i="6"/>
  <c r="M152" i="6"/>
  <c r="N152" i="6"/>
  <c r="O152" i="6"/>
  <c r="P152" i="6"/>
  <c r="Q152" i="6"/>
  <c r="M153" i="6"/>
  <c r="N153" i="6"/>
  <c r="O153" i="6"/>
  <c r="P153" i="6"/>
  <c r="Q153" i="6"/>
  <c r="M154" i="6"/>
  <c r="N154" i="6"/>
  <c r="O154" i="6"/>
  <c r="P154" i="6"/>
  <c r="Q154" i="6"/>
  <c r="M155" i="6"/>
  <c r="N155" i="6"/>
  <c r="O155" i="6"/>
  <c r="P155" i="6"/>
  <c r="Q155" i="6"/>
  <c r="M156" i="6"/>
  <c r="N156" i="6"/>
  <c r="O156" i="6"/>
  <c r="P156" i="6"/>
  <c r="Q156" i="6"/>
  <c r="M157" i="6"/>
  <c r="N157" i="6"/>
  <c r="O157" i="6"/>
  <c r="P157" i="6"/>
  <c r="Q157" i="6"/>
  <c r="M158" i="6"/>
  <c r="N158" i="6"/>
  <c r="O158" i="6"/>
  <c r="P158" i="6"/>
  <c r="Q158" i="6"/>
  <c r="M159" i="6"/>
  <c r="N159" i="6"/>
  <c r="O159" i="6"/>
  <c r="P159" i="6"/>
  <c r="Q159" i="6"/>
  <c r="M160" i="6"/>
  <c r="N160" i="6"/>
  <c r="O160" i="6"/>
  <c r="P160" i="6"/>
  <c r="Q160" i="6"/>
  <c r="M161" i="6"/>
  <c r="N161" i="6"/>
  <c r="O161" i="6"/>
  <c r="P161" i="6"/>
  <c r="Q161" i="6"/>
  <c r="M162" i="6"/>
  <c r="N162" i="6"/>
  <c r="O162" i="6"/>
  <c r="P162" i="6"/>
  <c r="Q162" i="6"/>
  <c r="M163" i="6"/>
  <c r="N163" i="6"/>
  <c r="O163" i="6"/>
  <c r="P163" i="6"/>
  <c r="Q163" i="6"/>
  <c r="M164" i="6"/>
  <c r="N164" i="6"/>
  <c r="O164" i="6"/>
  <c r="P164" i="6"/>
  <c r="Q164" i="6"/>
  <c r="M165" i="6"/>
  <c r="N165" i="6"/>
  <c r="O165" i="6"/>
  <c r="P165" i="6"/>
  <c r="Q165" i="6"/>
  <c r="M166" i="6"/>
  <c r="N166" i="6"/>
  <c r="O166" i="6"/>
  <c r="P166" i="6"/>
  <c r="Q166" i="6"/>
  <c r="M167" i="6"/>
  <c r="N167" i="6"/>
  <c r="O167" i="6"/>
  <c r="P167" i="6"/>
  <c r="Q167" i="6"/>
  <c r="M168" i="6"/>
  <c r="N168" i="6"/>
  <c r="O168" i="6"/>
  <c r="P168" i="6"/>
  <c r="Q168" i="6"/>
  <c r="M169" i="6"/>
  <c r="N169" i="6"/>
  <c r="O169" i="6"/>
  <c r="P169" i="6"/>
  <c r="Q169" i="6"/>
  <c r="M170" i="6"/>
  <c r="N170" i="6"/>
  <c r="O170" i="6"/>
  <c r="P170" i="6"/>
  <c r="Q170" i="6"/>
  <c r="M171" i="6"/>
  <c r="N171" i="6"/>
  <c r="O171" i="6"/>
  <c r="P171" i="6"/>
  <c r="Q171" i="6"/>
  <c r="M172" i="6"/>
  <c r="N172" i="6"/>
  <c r="O172" i="6"/>
  <c r="P172" i="6"/>
  <c r="Q172" i="6"/>
  <c r="M173" i="6"/>
  <c r="N173" i="6"/>
  <c r="O173" i="6"/>
  <c r="P173" i="6"/>
  <c r="Q173" i="6"/>
  <c r="M174" i="6"/>
  <c r="N174" i="6"/>
  <c r="O174" i="6"/>
  <c r="P174" i="6"/>
  <c r="Q174" i="6"/>
  <c r="M175" i="6"/>
  <c r="N175" i="6"/>
  <c r="O175" i="6"/>
  <c r="P175" i="6"/>
  <c r="Q175" i="6"/>
  <c r="M176" i="6"/>
  <c r="N176" i="6"/>
  <c r="O176" i="6"/>
  <c r="P176" i="6"/>
  <c r="Q176" i="6"/>
  <c r="M177" i="6"/>
  <c r="N177" i="6"/>
  <c r="O177" i="6"/>
  <c r="P177" i="6"/>
  <c r="Q177" i="6"/>
  <c r="M178" i="6"/>
  <c r="N178" i="6"/>
  <c r="O178" i="6"/>
  <c r="P178" i="6"/>
  <c r="Q178" i="6"/>
  <c r="M179" i="6"/>
  <c r="N179" i="6"/>
  <c r="O179" i="6"/>
  <c r="P179" i="6"/>
  <c r="Q179" i="6"/>
  <c r="M180" i="6"/>
  <c r="N180" i="6"/>
  <c r="O180" i="6"/>
  <c r="P180" i="6"/>
  <c r="Q180" i="6"/>
  <c r="M181" i="6"/>
  <c r="N181" i="6"/>
  <c r="O181" i="6"/>
  <c r="P181" i="6"/>
  <c r="Q181" i="6"/>
  <c r="M182" i="6"/>
  <c r="N182" i="6"/>
  <c r="O182" i="6"/>
  <c r="P182" i="6"/>
  <c r="Q182" i="6"/>
  <c r="M183" i="6"/>
  <c r="N183" i="6"/>
  <c r="O183" i="6"/>
  <c r="P183" i="6"/>
  <c r="Q183" i="6"/>
  <c r="M184" i="6"/>
  <c r="N184" i="6"/>
  <c r="O184" i="6"/>
  <c r="P184" i="6"/>
  <c r="Q184" i="6"/>
  <c r="M185" i="6"/>
  <c r="N185" i="6"/>
  <c r="O185" i="6"/>
  <c r="P185" i="6"/>
  <c r="Q185" i="6"/>
  <c r="M186" i="6"/>
  <c r="N186" i="6"/>
  <c r="O186" i="6"/>
  <c r="P186" i="6"/>
  <c r="Q186" i="6"/>
  <c r="M187" i="6"/>
  <c r="N187" i="6"/>
  <c r="O187" i="6"/>
  <c r="P187" i="6"/>
  <c r="Q187" i="6"/>
  <c r="M188" i="6"/>
  <c r="N188" i="6"/>
  <c r="O188" i="6"/>
  <c r="P188" i="6"/>
  <c r="Q188" i="6"/>
  <c r="M189" i="6"/>
  <c r="N189" i="6"/>
  <c r="O189" i="6"/>
  <c r="P189" i="6"/>
  <c r="Q189" i="6"/>
  <c r="M190" i="6"/>
  <c r="N190" i="6"/>
  <c r="O190" i="6"/>
  <c r="P190" i="6"/>
  <c r="Q190" i="6"/>
  <c r="M191" i="6"/>
  <c r="N191" i="6"/>
  <c r="O191" i="6"/>
  <c r="P191" i="6"/>
  <c r="Q191" i="6"/>
  <c r="M192" i="6"/>
  <c r="N192" i="6"/>
  <c r="O192" i="6"/>
  <c r="P192" i="6"/>
  <c r="Q192" i="6"/>
  <c r="M193" i="6"/>
  <c r="N193" i="6"/>
  <c r="O193" i="6"/>
  <c r="P193" i="6"/>
  <c r="Q193" i="6"/>
  <c r="M194" i="6"/>
  <c r="N194" i="6"/>
  <c r="O194" i="6"/>
  <c r="P194" i="6"/>
  <c r="Q194" i="6"/>
  <c r="M195" i="6"/>
  <c r="N195" i="6"/>
  <c r="O195" i="6"/>
  <c r="P195" i="6"/>
  <c r="Q195" i="6"/>
  <c r="M196" i="6"/>
  <c r="N196" i="6"/>
  <c r="O196" i="6"/>
  <c r="P196" i="6"/>
  <c r="Q196" i="6"/>
  <c r="M197" i="6"/>
  <c r="N197" i="6"/>
  <c r="O197" i="6"/>
  <c r="P197" i="6"/>
  <c r="Q197" i="6"/>
  <c r="M198" i="6"/>
  <c r="N198" i="6"/>
  <c r="O198" i="6"/>
  <c r="P198" i="6"/>
  <c r="Q198" i="6"/>
  <c r="M199" i="6"/>
  <c r="N199" i="6"/>
  <c r="O199" i="6"/>
  <c r="P199" i="6"/>
  <c r="Q199" i="6"/>
  <c r="M200" i="6"/>
  <c r="N200" i="6"/>
  <c r="O200" i="6"/>
  <c r="P200" i="6"/>
  <c r="Q200" i="6"/>
  <c r="M201" i="6"/>
  <c r="N201" i="6"/>
  <c r="O201" i="6"/>
  <c r="P201" i="6"/>
  <c r="Q201" i="6"/>
  <c r="M202" i="6"/>
  <c r="N202" i="6"/>
  <c r="O202" i="6"/>
  <c r="P202" i="6"/>
  <c r="Q202" i="6"/>
  <c r="M203" i="6"/>
  <c r="N203" i="6"/>
  <c r="O203" i="6"/>
  <c r="P203" i="6"/>
  <c r="Q203" i="6"/>
  <c r="M204" i="6"/>
  <c r="N204" i="6"/>
  <c r="O204" i="6"/>
  <c r="P204" i="6"/>
  <c r="Q204" i="6"/>
  <c r="M205" i="6"/>
  <c r="N205" i="6"/>
  <c r="O205" i="6"/>
  <c r="P205" i="6"/>
  <c r="Q205" i="6"/>
  <c r="M206" i="6"/>
  <c r="N206" i="6"/>
  <c r="O206" i="6"/>
  <c r="P206" i="6"/>
  <c r="Q206" i="6"/>
  <c r="M207" i="6"/>
  <c r="N207" i="6"/>
  <c r="O207" i="6"/>
  <c r="P207" i="6"/>
  <c r="Q207" i="6"/>
  <c r="M208" i="6"/>
  <c r="N208" i="6"/>
  <c r="O208" i="6"/>
  <c r="P208" i="6"/>
  <c r="Q208" i="6"/>
  <c r="M209" i="6"/>
  <c r="N209" i="6"/>
  <c r="O209" i="6"/>
  <c r="P209" i="6"/>
  <c r="Q209" i="6"/>
  <c r="M210" i="6"/>
  <c r="N210" i="6"/>
  <c r="O210" i="6"/>
  <c r="P210" i="6"/>
  <c r="Q210" i="6"/>
  <c r="M211" i="6"/>
  <c r="N211" i="6"/>
  <c r="O211" i="6"/>
  <c r="P211" i="6"/>
  <c r="Q211" i="6"/>
  <c r="M212" i="6"/>
  <c r="N212" i="6"/>
  <c r="O212" i="6"/>
  <c r="P212" i="6"/>
  <c r="Q212" i="6"/>
  <c r="M213" i="6"/>
  <c r="N213" i="6"/>
  <c r="O213" i="6"/>
  <c r="P213" i="6"/>
  <c r="Q213" i="6"/>
  <c r="M214" i="6"/>
  <c r="N214" i="6"/>
  <c r="O214" i="6"/>
  <c r="P214" i="6"/>
  <c r="Q214" i="6"/>
  <c r="M215" i="6"/>
  <c r="N215" i="6"/>
  <c r="O215" i="6"/>
  <c r="P215" i="6"/>
  <c r="Q215" i="6"/>
  <c r="M216" i="6"/>
  <c r="N216" i="6"/>
  <c r="O216" i="6"/>
  <c r="P216" i="6"/>
  <c r="Q216" i="6"/>
  <c r="M217" i="6"/>
  <c r="N217" i="6"/>
  <c r="O217" i="6"/>
  <c r="P217" i="6"/>
  <c r="Q217" i="6"/>
  <c r="M218" i="6"/>
  <c r="N218" i="6"/>
  <c r="O218" i="6"/>
  <c r="P218" i="6"/>
  <c r="Q218" i="6"/>
  <c r="M219" i="6"/>
  <c r="N219" i="6"/>
  <c r="O219" i="6"/>
  <c r="P219" i="6"/>
  <c r="Q219" i="6"/>
  <c r="M220" i="6"/>
  <c r="N220" i="6"/>
  <c r="O220" i="6"/>
  <c r="P220" i="6"/>
  <c r="Q220" i="6"/>
  <c r="M221" i="6"/>
  <c r="N221" i="6"/>
  <c r="O221" i="6"/>
  <c r="P221" i="6"/>
  <c r="Q221" i="6"/>
  <c r="M222" i="6"/>
  <c r="N222" i="6"/>
  <c r="O222" i="6"/>
  <c r="P222" i="6"/>
  <c r="Q222" i="6"/>
  <c r="M223" i="6"/>
  <c r="N223" i="6"/>
  <c r="O223" i="6"/>
  <c r="P223" i="6"/>
  <c r="Q223" i="6"/>
  <c r="M224" i="6"/>
  <c r="N224" i="6"/>
  <c r="O224" i="6"/>
  <c r="P224" i="6"/>
  <c r="Q224" i="6"/>
  <c r="M225" i="6"/>
  <c r="N225" i="6"/>
  <c r="O225" i="6"/>
  <c r="P225" i="6"/>
  <c r="Q225" i="6"/>
  <c r="M226" i="6"/>
  <c r="N226" i="6"/>
  <c r="O226" i="6"/>
  <c r="P226" i="6"/>
  <c r="Q226" i="6"/>
  <c r="M227" i="6"/>
  <c r="N227" i="6"/>
  <c r="O227" i="6"/>
  <c r="P227" i="6"/>
  <c r="Q227" i="6"/>
  <c r="M228" i="6"/>
  <c r="N228" i="6"/>
  <c r="O228" i="6"/>
  <c r="P228" i="6"/>
  <c r="Q228" i="6"/>
  <c r="M229" i="6"/>
  <c r="N229" i="6"/>
  <c r="O229" i="6"/>
  <c r="P229" i="6"/>
  <c r="Q229" i="6"/>
  <c r="M230" i="6"/>
  <c r="N230" i="6"/>
  <c r="O230" i="6"/>
  <c r="P230" i="6"/>
  <c r="Q230" i="6"/>
  <c r="M231" i="6"/>
  <c r="N231" i="6"/>
  <c r="O231" i="6"/>
  <c r="P231" i="6"/>
  <c r="Q231" i="6"/>
  <c r="M232" i="6"/>
  <c r="N232" i="6"/>
  <c r="O232" i="6"/>
  <c r="P232" i="6"/>
  <c r="Q232" i="6"/>
  <c r="M233" i="6"/>
  <c r="N233" i="6"/>
  <c r="O233" i="6"/>
  <c r="P233" i="6"/>
  <c r="Q233" i="6"/>
  <c r="M234" i="6"/>
  <c r="N234" i="6"/>
  <c r="O234" i="6"/>
  <c r="P234" i="6"/>
  <c r="Q234" i="6"/>
  <c r="M235" i="6"/>
  <c r="N235" i="6"/>
  <c r="O235" i="6"/>
  <c r="P235" i="6"/>
  <c r="Q235" i="6"/>
  <c r="M236" i="6"/>
  <c r="N236" i="6"/>
  <c r="O236" i="6"/>
  <c r="P236" i="6"/>
  <c r="Q236" i="6"/>
  <c r="M237" i="6"/>
  <c r="N237" i="6"/>
  <c r="O237" i="6"/>
  <c r="P237" i="6"/>
  <c r="Q237" i="6"/>
  <c r="M238" i="6"/>
  <c r="N238" i="6"/>
  <c r="O238" i="6"/>
  <c r="P238" i="6"/>
  <c r="Q238" i="6"/>
  <c r="M239" i="6"/>
  <c r="N239" i="6"/>
  <c r="O239" i="6"/>
  <c r="P239" i="6"/>
  <c r="Q239" i="6"/>
  <c r="M240" i="6"/>
  <c r="N240" i="6"/>
  <c r="O240" i="6"/>
  <c r="P240" i="6"/>
  <c r="Q240" i="6"/>
  <c r="M241" i="6"/>
  <c r="N241" i="6"/>
  <c r="O241" i="6"/>
  <c r="P241" i="6"/>
  <c r="Q241" i="6"/>
  <c r="M242" i="6"/>
  <c r="N242" i="6"/>
  <c r="O242" i="6"/>
  <c r="P242" i="6"/>
  <c r="Q242" i="6"/>
  <c r="M243" i="6"/>
  <c r="N243" i="6"/>
  <c r="O243" i="6"/>
  <c r="P243" i="6"/>
  <c r="Q243" i="6"/>
  <c r="M244" i="6"/>
  <c r="N244" i="6"/>
  <c r="O244" i="6"/>
  <c r="P244" i="6"/>
  <c r="Q244" i="6"/>
  <c r="M245" i="6"/>
  <c r="N245" i="6"/>
  <c r="O245" i="6"/>
  <c r="P245" i="6"/>
  <c r="Q245" i="6"/>
  <c r="M246" i="6"/>
  <c r="N246" i="6"/>
  <c r="O246" i="6"/>
  <c r="P246" i="6"/>
  <c r="Q246" i="6"/>
  <c r="M247" i="6"/>
  <c r="N247" i="6"/>
  <c r="O247" i="6"/>
  <c r="P247" i="6"/>
  <c r="Q247" i="6"/>
  <c r="M248" i="6"/>
  <c r="N248" i="6"/>
  <c r="O248" i="6"/>
  <c r="P248" i="6"/>
  <c r="Q248" i="6"/>
  <c r="M249" i="6"/>
  <c r="N249" i="6"/>
  <c r="O249" i="6"/>
  <c r="P249" i="6"/>
  <c r="Q249" i="6"/>
  <c r="M250" i="6"/>
  <c r="N250" i="6"/>
  <c r="O250" i="6"/>
  <c r="P250" i="6"/>
  <c r="Q250" i="6"/>
  <c r="M251" i="6"/>
  <c r="N251" i="6"/>
  <c r="O251" i="6"/>
  <c r="P251" i="6"/>
  <c r="Q251" i="6"/>
  <c r="M252" i="6"/>
  <c r="N252" i="6"/>
  <c r="O252" i="6"/>
  <c r="P252" i="6"/>
  <c r="Q252" i="6"/>
  <c r="M253" i="6"/>
  <c r="N253" i="6"/>
  <c r="O253" i="6"/>
  <c r="P253" i="6"/>
  <c r="Q253" i="6"/>
  <c r="M254" i="6"/>
  <c r="N254" i="6"/>
  <c r="O254" i="6"/>
  <c r="P254" i="6"/>
  <c r="Q254" i="6"/>
  <c r="M255" i="6"/>
  <c r="N255" i="6"/>
  <c r="O255" i="6"/>
  <c r="P255" i="6"/>
  <c r="Q255" i="6"/>
  <c r="M256" i="6"/>
  <c r="N256" i="6"/>
  <c r="O256" i="6"/>
  <c r="P256" i="6"/>
  <c r="Q256" i="6"/>
  <c r="M257" i="6"/>
  <c r="N257" i="6"/>
  <c r="O257" i="6"/>
  <c r="P257" i="6"/>
  <c r="Q257" i="6"/>
  <c r="M258" i="6"/>
  <c r="N258" i="6"/>
  <c r="O258" i="6"/>
  <c r="P258" i="6"/>
  <c r="Q258" i="6"/>
  <c r="M259" i="6"/>
  <c r="N259" i="6"/>
  <c r="O259" i="6"/>
  <c r="P259" i="6"/>
  <c r="Q259" i="6"/>
  <c r="M260" i="6"/>
  <c r="N260" i="6"/>
  <c r="O260" i="6"/>
  <c r="P260" i="6"/>
  <c r="Q260" i="6"/>
  <c r="M261" i="6"/>
  <c r="N261" i="6"/>
  <c r="O261" i="6"/>
  <c r="P261" i="6"/>
  <c r="Q261" i="6"/>
  <c r="M262" i="6"/>
  <c r="N262" i="6"/>
  <c r="O262" i="6"/>
  <c r="P262" i="6"/>
  <c r="Q262" i="6"/>
  <c r="M263" i="6"/>
  <c r="N263" i="6"/>
  <c r="O263" i="6"/>
  <c r="P263" i="6"/>
  <c r="Q263" i="6"/>
  <c r="M264" i="6"/>
  <c r="N264" i="6"/>
  <c r="O264" i="6"/>
  <c r="P264" i="6"/>
  <c r="Q264" i="6"/>
  <c r="M265" i="6"/>
  <c r="N265" i="6"/>
  <c r="O265" i="6"/>
  <c r="P265" i="6"/>
  <c r="Q265" i="6"/>
  <c r="M266" i="6"/>
  <c r="N266" i="6"/>
  <c r="O266" i="6"/>
  <c r="P266" i="6"/>
  <c r="Q266" i="6"/>
  <c r="M267" i="6"/>
  <c r="N267" i="6"/>
  <c r="O267" i="6"/>
  <c r="P267" i="6"/>
  <c r="Q267" i="6"/>
  <c r="M268" i="6"/>
  <c r="N268" i="6"/>
  <c r="O268" i="6"/>
  <c r="P268" i="6"/>
  <c r="Q268" i="6"/>
  <c r="M269" i="6"/>
  <c r="N269" i="6"/>
  <c r="O269" i="6"/>
  <c r="P269" i="6"/>
  <c r="Q269" i="6"/>
  <c r="M270" i="6"/>
  <c r="N270" i="6"/>
  <c r="O270" i="6"/>
  <c r="P270" i="6"/>
  <c r="Q270" i="6"/>
  <c r="M271" i="6"/>
  <c r="N271" i="6"/>
  <c r="O271" i="6"/>
  <c r="P271" i="6"/>
  <c r="Q271" i="6"/>
  <c r="M272" i="6"/>
  <c r="N272" i="6"/>
  <c r="O272" i="6"/>
  <c r="P272" i="6"/>
  <c r="Q272" i="6"/>
  <c r="M273" i="6"/>
  <c r="N273" i="6"/>
  <c r="O273" i="6"/>
  <c r="P273" i="6"/>
  <c r="Q273" i="6"/>
  <c r="M274" i="6"/>
  <c r="N274" i="6"/>
  <c r="O274" i="6"/>
  <c r="P274" i="6"/>
  <c r="Q274" i="6"/>
  <c r="M275" i="6"/>
  <c r="N275" i="6"/>
  <c r="O275" i="6"/>
  <c r="P275" i="6"/>
  <c r="Q275" i="6"/>
  <c r="M276" i="6"/>
  <c r="N276" i="6"/>
  <c r="O276" i="6"/>
  <c r="P276" i="6"/>
  <c r="Q276" i="6"/>
  <c r="M277" i="6"/>
  <c r="N277" i="6"/>
  <c r="O277" i="6"/>
  <c r="P277" i="6"/>
  <c r="Q277" i="6"/>
  <c r="M278" i="6"/>
  <c r="N278" i="6"/>
  <c r="O278" i="6"/>
  <c r="P278" i="6"/>
  <c r="Q278" i="6"/>
  <c r="M279" i="6"/>
  <c r="N279" i="6"/>
  <c r="O279" i="6"/>
  <c r="P279" i="6"/>
  <c r="Q279" i="6"/>
  <c r="M280" i="6"/>
  <c r="N280" i="6"/>
  <c r="O280" i="6"/>
  <c r="P280" i="6"/>
  <c r="Q280" i="6"/>
  <c r="M281" i="6"/>
  <c r="N281" i="6"/>
  <c r="O281" i="6"/>
  <c r="P281" i="6"/>
  <c r="Q281" i="6"/>
  <c r="M282" i="6"/>
  <c r="N282" i="6"/>
  <c r="O282" i="6"/>
  <c r="P282" i="6"/>
  <c r="Q282" i="6"/>
  <c r="M283" i="6"/>
  <c r="N283" i="6"/>
  <c r="O283" i="6"/>
  <c r="P283" i="6"/>
  <c r="Q283" i="6"/>
  <c r="M284" i="6"/>
  <c r="N284" i="6"/>
  <c r="O284" i="6"/>
  <c r="P284" i="6"/>
  <c r="Q284" i="6"/>
  <c r="M285" i="6"/>
  <c r="N285" i="6"/>
  <c r="O285" i="6"/>
  <c r="P285" i="6"/>
  <c r="Q285" i="6"/>
  <c r="M286" i="6"/>
  <c r="N286" i="6"/>
  <c r="O286" i="6"/>
  <c r="P286" i="6"/>
  <c r="Q286" i="6"/>
  <c r="M287" i="6"/>
  <c r="N287" i="6"/>
  <c r="O287" i="6"/>
  <c r="P287" i="6"/>
  <c r="Q287" i="6"/>
  <c r="M288" i="6"/>
  <c r="N288" i="6"/>
  <c r="O288" i="6"/>
  <c r="P288" i="6"/>
  <c r="Q288" i="6"/>
  <c r="M289" i="6"/>
  <c r="N289" i="6"/>
  <c r="O289" i="6"/>
  <c r="P289" i="6"/>
  <c r="Q289" i="6"/>
  <c r="M290" i="6"/>
  <c r="N290" i="6"/>
  <c r="O290" i="6"/>
  <c r="P290" i="6"/>
  <c r="Q290" i="6"/>
  <c r="M291" i="6"/>
  <c r="N291" i="6"/>
  <c r="O291" i="6"/>
  <c r="P291" i="6"/>
  <c r="Q291" i="6"/>
  <c r="M292" i="6"/>
  <c r="N292" i="6"/>
  <c r="O292" i="6"/>
  <c r="P292" i="6"/>
  <c r="Q292" i="6"/>
  <c r="M293" i="6"/>
  <c r="N293" i="6"/>
  <c r="O293" i="6"/>
  <c r="P293" i="6"/>
  <c r="Q293" i="6"/>
  <c r="M294" i="6"/>
  <c r="N294" i="6"/>
  <c r="O294" i="6"/>
  <c r="P294" i="6"/>
  <c r="Q294" i="6"/>
  <c r="M295" i="6"/>
  <c r="N295" i="6"/>
  <c r="O295" i="6"/>
  <c r="P295" i="6"/>
  <c r="Q295" i="6"/>
  <c r="M296" i="6"/>
  <c r="N296" i="6"/>
  <c r="O296" i="6"/>
  <c r="P296" i="6"/>
  <c r="Q296" i="6"/>
  <c r="M297" i="6"/>
  <c r="N297" i="6"/>
  <c r="O297" i="6"/>
  <c r="P297" i="6"/>
  <c r="Q297" i="6"/>
  <c r="M298" i="6"/>
  <c r="N298" i="6"/>
  <c r="O298" i="6"/>
  <c r="P298" i="6"/>
  <c r="Q298" i="6"/>
  <c r="M299" i="6"/>
  <c r="N299" i="6"/>
  <c r="O299" i="6"/>
  <c r="P299" i="6"/>
  <c r="Q299" i="6"/>
  <c r="M300" i="6"/>
  <c r="N300" i="6"/>
  <c r="O300" i="6"/>
  <c r="P300" i="6"/>
  <c r="Q300" i="6"/>
  <c r="F12" i="4"/>
  <c r="F13" i="4"/>
  <c r="F14" i="4"/>
  <c r="F15" i="4"/>
  <c r="F16" i="4"/>
  <c r="F17" i="4"/>
  <c r="F18" i="4"/>
  <c r="F19" i="4"/>
  <c r="F20" i="4"/>
  <c r="F21" i="4"/>
  <c r="F22" i="4"/>
  <c r="G12" i="4"/>
  <c r="G13" i="4"/>
  <c r="G14" i="4"/>
  <c r="G15" i="4"/>
  <c r="G16" i="4"/>
  <c r="G17" i="4"/>
  <c r="G18" i="4"/>
  <c r="G19" i="4"/>
  <c r="G20" i="4"/>
  <c r="G21" i="4"/>
  <c r="G22" i="4"/>
  <c r="A20" i="7" a="1"/>
  <c r="A20" i="7" s="1"/>
  <c r="A7" i="7" a="1"/>
  <c r="A7" i="7" s="1"/>
  <c r="A8" i="7" s="1" a="1"/>
  <c r="A8" i="7" s="1"/>
  <c r="E1" i="7"/>
  <c r="C28" i="5" a="1"/>
  <c r="C28" i="5" s="1"/>
  <c r="C35" i="5" a="1"/>
  <c r="C35" i="5" s="1"/>
  <c r="C58" i="5" a="1"/>
  <c r="C58" i="5" s="1"/>
  <c r="C36" i="5" a="1"/>
  <c r="C36" i="5" s="1"/>
  <c r="C41" i="5" a="1"/>
  <c r="C41" i="5" s="1"/>
  <c r="C44" i="5" a="1"/>
  <c r="C44" i="5" s="1"/>
  <c r="C50" i="5" a="1"/>
  <c r="C50" i="5" s="1"/>
  <c r="C53" i="5" a="1"/>
  <c r="C53" i="5" s="1"/>
  <c r="C63" i="5" a="1"/>
  <c r="C63" i="5" s="1"/>
  <c r="C64" i="5" a="1"/>
  <c r="C64" i="5" s="1"/>
  <c r="C65" i="5" a="1"/>
  <c r="C65" i="5" s="1"/>
  <c r="C66" i="5" a="1"/>
  <c r="C66" i="5" s="1"/>
  <c r="C67" i="5" a="1"/>
  <c r="C67" i="5" s="1"/>
  <c r="C68" i="5" a="1"/>
  <c r="C68" i="5" s="1"/>
  <c r="C69" i="5" a="1"/>
  <c r="C69" i="5" s="1"/>
  <c r="C70" i="5" a="1"/>
  <c r="C70" i="5" s="1"/>
  <c r="D28" i="5" a="1"/>
  <c r="D28" i="5" s="1"/>
  <c r="D35" i="5" a="1"/>
  <c r="D35" i="5" s="1"/>
  <c r="D58" i="5" a="1"/>
  <c r="D58" i="5" s="1"/>
  <c r="D36" i="5" a="1"/>
  <c r="D36" i="5" s="1"/>
  <c r="D41" i="5" a="1"/>
  <c r="D41" i="5" s="1"/>
  <c r="D44" i="5" a="1"/>
  <c r="D44" i="5" s="1"/>
  <c r="D50" i="5" a="1"/>
  <c r="D50" i="5" s="1"/>
  <c r="D53" i="5" a="1"/>
  <c r="D53" i="5" s="1"/>
  <c r="D63" i="5" a="1"/>
  <c r="D63" i="5" s="1"/>
  <c r="D64" i="5" a="1"/>
  <c r="D64" i="5" s="1"/>
  <c r="G64" i="5" s="1"/>
  <c r="D65" i="5" a="1"/>
  <c r="D65" i="5" s="1"/>
  <c r="G65" i="5" s="1"/>
  <c r="D66" i="5" a="1"/>
  <c r="D66" i="5" s="1"/>
  <c r="G66" i="5" s="1"/>
  <c r="D67" i="5" a="1"/>
  <c r="D67" i="5" s="1"/>
  <c r="G67" i="5" s="1"/>
  <c r="D68" i="5" a="1"/>
  <c r="D68" i="5" s="1"/>
  <c r="G68" i="5" s="1"/>
  <c r="D69" i="5" a="1"/>
  <c r="D69" i="5" s="1"/>
  <c r="G69" i="5" s="1"/>
  <c r="D70" i="5" a="1"/>
  <c r="D70" i="5" s="1"/>
  <c r="G70" i="5" s="1"/>
  <c r="E28" i="5" a="1"/>
  <c r="E28" i="5" s="1"/>
  <c r="E35" i="5" a="1"/>
  <c r="E35" i="5" s="1"/>
  <c r="E58" i="5" a="1"/>
  <c r="E58" i="5" s="1"/>
  <c r="E36" i="5" a="1"/>
  <c r="E36" i="5" s="1"/>
  <c r="E41" i="5" a="1"/>
  <c r="E41" i="5" s="1"/>
  <c r="E44" i="5" a="1"/>
  <c r="E44" i="5" s="1"/>
  <c r="E50" i="5" a="1"/>
  <c r="E50" i="5" s="1"/>
  <c r="E53" i="5" a="1"/>
  <c r="E53" i="5" s="1"/>
  <c r="E63" i="5" a="1"/>
  <c r="E63" i="5" s="1"/>
  <c r="E64" i="5" a="1"/>
  <c r="E64" i="5" s="1"/>
  <c r="F64" i="5" s="1"/>
  <c r="E65" i="5" a="1"/>
  <c r="E65" i="5" s="1"/>
  <c r="F65" i="5" s="1"/>
  <c r="E66" i="5" a="1"/>
  <c r="E66" i="5" s="1"/>
  <c r="F66" i="5" s="1"/>
  <c r="E67" i="5" a="1"/>
  <c r="E67" i="5" s="1"/>
  <c r="F67" i="5" s="1"/>
  <c r="E68" i="5" a="1"/>
  <c r="E68" i="5" s="1"/>
  <c r="F68" i="5" s="1"/>
  <c r="E69" i="5" a="1"/>
  <c r="E69" i="5" s="1"/>
  <c r="F69" i="5" s="1"/>
  <c r="E70" i="5" a="1"/>
  <c r="E70" i="5" s="1"/>
  <c r="F70" i="5" s="1"/>
  <c r="C49" i="5" a="1"/>
  <c r="C49" i="5" s="1"/>
  <c r="C43" i="5" a="1"/>
  <c r="C43" i="5" s="1"/>
  <c r="C30" i="5" a="1"/>
  <c r="C30" i="5" s="1"/>
  <c r="C52" i="5" a="1"/>
  <c r="C52" i="5" s="1"/>
  <c r="C12" i="5" a="1"/>
  <c r="C12" i="5" s="1"/>
  <c r="C14" i="5" a="1"/>
  <c r="C14" i="5" s="1"/>
  <c r="C32" i="5" a="1"/>
  <c r="C32" i="5" s="1"/>
  <c r="C37" i="5" a="1"/>
  <c r="C37" i="5" s="1"/>
  <c r="C16" i="5" a="1"/>
  <c r="C16" i="5" s="1"/>
  <c r="C20" i="5" a="1"/>
  <c r="C20" i="5" s="1"/>
  <c r="C40" i="5" a="1"/>
  <c r="C40" i="5" s="1"/>
  <c r="C46" i="5" a="1"/>
  <c r="C46" i="5" s="1"/>
  <c r="C21" i="5" a="1"/>
  <c r="C21" i="5" s="1"/>
  <c r="C25" i="5" a="1"/>
  <c r="C25" i="5" s="1"/>
  <c r="C47" i="5" a="1"/>
  <c r="C47" i="5" s="1"/>
  <c r="C54" i="5" a="1"/>
  <c r="C54" i="5" s="1"/>
  <c r="D30" i="5" a="1"/>
  <c r="D30" i="5" s="1"/>
  <c r="D52" i="5" a="1"/>
  <c r="D52" i="5" s="1"/>
  <c r="D12" i="5" a="1"/>
  <c r="D12" i="5" s="1"/>
  <c r="D14" i="5" a="1"/>
  <c r="D14" i="5" s="1"/>
  <c r="D32" i="5" a="1"/>
  <c r="D32" i="5" s="1"/>
  <c r="D37" i="5" a="1"/>
  <c r="D37" i="5" s="1"/>
  <c r="D16" i="5" a="1"/>
  <c r="D16" i="5" s="1"/>
  <c r="D20" i="5" a="1"/>
  <c r="D20" i="5" s="1"/>
  <c r="D40" i="5" a="1"/>
  <c r="D40" i="5" s="1"/>
  <c r="D46" i="5" a="1"/>
  <c r="D46" i="5" s="1"/>
  <c r="D21" i="5" a="1"/>
  <c r="D21" i="5" s="1"/>
  <c r="D25" i="5" a="1"/>
  <c r="D25" i="5" s="1"/>
  <c r="D47" i="5" a="1"/>
  <c r="D47" i="5" s="1"/>
  <c r="D54" i="5" a="1"/>
  <c r="D54" i="5" s="1"/>
  <c r="E30" i="5" a="1"/>
  <c r="E30" i="5" s="1"/>
  <c r="E52" i="5" a="1"/>
  <c r="E52" i="5" s="1"/>
  <c r="E12" i="5" a="1"/>
  <c r="E12" i="5" s="1"/>
  <c r="E14" i="5" a="1"/>
  <c r="E14" i="5" s="1"/>
  <c r="E32" i="5" a="1"/>
  <c r="E32" i="5" s="1"/>
  <c r="E37" i="5" a="1"/>
  <c r="E37" i="5" s="1"/>
  <c r="E16" i="5" a="1"/>
  <c r="E16" i="5" s="1"/>
  <c r="E20" i="5" a="1"/>
  <c r="E20" i="5" s="1"/>
  <c r="E40" i="5" a="1"/>
  <c r="E40" i="5" s="1"/>
  <c r="E46" i="5" a="1"/>
  <c r="E46" i="5" s="1"/>
  <c r="E21" i="5" a="1"/>
  <c r="E21" i="5" s="1"/>
  <c r="E25" i="5" a="1"/>
  <c r="E25" i="5" s="1"/>
  <c r="E47" i="5" a="1"/>
  <c r="E47" i="5" s="1"/>
  <c r="E54" i="5" a="1"/>
  <c r="E54" i="5" s="1"/>
  <c r="R3" i="4" l="1"/>
  <c r="S7" i="4" a="1"/>
  <c r="S7" i="4" s="1"/>
  <c r="Q7" i="4" s="1"/>
  <c r="S6" i="4" a="1"/>
  <c r="S6" i="4" s="1"/>
  <c r="Q6" i="4" s="1"/>
  <c r="S5" i="4" a="1"/>
  <c r="S5" i="4" s="1"/>
  <c r="Q5" i="4" s="1"/>
  <c r="S4" i="4" a="1"/>
  <c r="S4" i="4" s="1"/>
  <c r="Q4" i="4" s="1"/>
  <c r="B8" i="7" a="1"/>
  <c r="B8" i="7" s="1"/>
  <c r="C8" i="7" a="1"/>
  <c r="C8" i="7" s="1"/>
  <c r="D8" i="7" a="1"/>
  <c r="D8" i="7" s="1"/>
  <c r="E8" i="7" a="1"/>
  <c r="E8" i="7" s="1"/>
  <c r="C61" i="5" a="1"/>
  <c r="C61" i="5" s="1"/>
  <c r="K2" i="6"/>
  <c r="J2" i="6"/>
  <c r="O2" i="6" s="1"/>
  <c r="L2" i="6"/>
  <c r="Q2" i="6" s="1"/>
  <c r="I2" i="6"/>
  <c r="N2" i="6" s="1"/>
  <c r="H2" i="6"/>
  <c r="C42" i="5" a="1"/>
  <c r="C42" i="5" s="1"/>
  <c r="C7" i="5" a="1"/>
  <c r="C7" i="5" s="1"/>
  <c r="C17" i="5" a="1"/>
  <c r="C17" i="5" s="1"/>
  <c r="C29" i="5" a="1"/>
  <c r="C29" i="5" s="1"/>
  <c r="C8" i="5" a="1"/>
  <c r="C8" i="5" s="1"/>
  <c r="C51" i="5" a="1"/>
  <c r="C51" i="5" s="1"/>
  <c r="C10" i="5" a="1"/>
  <c r="C10" i="5" s="1"/>
  <c r="C23" i="5" a="1"/>
  <c r="C23" i="5" s="1"/>
  <c r="C15" i="5" a="1"/>
  <c r="C15" i="5" s="1"/>
  <c r="C19" i="5" a="1"/>
  <c r="C19" i="5" s="1"/>
  <c r="C39" i="5" a="1"/>
  <c r="C39" i="5" s="1"/>
  <c r="C45" i="5" a="1"/>
  <c r="C45" i="5" s="1"/>
  <c r="C27" i="5" a="1"/>
  <c r="C27" i="5" s="1"/>
  <c r="C34" i="5" a="1"/>
  <c r="C34" i="5" s="1"/>
  <c r="C57" i="5" a="1"/>
  <c r="C57" i="5" s="1"/>
  <c r="C9" i="5" a="1"/>
  <c r="C9" i="5" s="1"/>
  <c r="C11" i="5" a="1"/>
  <c r="C11" i="5" s="1"/>
  <c r="C24" i="5" a="1"/>
  <c r="C24" i="5" s="1"/>
  <c r="D42" i="5" a="1"/>
  <c r="D42" i="5" s="1"/>
  <c r="D7" i="5" a="1"/>
  <c r="D7" i="5" s="1"/>
  <c r="D17" i="5" a="1"/>
  <c r="D17" i="5" s="1"/>
  <c r="D29" i="5" a="1"/>
  <c r="D29" i="5" s="1"/>
  <c r="D8" i="5" a="1"/>
  <c r="D8" i="5" s="1"/>
  <c r="D51" i="5" a="1"/>
  <c r="D51" i="5" s="1"/>
  <c r="D10" i="5" a="1"/>
  <c r="D10" i="5" s="1"/>
  <c r="D23" i="5" a="1"/>
  <c r="D23" i="5" s="1"/>
  <c r="D15" i="5" a="1"/>
  <c r="D15" i="5" s="1"/>
  <c r="D19" i="5" a="1"/>
  <c r="D19" i="5" s="1"/>
  <c r="D39" i="5" a="1"/>
  <c r="D39" i="5" s="1"/>
  <c r="D45" i="5" a="1"/>
  <c r="D45" i="5" s="1"/>
  <c r="D27" i="5" a="1"/>
  <c r="D27" i="5" s="1"/>
  <c r="D34" i="5" a="1"/>
  <c r="D34" i="5" s="1"/>
  <c r="D57" i="5" a="1"/>
  <c r="D57" i="5" s="1"/>
  <c r="D43" i="5" a="1"/>
  <c r="D43" i="5" s="1"/>
  <c r="D49" i="5" a="1"/>
  <c r="D49" i="5" s="1"/>
  <c r="D9" i="5" a="1"/>
  <c r="D9" i="5" s="1"/>
  <c r="D11" i="5" a="1"/>
  <c r="D11" i="5" s="1"/>
  <c r="D24" i="5" a="1"/>
  <c r="D24" i="5" s="1"/>
  <c r="E42" i="5" a="1"/>
  <c r="E42" i="5" s="1"/>
  <c r="E7" i="5" a="1"/>
  <c r="E7" i="5" s="1"/>
  <c r="E17" i="5" a="1"/>
  <c r="E17" i="5" s="1"/>
  <c r="E29" i="5" a="1"/>
  <c r="E29" i="5" s="1"/>
  <c r="E8" i="5" a="1"/>
  <c r="E8" i="5" s="1"/>
  <c r="E51" i="5" a="1"/>
  <c r="E51" i="5" s="1"/>
  <c r="E10" i="5" a="1"/>
  <c r="E10" i="5" s="1"/>
  <c r="E23" i="5" a="1"/>
  <c r="E23" i="5" s="1"/>
  <c r="E15" i="5" a="1"/>
  <c r="E15" i="5" s="1"/>
  <c r="E19" i="5" a="1"/>
  <c r="E19" i="5" s="1"/>
  <c r="E39" i="5" a="1"/>
  <c r="E39" i="5" s="1"/>
  <c r="E45" i="5" a="1"/>
  <c r="E45" i="5" s="1"/>
  <c r="E27" i="5" a="1"/>
  <c r="E27" i="5" s="1"/>
  <c r="E34" i="5" a="1"/>
  <c r="E34" i="5" s="1"/>
  <c r="E57" i="5" a="1"/>
  <c r="E57" i="5" s="1"/>
  <c r="E43" i="5" a="1"/>
  <c r="E43" i="5" s="1"/>
  <c r="E49" i="5" a="1"/>
  <c r="E49" i="5" s="1"/>
  <c r="E9" i="5" a="1"/>
  <c r="E9" i="5" s="1"/>
  <c r="E11" i="5" a="1"/>
  <c r="E11" i="5" s="1"/>
  <c r="E24" i="5" a="1"/>
  <c r="E24" i="5" s="1"/>
  <c r="E61" i="5" a="1"/>
  <c r="E61" i="5" s="1"/>
  <c r="E62" i="5" a="1"/>
  <c r="E62" i="5" s="1"/>
  <c r="E59" i="5" a="1"/>
  <c r="E59" i="5" s="1"/>
  <c r="E31" i="5" a="1"/>
  <c r="E31" i="5" s="1"/>
  <c r="E26" i="5" a="1"/>
  <c r="E26" i="5" s="1"/>
  <c r="E33" i="5" a="1"/>
  <c r="E33" i="5" s="1"/>
  <c r="E18" i="5" a="1"/>
  <c r="E18" i="5" s="1"/>
  <c r="E48" i="5" a="1"/>
  <c r="E48" i="5" s="1"/>
  <c r="E3" i="5" a="1"/>
  <c r="E3" i="5" s="1"/>
  <c r="E60" i="5" a="1"/>
  <c r="E60" i="5" s="1"/>
  <c r="E22" i="5" a="1"/>
  <c r="E22" i="5" s="1"/>
  <c r="E55" i="5" a="1"/>
  <c r="E55" i="5" s="1"/>
  <c r="E5" i="5" a="1"/>
  <c r="E5" i="5" s="1"/>
  <c r="E38" i="5" a="1"/>
  <c r="E38" i="5" s="1"/>
  <c r="E4" i="5" a="1"/>
  <c r="E4" i="5" s="1"/>
  <c r="E13" i="5" a="1"/>
  <c r="E13" i="5" s="1"/>
  <c r="E56" i="5" a="1"/>
  <c r="E56" i="5" s="1"/>
  <c r="E6" i="5" a="1"/>
  <c r="E6" i="5" s="1"/>
  <c r="D61" i="5" a="1"/>
  <c r="D61" i="5" s="1"/>
  <c r="D62" i="5" a="1"/>
  <c r="D62" i="5" s="1"/>
  <c r="D59" i="5" a="1"/>
  <c r="D59" i="5" s="1"/>
  <c r="D31" i="5" a="1"/>
  <c r="D31" i="5" s="1"/>
  <c r="D26" i="5" a="1"/>
  <c r="D26" i="5" s="1"/>
  <c r="D33" i="5" a="1"/>
  <c r="D33" i="5" s="1"/>
  <c r="D18" i="5" a="1"/>
  <c r="D18" i="5" s="1"/>
  <c r="D48" i="5" a="1"/>
  <c r="D48" i="5" s="1"/>
  <c r="D3" i="5" a="1"/>
  <c r="D3" i="5" s="1"/>
  <c r="D60" i="5" a="1"/>
  <c r="D60" i="5" s="1"/>
  <c r="D22" i="5" a="1"/>
  <c r="D22" i="5" s="1"/>
  <c r="D55" i="5" a="1"/>
  <c r="D55" i="5" s="1"/>
  <c r="D5" i="5" a="1"/>
  <c r="D5" i="5" s="1"/>
  <c r="D38" i="5" a="1"/>
  <c r="D38" i="5" s="1"/>
  <c r="D4" i="5" a="1"/>
  <c r="D4" i="5" s="1"/>
  <c r="D13" i="5" a="1"/>
  <c r="D13" i="5" s="1"/>
  <c r="D56" i="5" a="1"/>
  <c r="D56" i="5" s="1"/>
  <c r="D6" i="5" a="1"/>
  <c r="D6" i="5" s="1"/>
  <c r="C62" i="5" a="1"/>
  <c r="C62" i="5" s="1"/>
  <c r="C59" i="5" a="1"/>
  <c r="C59" i="5" s="1"/>
  <c r="C31" i="5" a="1"/>
  <c r="C31" i="5" s="1"/>
  <c r="C26" i="5" a="1"/>
  <c r="C26" i="5" s="1"/>
  <c r="C33" i="5" a="1"/>
  <c r="C33" i="5" s="1"/>
  <c r="C18" i="5" a="1"/>
  <c r="C18" i="5" s="1"/>
  <c r="C48" i="5" a="1"/>
  <c r="C48" i="5" s="1"/>
  <c r="C3" i="5" a="1"/>
  <c r="C3" i="5" s="1"/>
  <c r="C60" i="5" a="1"/>
  <c r="C60" i="5" s="1"/>
  <c r="C22" i="5" a="1"/>
  <c r="C22" i="5" s="1"/>
  <c r="C55" i="5" a="1"/>
  <c r="C55" i="5" s="1"/>
  <c r="C5" i="5" a="1"/>
  <c r="C5" i="5" s="1"/>
  <c r="C38" i="5" a="1"/>
  <c r="C38" i="5" s="1"/>
  <c r="C4" i="5" a="1"/>
  <c r="C4" i="5" s="1"/>
  <c r="C13" i="5" a="1"/>
  <c r="C13" i="5" s="1"/>
  <c r="C56" i="5" a="1"/>
  <c r="C56" i="5" s="1"/>
  <c r="C6" i="5" a="1"/>
  <c r="C6" i="5" s="1"/>
  <c r="G11" i="4"/>
  <c r="F11" i="4"/>
  <c r="B5" i="3"/>
  <c r="O500" i="2"/>
  <c r="L500" i="2"/>
  <c r="K500" i="2"/>
  <c r="H500" i="2"/>
  <c r="G500" i="2"/>
  <c r="F500" i="2"/>
  <c r="N500" i="2" s="1"/>
  <c r="O499" i="2"/>
  <c r="N499" i="2"/>
  <c r="L499" i="2"/>
  <c r="K499" i="2"/>
  <c r="H499" i="2"/>
  <c r="G499" i="2"/>
  <c r="F499" i="2"/>
  <c r="M499" i="2" s="1"/>
  <c r="O498" i="2"/>
  <c r="N498" i="2"/>
  <c r="M498" i="2"/>
  <c r="L498" i="2"/>
  <c r="K498" i="2"/>
  <c r="H498" i="2"/>
  <c r="G498" i="2"/>
  <c r="F498" i="2"/>
  <c r="O497" i="2"/>
  <c r="L497" i="2"/>
  <c r="K497" i="2"/>
  <c r="H497" i="2"/>
  <c r="G497" i="2"/>
  <c r="F497" i="2"/>
  <c r="M497" i="2" s="1"/>
  <c r="O496" i="2"/>
  <c r="L496" i="2"/>
  <c r="K496" i="2"/>
  <c r="H496" i="2"/>
  <c r="G496" i="2"/>
  <c r="F496" i="2"/>
  <c r="N496" i="2" s="1"/>
  <c r="O495" i="2"/>
  <c r="N495" i="2"/>
  <c r="L495" i="2"/>
  <c r="K495" i="2"/>
  <c r="H495" i="2"/>
  <c r="G495" i="2"/>
  <c r="F495" i="2"/>
  <c r="M495" i="2" s="1"/>
  <c r="O494" i="2"/>
  <c r="L494" i="2"/>
  <c r="K494" i="2"/>
  <c r="H494" i="2"/>
  <c r="G494" i="2"/>
  <c r="F494" i="2"/>
  <c r="M494" i="2" s="1"/>
  <c r="O493" i="2"/>
  <c r="L493" i="2"/>
  <c r="K493" i="2"/>
  <c r="H493" i="2"/>
  <c r="G493" i="2"/>
  <c r="F493" i="2"/>
  <c r="N493" i="2" s="1"/>
  <c r="O492" i="2"/>
  <c r="N492" i="2"/>
  <c r="L492" i="2"/>
  <c r="K492" i="2"/>
  <c r="H492" i="2"/>
  <c r="G492" i="2"/>
  <c r="F492" i="2"/>
  <c r="M492" i="2" s="1"/>
  <c r="O491" i="2"/>
  <c r="M491" i="2"/>
  <c r="L491" i="2"/>
  <c r="K491" i="2"/>
  <c r="H491" i="2"/>
  <c r="G491" i="2"/>
  <c r="F491" i="2"/>
  <c r="N491" i="2" s="1"/>
  <c r="O490" i="2"/>
  <c r="L490" i="2"/>
  <c r="K490" i="2"/>
  <c r="H490" i="2"/>
  <c r="G490" i="2"/>
  <c r="F490" i="2"/>
  <c r="M490" i="2" s="1"/>
  <c r="O489" i="2"/>
  <c r="L489" i="2"/>
  <c r="K489" i="2"/>
  <c r="H489" i="2"/>
  <c r="G489" i="2"/>
  <c r="F489" i="2"/>
  <c r="M489" i="2" s="1"/>
  <c r="O488" i="2"/>
  <c r="N488" i="2"/>
  <c r="M488" i="2"/>
  <c r="L488" i="2"/>
  <c r="K488" i="2"/>
  <c r="H488" i="2"/>
  <c r="G488" i="2"/>
  <c r="F488" i="2"/>
  <c r="O487" i="2"/>
  <c r="L487" i="2"/>
  <c r="K487" i="2"/>
  <c r="H487" i="2"/>
  <c r="G487" i="2"/>
  <c r="F487" i="2"/>
  <c r="M487" i="2" s="1"/>
  <c r="O486" i="2"/>
  <c r="L486" i="2"/>
  <c r="K486" i="2"/>
  <c r="H486" i="2"/>
  <c r="G486" i="2"/>
  <c r="F486" i="2"/>
  <c r="N486" i="2" s="1"/>
  <c r="O485" i="2"/>
  <c r="N485" i="2"/>
  <c r="L485" i="2"/>
  <c r="K485" i="2"/>
  <c r="H485" i="2"/>
  <c r="G485" i="2"/>
  <c r="F485" i="2"/>
  <c r="M485" i="2" s="1"/>
  <c r="O484" i="2"/>
  <c r="L484" i="2"/>
  <c r="K484" i="2"/>
  <c r="H484" i="2"/>
  <c r="G484" i="2"/>
  <c r="F484" i="2"/>
  <c r="M484" i="2" s="1"/>
  <c r="O483" i="2"/>
  <c r="L483" i="2"/>
  <c r="K483" i="2"/>
  <c r="H483" i="2"/>
  <c r="G483" i="2"/>
  <c r="F483" i="2"/>
  <c r="N483" i="2" s="1"/>
  <c r="O482" i="2"/>
  <c r="N482" i="2"/>
  <c r="L482" i="2"/>
  <c r="K482" i="2"/>
  <c r="H482" i="2"/>
  <c r="G482" i="2"/>
  <c r="F482" i="2"/>
  <c r="M482" i="2" s="1"/>
  <c r="O481" i="2"/>
  <c r="M481" i="2"/>
  <c r="L481" i="2"/>
  <c r="K481" i="2"/>
  <c r="H481" i="2"/>
  <c r="G481" i="2"/>
  <c r="F481" i="2"/>
  <c r="N481" i="2" s="1"/>
  <c r="O480" i="2"/>
  <c r="L480" i="2"/>
  <c r="K480" i="2"/>
  <c r="H480" i="2"/>
  <c r="G480" i="2"/>
  <c r="F480" i="2"/>
  <c r="M480" i="2" s="1"/>
  <c r="O479" i="2"/>
  <c r="L479" i="2"/>
  <c r="K479" i="2"/>
  <c r="H479" i="2"/>
  <c r="G479" i="2"/>
  <c r="F479" i="2"/>
  <c r="M479" i="2" s="1"/>
  <c r="O478" i="2"/>
  <c r="N478" i="2"/>
  <c r="M478" i="2"/>
  <c r="L478" i="2"/>
  <c r="K478" i="2"/>
  <c r="H478" i="2"/>
  <c r="G478" i="2"/>
  <c r="F478" i="2"/>
  <c r="O477" i="2"/>
  <c r="L477" i="2"/>
  <c r="K477" i="2"/>
  <c r="H477" i="2"/>
  <c r="G477" i="2"/>
  <c r="F477" i="2"/>
  <c r="M477" i="2" s="1"/>
  <c r="O476" i="2"/>
  <c r="L476" i="2"/>
  <c r="K476" i="2"/>
  <c r="H476" i="2"/>
  <c r="G476" i="2"/>
  <c r="F476" i="2"/>
  <c r="N476" i="2" s="1"/>
  <c r="O475" i="2"/>
  <c r="N475" i="2"/>
  <c r="L475" i="2"/>
  <c r="K475" i="2"/>
  <c r="H475" i="2"/>
  <c r="G475" i="2"/>
  <c r="F475" i="2"/>
  <c r="M475" i="2" s="1"/>
  <c r="O474" i="2"/>
  <c r="L474" i="2"/>
  <c r="K474" i="2"/>
  <c r="H474" i="2"/>
  <c r="G474" i="2"/>
  <c r="F474" i="2"/>
  <c r="M474" i="2" s="1"/>
  <c r="O473" i="2"/>
  <c r="L473" i="2"/>
  <c r="K473" i="2"/>
  <c r="H473" i="2"/>
  <c r="G473" i="2"/>
  <c r="F473" i="2"/>
  <c r="N473" i="2" s="1"/>
  <c r="O472" i="2"/>
  <c r="N472" i="2"/>
  <c r="L472" i="2"/>
  <c r="K472" i="2"/>
  <c r="H472" i="2"/>
  <c r="G472" i="2"/>
  <c r="F472" i="2"/>
  <c r="M472" i="2" s="1"/>
  <c r="O471" i="2"/>
  <c r="L471" i="2"/>
  <c r="K471" i="2"/>
  <c r="H471" i="2"/>
  <c r="G471" i="2"/>
  <c r="F471" i="2"/>
  <c r="N471" i="2" s="1"/>
  <c r="O470" i="2"/>
  <c r="L470" i="2"/>
  <c r="K470" i="2"/>
  <c r="H470" i="2"/>
  <c r="G470" i="2"/>
  <c r="F470" i="2"/>
  <c r="M470" i="2" s="1"/>
  <c r="O469" i="2"/>
  <c r="L469" i="2"/>
  <c r="K469" i="2"/>
  <c r="H469" i="2"/>
  <c r="G469" i="2"/>
  <c r="F469" i="2"/>
  <c r="M469" i="2" s="1"/>
  <c r="O468" i="2"/>
  <c r="N468" i="2"/>
  <c r="M468" i="2"/>
  <c r="L468" i="2"/>
  <c r="K468" i="2"/>
  <c r="H468" i="2"/>
  <c r="G468" i="2"/>
  <c r="F468" i="2"/>
  <c r="O467" i="2"/>
  <c r="L467" i="2"/>
  <c r="K467" i="2"/>
  <c r="H467" i="2"/>
  <c r="G467" i="2"/>
  <c r="F467" i="2"/>
  <c r="M467" i="2" s="1"/>
  <c r="O466" i="2"/>
  <c r="L466" i="2"/>
  <c r="K466" i="2"/>
  <c r="H466" i="2"/>
  <c r="G466" i="2"/>
  <c r="F466" i="2"/>
  <c r="N466" i="2" s="1"/>
  <c r="O465" i="2"/>
  <c r="N465" i="2"/>
  <c r="L465" i="2"/>
  <c r="K465" i="2"/>
  <c r="H465" i="2"/>
  <c r="G465" i="2"/>
  <c r="F465" i="2"/>
  <c r="M465" i="2" s="1"/>
  <c r="O464" i="2"/>
  <c r="L464" i="2"/>
  <c r="K464" i="2"/>
  <c r="H464" i="2"/>
  <c r="G464" i="2"/>
  <c r="F464" i="2"/>
  <c r="M464" i="2" s="1"/>
  <c r="O463" i="2"/>
  <c r="L463" i="2"/>
  <c r="K463" i="2"/>
  <c r="H463" i="2"/>
  <c r="G463" i="2"/>
  <c r="F463" i="2"/>
  <c r="N463" i="2" s="1"/>
  <c r="O462" i="2"/>
  <c r="N462" i="2"/>
  <c r="L462" i="2"/>
  <c r="K462" i="2"/>
  <c r="H462" i="2"/>
  <c r="G462" i="2"/>
  <c r="F462" i="2"/>
  <c r="M462" i="2" s="1"/>
  <c r="O461" i="2"/>
  <c r="M461" i="2"/>
  <c r="L461" i="2"/>
  <c r="K461" i="2"/>
  <c r="H461" i="2"/>
  <c r="G461" i="2"/>
  <c r="F461" i="2"/>
  <c r="N461" i="2" s="1"/>
  <c r="O460" i="2"/>
  <c r="L460" i="2"/>
  <c r="K460" i="2"/>
  <c r="H460" i="2"/>
  <c r="G460" i="2"/>
  <c r="F460" i="2"/>
  <c r="M460" i="2" s="1"/>
  <c r="O459" i="2"/>
  <c r="N459" i="2"/>
  <c r="L459" i="2"/>
  <c r="K459" i="2"/>
  <c r="H459" i="2"/>
  <c r="G459" i="2"/>
  <c r="F459" i="2"/>
  <c r="M459" i="2" s="1"/>
  <c r="O458" i="2"/>
  <c r="N458" i="2"/>
  <c r="M458" i="2"/>
  <c r="L458" i="2"/>
  <c r="K458" i="2"/>
  <c r="H458" i="2"/>
  <c r="G458" i="2"/>
  <c r="F458" i="2"/>
  <c r="O457" i="2"/>
  <c r="L457" i="2"/>
  <c r="K457" i="2"/>
  <c r="H457" i="2"/>
  <c r="G457" i="2"/>
  <c r="F457" i="2"/>
  <c r="M457" i="2" s="1"/>
  <c r="O456" i="2"/>
  <c r="L456" i="2"/>
  <c r="K456" i="2"/>
  <c r="H456" i="2"/>
  <c r="G456" i="2"/>
  <c r="F456" i="2"/>
  <c r="N456" i="2" s="1"/>
  <c r="O455" i="2"/>
  <c r="N455" i="2"/>
  <c r="L455" i="2"/>
  <c r="K455" i="2"/>
  <c r="H455" i="2"/>
  <c r="G455" i="2"/>
  <c r="F455" i="2"/>
  <c r="M455" i="2" s="1"/>
  <c r="O454" i="2"/>
  <c r="N454" i="2"/>
  <c r="L454" i="2"/>
  <c r="K454" i="2"/>
  <c r="H454" i="2"/>
  <c r="G454" i="2"/>
  <c r="F454" i="2"/>
  <c r="M454" i="2" s="1"/>
  <c r="O453" i="2"/>
  <c r="L453" i="2"/>
  <c r="K453" i="2"/>
  <c r="H453" i="2"/>
  <c r="G453" i="2"/>
  <c r="F453" i="2"/>
  <c r="N453" i="2" s="1"/>
  <c r="O452" i="2"/>
  <c r="L452" i="2"/>
  <c r="K452" i="2"/>
  <c r="H452" i="2"/>
  <c r="G452" i="2"/>
  <c r="F452" i="2"/>
  <c r="M452" i="2" s="1"/>
  <c r="O451" i="2"/>
  <c r="L451" i="2"/>
  <c r="K451" i="2"/>
  <c r="H451" i="2"/>
  <c r="G451" i="2"/>
  <c r="F451" i="2"/>
  <c r="N451" i="2" s="1"/>
  <c r="O450" i="2"/>
  <c r="L450" i="2"/>
  <c r="K450" i="2"/>
  <c r="H450" i="2"/>
  <c r="G450" i="2"/>
  <c r="F450" i="2"/>
  <c r="M450" i="2" s="1"/>
  <c r="O449" i="2"/>
  <c r="L449" i="2"/>
  <c r="K449" i="2"/>
  <c r="H449" i="2"/>
  <c r="G449" i="2"/>
  <c r="F449" i="2"/>
  <c r="M449" i="2" s="1"/>
  <c r="O448" i="2"/>
  <c r="N448" i="2"/>
  <c r="M448" i="2"/>
  <c r="L448" i="2"/>
  <c r="K448" i="2"/>
  <c r="H448" i="2"/>
  <c r="G448" i="2"/>
  <c r="F448" i="2"/>
  <c r="O447" i="2"/>
  <c r="N447" i="2"/>
  <c r="L447" i="2"/>
  <c r="K447" i="2"/>
  <c r="H447" i="2"/>
  <c r="G447" i="2"/>
  <c r="F447" i="2"/>
  <c r="M447" i="2" s="1"/>
  <c r="O446" i="2"/>
  <c r="L446" i="2"/>
  <c r="K446" i="2"/>
  <c r="H446" i="2"/>
  <c r="G446" i="2"/>
  <c r="F446" i="2"/>
  <c r="N446" i="2" s="1"/>
  <c r="O445" i="2"/>
  <c r="N445" i="2"/>
  <c r="L445" i="2"/>
  <c r="K445" i="2"/>
  <c r="H445" i="2"/>
  <c r="G445" i="2"/>
  <c r="F445" i="2"/>
  <c r="M445" i="2" s="1"/>
  <c r="O444" i="2"/>
  <c r="L444" i="2"/>
  <c r="K444" i="2"/>
  <c r="H444" i="2"/>
  <c r="G444" i="2"/>
  <c r="F444" i="2"/>
  <c r="M444" i="2" s="1"/>
  <c r="O443" i="2"/>
  <c r="L443" i="2"/>
  <c r="K443" i="2"/>
  <c r="H443" i="2"/>
  <c r="G443" i="2"/>
  <c r="F443" i="2"/>
  <c r="N443" i="2" s="1"/>
  <c r="O442" i="2"/>
  <c r="N442" i="2"/>
  <c r="L442" i="2"/>
  <c r="K442" i="2"/>
  <c r="H442" i="2"/>
  <c r="G442" i="2"/>
  <c r="F442" i="2"/>
  <c r="M442" i="2" s="1"/>
  <c r="O441" i="2"/>
  <c r="L441" i="2"/>
  <c r="K441" i="2"/>
  <c r="H441" i="2"/>
  <c r="G441" i="2"/>
  <c r="F441" i="2"/>
  <c r="N441" i="2" s="1"/>
  <c r="O440" i="2"/>
  <c r="L440" i="2"/>
  <c r="K440" i="2"/>
  <c r="H440" i="2"/>
  <c r="G440" i="2"/>
  <c r="F440" i="2"/>
  <c r="M440" i="2" s="1"/>
  <c r="O439" i="2"/>
  <c r="L439" i="2"/>
  <c r="K439" i="2"/>
  <c r="H439" i="2"/>
  <c r="G439" i="2"/>
  <c r="F439" i="2"/>
  <c r="M439" i="2" s="1"/>
  <c r="O438" i="2"/>
  <c r="N438" i="2"/>
  <c r="M438" i="2"/>
  <c r="L438" i="2"/>
  <c r="K438" i="2"/>
  <c r="H438" i="2"/>
  <c r="G438" i="2"/>
  <c r="F438" i="2"/>
  <c r="O437" i="2"/>
  <c r="L437" i="2"/>
  <c r="K437" i="2"/>
  <c r="H437" i="2"/>
  <c r="G437" i="2"/>
  <c r="F437" i="2"/>
  <c r="M437" i="2" s="1"/>
  <c r="O436" i="2"/>
  <c r="M436" i="2"/>
  <c r="L436" i="2"/>
  <c r="K436" i="2"/>
  <c r="H436" i="2"/>
  <c r="G436" i="2"/>
  <c r="F436" i="2"/>
  <c r="N436" i="2" s="1"/>
  <c r="O435" i="2"/>
  <c r="N435" i="2"/>
  <c r="L435" i="2"/>
  <c r="K435" i="2"/>
  <c r="H435" i="2"/>
  <c r="G435" i="2"/>
  <c r="F435" i="2"/>
  <c r="M435" i="2" s="1"/>
  <c r="O434" i="2"/>
  <c r="N434" i="2"/>
  <c r="L434" i="2"/>
  <c r="K434" i="2"/>
  <c r="H434" i="2"/>
  <c r="G434" i="2"/>
  <c r="F434" i="2"/>
  <c r="M434" i="2" s="1"/>
  <c r="O433" i="2"/>
  <c r="L433" i="2"/>
  <c r="K433" i="2"/>
  <c r="H433" i="2"/>
  <c r="G433" i="2"/>
  <c r="F433" i="2"/>
  <c r="N433" i="2" s="1"/>
  <c r="O432" i="2"/>
  <c r="L432" i="2"/>
  <c r="K432" i="2"/>
  <c r="H432" i="2"/>
  <c r="G432" i="2"/>
  <c r="F432" i="2"/>
  <c r="M432" i="2" s="1"/>
  <c r="O431" i="2"/>
  <c r="M431" i="2"/>
  <c r="L431" i="2"/>
  <c r="K431" i="2"/>
  <c r="H431" i="2"/>
  <c r="G431" i="2"/>
  <c r="F431" i="2"/>
  <c r="N431" i="2" s="1"/>
  <c r="O430" i="2"/>
  <c r="L430" i="2"/>
  <c r="K430" i="2"/>
  <c r="H430" i="2"/>
  <c r="G430" i="2"/>
  <c r="F430" i="2"/>
  <c r="M430" i="2" s="1"/>
  <c r="O429" i="2"/>
  <c r="N429" i="2"/>
  <c r="L429" i="2"/>
  <c r="K429" i="2"/>
  <c r="H429" i="2"/>
  <c r="G429" i="2"/>
  <c r="F429" i="2"/>
  <c r="M429" i="2" s="1"/>
  <c r="O428" i="2"/>
  <c r="N428" i="2"/>
  <c r="M428" i="2"/>
  <c r="L428" i="2"/>
  <c r="K428" i="2"/>
  <c r="H428" i="2"/>
  <c r="G428" i="2"/>
  <c r="F428" i="2"/>
  <c r="O427" i="2"/>
  <c r="L427" i="2"/>
  <c r="K427" i="2"/>
  <c r="H427" i="2"/>
  <c r="G427" i="2"/>
  <c r="F427" i="2"/>
  <c r="M427" i="2" s="1"/>
  <c r="O426" i="2"/>
  <c r="L426" i="2"/>
  <c r="K426" i="2"/>
  <c r="H426" i="2"/>
  <c r="G426" i="2"/>
  <c r="F426" i="2"/>
  <c r="N426" i="2" s="1"/>
  <c r="O425" i="2"/>
  <c r="N425" i="2"/>
  <c r="L425" i="2"/>
  <c r="K425" i="2"/>
  <c r="H425" i="2"/>
  <c r="G425" i="2"/>
  <c r="F425" i="2"/>
  <c r="M425" i="2" s="1"/>
  <c r="O424" i="2"/>
  <c r="L424" i="2"/>
  <c r="K424" i="2"/>
  <c r="H424" i="2"/>
  <c r="G424" i="2"/>
  <c r="F424" i="2"/>
  <c r="M424" i="2" s="1"/>
  <c r="O423" i="2"/>
  <c r="L423" i="2"/>
  <c r="K423" i="2"/>
  <c r="H423" i="2"/>
  <c r="G423" i="2"/>
  <c r="F423" i="2"/>
  <c r="N423" i="2" s="1"/>
  <c r="O422" i="2"/>
  <c r="L422" i="2"/>
  <c r="K422" i="2"/>
  <c r="H422" i="2"/>
  <c r="G422" i="2"/>
  <c r="F422" i="2"/>
  <c r="M422" i="2" s="1"/>
  <c r="O421" i="2"/>
  <c r="L421" i="2"/>
  <c r="K421" i="2"/>
  <c r="H421" i="2"/>
  <c r="G421" i="2"/>
  <c r="F421" i="2"/>
  <c r="N421" i="2" s="1"/>
  <c r="O420" i="2"/>
  <c r="L420" i="2"/>
  <c r="K420" i="2"/>
  <c r="H420" i="2"/>
  <c r="G420" i="2"/>
  <c r="F420" i="2"/>
  <c r="M420" i="2" s="1"/>
  <c r="O419" i="2"/>
  <c r="L419" i="2"/>
  <c r="K419" i="2"/>
  <c r="H419" i="2"/>
  <c r="G419" i="2"/>
  <c r="F419" i="2"/>
  <c r="M419" i="2" s="1"/>
  <c r="O418" i="2"/>
  <c r="N418" i="2"/>
  <c r="M418" i="2"/>
  <c r="L418" i="2"/>
  <c r="K418" i="2"/>
  <c r="H418" i="2"/>
  <c r="G418" i="2"/>
  <c r="F418" i="2"/>
  <c r="O417" i="2"/>
  <c r="N417" i="2"/>
  <c r="L417" i="2"/>
  <c r="K417" i="2"/>
  <c r="H417" i="2"/>
  <c r="G417" i="2"/>
  <c r="F417" i="2"/>
  <c r="M417" i="2" s="1"/>
  <c r="O416" i="2"/>
  <c r="L416" i="2"/>
  <c r="K416" i="2"/>
  <c r="H416" i="2"/>
  <c r="G416" i="2"/>
  <c r="F416" i="2"/>
  <c r="N416" i="2" s="1"/>
  <c r="O415" i="2"/>
  <c r="N415" i="2"/>
  <c r="L415" i="2"/>
  <c r="K415" i="2"/>
  <c r="H415" i="2"/>
  <c r="G415" i="2"/>
  <c r="F415" i="2"/>
  <c r="M415" i="2" s="1"/>
  <c r="O414" i="2"/>
  <c r="L414" i="2"/>
  <c r="K414" i="2"/>
  <c r="H414" i="2"/>
  <c r="G414" i="2"/>
  <c r="F414" i="2"/>
  <c r="M414" i="2" s="1"/>
  <c r="O413" i="2"/>
  <c r="L413" i="2"/>
  <c r="K413" i="2"/>
  <c r="H413" i="2"/>
  <c r="G413" i="2"/>
  <c r="F413" i="2"/>
  <c r="N413" i="2" s="1"/>
  <c r="O412" i="2"/>
  <c r="L412" i="2"/>
  <c r="K412" i="2"/>
  <c r="H412" i="2"/>
  <c r="G412" i="2"/>
  <c r="F412" i="2"/>
  <c r="M412" i="2" s="1"/>
  <c r="O411" i="2"/>
  <c r="M411" i="2"/>
  <c r="L411" i="2"/>
  <c r="K411" i="2"/>
  <c r="H411" i="2"/>
  <c r="G411" i="2"/>
  <c r="F411" i="2"/>
  <c r="N411" i="2" s="1"/>
  <c r="O410" i="2"/>
  <c r="L410" i="2"/>
  <c r="K410" i="2"/>
  <c r="H410" i="2"/>
  <c r="G410" i="2"/>
  <c r="F410" i="2"/>
  <c r="M410" i="2" s="1"/>
  <c r="O409" i="2"/>
  <c r="L409" i="2"/>
  <c r="K409" i="2"/>
  <c r="H409" i="2"/>
  <c r="G409" i="2"/>
  <c r="F409" i="2"/>
  <c r="M409" i="2" s="1"/>
  <c r="O408" i="2"/>
  <c r="N408" i="2"/>
  <c r="M408" i="2"/>
  <c r="L408" i="2"/>
  <c r="K408" i="2"/>
  <c r="H408" i="2"/>
  <c r="G408" i="2"/>
  <c r="F408" i="2"/>
  <c r="O407" i="2"/>
  <c r="N407" i="2"/>
  <c r="L407" i="2"/>
  <c r="K407" i="2"/>
  <c r="H407" i="2"/>
  <c r="G407" i="2"/>
  <c r="F407" i="2"/>
  <c r="M407" i="2" s="1"/>
  <c r="O406" i="2"/>
  <c r="L406" i="2"/>
  <c r="K406" i="2"/>
  <c r="H406" i="2"/>
  <c r="G406" i="2"/>
  <c r="F406" i="2"/>
  <c r="N406" i="2" s="1"/>
  <c r="O405" i="2"/>
  <c r="L405" i="2"/>
  <c r="K405" i="2"/>
  <c r="H405" i="2"/>
  <c r="G405" i="2"/>
  <c r="F405" i="2"/>
  <c r="M405" i="2" s="1"/>
  <c r="O404" i="2"/>
  <c r="L404" i="2"/>
  <c r="K404" i="2"/>
  <c r="H404" i="2"/>
  <c r="G404" i="2"/>
  <c r="F404" i="2"/>
  <c r="M404" i="2" s="1"/>
  <c r="O403" i="2"/>
  <c r="L403" i="2"/>
  <c r="K403" i="2"/>
  <c r="H403" i="2"/>
  <c r="G403" i="2"/>
  <c r="F403" i="2"/>
  <c r="N403" i="2" s="1"/>
  <c r="O402" i="2"/>
  <c r="L402" i="2"/>
  <c r="K402" i="2"/>
  <c r="H402" i="2"/>
  <c r="G402" i="2"/>
  <c r="F402" i="2"/>
  <c r="M402" i="2" s="1"/>
  <c r="O401" i="2"/>
  <c r="L401" i="2"/>
  <c r="K401" i="2"/>
  <c r="H401" i="2"/>
  <c r="G401" i="2"/>
  <c r="F401" i="2"/>
  <c r="N401" i="2" s="1"/>
  <c r="O400" i="2"/>
  <c r="L400" i="2"/>
  <c r="K400" i="2"/>
  <c r="H400" i="2"/>
  <c r="G400" i="2"/>
  <c r="F400" i="2"/>
  <c r="M400" i="2" s="1"/>
  <c r="O399" i="2"/>
  <c r="L399" i="2"/>
  <c r="K399" i="2"/>
  <c r="H399" i="2"/>
  <c r="G399" i="2"/>
  <c r="F399" i="2"/>
  <c r="M399" i="2" s="1"/>
  <c r="O398" i="2"/>
  <c r="N398" i="2"/>
  <c r="M398" i="2"/>
  <c r="L398" i="2"/>
  <c r="K398" i="2"/>
  <c r="H398" i="2"/>
  <c r="G398" i="2"/>
  <c r="F398" i="2"/>
  <c r="O397" i="2"/>
  <c r="N397" i="2"/>
  <c r="L397" i="2"/>
  <c r="K397" i="2"/>
  <c r="H397" i="2"/>
  <c r="G397" i="2"/>
  <c r="F397" i="2"/>
  <c r="M397" i="2" s="1"/>
  <c r="O396" i="2"/>
  <c r="L396" i="2"/>
  <c r="K396" i="2"/>
  <c r="H396" i="2"/>
  <c r="G396" i="2"/>
  <c r="F396" i="2"/>
  <c r="N396" i="2" s="1"/>
  <c r="O395" i="2"/>
  <c r="N395" i="2"/>
  <c r="L395" i="2"/>
  <c r="K395" i="2"/>
  <c r="H395" i="2"/>
  <c r="G395" i="2"/>
  <c r="F395" i="2"/>
  <c r="M395" i="2" s="1"/>
  <c r="O394" i="2"/>
  <c r="L394" i="2"/>
  <c r="K394" i="2"/>
  <c r="H394" i="2"/>
  <c r="G394" i="2"/>
  <c r="F394" i="2"/>
  <c r="M394" i="2" s="1"/>
  <c r="O393" i="2"/>
  <c r="L393" i="2"/>
  <c r="K393" i="2"/>
  <c r="H393" i="2"/>
  <c r="G393" i="2"/>
  <c r="F393" i="2"/>
  <c r="N393" i="2" s="1"/>
  <c r="O392" i="2"/>
  <c r="L392" i="2"/>
  <c r="K392" i="2"/>
  <c r="H392" i="2"/>
  <c r="G392" i="2"/>
  <c r="F392" i="2"/>
  <c r="M392" i="2" s="1"/>
  <c r="O391" i="2"/>
  <c r="M391" i="2"/>
  <c r="L391" i="2"/>
  <c r="K391" i="2"/>
  <c r="H391" i="2"/>
  <c r="G391" i="2"/>
  <c r="F391" i="2"/>
  <c r="N391" i="2" s="1"/>
  <c r="O390" i="2"/>
  <c r="L390" i="2"/>
  <c r="K390" i="2"/>
  <c r="H390" i="2"/>
  <c r="G390" i="2"/>
  <c r="F390" i="2"/>
  <c r="M390" i="2" s="1"/>
  <c r="O389" i="2"/>
  <c r="L389" i="2"/>
  <c r="K389" i="2"/>
  <c r="H389" i="2"/>
  <c r="G389" i="2"/>
  <c r="F389" i="2"/>
  <c r="M389" i="2" s="1"/>
  <c r="O388" i="2"/>
  <c r="N388" i="2"/>
  <c r="M388" i="2"/>
  <c r="L388" i="2"/>
  <c r="K388" i="2"/>
  <c r="H388" i="2"/>
  <c r="G388" i="2"/>
  <c r="F388" i="2"/>
  <c r="O387" i="2"/>
  <c r="N387" i="2"/>
  <c r="L387" i="2"/>
  <c r="K387" i="2"/>
  <c r="H387" i="2"/>
  <c r="G387" i="2"/>
  <c r="F387" i="2"/>
  <c r="M387" i="2" s="1"/>
  <c r="O386" i="2"/>
  <c r="L386" i="2"/>
  <c r="K386" i="2"/>
  <c r="H386" i="2"/>
  <c r="G386" i="2"/>
  <c r="F386" i="2"/>
  <c r="N386" i="2" s="1"/>
  <c r="O385" i="2"/>
  <c r="N385" i="2"/>
  <c r="L385" i="2"/>
  <c r="K385" i="2"/>
  <c r="H385" i="2"/>
  <c r="G385" i="2"/>
  <c r="F385" i="2"/>
  <c r="M385" i="2" s="1"/>
  <c r="O384" i="2"/>
  <c r="N384" i="2"/>
  <c r="L384" i="2"/>
  <c r="K384" i="2"/>
  <c r="H384" i="2"/>
  <c r="G384" i="2"/>
  <c r="F384" i="2"/>
  <c r="M384" i="2" s="1"/>
  <c r="O383" i="2"/>
  <c r="L383" i="2"/>
  <c r="K383" i="2"/>
  <c r="H383" i="2"/>
  <c r="G383" i="2"/>
  <c r="F383" i="2"/>
  <c r="N383" i="2" s="1"/>
  <c r="O382" i="2"/>
  <c r="L382" i="2"/>
  <c r="K382" i="2"/>
  <c r="H382" i="2"/>
  <c r="G382" i="2"/>
  <c r="F382" i="2"/>
  <c r="M382" i="2" s="1"/>
  <c r="O381" i="2"/>
  <c r="M381" i="2"/>
  <c r="L381" i="2"/>
  <c r="K381" i="2"/>
  <c r="H381" i="2"/>
  <c r="G381" i="2"/>
  <c r="F381" i="2"/>
  <c r="N381" i="2" s="1"/>
  <c r="O380" i="2"/>
  <c r="L380" i="2"/>
  <c r="K380" i="2"/>
  <c r="H380" i="2"/>
  <c r="G380" i="2"/>
  <c r="F380" i="2"/>
  <c r="M380" i="2" s="1"/>
  <c r="O379" i="2"/>
  <c r="L379" i="2"/>
  <c r="K379" i="2"/>
  <c r="H379" i="2"/>
  <c r="G379" i="2"/>
  <c r="F379" i="2"/>
  <c r="M379" i="2" s="1"/>
  <c r="O378" i="2"/>
  <c r="N378" i="2"/>
  <c r="M378" i="2"/>
  <c r="L378" i="2"/>
  <c r="K378" i="2"/>
  <c r="H378" i="2"/>
  <c r="G378" i="2"/>
  <c r="F378" i="2"/>
  <c r="O377" i="2"/>
  <c r="N377" i="2"/>
  <c r="L377" i="2"/>
  <c r="K377" i="2"/>
  <c r="H377" i="2"/>
  <c r="G377" i="2"/>
  <c r="F377" i="2"/>
  <c r="M377" i="2" s="1"/>
  <c r="O376" i="2"/>
  <c r="L376" i="2"/>
  <c r="K376" i="2"/>
  <c r="H376" i="2"/>
  <c r="G376" i="2"/>
  <c r="F376" i="2"/>
  <c r="N376" i="2" s="1"/>
  <c r="O375" i="2"/>
  <c r="N375" i="2"/>
  <c r="L375" i="2"/>
  <c r="K375" i="2"/>
  <c r="H375" i="2"/>
  <c r="G375" i="2"/>
  <c r="F375" i="2"/>
  <c r="M375" i="2" s="1"/>
  <c r="O374" i="2"/>
  <c r="N374" i="2"/>
  <c r="L374" i="2"/>
  <c r="K374" i="2"/>
  <c r="H374" i="2"/>
  <c r="G374" i="2"/>
  <c r="F374" i="2"/>
  <c r="M374" i="2" s="1"/>
  <c r="O373" i="2"/>
  <c r="L373" i="2"/>
  <c r="K373" i="2"/>
  <c r="H373" i="2"/>
  <c r="G373" i="2"/>
  <c r="F373" i="2"/>
  <c r="N373" i="2" s="1"/>
  <c r="O372" i="2"/>
  <c r="L372" i="2"/>
  <c r="K372" i="2"/>
  <c r="H372" i="2"/>
  <c r="G372" i="2"/>
  <c r="F372" i="2"/>
  <c r="M372" i="2" s="1"/>
  <c r="O371" i="2"/>
  <c r="L371" i="2"/>
  <c r="K371" i="2"/>
  <c r="H371" i="2"/>
  <c r="G371" i="2"/>
  <c r="F371" i="2"/>
  <c r="N371" i="2" s="1"/>
  <c r="O370" i="2"/>
  <c r="L370" i="2"/>
  <c r="K370" i="2"/>
  <c r="H370" i="2"/>
  <c r="G370" i="2"/>
  <c r="F370" i="2"/>
  <c r="M370" i="2" s="1"/>
  <c r="O369" i="2"/>
  <c r="L369" i="2"/>
  <c r="K369" i="2"/>
  <c r="H369" i="2"/>
  <c r="G369" i="2"/>
  <c r="F369" i="2"/>
  <c r="M369" i="2" s="1"/>
  <c r="O368" i="2"/>
  <c r="N368" i="2"/>
  <c r="M368" i="2"/>
  <c r="L368" i="2"/>
  <c r="K368" i="2"/>
  <c r="H368" i="2"/>
  <c r="G368" i="2"/>
  <c r="F368" i="2"/>
  <c r="O367" i="2"/>
  <c r="L367" i="2"/>
  <c r="K367" i="2"/>
  <c r="H367" i="2"/>
  <c r="G367" i="2"/>
  <c r="F367" i="2"/>
  <c r="M367" i="2" s="1"/>
  <c r="O366" i="2"/>
  <c r="L366" i="2"/>
  <c r="K366" i="2"/>
  <c r="H366" i="2"/>
  <c r="G366" i="2"/>
  <c r="F366" i="2"/>
  <c r="N366" i="2" s="1"/>
  <c r="O365" i="2"/>
  <c r="N365" i="2"/>
  <c r="L365" i="2"/>
  <c r="K365" i="2"/>
  <c r="H365" i="2"/>
  <c r="G365" i="2"/>
  <c r="F365" i="2"/>
  <c r="M365" i="2" s="1"/>
  <c r="O364" i="2"/>
  <c r="L364" i="2"/>
  <c r="K364" i="2"/>
  <c r="H364" i="2"/>
  <c r="G364" i="2"/>
  <c r="F364" i="2"/>
  <c r="M364" i="2" s="1"/>
  <c r="O363" i="2"/>
  <c r="L363" i="2"/>
  <c r="K363" i="2"/>
  <c r="H363" i="2"/>
  <c r="G363" i="2"/>
  <c r="F363" i="2"/>
  <c r="N363" i="2" s="1"/>
  <c r="O362" i="2"/>
  <c r="N362" i="2"/>
  <c r="L362" i="2"/>
  <c r="K362" i="2"/>
  <c r="H362" i="2"/>
  <c r="G362" i="2"/>
  <c r="F362" i="2"/>
  <c r="M362" i="2" s="1"/>
  <c r="O361" i="2"/>
  <c r="L361" i="2"/>
  <c r="K361" i="2"/>
  <c r="H361" i="2"/>
  <c r="G361" i="2"/>
  <c r="F361" i="2"/>
  <c r="N361" i="2" s="1"/>
  <c r="O360" i="2"/>
  <c r="L360" i="2"/>
  <c r="K360" i="2"/>
  <c r="H360" i="2"/>
  <c r="G360" i="2"/>
  <c r="F360" i="2"/>
  <c r="M360" i="2" s="1"/>
  <c r="O359" i="2"/>
  <c r="N359" i="2"/>
  <c r="L359" i="2"/>
  <c r="K359" i="2"/>
  <c r="H359" i="2"/>
  <c r="G359" i="2"/>
  <c r="F359" i="2"/>
  <c r="M359" i="2" s="1"/>
  <c r="O358" i="2"/>
  <c r="N358" i="2"/>
  <c r="M358" i="2"/>
  <c r="L358" i="2"/>
  <c r="K358" i="2"/>
  <c r="H358" i="2"/>
  <c r="G358" i="2"/>
  <c r="F358" i="2"/>
  <c r="O357" i="2"/>
  <c r="L357" i="2"/>
  <c r="K357" i="2"/>
  <c r="H357" i="2"/>
  <c r="G357" i="2"/>
  <c r="F357" i="2"/>
  <c r="M357" i="2" s="1"/>
  <c r="O356" i="2"/>
  <c r="L356" i="2"/>
  <c r="K356" i="2"/>
  <c r="H356" i="2"/>
  <c r="G356" i="2"/>
  <c r="F356" i="2"/>
  <c r="N356" i="2" s="1"/>
  <c r="O355" i="2"/>
  <c r="N355" i="2"/>
  <c r="L355" i="2"/>
  <c r="K355" i="2"/>
  <c r="H355" i="2"/>
  <c r="G355" i="2"/>
  <c r="F355" i="2"/>
  <c r="M355" i="2" s="1"/>
  <c r="O354" i="2"/>
  <c r="L354" i="2"/>
  <c r="K354" i="2"/>
  <c r="H354" i="2"/>
  <c r="G354" i="2"/>
  <c r="F354" i="2"/>
  <c r="M354" i="2" s="1"/>
  <c r="O353" i="2"/>
  <c r="L353" i="2"/>
  <c r="K353" i="2"/>
  <c r="H353" i="2"/>
  <c r="G353" i="2"/>
  <c r="F353" i="2"/>
  <c r="N353" i="2" s="1"/>
  <c r="O352" i="2"/>
  <c r="N352" i="2"/>
  <c r="L352" i="2"/>
  <c r="K352" i="2"/>
  <c r="H352" i="2"/>
  <c r="G352" i="2"/>
  <c r="F352" i="2"/>
  <c r="M352" i="2" s="1"/>
  <c r="O351" i="2"/>
  <c r="L351" i="2"/>
  <c r="K351" i="2"/>
  <c r="H351" i="2"/>
  <c r="G351" i="2"/>
  <c r="F351" i="2"/>
  <c r="N351" i="2" s="1"/>
  <c r="O350" i="2"/>
  <c r="L350" i="2"/>
  <c r="K350" i="2"/>
  <c r="H350" i="2"/>
  <c r="G350" i="2"/>
  <c r="F350" i="2"/>
  <c r="M350" i="2" s="1"/>
  <c r="O349" i="2"/>
  <c r="N349" i="2"/>
  <c r="L349" i="2"/>
  <c r="K349" i="2"/>
  <c r="H349" i="2"/>
  <c r="G349" i="2"/>
  <c r="F349" i="2"/>
  <c r="M349" i="2" s="1"/>
  <c r="O348" i="2"/>
  <c r="N348" i="2"/>
  <c r="M348" i="2"/>
  <c r="L348" i="2"/>
  <c r="K348" i="2"/>
  <c r="H348" i="2"/>
  <c r="G348" i="2"/>
  <c r="F348" i="2"/>
  <c r="O347" i="2"/>
  <c r="L347" i="2"/>
  <c r="K347" i="2"/>
  <c r="H347" i="2"/>
  <c r="G347" i="2"/>
  <c r="F347" i="2"/>
  <c r="M347" i="2" s="1"/>
  <c r="O346" i="2"/>
  <c r="L346" i="2"/>
  <c r="K346" i="2"/>
  <c r="H346" i="2"/>
  <c r="G346" i="2"/>
  <c r="F346" i="2"/>
  <c r="N346" i="2" s="1"/>
  <c r="O345" i="2"/>
  <c r="N345" i="2"/>
  <c r="L345" i="2"/>
  <c r="K345" i="2"/>
  <c r="H345" i="2"/>
  <c r="G345" i="2"/>
  <c r="F345" i="2"/>
  <c r="M345" i="2" s="1"/>
  <c r="O344" i="2"/>
  <c r="L344" i="2"/>
  <c r="K344" i="2"/>
  <c r="H344" i="2"/>
  <c r="G344" i="2"/>
  <c r="F344" i="2"/>
  <c r="M344" i="2" s="1"/>
  <c r="O343" i="2"/>
  <c r="L343" i="2"/>
  <c r="K343" i="2"/>
  <c r="H343" i="2"/>
  <c r="G343" i="2"/>
  <c r="F343" i="2"/>
  <c r="N343" i="2" s="1"/>
  <c r="O342" i="2"/>
  <c r="N342" i="2"/>
  <c r="L342" i="2"/>
  <c r="K342" i="2"/>
  <c r="H342" i="2"/>
  <c r="G342" i="2"/>
  <c r="F342" i="2"/>
  <c r="M342" i="2" s="1"/>
  <c r="O341" i="2"/>
  <c r="M341" i="2"/>
  <c r="L341" i="2"/>
  <c r="K341" i="2"/>
  <c r="H341" i="2"/>
  <c r="G341" i="2"/>
  <c r="F341" i="2"/>
  <c r="N341" i="2" s="1"/>
  <c r="O340" i="2"/>
  <c r="L340" i="2"/>
  <c r="K340" i="2"/>
  <c r="H340" i="2"/>
  <c r="G340" i="2"/>
  <c r="F340" i="2"/>
  <c r="M340" i="2" s="1"/>
  <c r="O339" i="2"/>
  <c r="L339" i="2"/>
  <c r="K339" i="2"/>
  <c r="H339" i="2"/>
  <c r="G339" i="2"/>
  <c r="F339" i="2"/>
  <c r="M339" i="2" s="1"/>
  <c r="O338" i="2"/>
  <c r="N338" i="2"/>
  <c r="M338" i="2"/>
  <c r="L338" i="2"/>
  <c r="K338" i="2"/>
  <c r="H338" i="2"/>
  <c r="G338" i="2"/>
  <c r="F338" i="2"/>
  <c r="O337" i="2"/>
  <c r="L337" i="2"/>
  <c r="K337" i="2"/>
  <c r="H337" i="2"/>
  <c r="G337" i="2"/>
  <c r="F337" i="2"/>
  <c r="M337" i="2" s="1"/>
  <c r="O336" i="2"/>
  <c r="L336" i="2"/>
  <c r="K336" i="2"/>
  <c r="H336" i="2"/>
  <c r="G336" i="2"/>
  <c r="F336" i="2"/>
  <c r="N336" i="2" s="1"/>
  <c r="O335" i="2"/>
  <c r="N335" i="2"/>
  <c r="L335" i="2"/>
  <c r="K335" i="2"/>
  <c r="H335" i="2"/>
  <c r="G335" i="2"/>
  <c r="F335" i="2"/>
  <c r="M335" i="2" s="1"/>
  <c r="O334" i="2"/>
  <c r="L334" i="2"/>
  <c r="K334" i="2"/>
  <c r="H334" i="2"/>
  <c r="G334" i="2"/>
  <c r="F334" i="2"/>
  <c r="M334" i="2" s="1"/>
  <c r="O333" i="2"/>
  <c r="L333" i="2"/>
  <c r="K333" i="2"/>
  <c r="H333" i="2"/>
  <c r="G333" i="2"/>
  <c r="F333" i="2"/>
  <c r="N333" i="2" s="1"/>
  <c r="O332" i="2"/>
  <c r="N332" i="2"/>
  <c r="L332" i="2"/>
  <c r="K332" i="2"/>
  <c r="H332" i="2"/>
  <c r="G332" i="2"/>
  <c r="F332" i="2"/>
  <c r="M332" i="2" s="1"/>
  <c r="O331" i="2"/>
  <c r="M331" i="2"/>
  <c r="L331" i="2"/>
  <c r="K331" i="2"/>
  <c r="H331" i="2"/>
  <c r="G331" i="2"/>
  <c r="F331" i="2"/>
  <c r="N331" i="2" s="1"/>
  <c r="O330" i="2"/>
  <c r="L330" i="2"/>
  <c r="K330" i="2"/>
  <c r="H330" i="2"/>
  <c r="G330" i="2"/>
  <c r="F330" i="2"/>
  <c r="M330" i="2" s="1"/>
  <c r="O329" i="2"/>
  <c r="L329" i="2"/>
  <c r="K329" i="2"/>
  <c r="H329" i="2"/>
  <c r="G329" i="2"/>
  <c r="F329" i="2"/>
  <c r="M329" i="2" s="1"/>
  <c r="O328" i="2"/>
  <c r="N328" i="2"/>
  <c r="M328" i="2"/>
  <c r="L328" i="2"/>
  <c r="K328" i="2"/>
  <c r="H328" i="2"/>
  <c r="G328" i="2"/>
  <c r="F328" i="2"/>
  <c r="O327" i="2"/>
  <c r="N327" i="2"/>
  <c r="L327" i="2"/>
  <c r="K327" i="2"/>
  <c r="H327" i="2"/>
  <c r="G327" i="2"/>
  <c r="F327" i="2"/>
  <c r="M327" i="2" s="1"/>
  <c r="O326" i="2"/>
  <c r="L326" i="2"/>
  <c r="K326" i="2"/>
  <c r="H326" i="2"/>
  <c r="G326" i="2"/>
  <c r="F326" i="2"/>
  <c r="N326" i="2" s="1"/>
  <c r="O325" i="2"/>
  <c r="L325" i="2"/>
  <c r="K325" i="2"/>
  <c r="H325" i="2"/>
  <c r="G325" i="2"/>
  <c r="F325" i="2"/>
  <c r="N325" i="2" s="1"/>
  <c r="O324" i="2"/>
  <c r="L324" i="2"/>
  <c r="K324" i="2"/>
  <c r="H324" i="2"/>
  <c r="G324" i="2"/>
  <c r="F324" i="2"/>
  <c r="M324" i="2" s="1"/>
  <c r="O323" i="2"/>
  <c r="L323" i="2"/>
  <c r="K323" i="2"/>
  <c r="H323" i="2"/>
  <c r="G323" i="2"/>
  <c r="F323" i="2"/>
  <c r="N323" i="2" s="1"/>
  <c r="O322" i="2"/>
  <c r="N322" i="2"/>
  <c r="L322" i="2"/>
  <c r="K322" i="2"/>
  <c r="H322" i="2"/>
  <c r="G322" i="2"/>
  <c r="F322" i="2"/>
  <c r="M322" i="2" s="1"/>
  <c r="O321" i="2"/>
  <c r="M321" i="2"/>
  <c r="L321" i="2"/>
  <c r="K321" i="2"/>
  <c r="H321" i="2"/>
  <c r="G321" i="2"/>
  <c r="F321" i="2"/>
  <c r="N321" i="2" s="1"/>
  <c r="O320" i="2"/>
  <c r="L320" i="2"/>
  <c r="K320" i="2"/>
  <c r="H320" i="2"/>
  <c r="G320" i="2"/>
  <c r="F320" i="2"/>
  <c r="N320" i="2" s="1"/>
  <c r="O319" i="2"/>
  <c r="N319" i="2"/>
  <c r="L319" i="2"/>
  <c r="K319" i="2"/>
  <c r="H319" i="2"/>
  <c r="G319" i="2"/>
  <c r="F319" i="2"/>
  <c r="M319" i="2" s="1"/>
  <c r="O318" i="2"/>
  <c r="N318" i="2"/>
  <c r="M318" i="2"/>
  <c r="L318" i="2"/>
  <c r="K318" i="2"/>
  <c r="H318" i="2"/>
  <c r="G318" i="2"/>
  <c r="F318" i="2"/>
  <c r="O317" i="2"/>
  <c r="L317" i="2"/>
  <c r="K317" i="2"/>
  <c r="H317" i="2"/>
  <c r="G317" i="2"/>
  <c r="F317" i="2"/>
  <c r="M317" i="2" s="1"/>
  <c r="O316" i="2"/>
  <c r="L316" i="2"/>
  <c r="K316" i="2"/>
  <c r="H316" i="2"/>
  <c r="G316" i="2"/>
  <c r="F316" i="2"/>
  <c r="N316" i="2" s="1"/>
  <c r="O315" i="2"/>
  <c r="L315" i="2"/>
  <c r="K315" i="2"/>
  <c r="H315" i="2"/>
  <c r="G315" i="2"/>
  <c r="F315" i="2"/>
  <c r="N315" i="2" s="1"/>
  <c r="O314" i="2"/>
  <c r="L314" i="2"/>
  <c r="K314" i="2"/>
  <c r="H314" i="2"/>
  <c r="G314" i="2"/>
  <c r="F314" i="2"/>
  <c r="M314" i="2" s="1"/>
  <c r="O313" i="2"/>
  <c r="N313" i="2"/>
  <c r="M313" i="2"/>
  <c r="L313" i="2"/>
  <c r="K313" i="2"/>
  <c r="H313" i="2"/>
  <c r="G313" i="2"/>
  <c r="F313" i="2"/>
  <c r="O312" i="2"/>
  <c r="N312" i="2"/>
  <c r="L312" i="2"/>
  <c r="K312" i="2"/>
  <c r="H312" i="2"/>
  <c r="G312" i="2"/>
  <c r="F312" i="2"/>
  <c r="M312" i="2" s="1"/>
  <c r="O311" i="2"/>
  <c r="L311" i="2"/>
  <c r="K311" i="2"/>
  <c r="H311" i="2"/>
  <c r="G311" i="2"/>
  <c r="F311" i="2"/>
  <c r="N311" i="2" s="1"/>
  <c r="O310" i="2"/>
  <c r="L310" i="2"/>
  <c r="K310" i="2"/>
  <c r="H310" i="2"/>
  <c r="G310" i="2"/>
  <c r="F310" i="2"/>
  <c r="N310" i="2" s="1"/>
  <c r="O309" i="2"/>
  <c r="N309" i="2"/>
  <c r="L309" i="2"/>
  <c r="K309" i="2"/>
  <c r="H309" i="2"/>
  <c r="G309" i="2"/>
  <c r="F309" i="2"/>
  <c r="M309" i="2" s="1"/>
  <c r="O308" i="2"/>
  <c r="L308" i="2"/>
  <c r="K308" i="2"/>
  <c r="H308" i="2"/>
  <c r="G308" i="2"/>
  <c r="F308" i="2"/>
  <c r="M308" i="2" s="1"/>
  <c r="O307" i="2"/>
  <c r="L307" i="2"/>
  <c r="K307" i="2"/>
  <c r="H307" i="2"/>
  <c r="G307" i="2"/>
  <c r="F307" i="2"/>
  <c r="M307" i="2" s="1"/>
  <c r="O306" i="2"/>
  <c r="L306" i="2"/>
  <c r="K306" i="2"/>
  <c r="H306" i="2"/>
  <c r="G306" i="2"/>
  <c r="F306" i="2"/>
  <c r="N306" i="2" s="1"/>
  <c r="O305" i="2"/>
  <c r="L305" i="2"/>
  <c r="K305" i="2"/>
  <c r="H305" i="2"/>
  <c r="G305" i="2"/>
  <c r="F305" i="2"/>
  <c r="N305" i="2" s="1"/>
  <c r="O304" i="2"/>
  <c r="L304" i="2"/>
  <c r="K304" i="2"/>
  <c r="H304" i="2"/>
  <c r="G304" i="2"/>
  <c r="F304" i="2"/>
  <c r="M304" i="2" s="1"/>
  <c r="O303" i="2"/>
  <c r="N303" i="2"/>
  <c r="M303" i="2"/>
  <c r="L303" i="2"/>
  <c r="K303" i="2"/>
  <c r="H303" i="2"/>
  <c r="G303" i="2"/>
  <c r="F303" i="2"/>
  <c r="O302" i="2"/>
  <c r="L302" i="2"/>
  <c r="K302" i="2"/>
  <c r="H302" i="2"/>
  <c r="G302" i="2"/>
  <c r="F302" i="2"/>
  <c r="M302" i="2" s="1"/>
  <c r="O301" i="2"/>
  <c r="L301" i="2"/>
  <c r="K301" i="2"/>
  <c r="H301" i="2"/>
  <c r="G301" i="2"/>
  <c r="F301" i="2"/>
  <c r="N301" i="2" s="1"/>
  <c r="O300" i="2"/>
  <c r="L300" i="2"/>
  <c r="K300" i="2"/>
  <c r="H300" i="2"/>
  <c r="G300" i="2"/>
  <c r="F300" i="2"/>
  <c r="N300" i="2" s="1"/>
  <c r="O299" i="2"/>
  <c r="L299" i="2"/>
  <c r="K299" i="2"/>
  <c r="H299" i="2"/>
  <c r="G299" i="2"/>
  <c r="F299" i="2"/>
  <c r="M299" i="2" s="1"/>
  <c r="O298" i="2"/>
  <c r="L298" i="2"/>
  <c r="K298" i="2"/>
  <c r="H298" i="2"/>
  <c r="G298" i="2"/>
  <c r="F298" i="2"/>
  <c r="N298" i="2" s="1"/>
  <c r="O297" i="2"/>
  <c r="N297" i="2"/>
  <c r="L297" i="2"/>
  <c r="K297" i="2"/>
  <c r="H297" i="2"/>
  <c r="G297" i="2"/>
  <c r="F297" i="2"/>
  <c r="M297" i="2" s="1"/>
  <c r="O296" i="2"/>
  <c r="L296" i="2"/>
  <c r="K296" i="2"/>
  <c r="H296" i="2"/>
  <c r="G296" i="2"/>
  <c r="F296" i="2"/>
  <c r="N296" i="2" s="1"/>
  <c r="O295" i="2"/>
  <c r="L295" i="2"/>
  <c r="K295" i="2"/>
  <c r="H295" i="2"/>
  <c r="G295" i="2"/>
  <c r="F295" i="2"/>
  <c r="N295" i="2" s="1"/>
  <c r="O294" i="2"/>
  <c r="L294" i="2"/>
  <c r="K294" i="2"/>
  <c r="H294" i="2"/>
  <c r="G294" i="2"/>
  <c r="F294" i="2"/>
  <c r="M294" i="2" s="1"/>
  <c r="O293" i="2"/>
  <c r="N293" i="2"/>
  <c r="M293" i="2"/>
  <c r="L293" i="2"/>
  <c r="K293" i="2"/>
  <c r="H293" i="2"/>
  <c r="G293" i="2"/>
  <c r="F293" i="2"/>
  <c r="O292" i="2"/>
  <c r="L292" i="2"/>
  <c r="K292" i="2"/>
  <c r="H292" i="2"/>
  <c r="G292" i="2"/>
  <c r="F292" i="2"/>
  <c r="M292" i="2" s="1"/>
  <c r="O291" i="2"/>
  <c r="M291" i="2"/>
  <c r="L291" i="2"/>
  <c r="K291" i="2"/>
  <c r="H291" i="2"/>
  <c r="G291" i="2"/>
  <c r="F291" i="2"/>
  <c r="N291" i="2" s="1"/>
  <c r="O290" i="2"/>
  <c r="L290" i="2"/>
  <c r="K290" i="2"/>
  <c r="H290" i="2"/>
  <c r="G290" i="2"/>
  <c r="F290" i="2"/>
  <c r="N290" i="2" s="1"/>
  <c r="O289" i="2"/>
  <c r="L289" i="2"/>
  <c r="K289" i="2"/>
  <c r="H289" i="2"/>
  <c r="G289" i="2"/>
  <c r="F289" i="2"/>
  <c r="M289" i="2" s="1"/>
  <c r="O288" i="2"/>
  <c r="N288" i="2"/>
  <c r="L288" i="2"/>
  <c r="K288" i="2"/>
  <c r="H288" i="2"/>
  <c r="G288" i="2"/>
  <c r="F288" i="2"/>
  <c r="M288" i="2" s="1"/>
  <c r="O287" i="2"/>
  <c r="N287" i="2"/>
  <c r="L287" i="2"/>
  <c r="K287" i="2"/>
  <c r="H287" i="2"/>
  <c r="G287" i="2"/>
  <c r="F287" i="2"/>
  <c r="M287" i="2" s="1"/>
  <c r="O286" i="2"/>
  <c r="L286" i="2"/>
  <c r="K286" i="2"/>
  <c r="H286" i="2"/>
  <c r="G286" i="2"/>
  <c r="F286" i="2"/>
  <c r="N286" i="2" s="1"/>
  <c r="O285" i="2"/>
  <c r="L285" i="2"/>
  <c r="K285" i="2"/>
  <c r="H285" i="2"/>
  <c r="G285" i="2"/>
  <c r="F285" i="2"/>
  <c r="N285" i="2" s="1"/>
  <c r="O284" i="2"/>
  <c r="L284" i="2"/>
  <c r="K284" i="2"/>
  <c r="H284" i="2"/>
  <c r="G284" i="2"/>
  <c r="F284" i="2"/>
  <c r="M284" i="2" s="1"/>
  <c r="O283" i="2"/>
  <c r="L283" i="2"/>
  <c r="K283" i="2"/>
  <c r="H283" i="2"/>
  <c r="G283" i="2"/>
  <c r="F283" i="2"/>
  <c r="N283" i="2" s="1"/>
  <c r="O282" i="2"/>
  <c r="L282" i="2"/>
  <c r="K282" i="2"/>
  <c r="H282" i="2"/>
  <c r="G282" i="2"/>
  <c r="F282" i="2"/>
  <c r="M282" i="2" s="1"/>
  <c r="O281" i="2"/>
  <c r="M281" i="2"/>
  <c r="L281" i="2"/>
  <c r="K281" i="2"/>
  <c r="H281" i="2"/>
  <c r="G281" i="2"/>
  <c r="F281" i="2"/>
  <c r="N281" i="2" s="1"/>
  <c r="O280" i="2"/>
  <c r="L280" i="2"/>
  <c r="K280" i="2"/>
  <c r="H280" i="2"/>
  <c r="G280" i="2"/>
  <c r="F280" i="2"/>
  <c r="N280" i="2" s="1"/>
  <c r="O279" i="2"/>
  <c r="L279" i="2"/>
  <c r="K279" i="2"/>
  <c r="H279" i="2"/>
  <c r="G279" i="2"/>
  <c r="F279" i="2"/>
  <c r="M279" i="2" s="1"/>
  <c r="O278" i="2"/>
  <c r="N278" i="2"/>
  <c r="M278" i="2"/>
  <c r="L278" i="2"/>
  <c r="K278" i="2"/>
  <c r="H278" i="2"/>
  <c r="G278" i="2"/>
  <c r="F278" i="2"/>
  <c r="O277" i="2"/>
  <c r="N277" i="2"/>
  <c r="L277" i="2"/>
  <c r="K277" i="2"/>
  <c r="H277" i="2"/>
  <c r="G277" i="2"/>
  <c r="F277" i="2"/>
  <c r="M277" i="2" s="1"/>
  <c r="O276" i="2"/>
  <c r="L276" i="2"/>
  <c r="K276" i="2"/>
  <c r="H276" i="2"/>
  <c r="G276" i="2"/>
  <c r="F276" i="2"/>
  <c r="N276" i="2" s="1"/>
  <c r="O275" i="2"/>
  <c r="L275" i="2"/>
  <c r="K275" i="2"/>
  <c r="H275" i="2"/>
  <c r="G275" i="2"/>
  <c r="F275" i="2"/>
  <c r="N275" i="2" s="1"/>
  <c r="O274" i="2"/>
  <c r="L274" i="2"/>
  <c r="K274" i="2"/>
  <c r="H274" i="2"/>
  <c r="G274" i="2"/>
  <c r="F274" i="2"/>
  <c r="M274" i="2" s="1"/>
  <c r="O273" i="2"/>
  <c r="L273" i="2"/>
  <c r="K273" i="2"/>
  <c r="H273" i="2"/>
  <c r="G273" i="2"/>
  <c r="F273" i="2"/>
  <c r="N273" i="2" s="1"/>
  <c r="O272" i="2"/>
  <c r="N272" i="2"/>
  <c r="L272" i="2"/>
  <c r="K272" i="2"/>
  <c r="H272" i="2"/>
  <c r="G272" i="2"/>
  <c r="F272" i="2"/>
  <c r="M272" i="2" s="1"/>
  <c r="O271" i="2"/>
  <c r="M271" i="2"/>
  <c r="L271" i="2"/>
  <c r="K271" i="2"/>
  <c r="H271" i="2"/>
  <c r="G271" i="2"/>
  <c r="F271" i="2"/>
  <c r="N271" i="2" s="1"/>
  <c r="O270" i="2"/>
  <c r="L270" i="2"/>
  <c r="K270" i="2"/>
  <c r="H270" i="2"/>
  <c r="G270" i="2"/>
  <c r="F270" i="2"/>
  <c r="N270" i="2" s="1"/>
  <c r="O269" i="2"/>
  <c r="N269" i="2"/>
  <c r="L269" i="2"/>
  <c r="K269" i="2"/>
  <c r="H269" i="2"/>
  <c r="G269" i="2"/>
  <c r="F269" i="2"/>
  <c r="M269" i="2" s="1"/>
  <c r="O268" i="2"/>
  <c r="N268" i="2"/>
  <c r="M268" i="2"/>
  <c r="L268" i="2"/>
  <c r="K268" i="2"/>
  <c r="H268" i="2"/>
  <c r="G268" i="2"/>
  <c r="F268" i="2"/>
  <c r="O267" i="2"/>
  <c r="L267" i="2"/>
  <c r="K267" i="2"/>
  <c r="H267" i="2"/>
  <c r="G267" i="2"/>
  <c r="F267" i="2"/>
  <c r="M267" i="2" s="1"/>
  <c r="O266" i="2"/>
  <c r="L266" i="2"/>
  <c r="K266" i="2"/>
  <c r="H266" i="2"/>
  <c r="G266" i="2"/>
  <c r="F266" i="2"/>
  <c r="N266" i="2" s="1"/>
  <c r="O265" i="2"/>
  <c r="L265" i="2"/>
  <c r="K265" i="2"/>
  <c r="H265" i="2"/>
  <c r="G265" i="2"/>
  <c r="F265" i="2"/>
  <c r="N265" i="2" s="1"/>
  <c r="O264" i="2"/>
  <c r="L264" i="2"/>
  <c r="K264" i="2"/>
  <c r="H264" i="2"/>
  <c r="G264" i="2"/>
  <c r="F264" i="2"/>
  <c r="M264" i="2" s="1"/>
  <c r="O263" i="2"/>
  <c r="N263" i="2"/>
  <c r="M263" i="2"/>
  <c r="L263" i="2"/>
  <c r="K263" i="2"/>
  <c r="H263" i="2"/>
  <c r="G263" i="2"/>
  <c r="F263" i="2"/>
  <c r="O262" i="2"/>
  <c r="N262" i="2"/>
  <c r="L262" i="2"/>
  <c r="K262" i="2"/>
  <c r="H262" i="2"/>
  <c r="G262" i="2"/>
  <c r="F262" i="2"/>
  <c r="M262" i="2" s="1"/>
  <c r="O261" i="2"/>
  <c r="L261" i="2"/>
  <c r="K261" i="2"/>
  <c r="H261" i="2"/>
  <c r="G261" i="2"/>
  <c r="F261" i="2"/>
  <c r="N261" i="2" s="1"/>
  <c r="O260" i="2"/>
  <c r="L260" i="2"/>
  <c r="K260" i="2"/>
  <c r="H260" i="2"/>
  <c r="G260" i="2"/>
  <c r="F260" i="2"/>
  <c r="N260" i="2" s="1"/>
  <c r="O259" i="2"/>
  <c r="N259" i="2"/>
  <c r="L259" i="2"/>
  <c r="K259" i="2"/>
  <c r="H259" i="2"/>
  <c r="G259" i="2"/>
  <c r="F259" i="2"/>
  <c r="M259" i="2" s="1"/>
  <c r="O258" i="2"/>
  <c r="L258" i="2"/>
  <c r="K258" i="2"/>
  <c r="H258" i="2"/>
  <c r="G258" i="2"/>
  <c r="F258" i="2"/>
  <c r="N258" i="2" s="1"/>
  <c r="O257" i="2"/>
  <c r="L257" i="2"/>
  <c r="K257" i="2"/>
  <c r="H257" i="2"/>
  <c r="G257" i="2"/>
  <c r="F257" i="2"/>
  <c r="M257" i="2" s="1"/>
  <c r="O256" i="2"/>
  <c r="L256" i="2"/>
  <c r="K256" i="2"/>
  <c r="H256" i="2"/>
  <c r="G256" i="2"/>
  <c r="F256" i="2"/>
  <c r="N256" i="2" s="1"/>
  <c r="O255" i="2"/>
  <c r="L255" i="2"/>
  <c r="K255" i="2"/>
  <c r="H255" i="2"/>
  <c r="G255" i="2"/>
  <c r="F255" i="2"/>
  <c r="N255" i="2" s="1"/>
  <c r="O254" i="2"/>
  <c r="L254" i="2"/>
  <c r="K254" i="2"/>
  <c r="H254" i="2"/>
  <c r="G254" i="2"/>
  <c r="F254" i="2"/>
  <c r="M254" i="2" s="1"/>
  <c r="O253" i="2"/>
  <c r="N253" i="2"/>
  <c r="M253" i="2"/>
  <c r="L253" i="2"/>
  <c r="K253" i="2"/>
  <c r="H253" i="2"/>
  <c r="G253" i="2"/>
  <c r="F253" i="2"/>
  <c r="O252" i="2"/>
  <c r="L252" i="2"/>
  <c r="K252" i="2"/>
  <c r="H252" i="2"/>
  <c r="G252" i="2"/>
  <c r="F252" i="2"/>
  <c r="M252" i="2" s="1"/>
  <c r="O251" i="2"/>
  <c r="L251" i="2"/>
  <c r="K251" i="2"/>
  <c r="H251" i="2"/>
  <c r="G251" i="2"/>
  <c r="F251" i="2"/>
  <c r="N251" i="2" s="1"/>
  <c r="O250" i="2"/>
  <c r="L250" i="2"/>
  <c r="K250" i="2"/>
  <c r="H250" i="2"/>
  <c r="G250" i="2"/>
  <c r="F250" i="2"/>
  <c r="N250" i="2" s="1"/>
  <c r="O249" i="2"/>
  <c r="L249" i="2"/>
  <c r="K249" i="2"/>
  <c r="H249" i="2"/>
  <c r="G249" i="2"/>
  <c r="F249" i="2"/>
  <c r="M249" i="2" s="1"/>
  <c r="O248" i="2"/>
  <c r="L248" i="2"/>
  <c r="K248" i="2"/>
  <c r="H248" i="2"/>
  <c r="G248" i="2"/>
  <c r="F248" i="2"/>
  <c r="N248" i="2" s="1"/>
  <c r="O247" i="2"/>
  <c r="N247" i="2"/>
  <c r="L247" i="2"/>
  <c r="K247" i="2"/>
  <c r="H247" i="2"/>
  <c r="G247" i="2"/>
  <c r="F247" i="2"/>
  <c r="M247" i="2" s="1"/>
  <c r="O246" i="2"/>
  <c r="L246" i="2"/>
  <c r="K246" i="2"/>
  <c r="H246" i="2"/>
  <c r="G246" i="2"/>
  <c r="F246" i="2"/>
  <c r="N246" i="2" s="1"/>
  <c r="O245" i="2"/>
  <c r="L245" i="2"/>
  <c r="K245" i="2"/>
  <c r="H245" i="2"/>
  <c r="G245" i="2"/>
  <c r="F245" i="2"/>
  <c r="N245" i="2" s="1"/>
  <c r="O244" i="2"/>
  <c r="L244" i="2"/>
  <c r="K244" i="2"/>
  <c r="H244" i="2"/>
  <c r="G244" i="2"/>
  <c r="F244" i="2"/>
  <c r="M244" i="2" s="1"/>
  <c r="O243" i="2"/>
  <c r="N243" i="2"/>
  <c r="M243" i="2"/>
  <c r="L243" i="2"/>
  <c r="K243" i="2"/>
  <c r="H243" i="2"/>
  <c r="G243" i="2"/>
  <c r="F243" i="2"/>
  <c r="O242" i="2"/>
  <c r="L242" i="2"/>
  <c r="K242" i="2"/>
  <c r="H242" i="2"/>
  <c r="G242" i="2"/>
  <c r="F242" i="2"/>
  <c r="M242" i="2" s="1"/>
  <c r="O241" i="2"/>
  <c r="M241" i="2"/>
  <c r="L241" i="2"/>
  <c r="K241" i="2"/>
  <c r="H241" i="2"/>
  <c r="G241" i="2"/>
  <c r="F241" i="2"/>
  <c r="N241" i="2" s="1"/>
  <c r="O240" i="2"/>
  <c r="L240" i="2"/>
  <c r="K240" i="2"/>
  <c r="H240" i="2"/>
  <c r="G240" i="2"/>
  <c r="F240" i="2"/>
  <c r="N240" i="2" s="1"/>
  <c r="O239" i="2"/>
  <c r="L239" i="2"/>
  <c r="K239" i="2"/>
  <c r="H239" i="2"/>
  <c r="G239" i="2"/>
  <c r="F239" i="2"/>
  <c r="M239" i="2" s="1"/>
  <c r="O238" i="2"/>
  <c r="N238" i="2"/>
  <c r="L238" i="2"/>
  <c r="K238" i="2"/>
  <c r="H238" i="2"/>
  <c r="G238" i="2"/>
  <c r="F238" i="2"/>
  <c r="M238" i="2" s="1"/>
  <c r="O237" i="2"/>
  <c r="N237" i="2"/>
  <c r="L237" i="2"/>
  <c r="K237" i="2"/>
  <c r="H237" i="2"/>
  <c r="G237" i="2"/>
  <c r="F237" i="2"/>
  <c r="M237" i="2" s="1"/>
  <c r="O236" i="2"/>
  <c r="L236" i="2"/>
  <c r="K236" i="2"/>
  <c r="H236" i="2"/>
  <c r="G236" i="2"/>
  <c r="F236" i="2"/>
  <c r="N236" i="2" s="1"/>
  <c r="O235" i="2"/>
  <c r="L235" i="2"/>
  <c r="K235" i="2"/>
  <c r="H235" i="2"/>
  <c r="G235" i="2"/>
  <c r="F235" i="2"/>
  <c r="N235" i="2" s="1"/>
  <c r="O234" i="2"/>
  <c r="L234" i="2"/>
  <c r="K234" i="2"/>
  <c r="H234" i="2"/>
  <c r="G234" i="2"/>
  <c r="F234" i="2"/>
  <c r="M234" i="2" s="1"/>
  <c r="O233" i="2"/>
  <c r="L233" i="2"/>
  <c r="K233" i="2"/>
  <c r="H233" i="2"/>
  <c r="G233" i="2"/>
  <c r="F233" i="2"/>
  <c r="N233" i="2" s="1"/>
  <c r="O232" i="2"/>
  <c r="L232" i="2"/>
  <c r="K232" i="2"/>
  <c r="H232" i="2"/>
  <c r="G232" i="2"/>
  <c r="F232" i="2"/>
  <c r="M232" i="2" s="1"/>
  <c r="O231" i="2"/>
  <c r="M231" i="2"/>
  <c r="L231" i="2"/>
  <c r="K231" i="2"/>
  <c r="H231" i="2"/>
  <c r="G231" i="2"/>
  <c r="F231" i="2"/>
  <c r="N231" i="2" s="1"/>
  <c r="O230" i="2"/>
  <c r="L230" i="2"/>
  <c r="K230" i="2"/>
  <c r="H230" i="2"/>
  <c r="G230" i="2"/>
  <c r="F230" i="2"/>
  <c r="N230" i="2" s="1"/>
  <c r="O229" i="2"/>
  <c r="L229" i="2"/>
  <c r="K229" i="2"/>
  <c r="H229" i="2"/>
  <c r="G229" i="2"/>
  <c r="F229" i="2"/>
  <c r="M229" i="2" s="1"/>
  <c r="O228" i="2"/>
  <c r="N228" i="2"/>
  <c r="M228" i="2"/>
  <c r="L228" i="2"/>
  <c r="K228" i="2"/>
  <c r="H228" i="2"/>
  <c r="G228" i="2"/>
  <c r="F228" i="2"/>
  <c r="O227" i="2"/>
  <c r="N227" i="2"/>
  <c r="L227" i="2"/>
  <c r="K227" i="2"/>
  <c r="H227" i="2"/>
  <c r="G227" i="2"/>
  <c r="F227" i="2"/>
  <c r="M227" i="2" s="1"/>
  <c r="O226" i="2"/>
  <c r="L226" i="2"/>
  <c r="K226" i="2"/>
  <c r="H226" i="2"/>
  <c r="G226" i="2"/>
  <c r="F226" i="2"/>
  <c r="N226" i="2" s="1"/>
  <c r="O225" i="2"/>
  <c r="L225" i="2"/>
  <c r="K225" i="2"/>
  <c r="H225" i="2"/>
  <c r="G225" i="2"/>
  <c r="F225" i="2"/>
  <c r="N225" i="2" s="1"/>
  <c r="O224" i="2"/>
  <c r="L224" i="2"/>
  <c r="K224" i="2"/>
  <c r="H224" i="2"/>
  <c r="G224" i="2"/>
  <c r="F224" i="2"/>
  <c r="M224" i="2" s="1"/>
  <c r="O223" i="2"/>
  <c r="L223" i="2"/>
  <c r="K223" i="2"/>
  <c r="H223" i="2"/>
  <c r="G223" i="2"/>
  <c r="F223" i="2"/>
  <c r="N223" i="2" s="1"/>
  <c r="O222" i="2"/>
  <c r="N222" i="2"/>
  <c r="L222" i="2"/>
  <c r="K222" i="2"/>
  <c r="H222" i="2"/>
  <c r="G222" i="2"/>
  <c r="F222" i="2"/>
  <c r="M222" i="2" s="1"/>
  <c r="O221" i="2"/>
  <c r="M221" i="2"/>
  <c r="L221" i="2"/>
  <c r="K221" i="2"/>
  <c r="H221" i="2"/>
  <c r="G221" i="2"/>
  <c r="F221" i="2"/>
  <c r="N221" i="2" s="1"/>
  <c r="O220" i="2"/>
  <c r="L220" i="2"/>
  <c r="K220" i="2"/>
  <c r="H220" i="2"/>
  <c r="G220" i="2"/>
  <c r="F220" i="2"/>
  <c r="N220" i="2" s="1"/>
  <c r="O219" i="2"/>
  <c r="N219" i="2"/>
  <c r="L219" i="2"/>
  <c r="K219" i="2"/>
  <c r="H219" i="2"/>
  <c r="G219" i="2"/>
  <c r="F219" i="2"/>
  <c r="M219" i="2" s="1"/>
  <c r="O218" i="2"/>
  <c r="N218" i="2"/>
  <c r="M218" i="2"/>
  <c r="L218" i="2"/>
  <c r="K218" i="2"/>
  <c r="H218" i="2"/>
  <c r="G218" i="2"/>
  <c r="F218" i="2"/>
  <c r="O217" i="2"/>
  <c r="L217" i="2"/>
  <c r="K217" i="2"/>
  <c r="H217" i="2"/>
  <c r="G217" i="2"/>
  <c r="F217" i="2"/>
  <c r="M217" i="2" s="1"/>
  <c r="O216" i="2"/>
  <c r="L216" i="2"/>
  <c r="K216" i="2"/>
  <c r="H216" i="2"/>
  <c r="G216" i="2"/>
  <c r="F216" i="2"/>
  <c r="N216" i="2" s="1"/>
  <c r="O215" i="2"/>
  <c r="L215" i="2"/>
  <c r="K215" i="2"/>
  <c r="H215" i="2"/>
  <c r="G215" i="2"/>
  <c r="F215" i="2"/>
  <c r="N215" i="2" s="1"/>
  <c r="O214" i="2"/>
  <c r="L214" i="2"/>
  <c r="K214" i="2"/>
  <c r="H214" i="2"/>
  <c r="G214" i="2"/>
  <c r="F214" i="2"/>
  <c r="M214" i="2" s="1"/>
  <c r="O213" i="2"/>
  <c r="N213" i="2"/>
  <c r="M213" i="2"/>
  <c r="L213" i="2"/>
  <c r="K213" i="2"/>
  <c r="H213" i="2"/>
  <c r="G213" i="2"/>
  <c r="F213" i="2"/>
  <c r="O212" i="2"/>
  <c r="N212" i="2"/>
  <c r="L212" i="2"/>
  <c r="K212" i="2"/>
  <c r="H212" i="2"/>
  <c r="G212" i="2"/>
  <c r="F212" i="2"/>
  <c r="M212" i="2" s="1"/>
  <c r="O211" i="2"/>
  <c r="L211" i="2"/>
  <c r="K211" i="2"/>
  <c r="H211" i="2"/>
  <c r="G211" i="2"/>
  <c r="F211" i="2"/>
  <c r="N211" i="2" s="1"/>
  <c r="O210" i="2"/>
  <c r="L210" i="2"/>
  <c r="K210" i="2"/>
  <c r="H210" i="2"/>
  <c r="G210" i="2"/>
  <c r="F210" i="2"/>
  <c r="N210" i="2" s="1"/>
  <c r="O209" i="2"/>
  <c r="N209" i="2"/>
  <c r="L209" i="2"/>
  <c r="K209" i="2"/>
  <c r="H209" i="2"/>
  <c r="G209" i="2"/>
  <c r="F209" i="2"/>
  <c r="M209" i="2" s="1"/>
  <c r="O208" i="2"/>
  <c r="L208" i="2"/>
  <c r="K208" i="2"/>
  <c r="H208" i="2"/>
  <c r="G208" i="2"/>
  <c r="F208" i="2"/>
  <c r="M208" i="2" s="1"/>
  <c r="O207" i="2"/>
  <c r="L207" i="2"/>
  <c r="K207" i="2"/>
  <c r="H207" i="2"/>
  <c r="G207" i="2"/>
  <c r="F207" i="2"/>
  <c r="M207" i="2" s="1"/>
  <c r="O206" i="2"/>
  <c r="L206" i="2"/>
  <c r="K206" i="2"/>
  <c r="H206" i="2"/>
  <c r="G206" i="2"/>
  <c r="F206" i="2"/>
  <c r="N206" i="2" s="1"/>
  <c r="O205" i="2"/>
  <c r="L205" i="2"/>
  <c r="K205" i="2"/>
  <c r="H205" i="2"/>
  <c r="G205" i="2"/>
  <c r="F205" i="2"/>
  <c r="N205" i="2" s="1"/>
  <c r="O204" i="2"/>
  <c r="L204" i="2"/>
  <c r="K204" i="2"/>
  <c r="H204" i="2"/>
  <c r="G204" i="2"/>
  <c r="F204" i="2"/>
  <c r="M204" i="2" s="1"/>
  <c r="O203" i="2"/>
  <c r="N203" i="2"/>
  <c r="M203" i="2"/>
  <c r="L203" i="2"/>
  <c r="K203" i="2"/>
  <c r="H203" i="2"/>
  <c r="G203" i="2"/>
  <c r="F203" i="2"/>
  <c r="O202" i="2"/>
  <c r="L202" i="2"/>
  <c r="K202" i="2"/>
  <c r="H202" i="2"/>
  <c r="G202" i="2"/>
  <c r="F202" i="2"/>
  <c r="M202" i="2" s="1"/>
  <c r="O201" i="2"/>
  <c r="L201" i="2"/>
  <c r="K201" i="2"/>
  <c r="H201" i="2"/>
  <c r="G201" i="2"/>
  <c r="F201" i="2"/>
  <c r="N201" i="2" s="1"/>
  <c r="O200" i="2"/>
  <c r="L200" i="2"/>
  <c r="K200" i="2"/>
  <c r="H200" i="2"/>
  <c r="G200" i="2"/>
  <c r="F200" i="2"/>
  <c r="N200" i="2" s="1"/>
  <c r="O199" i="2"/>
  <c r="L199" i="2"/>
  <c r="K199" i="2"/>
  <c r="H199" i="2"/>
  <c r="G199" i="2"/>
  <c r="F199" i="2"/>
  <c r="M199" i="2" s="1"/>
  <c r="O198" i="2"/>
  <c r="L198" i="2"/>
  <c r="K198" i="2"/>
  <c r="H198" i="2"/>
  <c r="G198" i="2"/>
  <c r="F198" i="2"/>
  <c r="N198" i="2" s="1"/>
  <c r="O197" i="2"/>
  <c r="N197" i="2"/>
  <c r="L197" i="2"/>
  <c r="K197" i="2"/>
  <c r="H197" i="2"/>
  <c r="G197" i="2"/>
  <c r="F197" i="2"/>
  <c r="M197" i="2" s="1"/>
  <c r="O196" i="2"/>
  <c r="L196" i="2"/>
  <c r="K196" i="2"/>
  <c r="H196" i="2"/>
  <c r="G196" i="2"/>
  <c r="F196" i="2"/>
  <c r="N196" i="2" s="1"/>
  <c r="O195" i="2"/>
  <c r="L195" i="2"/>
  <c r="K195" i="2"/>
  <c r="H195" i="2"/>
  <c r="G195" i="2"/>
  <c r="F195" i="2"/>
  <c r="N195" i="2" s="1"/>
  <c r="O194" i="2"/>
  <c r="L194" i="2"/>
  <c r="K194" i="2"/>
  <c r="H194" i="2"/>
  <c r="G194" i="2"/>
  <c r="F194" i="2"/>
  <c r="M194" i="2" s="1"/>
  <c r="O193" i="2"/>
  <c r="N193" i="2"/>
  <c r="M193" i="2"/>
  <c r="L193" i="2"/>
  <c r="K193" i="2"/>
  <c r="H193" i="2"/>
  <c r="G193" i="2"/>
  <c r="F193" i="2"/>
  <c r="O192" i="2"/>
  <c r="L192" i="2"/>
  <c r="K192" i="2"/>
  <c r="H192" i="2"/>
  <c r="G192" i="2"/>
  <c r="F192" i="2"/>
  <c r="M192" i="2" s="1"/>
  <c r="O191" i="2"/>
  <c r="M191" i="2"/>
  <c r="L191" i="2"/>
  <c r="K191" i="2"/>
  <c r="H191" i="2"/>
  <c r="G191" i="2"/>
  <c r="F191" i="2"/>
  <c r="N191" i="2" s="1"/>
  <c r="O190" i="2"/>
  <c r="L190" i="2"/>
  <c r="K190" i="2"/>
  <c r="H190" i="2"/>
  <c r="G190" i="2"/>
  <c r="F190" i="2"/>
  <c r="N190" i="2" s="1"/>
  <c r="O189" i="2"/>
  <c r="L189" i="2"/>
  <c r="K189" i="2"/>
  <c r="H189" i="2"/>
  <c r="G189" i="2"/>
  <c r="F189" i="2"/>
  <c r="M189" i="2" s="1"/>
  <c r="O188" i="2"/>
  <c r="N188" i="2"/>
  <c r="L188" i="2"/>
  <c r="K188" i="2"/>
  <c r="H188" i="2"/>
  <c r="G188" i="2"/>
  <c r="F188" i="2"/>
  <c r="M188" i="2" s="1"/>
  <c r="O187" i="2"/>
  <c r="N187" i="2"/>
  <c r="L187" i="2"/>
  <c r="K187" i="2"/>
  <c r="H187" i="2"/>
  <c r="G187" i="2"/>
  <c r="F187" i="2"/>
  <c r="M187" i="2" s="1"/>
  <c r="O186" i="2"/>
  <c r="L186" i="2"/>
  <c r="K186" i="2"/>
  <c r="H186" i="2"/>
  <c r="G186" i="2"/>
  <c r="F186" i="2"/>
  <c r="N186" i="2" s="1"/>
  <c r="O185" i="2"/>
  <c r="L185" i="2"/>
  <c r="K185" i="2"/>
  <c r="H185" i="2"/>
  <c r="G185" i="2"/>
  <c r="F185" i="2"/>
  <c r="N185" i="2" s="1"/>
  <c r="O184" i="2"/>
  <c r="L184" i="2"/>
  <c r="K184" i="2"/>
  <c r="H184" i="2"/>
  <c r="G184" i="2"/>
  <c r="F184" i="2"/>
  <c r="M184" i="2" s="1"/>
  <c r="O183" i="2"/>
  <c r="L183" i="2"/>
  <c r="K183" i="2"/>
  <c r="H183" i="2"/>
  <c r="G183" i="2"/>
  <c r="F183" i="2"/>
  <c r="N183" i="2" s="1"/>
  <c r="O182" i="2"/>
  <c r="L182" i="2"/>
  <c r="K182" i="2"/>
  <c r="H182" i="2"/>
  <c r="G182" i="2"/>
  <c r="F182" i="2"/>
  <c r="M182" i="2" s="1"/>
  <c r="O181" i="2"/>
  <c r="M181" i="2"/>
  <c r="L181" i="2"/>
  <c r="K181" i="2"/>
  <c r="H181" i="2"/>
  <c r="G181" i="2"/>
  <c r="F181" i="2"/>
  <c r="N181" i="2" s="1"/>
  <c r="O180" i="2"/>
  <c r="L180" i="2"/>
  <c r="K180" i="2"/>
  <c r="H180" i="2"/>
  <c r="G180" i="2"/>
  <c r="F180" i="2"/>
  <c r="N180" i="2" s="1"/>
  <c r="O179" i="2"/>
  <c r="L179" i="2"/>
  <c r="K179" i="2"/>
  <c r="H179" i="2"/>
  <c r="G179" i="2"/>
  <c r="F179" i="2"/>
  <c r="M179" i="2" s="1"/>
  <c r="O178" i="2"/>
  <c r="N178" i="2"/>
  <c r="M178" i="2"/>
  <c r="L178" i="2"/>
  <c r="K178" i="2"/>
  <c r="H178" i="2"/>
  <c r="G178" i="2"/>
  <c r="F178" i="2"/>
  <c r="O177" i="2"/>
  <c r="N177" i="2"/>
  <c r="L177" i="2"/>
  <c r="K177" i="2"/>
  <c r="H177" i="2"/>
  <c r="G177" i="2"/>
  <c r="F177" i="2"/>
  <c r="M177" i="2" s="1"/>
  <c r="O176" i="2"/>
  <c r="L176" i="2"/>
  <c r="K176" i="2"/>
  <c r="H176" i="2"/>
  <c r="G176" i="2"/>
  <c r="F176" i="2"/>
  <c r="N176" i="2" s="1"/>
  <c r="O175" i="2"/>
  <c r="L175" i="2"/>
  <c r="K175" i="2"/>
  <c r="H175" i="2"/>
  <c r="G175" i="2"/>
  <c r="F175" i="2"/>
  <c r="N175" i="2" s="1"/>
  <c r="O174" i="2"/>
  <c r="L174" i="2"/>
  <c r="K174" i="2"/>
  <c r="H174" i="2"/>
  <c r="G174" i="2"/>
  <c r="F174" i="2"/>
  <c r="M174" i="2" s="1"/>
  <c r="O173" i="2"/>
  <c r="L173" i="2"/>
  <c r="K173" i="2"/>
  <c r="H173" i="2"/>
  <c r="G173" i="2"/>
  <c r="F173" i="2"/>
  <c r="N173" i="2" s="1"/>
  <c r="O172" i="2"/>
  <c r="N172" i="2"/>
  <c r="L172" i="2"/>
  <c r="K172" i="2"/>
  <c r="H172" i="2"/>
  <c r="G172" i="2"/>
  <c r="F172" i="2"/>
  <c r="M172" i="2" s="1"/>
  <c r="O171" i="2"/>
  <c r="M171" i="2"/>
  <c r="L171" i="2"/>
  <c r="K171" i="2"/>
  <c r="H171" i="2"/>
  <c r="G171" i="2"/>
  <c r="F171" i="2"/>
  <c r="N171" i="2" s="1"/>
  <c r="O170" i="2"/>
  <c r="L170" i="2"/>
  <c r="K170" i="2"/>
  <c r="H170" i="2"/>
  <c r="G170" i="2"/>
  <c r="F170" i="2"/>
  <c r="N170" i="2" s="1"/>
  <c r="O169" i="2"/>
  <c r="N169" i="2"/>
  <c r="L169" i="2"/>
  <c r="K169" i="2"/>
  <c r="H169" i="2"/>
  <c r="G169" i="2"/>
  <c r="F169" i="2"/>
  <c r="M169" i="2" s="1"/>
  <c r="O168" i="2"/>
  <c r="N168" i="2"/>
  <c r="M168" i="2"/>
  <c r="L168" i="2"/>
  <c r="K168" i="2"/>
  <c r="H168" i="2"/>
  <c r="G168" i="2"/>
  <c r="F168" i="2"/>
  <c r="O167" i="2"/>
  <c r="L167" i="2"/>
  <c r="K167" i="2"/>
  <c r="H167" i="2"/>
  <c r="G167" i="2"/>
  <c r="F167" i="2"/>
  <c r="M167" i="2" s="1"/>
  <c r="O166" i="2"/>
  <c r="L166" i="2"/>
  <c r="K166" i="2"/>
  <c r="H166" i="2"/>
  <c r="G166" i="2"/>
  <c r="F166" i="2"/>
  <c r="N166" i="2" s="1"/>
  <c r="O165" i="2"/>
  <c r="L165" i="2"/>
  <c r="K165" i="2"/>
  <c r="H165" i="2"/>
  <c r="G165" i="2"/>
  <c r="F165" i="2"/>
  <c r="O164" i="2"/>
  <c r="L164" i="2"/>
  <c r="K164" i="2"/>
  <c r="H164" i="2"/>
  <c r="G164" i="2"/>
  <c r="F164" i="2"/>
  <c r="M164" i="2" s="1"/>
  <c r="O163" i="2"/>
  <c r="N163" i="2"/>
  <c r="M163" i="2"/>
  <c r="L163" i="2"/>
  <c r="K163" i="2"/>
  <c r="H163" i="2"/>
  <c r="G163" i="2"/>
  <c r="F163" i="2"/>
  <c r="O162" i="2"/>
  <c r="N162" i="2"/>
  <c r="L162" i="2"/>
  <c r="K162" i="2"/>
  <c r="H162" i="2"/>
  <c r="G162" i="2"/>
  <c r="F162" i="2"/>
  <c r="M162" i="2" s="1"/>
  <c r="O161" i="2"/>
  <c r="L161" i="2"/>
  <c r="K161" i="2"/>
  <c r="H161" i="2"/>
  <c r="G161" i="2"/>
  <c r="F161" i="2"/>
  <c r="N161" i="2" s="1"/>
  <c r="O160" i="2"/>
  <c r="L160" i="2"/>
  <c r="K160" i="2"/>
  <c r="H160" i="2"/>
  <c r="G160" i="2"/>
  <c r="F160" i="2"/>
  <c r="O159" i="2"/>
  <c r="N159" i="2"/>
  <c r="L159" i="2"/>
  <c r="K159" i="2"/>
  <c r="H159" i="2"/>
  <c r="G159" i="2"/>
  <c r="F159" i="2"/>
  <c r="M159" i="2" s="1"/>
  <c r="O158" i="2"/>
  <c r="L158" i="2"/>
  <c r="K158" i="2"/>
  <c r="H158" i="2"/>
  <c r="G158" i="2"/>
  <c r="F158" i="2"/>
  <c r="M158" i="2" s="1"/>
  <c r="O157" i="2"/>
  <c r="L157" i="2"/>
  <c r="K157" i="2"/>
  <c r="H157" i="2"/>
  <c r="G157" i="2"/>
  <c r="F157" i="2"/>
  <c r="M157" i="2" s="1"/>
  <c r="O156" i="2"/>
  <c r="L156" i="2"/>
  <c r="K156" i="2"/>
  <c r="H156" i="2"/>
  <c r="G156" i="2"/>
  <c r="F156" i="2"/>
  <c r="N156" i="2" s="1"/>
  <c r="O155" i="2"/>
  <c r="L155" i="2"/>
  <c r="K155" i="2"/>
  <c r="H155" i="2"/>
  <c r="G155" i="2"/>
  <c r="F155" i="2"/>
  <c r="O154" i="2"/>
  <c r="L154" i="2"/>
  <c r="K154" i="2"/>
  <c r="H154" i="2"/>
  <c r="G154" i="2"/>
  <c r="F154" i="2"/>
  <c r="M154" i="2" s="1"/>
  <c r="O153" i="2"/>
  <c r="N153" i="2"/>
  <c r="M153" i="2"/>
  <c r="L153" i="2"/>
  <c r="K153" i="2"/>
  <c r="H153" i="2"/>
  <c r="G153" i="2"/>
  <c r="F153" i="2"/>
  <c r="O152" i="2"/>
  <c r="L152" i="2"/>
  <c r="K152" i="2"/>
  <c r="H152" i="2"/>
  <c r="G152" i="2"/>
  <c r="F152" i="2"/>
  <c r="M152" i="2" s="1"/>
  <c r="O151" i="2"/>
  <c r="L151" i="2"/>
  <c r="K151" i="2"/>
  <c r="H151" i="2"/>
  <c r="G151" i="2"/>
  <c r="F151" i="2"/>
  <c r="N151" i="2" s="1"/>
  <c r="O150" i="2"/>
  <c r="N150" i="2"/>
  <c r="L150" i="2"/>
  <c r="K150" i="2"/>
  <c r="H150" i="2"/>
  <c r="G150" i="2"/>
  <c r="F150" i="2"/>
  <c r="M150" i="2" s="1"/>
  <c r="O149" i="2"/>
  <c r="L149" i="2"/>
  <c r="K149" i="2"/>
  <c r="H149" i="2"/>
  <c r="G149" i="2"/>
  <c r="F149" i="2"/>
  <c r="M149" i="2" s="1"/>
  <c r="O148" i="2"/>
  <c r="L148" i="2"/>
  <c r="K148" i="2"/>
  <c r="H148" i="2"/>
  <c r="G148" i="2"/>
  <c r="F148" i="2"/>
  <c r="N148" i="2" s="1"/>
  <c r="O147" i="2"/>
  <c r="N147" i="2"/>
  <c r="L147" i="2"/>
  <c r="K147" i="2"/>
  <c r="H147" i="2"/>
  <c r="G147" i="2"/>
  <c r="F147" i="2"/>
  <c r="M147" i="2" s="1"/>
  <c r="O146" i="2"/>
  <c r="M146" i="2"/>
  <c r="L146" i="2"/>
  <c r="K146" i="2"/>
  <c r="H146" i="2"/>
  <c r="G146" i="2"/>
  <c r="F146" i="2"/>
  <c r="N146" i="2" s="1"/>
  <c r="O145" i="2"/>
  <c r="L145" i="2"/>
  <c r="K145" i="2"/>
  <c r="H145" i="2"/>
  <c r="G145" i="2"/>
  <c r="F145" i="2"/>
  <c r="M145" i="2" s="1"/>
  <c r="O144" i="2"/>
  <c r="L144" i="2"/>
  <c r="K144" i="2"/>
  <c r="H144" i="2"/>
  <c r="G144" i="2"/>
  <c r="F144" i="2"/>
  <c r="M144" i="2" s="1"/>
  <c r="O143" i="2"/>
  <c r="N143" i="2"/>
  <c r="M143" i="2"/>
  <c r="L143" i="2"/>
  <c r="K143" i="2"/>
  <c r="H143" i="2"/>
  <c r="G143" i="2"/>
  <c r="F143" i="2"/>
  <c r="O142" i="2"/>
  <c r="L142" i="2"/>
  <c r="K142" i="2"/>
  <c r="H142" i="2"/>
  <c r="G142" i="2"/>
  <c r="F142" i="2"/>
  <c r="M142" i="2" s="1"/>
  <c r="O141" i="2"/>
  <c r="L141" i="2"/>
  <c r="K141" i="2"/>
  <c r="H141" i="2"/>
  <c r="G141" i="2"/>
  <c r="F141" i="2"/>
  <c r="N141" i="2" s="1"/>
  <c r="O140" i="2"/>
  <c r="N140" i="2"/>
  <c r="L140" i="2"/>
  <c r="K140" i="2"/>
  <c r="H140" i="2"/>
  <c r="G140" i="2"/>
  <c r="F140" i="2"/>
  <c r="M140" i="2" s="1"/>
  <c r="O139" i="2"/>
  <c r="L139" i="2"/>
  <c r="K139" i="2"/>
  <c r="H139" i="2"/>
  <c r="G139" i="2"/>
  <c r="F139" i="2"/>
  <c r="M139" i="2" s="1"/>
  <c r="O138" i="2"/>
  <c r="L138" i="2"/>
  <c r="K138" i="2"/>
  <c r="H138" i="2"/>
  <c r="G138" i="2"/>
  <c r="F138" i="2"/>
  <c r="N138" i="2" s="1"/>
  <c r="O137" i="2"/>
  <c r="L137" i="2"/>
  <c r="K137" i="2"/>
  <c r="H137" i="2"/>
  <c r="G137" i="2"/>
  <c r="F137" i="2"/>
  <c r="M137" i="2" s="1"/>
  <c r="O136" i="2"/>
  <c r="L136" i="2"/>
  <c r="K136" i="2"/>
  <c r="H136" i="2"/>
  <c r="G136" i="2"/>
  <c r="F136" i="2"/>
  <c r="N136" i="2" s="1"/>
  <c r="O135" i="2"/>
  <c r="L135" i="2"/>
  <c r="K135" i="2"/>
  <c r="H135" i="2"/>
  <c r="G135" i="2"/>
  <c r="F135" i="2"/>
  <c r="M135" i="2" s="1"/>
  <c r="O134" i="2"/>
  <c r="L134" i="2"/>
  <c r="K134" i="2"/>
  <c r="H134" i="2"/>
  <c r="G134" i="2"/>
  <c r="F134" i="2"/>
  <c r="M134" i="2" s="1"/>
  <c r="O133" i="2"/>
  <c r="L133" i="2"/>
  <c r="K133" i="2"/>
  <c r="H133" i="2"/>
  <c r="G133" i="2"/>
  <c r="F133" i="2"/>
  <c r="N133" i="2" s="1"/>
  <c r="O132" i="2"/>
  <c r="L132" i="2"/>
  <c r="K132" i="2"/>
  <c r="H132" i="2"/>
  <c r="G132" i="2"/>
  <c r="F132" i="2"/>
  <c r="M132" i="2" s="1"/>
  <c r="O131" i="2"/>
  <c r="L131" i="2"/>
  <c r="K131" i="2"/>
  <c r="H131" i="2"/>
  <c r="G131" i="2"/>
  <c r="F131" i="2"/>
  <c r="N131" i="2" s="1"/>
  <c r="O130" i="2"/>
  <c r="L130" i="2"/>
  <c r="K130" i="2"/>
  <c r="H130" i="2"/>
  <c r="G130" i="2"/>
  <c r="F130" i="2"/>
  <c r="M130" i="2" s="1"/>
  <c r="O129" i="2"/>
  <c r="L129" i="2"/>
  <c r="K129" i="2"/>
  <c r="H129" i="2"/>
  <c r="G129" i="2"/>
  <c r="F129" i="2"/>
  <c r="M129" i="2" s="1"/>
  <c r="O128" i="2"/>
  <c r="N128" i="2"/>
  <c r="M128" i="2"/>
  <c r="L128" i="2"/>
  <c r="K128" i="2"/>
  <c r="H128" i="2"/>
  <c r="G128" i="2"/>
  <c r="F128" i="2"/>
  <c r="O127" i="2"/>
  <c r="L127" i="2"/>
  <c r="K127" i="2"/>
  <c r="H127" i="2"/>
  <c r="G127" i="2"/>
  <c r="F127" i="2"/>
  <c r="M127" i="2" s="1"/>
  <c r="O126" i="2"/>
  <c r="L126" i="2"/>
  <c r="K126" i="2"/>
  <c r="H126" i="2"/>
  <c r="G126" i="2"/>
  <c r="F126" i="2"/>
  <c r="N126" i="2" s="1"/>
  <c r="O125" i="2"/>
  <c r="N125" i="2"/>
  <c r="L125" i="2"/>
  <c r="K125" i="2"/>
  <c r="H125" i="2"/>
  <c r="G125" i="2"/>
  <c r="F125" i="2"/>
  <c r="M125" i="2" s="1"/>
  <c r="O124" i="2"/>
  <c r="L124" i="2"/>
  <c r="K124" i="2"/>
  <c r="H124" i="2"/>
  <c r="G124" i="2"/>
  <c r="F124" i="2"/>
  <c r="M124" i="2" s="1"/>
  <c r="O123" i="2"/>
  <c r="L123" i="2"/>
  <c r="K123" i="2"/>
  <c r="H123" i="2"/>
  <c r="G123" i="2"/>
  <c r="F123" i="2"/>
  <c r="N123" i="2" s="1"/>
  <c r="O122" i="2"/>
  <c r="N122" i="2"/>
  <c r="L122" i="2"/>
  <c r="K122" i="2"/>
  <c r="H122" i="2"/>
  <c r="G122" i="2"/>
  <c r="F122" i="2"/>
  <c r="M122" i="2" s="1"/>
  <c r="O121" i="2"/>
  <c r="M121" i="2"/>
  <c r="L121" i="2"/>
  <c r="K121" i="2"/>
  <c r="H121" i="2"/>
  <c r="G121" i="2"/>
  <c r="F121" i="2"/>
  <c r="N121" i="2" s="1"/>
  <c r="O120" i="2"/>
  <c r="L120" i="2"/>
  <c r="K120" i="2"/>
  <c r="H120" i="2"/>
  <c r="G120" i="2"/>
  <c r="F120" i="2"/>
  <c r="M120" i="2" s="1"/>
  <c r="O119" i="2"/>
  <c r="L119" i="2"/>
  <c r="K119" i="2"/>
  <c r="H119" i="2"/>
  <c r="G119" i="2"/>
  <c r="F119" i="2"/>
  <c r="M119" i="2" s="1"/>
  <c r="O118" i="2"/>
  <c r="N118" i="2"/>
  <c r="M118" i="2"/>
  <c r="L118" i="2"/>
  <c r="K118" i="2"/>
  <c r="H118" i="2"/>
  <c r="G118" i="2"/>
  <c r="F118" i="2"/>
  <c r="O117" i="2"/>
  <c r="N117" i="2"/>
  <c r="L117" i="2"/>
  <c r="K117" i="2"/>
  <c r="H117" i="2"/>
  <c r="G117" i="2"/>
  <c r="F117" i="2"/>
  <c r="M117" i="2" s="1"/>
  <c r="O116" i="2"/>
  <c r="L116" i="2"/>
  <c r="K116" i="2"/>
  <c r="H116" i="2"/>
  <c r="G116" i="2"/>
  <c r="F116" i="2"/>
  <c r="N116" i="2" s="1"/>
  <c r="O115" i="2"/>
  <c r="N115" i="2"/>
  <c r="L115" i="2"/>
  <c r="K115" i="2"/>
  <c r="H115" i="2"/>
  <c r="G115" i="2"/>
  <c r="F115" i="2"/>
  <c r="M115" i="2" s="1"/>
  <c r="O114" i="2"/>
  <c r="L114" i="2"/>
  <c r="K114" i="2"/>
  <c r="H114" i="2"/>
  <c r="G114" i="2"/>
  <c r="F114" i="2"/>
  <c r="N114" i="2" s="1"/>
  <c r="O113" i="2"/>
  <c r="L113" i="2"/>
  <c r="K113" i="2"/>
  <c r="H113" i="2"/>
  <c r="G113" i="2"/>
  <c r="F113" i="2"/>
  <c r="N113" i="2" s="1"/>
  <c r="O112" i="2"/>
  <c r="L112" i="2"/>
  <c r="K112" i="2"/>
  <c r="H112" i="2"/>
  <c r="G112" i="2"/>
  <c r="F112" i="2"/>
  <c r="M112" i="2" s="1"/>
  <c r="O111" i="2"/>
  <c r="M111" i="2"/>
  <c r="L111" i="2"/>
  <c r="K111" i="2"/>
  <c r="H111" i="2"/>
  <c r="G111" i="2"/>
  <c r="F111" i="2"/>
  <c r="N111" i="2" s="1"/>
  <c r="O110" i="2"/>
  <c r="L110" i="2"/>
  <c r="K110" i="2"/>
  <c r="H110" i="2"/>
  <c r="G110" i="2"/>
  <c r="F110" i="2"/>
  <c r="M110" i="2" s="1"/>
  <c r="O109" i="2"/>
  <c r="L109" i="2"/>
  <c r="K109" i="2"/>
  <c r="H109" i="2"/>
  <c r="G109" i="2"/>
  <c r="F109" i="2"/>
  <c r="N109" i="2" s="1"/>
  <c r="O108" i="2"/>
  <c r="N108" i="2"/>
  <c r="M108" i="2"/>
  <c r="L108" i="2"/>
  <c r="K108" i="2"/>
  <c r="H108" i="2"/>
  <c r="G108" i="2"/>
  <c r="F108" i="2"/>
  <c r="O107" i="2"/>
  <c r="N107" i="2"/>
  <c r="L107" i="2"/>
  <c r="K107" i="2"/>
  <c r="H107" i="2"/>
  <c r="G107" i="2"/>
  <c r="F107" i="2"/>
  <c r="M107" i="2" s="1"/>
  <c r="O106" i="2"/>
  <c r="L106" i="2"/>
  <c r="K106" i="2"/>
  <c r="H106" i="2"/>
  <c r="G106" i="2"/>
  <c r="F106" i="2"/>
  <c r="N106" i="2" s="1"/>
  <c r="O105" i="2"/>
  <c r="L105" i="2"/>
  <c r="K105" i="2"/>
  <c r="H105" i="2"/>
  <c r="G105" i="2"/>
  <c r="F105" i="2"/>
  <c r="M105" i="2" s="1"/>
  <c r="O104" i="2"/>
  <c r="L104" i="2"/>
  <c r="K104" i="2"/>
  <c r="H104" i="2"/>
  <c r="G104" i="2"/>
  <c r="F104" i="2"/>
  <c r="N104" i="2" s="1"/>
  <c r="O103" i="2"/>
  <c r="L103" i="2"/>
  <c r="K103" i="2"/>
  <c r="H103" i="2"/>
  <c r="G103" i="2"/>
  <c r="F103" i="2"/>
  <c r="N103" i="2" s="1"/>
  <c r="O102" i="2"/>
  <c r="N102" i="2"/>
  <c r="L102" i="2"/>
  <c r="K102" i="2"/>
  <c r="H102" i="2"/>
  <c r="G102" i="2"/>
  <c r="F102" i="2"/>
  <c r="M102" i="2" s="1"/>
  <c r="O101" i="2"/>
  <c r="L101" i="2"/>
  <c r="K101" i="2"/>
  <c r="H101" i="2"/>
  <c r="G101" i="2"/>
  <c r="F101" i="2"/>
  <c r="N101" i="2" s="1"/>
  <c r="O100" i="2"/>
  <c r="L100" i="2"/>
  <c r="K100" i="2"/>
  <c r="H100" i="2"/>
  <c r="G100" i="2"/>
  <c r="F100" i="2"/>
  <c r="M100" i="2" s="1"/>
  <c r="O99" i="2"/>
  <c r="N99" i="2"/>
  <c r="M99" i="2"/>
  <c r="L99" i="2"/>
  <c r="K99" i="2"/>
  <c r="H99" i="2"/>
  <c r="G99" i="2"/>
  <c r="F99" i="2"/>
  <c r="O98" i="2"/>
  <c r="N98" i="2"/>
  <c r="M98" i="2"/>
  <c r="L98" i="2"/>
  <c r="K98" i="2"/>
  <c r="H98" i="2"/>
  <c r="G98" i="2"/>
  <c r="F98" i="2"/>
  <c r="O97" i="2"/>
  <c r="L97" i="2"/>
  <c r="K97" i="2"/>
  <c r="H97" i="2"/>
  <c r="G97" i="2"/>
  <c r="F97" i="2"/>
  <c r="M97" i="2" s="1"/>
  <c r="O96" i="2"/>
  <c r="L96" i="2"/>
  <c r="K96" i="2"/>
  <c r="H96" i="2"/>
  <c r="G96" i="2"/>
  <c r="F96" i="2"/>
  <c r="N96" i="2" s="1"/>
  <c r="O95" i="2"/>
  <c r="L95" i="2"/>
  <c r="K95" i="2"/>
  <c r="H95" i="2"/>
  <c r="G95" i="2"/>
  <c r="F95" i="2"/>
  <c r="M95" i="2" s="1"/>
  <c r="O94" i="2"/>
  <c r="L94" i="2"/>
  <c r="K94" i="2"/>
  <c r="H94" i="2"/>
  <c r="G94" i="2"/>
  <c r="F94" i="2"/>
  <c r="N94" i="2" s="1"/>
  <c r="O93" i="2"/>
  <c r="L93" i="2"/>
  <c r="K93" i="2"/>
  <c r="H93" i="2"/>
  <c r="G93" i="2"/>
  <c r="F93" i="2"/>
  <c r="N93" i="2" s="1"/>
  <c r="O92" i="2"/>
  <c r="L92" i="2"/>
  <c r="K92" i="2"/>
  <c r="H92" i="2"/>
  <c r="G92" i="2"/>
  <c r="F92" i="2"/>
  <c r="M92" i="2" s="1"/>
  <c r="O91" i="2"/>
  <c r="L91" i="2"/>
  <c r="K91" i="2"/>
  <c r="H91" i="2"/>
  <c r="G91" i="2"/>
  <c r="F91" i="2"/>
  <c r="N91" i="2" s="1"/>
  <c r="O90" i="2"/>
  <c r="L90" i="2"/>
  <c r="K90" i="2"/>
  <c r="H90" i="2"/>
  <c r="G90" i="2"/>
  <c r="F90" i="2"/>
  <c r="M90" i="2" s="1"/>
  <c r="O89" i="2"/>
  <c r="M89" i="2"/>
  <c r="L89" i="2"/>
  <c r="K89" i="2"/>
  <c r="H89" i="2"/>
  <c r="G89" i="2"/>
  <c r="F89" i="2"/>
  <c r="N89" i="2" s="1"/>
  <c r="O88" i="2"/>
  <c r="L88" i="2"/>
  <c r="K88" i="2"/>
  <c r="H88" i="2"/>
  <c r="G88" i="2"/>
  <c r="F88" i="2"/>
  <c r="M88" i="2" s="1"/>
  <c r="O87" i="2"/>
  <c r="L87" i="2"/>
  <c r="K87" i="2"/>
  <c r="H87" i="2"/>
  <c r="G87" i="2"/>
  <c r="F87" i="2"/>
  <c r="N87" i="2" s="1"/>
  <c r="O86" i="2"/>
  <c r="M86" i="2"/>
  <c r="L86" i="2"/>
  <c r="K86" i="2"/>
  <c r="H86" i="2"/>
  <c r="G86" i="2"/>
  <c r="F86" i="2"/>
  <c r="N86" i="2" s="1"/>
  <c r="O85" i="2"/>
  <c r="L85" i="2"/>
  <c r="K85" i="2"/>
  <c r="H85" i="2"/>
  <c r="G85" i="2"/>
  <c r="F85" i="2"/>
  <c r="N85" i="2" s="1"/>
  <c r="O84" i="2"/>
  <c r="L84" i="2"/>
  <c r="K84" i="2"/>
  <c r="H84" i="2"/>
  <c r="G84" i="2"/>
  <c r="F84" i="2"/>
  <c r="N84" i="2" s="1"/>
  <c r="O83" i="2"/>
  <c r="N83" i="2"/>
  <c r="M83" i="2"/>
  <c r="L83" i="2"/>
  <c r="K83" i="2"/>
  <c r="H83" i="2"/>
  <c r="G83" i="2"/>
  <c r="F83" i="2"/>
  <c r="O82" i="2"/>
  <c r="L82" i="2"/>
  <c r="K82" i="2"/>
  <c r="H82" i="2"/>
  <c r="G82" i="2"/>
  <c r="F82" i="2"/>
  <c r="N82" i="2" s="1"/>
  <c r="O81" i="2"/>
  <c r="L81" i="2"/>
  <c r="K81" i="2"/>
  <c r="H81" i="2"/>
  <c r="G81" i="2"/>
  <c r="F81" i="2"/>
  <c r="N81" i="2" s="1"/>
  <c r="O80" i="2"/>
  <c r="M80" i="2"/>
  <c r="L80" i="2"/>
  <c r="K80" i="2"/>
  <c r="H80" i="2"/>
  <c r="G80" i="2"/>
  <c r="F80" i="2"/>
  <c r="N80" i="2" s="1"/>
  <c r="O79" i="2"/>
  <c r="N79" i="2"/>
  <c r="L79" i="2"/>
  <c r="K79" i="2"/>
  <c r="H79" i="2"/>
  <c r="G79" i="2"/>
  <c r="F79" i="2"/>
  <c r="M79" i="2" s="1"/>
  <c r="O78" i="2"/>
  <c r="L78" i="2"/>
  <c r="K78" i="2"/>
  <c r="H78" i="2"/>
  <c r="G78" i="2"/>
  <c r="F78" i="2"/>
  <c r="N78" i="2" s="1"/>
  <c r="O77" i="2"/>
  <c r="L77" i="2"/>
  <c r="K77" i="2"/>
  <c r="H77" i="2"/>
  <c r="G77" i="2"/>
  <c r="F77" i="2"/>
  <c r="N77" i="2" s="1"/>
  <c r="O76" i="2"/>
  <c r="L76" i="2"/>
  <c r="K76" i="2"/>
  <c r="H76" i="2"/>
  <c r="G76" i="2"/>
  <c r="F76" i="2"/>
  <c r="N76" i="2" s="1"/>
  <c r="O75" i="2"/>
  <c r="L75" i="2"/>
  <c r="K75" i="2"/>
  <c r="H75" i="2"/>
  <c r="G75" i="2"/>
  <c r="F75" i="2"/>
  <c r="N75" i="2" s="1"/>
  <c r="O74" i="2"/>
  <c r="L74" i="2"/>
  <c r="K74" i="2"/>
  <c r="H74" i="2"/>
  <c r="G74" i="2"/>
  <c r="F74" i="2"/>
  <c r="N74" i="2" s="1"/>
  <c r="O73" i="2"/>
  <c r="L73" i="2"/>
  <c r="K73" i="2"/>
  <c r="H73" i="2"/>
  <c r="G73" i="2"/>
  <c r="F73" i="2"/>
  <c r="N73" i="2" s="1"/>
  <c r="O72" i="2"/>
  <c r="N72" i="2"/>
  <c r="M72" i="2"/>
  <c r="L72" i="2"/>
  <c r="K72" i="2"/>
  <c r="H72" i="2"/>
  <c r="G72" i="2"/>
  <c r="F72" i="2"/>
  <c r="O71" i="2"/>
  <c r="L71" i="2"/>
  <c r="K71" i="2"/>
  <c r="H71" i="2"/>
  <c r="G71" i="2"/>
  <c r="F71" i="2"/>
  <c r="N71" i="2" s="1"/>
  <c r="O70" i="2"/>
  <c r="L70" i="2"/>
  <c r="K70" i="2"/>
  <c r="H70" i="2"/>
  <c r="G70" i="2"/>
  <c r="F70" i="2"/>
  <c r="N70" i="2" s="1"/>
  <c r="O69" i="2"/>
  <c r="N69" i="2"/>
  <c r="M69" i="2"/>
  <c r="L69" i="2"/>
  <c r="K69" i="2"/>
  <c r="H69" i="2"/>
  <c r="G69" i="2"/>
  <c r="F69" i="2"/>
  <c r="O68" i="2"/>
  <c r="L68" i="2"/>
  <c r="K68" i="2"/>
  <c r="H68" i="2"/>
  <c r="G68" i="2"/>
  <c r="F68" i="2"/>
  <c r="N68" i="2" s="1"/>
  <c r="O67" i="2"/>
  <c r="N67" i="2"/>
  <c r="M67" i="2"/>
  <c r="L67" i="2"/>
  <c r="K67" i="2"/>
  <c r="H67" i="2"/>
  <c r="G67" i="2"/>
  <c r="F67" i="2"/>
  <c r="O66" i="2"/>
  <c r="L66" i="2"/>
  <c r="K66" i="2"/>
  <c r="H66" i="2"/>
  <c r="G66" i="2"/>
  <c r="F66" i="2"/>
  <c r="N66" i="2" s="1"/>
  <c r="O65" i="2"/>
  <c r="L65" i="2"/>
  <c r="K65" i="2"/>
  <c r="H65" i="2"/>
  <c r="G65" i="2"/>
  <c r="F65" i="2"/>
  <c r="N65" i="2" s="1"/>
  <c r="O64" i="2"/>
  <c r="N64" i="2"/>
  <c r="M64" i="2"/>
  <c r="L64" i="2"/>
  <c r="K64" i="2"/>
  <c r="H64" i="2"/>
  <c r="G64" i="2"/>
  <c r="F64" i="2"/>
  <c r="O63" i="2"/>
  <c r="L63" i="2"/>
  <c r="K63" i="2"/>
  <c r="H63" i="2"/>
  <c r="G63" i="2"/>
  <c r="F63" i="2"/>
  <c r="M63" i="2" s="1"/>
  <c r="O62" i="2"/>
  <c r="L62" i="2"/>
  <c r="K62" i="2"/>
  <c r="H62" i="2"/>
  <c r="G62" i="2"/>
  <c r="F62" i="2"/>
  <c r="N62" i="2" s="1"/>
  <c r="O61" i="2"/>
  <c r="L61" i="2"/>
  <c r="K61" i="2"/>
  <c r="H61" i="2"/>
  <c r="G61" i="2"/>
  <c r="F61" i="2"/>
  <c r="N61" i="2" s="1"/>
  <c r="O60" i="2"/>
  <c r="L60" i="2"/>
  <c r="K60" i="2"/>
  <c r="H60" i="2"/>
  <c r="G60" i="2"/>
  <c r="F60" i="2"/>
  <c r="N60" i="2" s="1"/>
  <c r="O59" i="2"/>
  <c r="L59" i="2"/>
  <c r="K59" i="2"/>
  <c r="H59" i="2"/>
  <c r="G59" i="2"/>
  <c r="F59" i="2"/>
  <c r="N59" i="2" s="1"/>
  <c r="O58" i="2"/>
  <c r="L58" i="2"/>
  <c r="K58" i="2"/>
  <c r="H58" i="2"/>
  <c r="G58" i="2"/>
  <c r="F58" i="2"/>
  <c r="N58" i="2" s="1"/>
  <c r="O57" i="2"/>
  <c r="N57" i="2"/>
  <c r="M57" i="2"/>
  <c r="L57" i="2"/>
  <c r="K57" i="2"/>
  <c r="H57" i="2"/>
  <c r="G57" i="2"/>
  <c r="F57" i="2"/>
  <c r="O56" i="2"/>
  <c r="L56" i="2"/>
  <c r="K56" i="2"/>
  <c r="H56" i="2"/>
  <c r="G56" i="2"/>
  <c r="F56" i="2"/>
  <c r="N56" i="2" s="1"/>
  <c r="O55" i="2"/>
  <c r="L55" i="2"/>
  <c r="K55" i="2"/>
  <c r="H55" i="2"/>
  <c r="G55" i="2"/>
  <c r="F55" i="2"/>
  <c r="N55" i="2" s="1"/>
  <c r="O54" i="2"/>
  <c r="N54" i="2"/>
  <c r="M54" i="2"/>
  <c r="L54" i="2"/>
  <c r="K54" i="2"/>
  <c r="H54" i="2"/>
  <c r="G54" i="2"/>
  <c r="F54" i="2"/>
  <c r="O53" i="2"/>
  <c r="L53" i="2"/>
  <c r="K53" i="2"/>
  <c r="H53" i="2"/>
  <c r="G53" i="2"/>
  <c r="F53" i="2"/>
  <c r="M53" i="2" s="1"/>
  <c r="O52" i="2"/>
  <c r="L52" i="2"/>
  <c r="K52" i="2"/>
  <c r="H52" i="2"/>
  <c r="G52" i="2"/>
  <c r="F52" i="2"/>
  <c r="N52" i="2" s="1"/>
  <c r="O51" i="2"/>
  <c r="L51" i="2"/>
  <c r="K51" i="2"/>
  <c r="H51" i="2"/>
  <c r="G51" i="2"/>
  <c r="F51" i="2"/>
  <c r="N51" i="2" s="1"/>
  <c r="O50" i="2"/>
  <c r="L50" i="2"/>
  <c r="K50" i="2"/>
  <c r="H50" i="2"/>
  <c r="G50" i="2"/>
  <c r="F50" i="2"/>
  <c r="N50" i="2" s="1"/>
  <c r="O49" i="2"/>
  <c r="L49" i="2"/>
  <c r="K49" i="2"/>
  <c r="H49" i="2"/>
  <c r="G49" i="2"/>
  <c r="F49" i="2"/>
  <c r="N49" i="2" s="1"/>
  <c r="O48" i="2"/>
  <c r="L48" i="2"/>
  <c r="K48" i="2"/>
  <c r="H48" i="2"/>
  <c r="G48" i="2"/>
  <c r="F48" i="2"/>
  <c r="M48" i="2" s="1"/>
  <c r="O47" i="2"/>
  <c r="N47" i="2"/>
  <c r="M47" i="2"/>
  <c r="L47" i="2"/>
  <c r="K47" i="2"/>
  <c r="H47" i="2"/>
  <c r="G47" i="2"/>
  <c r="F47" i="2"/>
  <c r="O46" i="2"/>
  <c r="L46" i="2"/>
  <c r="K46" i="2"/>
  <c r="H46" i="2"/>
  <c r="G46" i="2"/>
  <c r="F46" i="2"/>
  <c r="N46" i="2" s="1"/>
  <c r="O45" i="2"/>
  <c r="L45" i="2"/>
  <c r="K45" i="2"/>
  <c r="H45" i="2"/>
  <c r="G45" i="2"/>
  <c r="F45" i="2"/>
  <c r="N45" i="2" s="1"/>
  <c r="O44" i="2"/>
  <c r="N44" i="2"/>
  <c r="M44" i="2"/>
  <c r="L44" i="2"/>
  <c r="K44" i="2"/>
  <c r="H44" i="2"/>
  <c r="G44" i="2"/>
  <c r="F44" i="2"/>
  <c r="O43" i="2"/>
  <c r="L43" i="2"/>
  <c r="K43" i="2"/>
  <c r="H43" i="2"/>
  <c r="G43" i="2"/>
  <c r="F43" i="2"/>
  <c r="M43" i="2" s="1"/>
  <c r="O42" i="2"/>
  <c r="N42" i="2"/>
  <c r="M42" i="2"/>
  <c r="L42" i="2"/>
  <c r="K42" i="2"/>
  <c r="H42" i="2"/>
  <c r="G42" i="2"/>
  <c r="F42" i="2"/>
  <c r="O41" i="2"/>
  <c r="L41" i="2"/>
  <c r="K41" i="2"/>
  <c r="H41" i="2"/>
  <c r="G41" i="2"/>
  <c r="F41" i="2"/>
  <c r="N41" i="2" s="1"/>
  <c r="O40" i="2"/>
  <c r="L40" i="2"/>
  <c r="K40" i="2"/>
  <c r="H40" i="2"/>
  <c r="G40" i="2"/>
  <c r="F40" i="2"/>
  <c r="N40" i="2" s="1"/>
  <c r="O39" i="2"/>
  <c r="N39" i="2"/>
  <c r="M39" i="2"/>
  <c r="L39" i="2"/>
  <c r="K39" i="2"/>
  <c r="H39" i="2"/>
  <c r="G39" i="2"/>
  <c r="F39" i="2"/>
  <c r="O38" i="2"/>
  <c r="L38" i="2"/>
  <c r="K38" i="2"/>
  <c r="H38" i="2"/>
  <c r="G38" i="2"/>
  <c r="F38" i="2"/>
  <c r="M38" i="2" s="1"/>
  <c r="O37" i="2"/>
  <c r="L37" i="2"/>
  <c r="K37" i="2"/>
  <c r="H37" i="2"/>
  <c r="G37" i="2"/>
  <c r="F37" i="2"/>
  <c r="N37" i="2" s="1"/>
  <c r="O36" i="2"/>
  <c r="L36" i="2"/>
  <c r="K36" i="2"/>
  <c r="H36" i="2"/>
  <c r="G36" i="2"/>
  <c r="F36" i="2"/>
  <c r="N36" i="2" s="1"/>
  <c r="O35" i="2"/>
  <c r="L35" i="2"/>
  <c r="K35" i="2"/>
  <c r="H35" i="2"/>
  <c r="G35" i="2"/>
  <c r="F35" i="2"/>
  <c r="N35" i="2" s="1"/>
  <c r="O34" i="2"/>
  <c r="L34" i="2"/>
  <c r="K34" i="2"/>
  <c r="H34" i="2"/>
  <c r="G34" i="2"/>
  <c r="F34" i="2"/>
  <c r="N34" i="2" s="1"/>
  <c r="O33" i="2"/>
  <c r="L33" i="2"/>
  <c r="K33" i="2"/>
  <c r="H33" i="2"/>
  <c r="G33" i="2"/>
  <c r="F33" i="2"/>
  <c r="M33" i="2" s="1"/>
  <c r="O32" i="2"/>
  <c r="N32" i="2"/>
  <c r="M32" i="2"/>
  <c r="L32" i="2"/>
  <c r="K32" i="2"/>
  <c r="H32" i="2"/>
  <c r="G32" i="2"/>
  <c r="F32" i="2"/>
  <c r="O31" i="2"/>
  <c r="L31" i="2"/>
  <c r="K31" i="2"/>
  <c r="H31" i="2"/>
  <c r="G31" i="2"/>
  <c r="F31" i="2"/>
  <c r="N31" i="2" s="1"/>
  <c r="O30" i="2"/>
  <c r="L30" i="2"/>
  <c r="K30" i="2"/>
  <c r="H30" i="2"/>
  <c r="G30" i="2"/>
  <c r="F30" i="2"/>
  <c r="N30" i="2" s="1"/>
  <c r="O29" i="2"/>
  <c r="N29" i="2"/>
  <c r="M29" i="2"/>
  <c r="L29" i="2"/>
  <c r="K29" i="2"/>
  <c r="H29" i="2"/>
  <c r="G29" i="2"/>
  <c r="F29" i="2"/>
  <c r="O28" i="2"/>
  <c r="L28" i="2"/>
  <c r="K28" i="2"/>
  <c r="H28" i="2"/>
  <c r="G28" i="2"/>
  <c r="F28" i="2"/>
  <c r="N28" i="2" s="1"/>
  <c r="O27" i="2"/>
  <c r="L27" i="2"/>
  <c r="K27" i="2"/>
  <c r="H27" i="2"/>
  <c r="G27" i="2"/>
  <c r="F27" i="2"/>
  <c r="N27" i="2" s="1"/>
  <c r="O26" i="2"/>
  <c r="L26" i="2"/>
  <c r="K26" i="2"/>
  <c r="H26" i="2"/>
  <c r="G26" i="2"/>
  <c r="F26" i="2"/>
  <c r="N26" i="2" s="1"/>
  <c r="O25" i="2"/>
  <c r="L25" i="2"/>
  <c r="K25" i="2"/>
  <c r="H25" i="2"/>
  <c r="G25" i="2"/>
  <c r="F25" i="2"/>
  <c r="N25" i="2" s="1"/>
  <c r="O24" i="2"/>
  <c r="L24" i="2"/>
  <c r="K24" i="2"/>
  <c r="H24" i="2"/>
  <c r="G24" i="2"/>
  <c r="F24" i="2"/>
  <c r="N24" i="2" s="1"/>
  <c r="O23" i="2"/>
  <c r="L23" i="2"/>
  <c r="K23" i="2"/>
  <c r="H23" i="2"/>
  <c r="G23" i="2"/>
  <c r="F23" i="2"/>
  <c r="M23" i="2" s="1"/>
  <c r="O22" i="2"/>
  <c r="N22" i="2"/>
  <c r="M22" i="2"/>
  <c r="L22" i="2"/>
  <c r="K22" i="2"/>
  <c r="H22" i="2"/>
  <c r="G22" i="2"/>
  <c r="F22" i="2"/>
  <c r="O21" i="2"/>
  <c r="L21" i="2"/>
  <c r="K21" i="2"/>
  <c r="H21" i="2"/>
  <c r="G21" i="2"/>
  <c r="F21" i="2"/>
  <c r="N21" i="2" s="1"/>
  <c r="O20" i="2"/>
  <c r="L20" i="2"/>
  <c r="K20" i="2"/>
  <c r="H20" i="2"/>
  <c r="G20" i="2"/>
  <c r="F20" i="2"/>
  <c r="N20" i="2" s="1"/>
  <c r="O19" i="2"/>
  <c r="N19" i="2"/>
  <c r="M19" i="2"/>
  <c r="L19" i="2"/>
  <c r="K19" i="2"/>
  <c r="H19" i="2"/>
  <c r="G19" i="2"/>
  <c r="F19" i="2"/>
  <c r="O18" i="2"/>
  <c r="L18" i="2"/>
  <c r="K18" i="2"/>
  <c r="H18" i="2"/>
  <c r="G18" i="2"/>
  <c r="F18" i="2"/>
  <c r="N18" i="2" s="1"/>
  <c r="O17" i="2"/>
  <c r="N17" i="2"/>
  <c r="M17" i="2"/>
  <c r="L17" i="2"/>
  <c r="K17" i="2"/>
  <c r="H17" i="2"/>
  <c r="G17" i="2"/>
  <c r="F17" i="2"/>
  <c r="O16" i="2"/>
  <c r="L16" i="2"/>
  <c r="K16" i="2"/>
  <c r="H16" i="2"/>
  <c r="G16" i="2"/>
  <c r="F16" i="2"/>
  <c r="N16" i="2" s="1"/>
  <c r="O15" i="2"/>
  <c r="L15" i="2"/>
  <c r="K15" i="2"/>
  <c r="H15" i="2"/>
  <c r="G15" i="2"/>
  <c r="F15" i="2"/>
  <c r="N15" i="2" s="1"/>
  <c r="O14" i="2"/>
  <c r="N14" i="2"/>
  <c r="M14" i="2"/>
  <c r="L14" i="2"/>
  <c r="K14" i="2"/>
  <c r="H14" i="2"/>
  <c r="G14" i="2"/>
  <c r="F14" i="2"/>
  <c r="O13" i="2"/>
  <c r="L13" i="2"/>
  <c r="K13" i="2"/>
  <c r="H13" i="2"/>
  <c r="G13" i="2"/>
  <c r="F13" i="2"/>
  <c r="N13" i="2" s="1"/>
  <c r="O12" i="2"/>
  <c r="L12" i="2"/>
  <c r="K12" i="2"/>
  <c r="H12" i="2"/>
  <c r="G12" i="2"/>
  <c r="F12" i="2"/>
  <c r="N12" i="2" s="1"/>
  <c r="O11" i="2"/>
  <c r="L11" i="2"/>
  <c r="K11" i="2"/>
  <c r="H11" i="2"/>
  <c r="G11" i="2"/>
  <c r="F11" i="2"/>
  <c r="N11" i="2" s="1"/>
  <c r="O10" i="2"/>
  <c r="L10" i="2"/>
  <c r="K10" i="2"/>
  <c r="H10" i="2"/>
  <c r="G10" i="2"/>
  <c r="F10" i="2"/>
  <c r="N10" i="2" s="1"/>
  <c r="O9" i="2"/>
  <c r="L9" i="2"/>
  <c r="K9" i="2"/>
  <c r="H9" i="2"/>
  <c r="G9" i="2"/>
  <c r="F9" i="2"/>
  <c r="N9" i="2" s="1"/>
  <c r="O8" i="2"/>
  <c r="L8" i="2"/>
  <c r="K8" i="2"/>
  <c r="H8" i="2"/>
  <c r="G8" i="2"/>
  <c r="F8" i="2"/>
  <c r="N8" i="2" s="1"/>
  <c r="O7" i="2"/>
  <c r="N7" i="2"/>
  <c r="M7" i="2"/>
  <c r="L7" i="2"/>
  <c r="K7" i="2"/>
  <c r="H7" i="2"/>
  <c r="G7" i="2"/>
  <c r="F7" i="2"/>
  <c r="O6" i="2"/>
  <c r="L6" i="2"/>
  <c r="K6" i="2"/>
  <c r="H6" i="2"/>
  <c r="G6" i="2"/>
  <c r="F6" i="2"/>
  <c r="N6" i="2" s="1"/>
  <c r="O5" i="2"/>
  <c r="L5" i="2"/>
  <c r="K5" i="2"/>
  <c r="H5" i="2"/>
  <c r="G5" i="2"/>
  <c r="F5" i="2"/>
  <c r="N5" i="2" s="1"/>
  <c r="O4" i="2"/>
  <c r="N4" i="2"/>
  <c r="M4" i="2"/>
  <c r="L4" i="2"/>
  <c r="K4" i="2"/>
  <c r="H4" i="2"/>
  <c r="G4" i="2"/>
  <c r="F4" i="2"/>
  <c r="O3" i="2"/>
  <c r="L3" i="2"/>
  <c r="H3" i="2"/>
  <c r="K3" i="2" s="1"/>
  <c r="O2" i="2"/>
  <c r="L2" i="2"/>
  <c r="H2" i="2"/>
  <c r="K2" i="2" s="1"/>
  <c r="B3" i="1"/>
  <c r="S3" i="4" l="1" a="1"/>
  <c r="S3" i="4" s="1"/>
  <c r="Q3" i="4" s="1"/>
  <c r="K31" i="6" a="1"/>
  <c r="K31" i="6" s="1"/>
  <c r="K33" i="6" a="1"/>
  <c r="K33" i="6" s="1"/>
  <c r="K35" i="6" a="1"/>
  <c r="K35" i="6" s="1"/>
  <c r="K60" i="6" a="1"/>
  <c r="K60" i="6" s="1"/>
  <c r="K62" i="6" a="1"/>
  <c r="K62" i="6" s="1"/>
  <c r="K64" i="6" a="1"/>
  <c r="K64" i="6" s="1"/>
  <c r="K66" i="6" a="1"/>
  <c r="K66" i="6" s="1"/>
  <c r="K68" i="6" a="1"/>
  <c r="K68" i="6" s="1"/>
  <c r="K70" i="6" a="1"/>
  <c r="K70" i="6" s="1"/>
  <c r="K72" i="6" a="1"/>
  <c r="K72" i="6" s="1"/>
  <c r="K74" i="6" a="1"/>
  <c r="K74" i="6" s="1"/>
  <c r="K76" i="6" a="1"/>
  <c r="K76" i="6" s="1"/>
  <c r="K78" i="6" a="1"/>
  <c r="K78" i="6" s="1"/>
  <c r="K127" i="6" a="1"/>
  <c r="K127" i="6" s="1"/>
  <c r="K129" i="6" a="1"/>
  <c r="K129" i="6" s="1"/>
  <c r="K131" i="6" a="1"/>
  <c r="K131" i="6" s="1"/>
  <c r="K133" i="6" a="1"/>
  <c r="K133" i="6" s="1"/>
  <c r="K37" i="6" a="1"/>
  <c r="K37" i="6" s="1"/>
  <c r="K39" i="6" a="1"/>
  <c r="K39" i="6" s="1"/>
  <c r="K41" i="6" a="1"/>
  <c r="K41" i="6" s="1"/>
  <c r="K80" i="6" a="1"/>
  <c r="K80" i="6" s="1"/>
  <c r="K82" i="6" a="1"/>
  <c r="K82" i="6" s="1"/>
  <c r="K84" i="6" a="1"/>
  <c r="K84" i="6" s="1"/>
  <c r="K86" i="6" a="1"/>
  <c r="K86" i="6" s="1"/>
  <c r="K88" i="6" a="1"/>
  <c r="K88" i="6" s="1"/>
  <c r="K90" i="6" a="1"/>
  <c r="K90" i="6" s="1"/>
  <c r="K92" i="6" a="1"/>
  <c r="K92" i="6" s="1"/>
  <c r="K94" i="6" a="1"/>
  <c r="K94" i="6" s="1"/>
  <c r="K96" i="6" a="1"/>
  <c r="K96" i="6" s="1"/>
  <c r="K98" i="6" a="1"/>
  <c r="K98" i="6" s="1"/>
  <c r="K100" i="6" a="1"/>
  <c r="K100" i="6" s="1"/>
  <c r="K102" i="6" a="1"/>
  <c r="K102" i="6" s="1"/>
  <c r="K104" i="6" a="1"/>
  <c r="K104" i="6" s="1"/>
  <c r="K106" i="6" a="1"/>
  <c r="K106" i="6" s="1"/>
  <c r="K108" i="6" a="1"/>
  <c r="K108" i="6" s="1"/>
  <c r="K110" i="6" a="1"/>
  <c r="K110" i="6" s="1"/>
  <c r="K112" i="6" a="1"/>
  <c r="K112" i="6" s="1"/>
  <c r="K114" i="6" a="1"/>
  <c r="K114" i="6" s="1"/>
  <c r="K116" i="6" a="1"/>
  <c r="K116" i="6" s="1"/>
  <c r="K135" i="6" a="1"/>
  <c r="K135" i="6" s="1"/>
  <c r="K137" i="6" a="1"/>
  <c r="K137" i="6" s="1"/>
  <c r="K139" i="6" a="1"/>
  <c r="K139" i="6" s="1"/>
  <c r="K160" i="6" a="1"/>
  <c r="K160" i="6" s="1"/>
  <c r="K162" i="6" a="1"/>
  <c r="K162" i="6" s="1"/>
  <c r="K164" i="6" a="1"/>
  <c r="K164" i="6" s="1"/>
  <c r="K118" i="6" a="1"/>
  <c r="K118" i="6" s="1"/>
  <c r="K120" i="6" a="1"/>
  <c r="K120" i="6" s="1"/>
  <c r="K122" i="6" a="1"/>
  <c r="K122" i="6" s="1"/>
  <c r="K124" i="6" a="1"/>
  <c r="K124" i="6" s="1"/>
  <c r="K141" i="6" a="1"/>
  <c r="K141" i="6" s="1"/>
  <c r="K12" i="6" a="1"/>
  <c r="K12" i="6" s="1"/>
  <c r="K14" i="6" a="1"/>
  <c r="K14" i="6" s="1"/>
  <c r="K16" i="6" a="1"/>
  <c r="K16" i="6" s="1"/>
  <c r="K143" i="6" a="1"/>
  <c r="K143" i="6" s="1"/>
  <c r="K18" i="6" a="1"/>
  <c r="K18" i="6" s="1"/>
  <c r="K20" i="6" a="1"/>
  <c r="K20" i="6" s="1"/>
  <c r="K22" i="6" a="1"/>
  <c r="K22" i="6" s="1"/>
  <c r="K24" i="6" a="1"/>
  <c r="K24" i="6" s="1"/>
  <c r="K26" i="6" a="1"/>
  <c r="K26" i="6" s="1"/>
  <c r="K28" i="6" a="1"/>
  <c r="K28" i="6" s="1"/>
  <c r="K30" i="6" a="1"/>
  <c r="K30" i="6" s="1"/>
  <c r="K43" i="6" a="1"/>
  <c r="K43" i="6" s="1"/>
  <c r="K45" i="6" a="1"/>
  <c r="K45" i="6" s="1"/>
  <c r="K47" i="6" a="1"/>
  <c r="K47" i="6" s="1"/>
  <c r="K49" i="6" a="1"/>
  <c r="K49" i="6" s="1"/>
  <c r="K51" i="6" a="1"/>
  <c r="K51" i="6" s="1"/>
  <c r="K53" i="6" a="1"/>
  <c r="K53" i="6" s="1"/>
  <c r="K55" i="6" a="1"/>
  <c r="K55" i="6" s="1"/>
  <c r="K57" i="6" a="1"/>
  <c r="K57" i="6" s="1"/>
  <c r="K145" i="6" a="1"/>
  <c r="K145" i="6" s="1"/>
  <c r="K147" i="6" a="1"/>
  <c r="K147" i="6" s="1"/>
  <c r="K149" i="6" a="1"/>
  <c r="K149" i="6" s="1"/>
  <c r="K151" i="6" a="1"/>
  <c r="K151" i="6" s="1"/>
  <c r="K153" i="6" a="1"/>
  <c r="K153" i="6" s="1"/>
  <c r="K155" i="6" a="1"/>
  <c r="K155" i="6" s="1"/>
  <c r="K157" i="6" a="1"/>
  <c r="K157" i="6" s="1"/>
  <c r="K32" i="6" a="1"/>
  <c r="K32" i="6" s="1"/>
  <c r="K34" i="6" a="1"/>
  <c r="K34" i="6" s="1"/>
  <c r="K36" i="6" a="1"/>
  <c r="K36" i="6" s="1"/>
  <c r="K59" i="6" a="1"/>
  <c r="K59" i="6" s="1"/>
  <c r="K61" i="6" a="1"/>
  <c r="K61" i="6" s="1"/>
  <c r="K63" i="6" a="1"/>
  <c r="K63" i="6" s="1"/>
  <c r="K65" i="6" a="1"/>
  <c r="K65" i="6" s="1"/>
  <c r="K67" i="6" a="1"/>
  <c r="K67" i="6" s="1"/>
  <c r="K69" i="6" a="1"/>
  <c r="K69" i="6" s="1"/>
  <c r="K71" i="6" a="1"/>
  <c r="K71" i="6" s="1"/>
  <c r="K73" i="6" a="1"/>
  <c r="K73" i="6" s="1"/>
  <c r="K75" i="6" a="1"/>
  <c r="K75" i="6" s="1"/>
  <c r="K77" i="6" a="1"/>
  <c r="K77" i="6" s="1"/>
  <c r="K126" i="6" a="1"/>
  <c r="K126" i="6" s="1"/>
  <c r="K128" i="6" a="1"/>
  <c r="K128" i="6" s="1"/>
  <c r="K130" i="6" a="1"/>
  <c r="K130" i="6" s="1"/>
  <c r="K132" i="6" a="1"/>
  <c r="K132" i="6" s="1"/>
  <c r="K134" i="6" a="1"/>
  <c r="K134" i="6" s="1"/>
  <c r="K38" i="6" a="1"/>
  <c r="K38" i="6" s="1"/>
  <c r="K40" i="6" a="1"/>
  <c r="K40" i="6" s="1"/>
  <c r="K79" i="6" a="1"/>
  <c r="K79" i="6" s="1"/>
  <c r="K81" i="6" a="1"/>
  <c r="K81" i="6" s="1"/>
  <c r="K83" i="6" a="1"/>
  <c r="K83" i="6" s="1"/>
  <c r="K85" i="6" a="1"/>
  <c r="K85" i="6" s="1"/>
  <c r="K87" i="6" a="1"/>
  <c r="K87" i="6" s="1"/>
  <c r="K89" i="6" a="1"/>
  <c r="K89" i="6" s="1"/>
  <c r="K91" i="6" a="1"/>
  <c r="K91" i="6" s="1"/>
  <c r="K93" i="6" a="1"/>
  <c r="K93" i="6" s="1"/>
  <c r="K95" i="6" a="1"/>
  <c r="K95" i="6" s="1"/>
  <c r="K97" i="6" a="1"/>
  <c r="K97" i="6" s="1"/>
  <c r="K99" i="6" a="1"/>
  <c r="K99" i="6" s="1"/>
  <c r="K101" i="6" a="1"/>
  <c r="K101" i="6" s="1"/>
  <c r="K103" i="6" a="1"/>
  <c r="K103" i="6" s="1"/>
  <c r="K105" i="6" a="1"/>
  <c r="K105" i="6" s="1"/>
  <c r="K107" i="6" a="1"/>
  <c r="K107" i="6" s="1"/>
  <c r="K109" i="6" a="1"/>
  <c r="K109" i="6" s="1"/>
  <c r="K111" i="6" a="1"/>
  <c r="K111" i="6" s="1"/>
  <c r="K113" i="6" a="1"/>
  <c r="K113" i="6" s="1"/>
  <c r="K115" i="6" a="1"/>
  <c r="K115" i="6" s="1"/>
  <c r="K136" i="6" a="1"/>
  <c r="K136" i="6" s="1"/>
  <c r="K138" i="6" a="1"/>
  <c r="K138" i="6" s="1"/>
  <c r="K159" i="6" a="1"/>
  <c r="K159" i="6" s="1"/>
  <c r="K161" i="6" a="1"/>
  <c r="K161" i="6" s="1"/>
  <c r="K163" i="6" a="1"/>
  <c r="K163" i="6" s="1"/>
  <c r="K165" i="6" a="1"/>
  <c r="K165" i="6" s="1"/>
  <c r="K42" i="6" a="1"/>
  <c r="K42" i="6" s="1"/>
  <c r="K11" i="6" a="1"/>
  <c r="K11" i="6" s="1"/>
  <c r="K13" i="6" a="1"/>
  <c r="K13" i="6" s="1"/>
  <c r="K15" i="6" a="1"/>
  <c r="K15" i="6" s="1"/>
  <c r="K17" i="6" a="1"/>
  <c r="K17" i="6" s="1"/>
  <c r="K19" i="6" a="1"/>
  <c r="K19" i="6" s="1"/>
  <c r="K21" i="6" a="1"/>
  <c r="K21" i="6" s="1"/>
  <c r="K23" i="6" a="1"/>
  <c r="K23" i="6" s="1"/>
  <c r="K25" i="6" a="1"/>
  <c r="K25" i="6" s="1"/>
  <c r="K27" i="6" a="1"/>
  <c r="K27" i="6" s="1"/>
  <c r="K29" i="6" a="1"/>
  <c r="K29" i="6" s="1"/>
  <c r="K44" i="6" a="1"/>
  <c r="K44" i="6" s="1"/>
  <c r="K46" i="6" a="1"/>
  <c r="K46" i="6" s="1"/>
  <c r="K48" i="6" a="1"/>
  <c r="K48" i="6" s="1"/>
  <c r="K50" i="6" a="1"/>
  <c r="K50" i="6" s="1"/>
  <c r="K52" i="6" a="1"/>
  <c r="K52" i="6" s="1"/>
  <c r="K54" i="6" a="1"/>
  <c r="K54" i="6" s="1"/>
  <c r="K56" i="6" a="1"/>
  <c r="K56" i="6" s="1"/>
  <c r="K58" i="6" a="1"/>
  <c r="K58" i="6" s="1"/>
  <c r="K144" i="6" a="1"/>
  <c r="K144" i="6" s="1"/>
  <c r="K146" i="6" a="1"/>
  <c r="K146" i="6" s="1"/>
  <c r="K148" i="6" a="1"/>
  <c r="K148" i="6" s="1"/>
  <c r="K150" i="6" a="1"/>
  <c r="K150" i="6" s="1"/>
  <c r="K152" i="6" a="1"/>
  <c r="K152" i="6" s="1"/>
  <c r="K154" i="6" a="1"/>
  <c r="K154" i="6" s="1"/>
  <c r="K156" i="6" a="1"/>
  <c r="K156" i="6" s="1"/>
  <c r="K158" i="6" a="1"/>
  <c r="K158" i="6" s="1"/>
  <c r="K171" i="6" a="1"/>
  <c r="K171" i="6" s="1"/>
  <c r="K173" i="6" a="1"/>
  <c r="K173" i="6" s="1"/>
  <c r="K121" i="6" a="1"/>
  <c r="K121" i="6" s="1"/>
  <c r="K140" i="6" a="1"/>
  <c r="K140" i="6" s="1"/>
  <c r="K172" i="6" a="1"/>
  <c r="K172" i="6" s="1"/>
  <c r="K186" i="6" a="1"/>
  <c r="K186" i="6" s="1"/>
  <c r="K197" i="6" a="1"/>
  <c r="K197" i="6" s="1"/>
  <c r="K199" i="6" a="1"/>
  <c r="K199" i="6" s="1"/>
  <c r="K201" i="6" a="1"/>
  <c r="K201" i="6" s="1"/>
  <c r="K203" i="6" a="1"/>
  <c r="K203" i="6" s="1"/>
  <c r="K232" i="6" a="1"/>
  <c r="K232" i="6" s="1"/>
  <c r="K234" i="6" a="1"/>
  <c r="K234" i="6" s="1"/>
  <c r="K255" i="6" a="1"/>
  <c r="K255" i="6" s="1"/>
  <c r="K278" i="6" a="1"/>
  <c r="K278" i="6" s="1"/>
  <c r="K289" i="6" a="1"/>
  <c r="K289" i="6" s="1"/>
  <c r="K298" i="6" a="1"/>
  <c r="K298" i="6" s="1"/>
  <c r="K268" i="6" a="1"/>
  <c r="K268" i="6" s="1"/>
  <c r="K285" i="6" a="1"/>
  <c r="K285" i="6" s="1"/>
  <c r="K245" i="6" a="1"/>
  <c r="K245" i="6" s="1"/>
  <c r="K169" i="6" a="1"/>
  <c r="K169" i="6" s="1"/>
  <c r="K205" i="6" a="1"/>
  <c r="K205" i="6" s="1"/>
  <c r="K207" i="6" a="1"/>
  <c r="K207" i="6" s="1"/>
  <c r="K209" i="6" a="1"/>
  <c r="K209" i="6" s="1"/>
  <c r="K257" i="6" a="1"/>
  <c r="K257" i="6" s="1"/>
  <c r="K259" i="6" a="1"/>
  <c r="K259" i="6" s="1"/>
  <c r="K261" i="6" a="1"/>
  <c r="K261" i="6" s="1"/>
  <c r="K263" i="6" a="1"/>
  <c r="K263" i="6" s="1"/>
  <c r="K280" i="6" a="1"/>
  <c r="K280" i="6" s="1"/>
  <c r="K300" i="6" a="1"/>
  <c r="K300" i="6" s="1"/>
  <c r="K297" i="6" a="1"/>
  <c r="K297" i="6" s="1"/>
  <c r="K292" i="6" a="1"/>
  <c r="K292" i="6" s="1"/>
  <c r="K123" i="6" a="1"/>
  <c r="K123" i="6" s="1"/>
  <c r="K166" i="6" a="1"/>
  <c r="K166" i="6" s="1"/>
  <c r="K175" i="6" a="1"/>
  <c r="K175" i="6" s="1"/>
  <c r="K177" i="6" a="1"/>
  <c r="K177" i="6" s="1"/>
  <c r="K188" i="6" a="1"/>
  <c r="K188" i="6" s="1"/>
  <c r="K190" i="6" a="1"/>
  <c r="K190" i="6" s="1"/>
  <c r="K211" i="6" a="1"/>
  <c r="K211" i="6" s="1"/>
  <c r="K236" i="6" a="1"/>
  <c r="K236" i="6" s="1"/>
  <c r="K238" i="6" a="1"/>
  <c r="K238" i="6" s="1"/>
  <c r="K240" i="6" a="1"/>
  <c r="K240" i="6" s="1"/>
  <c r="K242" i="6" a="1"/>
  <c r="K242" i="6" s="1"/>
  <c r="K244" i="6" a="1"/>
  <c r="K244" i="6" s="1"/>
  <c r="K265" i="6" a="1"/>
  <c r="K265" i="6" s="1"/>
  <c r="K267" i="6" a="1"/>
  <c r="K267" i="6" s="1"/>
  <c r="K269" i="6" a="1"/>
  <c r="K269" i="6" s="1"/>
  <c r="K271" i="6" a="1"/>
  <c r="K271" i="6" s="1"/>
  <c r="K282" i="6" a="1"/>
  <c r="K282" i="6" s="1"/>
  <c r="K284" i="6" a="1"/>
  <c r="K284" i="6" s="1"/>
  <c r="K291" i="6" a="1"/>
  <c r="K291" i="6" s="1"/>
  <c r="K293" i="6" a="1"/>
  <c r="K293" i="6" s="1"/>
  <c r="K295" i="6" a="1"/>
  <c r="K295" i="6" s="1"/>
  <c r="K142" i="6" a="1"/>
  <c r="K142" i="6" s="1"/>
  <c r="K179" i="6" a="1"/>
  <c r="K179" i="6" s="1"/>
  <c r="K181" i="6" a="1"/>
  <c r="K181" i="6" s="1"/>
  <c r="K183" i="6" a="1"/>
  <c r="K183" i="6" s="1"/>
  <c r="K192" i="6" a="1"/>
  <c r="K192" i="6" s="1"/>
  <c r="K194" i="6" a="1"/>
  <c r="K194" i="6" s="1"/>
  <c r="K213" i="6" a="1"/>
  <c r="K213" i="6" s="1"/>
  <c r="K215" i="6" a="1"/>
  <c r="K215" i="6" s="1"/>
  <c r="K217" i="6" a="1"/>
  <c r="K217" i="6" s="1"/>
  <c r="K273" i="6" a="1"/>
  <c r="K273" i="6" s="1"/>
  <c r="K283" i="6" a="1"/>
  <c r="K283" i="6" s="1"/>
  <c r="K170" i="6" a="1"/>
  <c r="K170" i="6" s="1"/>
  <c r="K185" i="6" a="1"/>
  <c r="K185" i="6" s="1"/>
  <c r="K219" i="6" a="1"/>
  <c r="K219" i="6" s="1"/>
  <c r="K221" i="6" a="1"/>
  <c r="K221" i="6" s="1"/>
  <c r="K223" i="6" a="1"/>
  <c r="K223" i="6" s="1"/>
  <c r="K225" i="6" a="1"/>
  <c r="K225" i="6" s="1"/>
  <c r="K227" i="6" a="1"/>
  <c r="K227" i="6" s="1"/>
  <c r="K229" i="6" a="1"/>
  <c r="K229" i="6" s="1"/>
  <c r="K231" i="6" a="1"/>
  <c r="K231" i="6" s="1"/>
  <c r="K246" i="6" a="1"/>
  <c r="K246" i="6" s="1"/>
  <c r="K248" i="6" a="1"/>
  <c r="K248" i="6" s="1"/>
  <c r="K250" i="6" a="1"/>
  <c r="K250" i="6" s="1"/>
  <c r="K252" i="6" a="1"/>
  <c r="K252" i="6" s="1"/>
  <c r="K275" i="6" a="1"/>
  <c r="K275" i="6" s="1"/>
  <c r="K277" i="6" a="1"/>
  <c r="K277" i="6" s="1"/>
  <c r="K286" i="6" a="1"/>
  <c r="K286" i="6" s="1"/>
  <c r="K299" i="6" a="1"/>
  <c r="K299" i="6" s="1"/>
  <c r="K243" i="6" a="1"/>
  <c r="K243" i="6" s="1"/>
  <c r="K125" i="6" a="1"/>
  <c r="K125" i="6" s="1"/>
  <c r="K167" i="6" a="1"/>
  <c r="K167" i="6" s="1"/>
  <c r="K196" i="6" a="1"/>
  <c r="K196" i="6" s="1"/>
  <c r="K198" i="6" a="1"/>
  <c r="K198" i="6" s="1"/>
  <c r="K200" i="6" a="1"/>
  <c r="K200" i="6" s="1"/>
  <c r="K202" i="6" a="1"/>
  <c r="K202" i="6" s="1"/>
  <c r="K204" i="6" a="1"/>
  <c r="K204" i="6" s="1"/>
  <c r="K233" i="6" a="1"/>
  <c r="K233" i="6" s="1"/>
  <c r="K235" i="6" a="1"/>
  <c r="K235" i="6" s="1"/>
  <c r="K254" i="6" a="1"/>
  <c r="K254" i="6" s="1"/>
  <c r="K279" i="6" a="1"/>
  <c r="K279" i="6" s="1"/>
  <c r="K288" i="6" a="1"/>
  <c r="K288" i="6" s="1"/>
  <c r="K239" i="6" a="1"/>
  <c r="K239" i="6" s="1"/>
  <c r="K270" i="6" a="1"/>
  <c r="K270" i="6" s="1"/>
  <c r="K117" i="6" a="1"/>
  <c r="K117" i="6" s="1"/>
  <c r="K176" i="6" a="1"/>
  <c r="K176" i="6" s="1"/>
  <c r="K187" i="6" a="1"/>
  <c r="K187" i="6" s="1"/>
  <c r="K206" i="6" a="1"/>
  <c r="K206" i="6" s="1"/>
  <c r="K208" i="6" a="1"/>
  <c r="K208" i="6" s="1"/>
  <c r="K256" i="6" a="1"/>
  <c r="K256" i="6" s="1"/>
  <c r="K258" i="6" a="1"/>
  <c r="K258" i="6" s="1"/>
  <c r="K260" i="6" a="1"/>
  <c r="K260" i="6" s="1"/>
  <c r="K262" i="6" a="1"/>
  <c r="K262" i="6" s="1"/>
  <c r="K264" i="6" a="1"/>
  <c r="K264" i="6" s="1"/>
  <c r="K281" i="6" a="1"/>
  <c r="K281" i="6" s="1"/>
  <c r="K290" i="6" a="1"/>
  <c r="K290" i="6" s="1"/>
  <c r="K241" i="6" a="1"/>
  <c r="K241" i="6" s="1"/>
  <c r="K168" i="6" a="1"/>
  <c r="K168" i="6" s="1"/>
  <c r="K174" i="6" a="1"/>
  <c r="K174" i="6" s="1"/>
  <c r="K189" i="6" a="1"/>
  <c r="K189" i="6" s="1"/>
  <c r="K191" i="6" a="1"/>
  <c r="K191" i="6" s="1"/>
  <c r="K210" i="6" a="1"/>
  <c r="K210" i="6" s="1"/>
  <c r="K237" i="6" a="1"/>
  <c r="K237" i="6" s="1"/>
  <c r="K266" i="6" a="1"/>
  <c r="K266" i="6" s="1"/>
  <c r="K119" i="6" a="1"/>
  <c r="K119" i="6" s="1"/>
  <c r="K178" i="6" a="1"/>
  <c r="K178" i="6" s="1"/>
  <c r="K180" i="6" a="1"/>
  <c r="K180" i="6" s="1"/>
  <c r="K182" i="6" a="1"/>
  <c r="K182" i="6" s="1"/>
  <c r="K184" i="6" a="1"/>
  <c r="K184" i="6" s="1"/>
  <c r="K193" i="6" a="1"/>
  <c r="K193" i="6" s="1"/>
  <c r="K212" i="6" a="1"/>
  <c r="K212" i="6" s="1"/>
  <c r="K214" i="6" a="1"/>
  <c r="K214" i="6" s="1"/>
  <c r="K216" i="6" a="1"/>
  <c r="K216" i="6" s="1"/>
  <c r="K195" i="6" a="1"/>
  <c r="K195" i="6" s="1"/>
  <c r="K218" i="6" a="1"/>
  <c r="K218" i="6" s="1"/>
  <c r="K220" i="6" a="1"/>
  <c r="K220" i="6" s="1"/>
  <c r="K222" i="6" a="1"/>
  <c r="K222" i="6" s="1"/>
  <c r="K224" i="6" a="1"/>
  <c r="K224" i="6" s="1"/>
  <c r="K226" i="6" a="1"/>
  <c r="K226" i="6" s="1"/>
  <c r="K228" i="6" a="1"/>
  <c r="K228" i="6" s="1"/>
  <c r="K230" i="6" a="1"/>
  <c r="K230" i="6" s="1"/>
  <c r="K247" i="6" a="1"/>
  <c r="K247" i="6" s="1"/>
  <c r="K249" i="6" a="1"/>
  <c r="K249" i="6" s="1"/>
  <c r="K251" i="6" a="1"/>
  <c r="K251" i="6" s="1"/>
  <c r="K253" i="6" a="1"/>
  <c r="K253" i="6" s="1"/>
  <c r="K276" i="6" a="1"/>
  <c r="K276" i="6" s="1"/>
  <c r="K287" i="6" a="1"/>
  <c r="K287" i="6" s="1"/>
  <c r="K294" i="6" a="1"/>
  <c r="K294" i="6" s="1"/>
  <c r="K296" i="6" a="1"/>
  <c r="K296" i="6" s="1"/>
  <c r="K272" i="6" a="1"/>
  <c r="K272" i="6" s="1"/>
  <c r="K274" i="6" a="1"/>
  <c r="K274" i="6" s="1"/>
  <c r="M133" i="2"/>
  <c r="N139" i="2"/>
  <c r="N152" i="2"/>
  <c r="N202" i="2"/>
  <c r="N249" i="2"/>
  <c r="M258" i="2"/>
  <c r="N299" i="2"/>
  <c r="N302" i="2"/>
  <c r="N367" i="2"/>
  <c r="N380" i="2"/>
  <c r="N390" i="2"/>
  <c r="N400" i="2"/>
  <c r="M403" i="2"/>
  <c r="N410" i="2"/>
  <c r="N420" i="2"/>
  <c r="M423" i="2"/>
  <c r="N430" i="2"/>
  <c r="N437" i="2"/>
  <c r="N457" i="2"/>
  <c r="N474" i="2"/>
  <c r="N477" i="2"/>
  <c r="N484" i="2"/>
  <c r="N497" i="2"/>
  <c r="M9" i="2"/>
  <c r="M12" i="2"/>
  <c r="M34" i="2"/>
  <c r="M37" i="2"/>
  <c r="M59" i="2"/>
  <c r="M62" i="2"/>
  <c r="M78" i="2"/>
  <c r="N88" i="2"/>
  <c r="M94" i="2"/>
  <c r="M113" i="2"/>
  <c r="N120" i="2"/>
  <c r="N145" i="2"/>
  <c r="N158" i="2"/>
  <c r="M161" i="2"/>
  <c r="N167" i="2"/>
  <c r="M183" i="2"/>
  <c r="N208" i="2"/>
  <c r="M211" i="2"/>
  <c r="N217" i="2"/>
  <c r="M233" i="2"/>
  <c r="M261" i="2"/>
  <c r="N267" i="2"/>
  <c r="M283" i="2"/>
  <c r="N308" i="2"/>
  <c r="M311" i="2"/>
  <c r="N317" i="2"/>
  <c r="N330" i="2"/>
  <c r="N337" i="2"/>
  <c r="N370" i="2"/>
  <c r="M373" i="2"/>
  <c r="M383" i="2"/>
  <c r="M393" i="2"/>
  <c r="M406" i="2"/>
  <c r="M413" i="2"/>
  <c r="M433" i="2"/>
  <c r="N440" i="2"/>
  <c r="N450" i="2"/>
  <c r="M453" i="2"/>
  <c r="N467" i="2"/>
  <c r="N480" i="2"/>
  <c r="N487" i="2"/>
  <c r="N127" i="2"/>
  <c r="N252" i="2"/>
  <c r="N334" i="2"/>
  <c r="N347" i="2"/>
  <c r="N357" i="2"/>
  <c r="M87" i="2"/>
  <c r="M103" i="2"/>
  <c r="M106" i="2"/>
  <c r="M116" i="2"/>
  <c r="M123" i="2"/>
  <c r="M138" i="2"/>
  <c r="M148" i="2"/>
  <c r="N189" i="2"/>
  <c r="N192" i="2"/>
  <c r="M198" i="2"/>
  <c r="N239" i="2"/>
  <c r="N242" i="2"/>
  <c r="M248" i="2"/>
  <c r="N289" i="2"/>
  <c r="N292" i="2"/>
  <c r="M298" i="2"/>
  <c r="M333" i="2"/>
  <c r="N340" i="2"/>
  <c r="N350" i="2"/>
  <c r="M353" i="2"/>
  <c r="N360" i="2"/>
  <c r="M363" i="2"/>
  <c r="M416" i="2"/>
  <c r="M443" i="2"/>
  <c r="N460" i="2"/>
  <c r="N470" i="2"/>
  <c r="M473" i="2"/>
  <c r="M483" i="2"/>
  <c r="N490" i="2"/>
  <c r="P2" i="6"/>
  <c r="N199" i="2"/>
  <c r="M24" i="2"/>
  <c r="M27" i="2"/>
  <c r="M49" i="2"/>
  <c r="M52" i="2"/>
  <c r="M74" i="2"/>
  <c r="M77" i="2"/>
  <c r="M93" i="2"/>
  <c r="M126" i="2"/>
  <c r="N132" i="2"/>
  <c r="M151" i="2"/>
  <c r="N157" i="2"/>
  <c r="M173" i="2"/>
  <c r="M201" i="2"/>
  <c r="N207" i="2"/>
  <c r="M223" i="2"/>
  <c r="M251" i="2"/>
  <c r="N257" i="2"/>
  <c r="M273" i="2"/>
  <c r="M301" i="2"/>
  <c r="N307" i="2"/>
  <c r="M323" i="2"/>
  <c r="M343" i="2"/>
  <c r="M356" i="2"/>
  <c r="M366" i="2"/>
  <c r="N399" i="2"/>
  <c r="N402" i="2"/>
  <c r="N409" i="2"/>
  <c r="N422" i="2"/>
  <c r="M456" i="2"/>
  <c r="M463" i="2"/>
  <c r="M493" i="2"/>
  <c r="N110" i="2"/>
  <c r="N112" i="2"/>
  <c r="N119" i="2"/>
  <c r="N144" i="2"/>
  <c r="N179" i="2"/>
  <c r="N182" i="2"/>
  <c r="N229" i="2"/>
  <c r="N232" i="2"/>
  <c r="N279" i="2"/>
  <c r="N282" i="2"/>
  <c r="N329" i="2"/>
  <c r="M336" i="2"/>
  <c r="N372" i="2"/>
  <c r="N382" i="2"/>
  <c r="N392" i="2"/>
  <c r="N405" i="2"/>
  <c r="N412" i="2"/>
  <c r="N432" i="2"/>
  <c r="N449" i="2"/>
  <c r="N452" i="2"/>
  <c r="M466" i="2"/>
  <c r="M486" i="2"/>
  <c r="H12" i="6" a="1"/>
  <c r="H12" i="6" s="1"/>
  <c r="H14" i="6" a="1"/>
  <c r="H14" i="6" s="1"/>
  <c r="H16" i="6" a="1"/>
  <c r="H16" i="6" s="1"/>
  <c r="H143" i="6" a="1"/>
  <c r="H143" i="6" s="1"/>
  <c r="H170" i="6" a="1"/>
  <c r="H170" i="6" s="1"/>
  <c r="H18" i="6" a="1"/>
  <c r="H18" i="6" s="1"/>
  <c r="H20" i="6" a="1"/>
  <c r="H20" i="6" s="1"/>
  <c r="H22" i="6" a="1"/>
  <c r="H22" i="6" s="1"/>
  <c r="H24" i="6" a="1"/>
  <c r="H24" i="6" s="1"/>
  <c r="H26" i="6" a="1"/>
  <c r="H26" i="6" s="1"/>
  <c r="H28" i="6" a="1"/>
  <c r="H28" i="6" s="1"/>
  <c r="H30" i="6" a="1"/>
  <c r="H30" i="6" s="1"/>
  <c r="H45" i="6" a="1"/>
  <c r="H45" i="6" s="1"/>
  <c r="H47" i="6" a="1"/>
  <c r="H47" i="6" s="1"/>
  <c r="H49" i="6" a="1"/>
  <c r="H49" i="6" s="1"/>
  <c r="H51" i="6" a="1"/>
  <c r="H51" i="6" s="1"/>
  <c r="H53" i="6" a="1"/>
  <c r="H53" i="6" s="1"/>
  <c r="H55" i="6" a="1"/>
  <c r="H55" i="6" s="1"/>
  <c r="H57" i="6" a="1"/>
  <c r="H57" i="6" s="1"/>
  <c r="H145" i="6" a="1"/>
  <c r="H145" i="6" s="1"/>
  <c r="H147" i="6" a="1"/>
  <c r="H147" i="6" s="1"/>
  <c r="H149" i="6" a="1"/>
  <c r="H149" i="6" s="1"/>
  <c r="H151" i="6" a="1"/>
  <c r="H151" i="6" s="1"/>
  <c r="H153" i="6" a="1"/>
  <c r="H153" i="6" s="1"/>
  <c r="H155" i="6" a="1"/>
  <c r="H155" i="6" s="1"/>
  <c r="H157" i="6" a="1"/>
  <c r="H157" i="6" s="1"/>
  <c r="H172" i="6" a="1"/>
  <c r="H172" i="6" s="1"/>
  <c r="H174" i="6" a="1"/>
  <c r="H174" i="6" s="1"/>
  <c r="H176" i="6" a="1"/>
  <c r="H176" i="6" s="1"/>
  <c r="H32" i="6" a="1"/>
  <c r="H32" i="6" s="1"/>
  <c r="H34" i="6" a="1"/>
  <c r="H34" i="6" s="1"/>
  <c r="H36" i="6" a="1"/>
  <c r="H36" i="6" s="1"/>
  <c r="H59" i="6" a="1"/>
  <c r="H59" i="6" s="1"/>
  <c r="H61" i="6" a="1"/>
  <c r="H61" i="6" s="1"/>
  <c r="H63" i="6" a="1"/>
  <c r="H63" i="6" s="1"/>
  <c r="H65" i="6" a="1"/>
  <c r="H65" i="6" s="1"/>
  <c r="H67" i="6" a="1"/>
  <c r="H67" i="6" s="1"/>
  <c r="H69" i="6" a="1"/>
  <c r="H69" i="6" s="1"/>
  <c r="H71" i="6" a="1"/>
  <c r="H71" i="6" s="1"/>
  <c r="H73" i="6" a="1"/>
  <c r="H73" i="6" s="1"/>
  <c r="H75" i="6" a="1"/>
  <c r="H75" i="6" s="1"/>
  <c r="H77" i="6" a="1"/>
  <c r="H77" i="6" s="1"/>
  <c r="H79" i="6" a="1"/>
  <c r="H79" i="6" s="1"/>
  <c r="H126" i="6" a="1"/>
  <c r="H126" i="6" s="1"/>
  <c r="H128" i="6" a="1"/>
  <c r="H128" i="6" s="1"/>
  <c r="H130" i="6" a="1"/>
  <c r="H130" i="6" s="1"/>
  <c r="H132" i="6" a="1"/>
  <c r="H132" i="6" s="1"/>
  <c r="H134" i="6" a="1"/>
  <c r="H134" i="6" s="1"/>
  <c r="H159" i="6" a="1"/>
  <c r="H159" i="6" s="1"/>
  <c r="H38" i="6" a="1"/>
  <c r="H38" i="6" s="1"/>
  <c r="H40" i="6" a="1"/>
  <c r="H40" i="6" s="1"/>
  <c r="H42" i="6" a="1"/>
  <c r="H42" i="6" s="1"/>
  <c r="H81" i="6" a="1"/>
  <c r="H81" i="6" s="1"/>
  <c r="H83" i="6" a="1"/>
  <c r="H83" i="6" s="1"/>
  <c r="H85" i="6" a="1"/>
  <c r="H85" i="6" s="1"/>
  <c r="H87" i="6" a="1"/>
  <c r="H87" i="6" s="1"/>
  <c r="H89" i="6" a="1"/>
  <c r="H89" i="6" s="1"/>
  <c r="H91" i="6" a="1"/>
  <c r="H91" i="6" s="1"/>
  <c r="H93" i="6" a="1"/>
  <c r="H93" i="6" s="1"/>
  <c r="H95" i="6" a="1"/>
  <c r="H95" i="6" s="1"/>
  <c r="H97" i="6" a="1"/>
  <c r="H97" i="6" s="1"/>
  <c r="H99" i="6" a="1"/>
  <c r="H99" i="6" s="1"/>
  <c r="H101" i="6" a="1"/>
  <c r="H101" i="6" s="1"/>
  <c r="H103" i="6" a="1"/>
  <c r="H103" i="6" s="1"/>
  <c r="H105" i="6" a="1"/>
  <c r="H105" i="6" s="1"/>
  <c r="H107" i="6" a="1"/>
  <c r="H107" i="6" s="1"/>
  <c r="H109" i="6" a="1"/>
  <c r="H109" i="6" s="1"/>
  <c r="H111" i="6" a="1"/>
  <c r="H111" i="6" s="1"/>
  <c r="H113" i="6" a="1"/>
  <c r="H113" i="6" s="1"/>
  <c r="H115" i="6" a="1"/>
  <c r="H115" i="6" s="1"/>
  <c r="H117" i="6" a="1"/>
  <c r="H117" i="6" s="1"/>
  <c r="H136" i="6" a="1"/>
  <c r="H136" i="6" s="1"/>
  <c r="H138" i="6" a="1"/>
  <c r="H138" i="6" s="1"/>
  <c r="H161" i="6" a="1"/>
  <c r="H161" i="6" s="1"/>
  <c r="H119" i="6" a="1"/>
  <c r="H119" i="6" s="1"/>
  <c r="H121" i="6" a="1"/>
  <c r="H121" i="6" s="1"/>
  <c r="H123" i="6" a="1"/>
  <c r="H123" i="6" s="1"/>
  <c r="H125" i="6" a="1"/>
  <c r="H125" i="6" s="1"/>
  <c r="H140" i="6" a="1"/>
  <c r="H140" i="6" s="1"/>
  <c r="H11" i="6" a="1"/>
  <c r="H11" i="6" s="1"/>
  <c r="H13" i="6" a="1"/>
  <c r="H13" i="6" s="1"/>
  <c r="H15" i="6" a="1"/>
  <c r="H15" i="6" s="1"/>
  <c r="H17" i="6" a="1"/>
  <c r="H17" i="6" s="1"/>
  <c r="H142" i="6" a="1"/>
  <c r="H142" i="6" s="1"/>
  <c r="H144" i="6" a="1"/>
  <c r="H144" i="6" s="1"/>
  <c r="H169" i="6" a="1"/>
  <c r="H169" i="6" s="1"/>
  <c r="H19" i="6" a="1"/>
  <c r="H19" i="6" s="1"/>
  <c r="H21" i="6" a="1"/>
  <c r="H21" i="6" s="1"/>
  <c r="H23" i="6" a="1"/>
  <c r="H23" i="6" s="1"/>
  <c r="H25" i="6" a="1"/>
  <c r="H25" i="6" s="1"/>
  <c r="H27" i="6" a="1"/>
  <c r="H27" i="6" s="1"/>
  <c r="H29" i="6" a="1"/>
  <c r="H29" i="6" s="1"/>
  <c r="H31" i="6" a="1"/>
  <c r="H31" i="6" s="1"/>
  <c r="H44" i="6" a="1"/>
  <c r="H44" i="6" s="1"/>
  <c r="H46" i="6" a="1"/>
  <c r="H46" i="6" s="1"/>
  <c r="H48" i="6" a="1"/>
  <c r="H48" i="6" s="1"/>
  <c r="H50" i="6" a="1"/>
  <c r="H50" i="6" s="1"/>
  <c r="H52" i="6" a="1"/>
  <c r="H52" i="6" s="1"/>
  <c r="H54" i="6" a="1"/>
  <c r="H54" i="6" s="1"/>
  <c r="H56" i="6" a="1"/>
  <c r="H56" i="6" s="1"/>
  <c r="H58" i="6" a="1"/>
  <c r="H58" i="6" s="1"/>
  <c r="H146" i="6" a="1"/>
  <c r="H146" i="6" s="1"/>
  <c r="H148" i="6" a="1"/>
  <c r="H148" i="6" s="1"/>
  <c r="H150" i="6" a="1"/>
  <c r="H150" i="6" s="1"/>
  <c r="H152" i="6" a="1"/>
  <c r="H152" i="6" s="1"/>
  <c r="H154" i="6" a="1"/>
  <c r="H154" i="6" s="1"/>
  <c r="H156" i="6" a="1"/>
  <c r="H156" i="6" s="1"/>
  <c r="H158" i="6" a="1"/>
  <c r="H158" i="6" s="1"/>
  <c r="H171" i="6" a="1"/>
  <c r="H171" i="6" s="1"/>
  <c r="H33" i="6" a="1"/>
  <c r="H33" i="6" s="1"/>
  <c r="H35" i="6" a="1"/>
  <c r="H35" i="6" s="1"/>
  <c r="H37" i="6" a="1"/>
  <c r="H37" i="6" s="1"/>
  <c r="H60" i="6" a="1"/>
  <c r="H60" i="6" s="1"/>
  <c r="H62" i="6" a="1"/>
  <c r="H62" i="6" s="1"/>
  <c r="H64" i="6" a="1"/>
  <c r="H64" i="6" s="1"/>
  <c r="H66" i="6" a="1"/>
  <c r="H66" i="6" s="1"/>
  <c r="H68" i="6" a="1"/>
  <c r="H68" i="6" s="1"/>
  <c r="H70" i="6" a="1"/>
  <c r="H70" i="6" s="1"/>
  <c r="H72" i="6" a="1"/>
  <c r="H72" i="6" s="1"/>
  <c r="H74" i="6" a="1"/>
  <c r="H74" i="6" s="1"/>
  <c r="H76" i="6" a="1"/>
  <c r="H76" i="6" s="1"/>
  <c r="H78" i="6" a="1"/>
  <c r="H78" i="6" s="1"/>
  <c r="H39" i="6" a="1"/>
  <c r="H39" i="6" s="1"/>
  <c r="H41" i="6" a="1"/>
  <c r="H41" i="6" s="1"/>
  <c r="H80" i="6" a="1"/>
  <c r="H80" i="6" s="1"/>
  <c r="H82" i="6" a="1"/>
  <c r="H82" i="6" s="1"/>
  <c r="H43" i="6" a="1"/>
  <c r="H43" i="6" s="1"/>
  <c r="H118" i="6" a="1"/>
  <c r="H118" i="6" s="1"/>
  <c r="H120" i="6" a="1"/>
  <c r="H120" i="6" s="1"/>
  <c r="H122" i="6" a="1"/>
  <c r="H122" i="6" s="1"/>
  <c r="H124" i="6" a="1"/>
  <c r="H124" i="6" s="1"/>
  <c r="H141" i="6" a="1"/>
  <c r="H141" i="6" s="1"/>
  <c r="H166" i="6" a="1"/>
  <c r="H166" i="6" s="1"/>
  <c r="H168" i="6" a="1"/>
  <c r="H168" i="6" s="1"/>
  <c r="H131" i="6" a="1"/>
  <c r="H131" i="6" s="1"/>
  <c r="H179" i="6" a="1"/>
  <c r="H179" i="6" s="1"/>
  <c r="H181" i="6" a="1"/>
  <c r="H181" i="6" s="1"/>
  <c r="H183" i="6" a="1"/>
  <c r="H183" i="6" s="1"/>
  <c r="H194" i="6" a="1"/>
  <c r="H194" i="6" s="1"/>
  <c r="H213" i="6" a="1"/>
  <c r="H213" i="6" s="1"/>
  <c r="H215" i="6" a="1"/>
  <c r="H215" i="6" s="1"/>
  <c r="H217" i="6" a="1"/>
  <c r="H217" i="6" s="1"/>
  <c r="H273" i="6" a="1"/>
  <c r="H273" i="6" s="1"/>
  <c r="H275" i="6" a="1"/>
  <c r="H275" i="6" s="1"/>
  <c r="H286" i="6" a="1"/>
  <c r="H286" i="6" s="1"/>
  <c r="H295" i="6" a="1"/>
  <c r="H295" i="6" s="1"/>
  <c r="H297" i="6" a="1"/>
  <c r="H297" i="6" s="1"/>
  <c r="H92" i="6" a="1"/>
  <c r="H92" i="6" s="1"/>
  <c r="H102" i="6" a="1"/>
  <c r="H102" i="6" s="1"/>
  <c r="H112" i="6" a="1"/>
  <c r="H112" i="6" s="1"/>
  <c r="H160" i="6" a="1"/>
  <c r="H160" i="6" s="1"/>
  <c r="H185" i="6" a="1"/>
  <c r="H185" i="6" s="1"/>
  <c r="H196" i="6" a="1"/>
  <c r="H196" i="6" s="1"/>
  <c r="H219" i="6" a="1"/>
  <c r="H219" i="6" s="1"/>
  <c r="H221" i="6" a="1"/>
  <c r="H221" i="6" s="1"/>
  <c r="H223" i="6" a="1"/>
  <c r="H223" i="6" s="1"/>
  <c r="H225" i="6" a="1"/>
  <c r="H225" i="6" s="1"/>
  <c r="H227" i="6" a="1"/>
  <c r="H227" i="6" s="1"/>
  <c r="H229" i="6" a="1"/>
  <c r="H229" i="6" s="1"/>
  <c r="H231" i="6" a="1"/>
  <c r="H231" i="6" s="1"/>
  <c r="H246" i="6" a="1"/>
  <c r="H246" i="6" s="1"/>
  <c r="H248" i="6" a="1"/>
  <c r="H248" i="6" s="1"/>
  <c r="H250" i="6" a="1"/>
  <c r="H250" i="6" s="1"/>
  <c r="H252" i="6" a="1"/>
  <c r="H252" i="6" s="1"/>
  <c r="H254" i="6" a="1"/>
  <c r="H254" i="6" s="1"/>
  <c r="H277" i="6" a="1"/>
  <c r="H277" i="6" s="1"/>
  <c r="H288" i="6" a="1"/>
  <c r="H288" i="6" s="1"/>
  <c r="H133" i="6" a="1"/>
  <c r="H133" i="6" s="1"/>
  <c r="H173" i="6" a="1"/>
  <c r="H173" i="6" s="1"/>
  <c r="H198" i="6" a="1"/>
  <c r="H198" i="6" s="1"/>
  <c r="H200" i="6" a="1"/>
  <c r="H200" i="6" s="1"/>
  <c r="H202" i="6" a="1"/>
  <c r="H202" i="6" s="1"/>
  <c r="H204" i="6" a="1"/>
  <c r="H204" i="6" s="1"/>
  <c r="H233" i="6" a="1"/>
  <c r="H233" i="6" s="1"/>
  <c r="H235" i="6" a="1"/>
  <c r="H235" i="6" s="1"/>
  <c r="H256" i="6" a="1"/>
  <c r="H256" i="6" s="1"/>
  <c r="H279" i="6" a="1"/>
  <c r="H279" i="6" s="1"/>
  <c r="H299" i="6" a="1"/>
  <c r="H299" i="6" s="1"/>
  <c r="H94" i="6" a="1"/>
  <c r="H94" i="6" s="1"/>
  <c r="H104" i="6" a="1"/>
  <c r="H104" i="6" s="1"/>
  <c r="H114" i="6" a="1"/>
  <c r="H114" i="6" s="1"/>
  <c r="H162" i="6" a="1"/>
  <c r="H162" i="6" s="1"/>
  <c r="H187" i="6" a="1"/>
  <c r="H187" i="6" s="1"/>
  <c r="H206" i="6" a="1"/>
  <c r="H206" i="6" s="1"/>
  <c r="H208" i="6" a="1"/>
  <c r="H208" i="6" s="1"/>
  <c r="H210" i="6" a="1"/>
  <c r="H210" i="6" s="1"/>
  <c r="H258" i="6" a="1"/>
  <c r="H258" i="6" s="1"/>
  <c r="H260" i="6" a="1"/>
  <c r="H260" i="6" s="1"/>
  <c r="H262" i="6" a="1"/>
  <c r="H262" i="6" s="1"/>
  <c r="H264" i="6" a="1"/>
  <c r="H264" i="6" s="1"/>
  <c r="H281" i="6" a="1"/>
  <c r="H281" i="6" s="1"/>
  <c r="H290" i="6" a="1"/>
  <c r="H290" i="6" s="1"/>
  <c r="H300" i="6" a="1"/>
  <c r="H300" i="6" s="1"/>
  <c r="H163" i="6" a="1"/>
  <c r="H163" i="6" s="1"/>
  <c r="H167" i="6" a="1"/>
  <c r="H167" i="6" s="1"/>
  <c r="H178" i="6" a="1"/>
  <c r="H178" i="6" s="1"/>
  <c r="H189" i="6" a="1"/>
  <c r="H189" i="6" s="1"/>
  <c r="H191" i="6" a="1"/>
  <c r="H191" i="6" s="1"/>
  <c r="H237" i="6" a="1"/>
  <c r="H237" i="6" s="1"/>
  <c r="H239" i="6" a="1"/>
  <c r="H239" i="6" s="1"/>
  <c r="H241" i="6" a="1"/>
  <c r="H241" i="6" s="1"/>
  <c r="H243" i="6" a="1"/>
  <c r="H243" i="6" s="1"/>
  <c r="H245" i="6" a="1"/>
  <c r="H245" i="6" s="1"/>
  <c r="H266" i="6" a="1"/>
  <c r="H266" i="6" s="1"/>
  <c r="H268" i="6" a="1"/>
  <c r="H268" i="6" s="1"/>
  <c r="H270" i="6" a="1"/>
  <c r="H270" i="6" s="1"/>
  <c r="H272" i="6" a="1"/>
  <c r="H272" i="6" s="1"/>
  <c r="H283" i="6" a="1"/>
  <c r="H283" i="6" s="1"/>
  <c r="H285" i="6" a="1"/>
  <c r="H285" i="6" s="1"/>
  <c r="H292" i="6" a="1"/>
  <c r="H292" i="6" s="1"/>
  <c r="H294" i="6" a="1"/>
  <c r="H294" i="6" s="1"/>
  <c r="H296" i="6" a="1"/>
  <c r="H296" i="6" s="1"/>
  <c r="H84" i="6" a="1"/>
  <c r="H84" i="6" s="1"/>
  <c r="H96" i="6" a="1"/>
  <c r="H96" i="6" s="1"/>
  <c r="H106" i="6" a="1"/>
  <c r="H106" i="6" s="1"/>
  <c r="H116" i="6" a="1"/>
  <c r="H116" i="6" s="1"/>
  <c r="H135" i="6" a="1"/>
  <c r="H135" i="6" s="1"/>
  <c r="H180" i="6" a="1"/>
  <c r="H180" i="6" s="1"/>
  <c r="H182" i="6" a="1"/>
  <c r="H182" i="6" s="1"/>
  <c r="H184" i="6" a="1"/>
  <c r="H184" i="6" s="1"/>
  <c r="H193" i="6" a="1"/>
  <c r="H193" i="6" s="1"/>
  <c r="H212" i="6" a="1"/>
  <c r="H212" i="6" s="1"/>
  <c r="H214" i="6" a="1"/>
  <c r="H214" i="6" s="1"/>
  <c r="H216" i="6" a="1"/>
  <c r="H216" i="6" s="1"/>
  <c r="H218" i="6" a="1"/>
  <c r="H218" i="6" s="1"/>
  <c r="H274" i="6" a="1"/>
  <c r="H274" i="6" s="1"/>
  <c r="H298" i="6" a="1"/>
  <c r="H298" i="6" s="1"/>
  <c r="H255" i="6" a="1"/>
  <c r="H255" i="6" s="1"/>
  <c r="H86" i="6" a="1"/>
  <c r="H86" i="6" s="1"/>
  <c r="H127" i="6" a="1"/>
  <c r="H127" i="6" s="1"/>
  <c r="H186" i="6" a="1"/>
  <c r="H186" i="6" s="1"/>
  <c r="H195" i="6" a="1"/>
  <c r="H195" i="6" s="1"/>
  <c r="H220" i="6" a="1"/>
  <c r="H220" i="6" s="1"/>
  <c r="H222" i="6" a="1"/>
  <c r="H222" i="6" s="1"/>
  <c r="H224" i="6" a="1"/>
  <c r="H224" i="6" s="1"/>
  <c r="H226" i="6" a="1"/>
  <c r="H226" i="6" s="1"/>
  <c r="H228" i="6" a="1"/>
  <c r="H228" i="6" s="1"/>
  <c r="H230" i="6" a="1"/>
  <c r="H230" i="6" s="1"/>
  <c r="H247" i="6" a="1"/>
  <c r="H247" i="6" s="1"/>
  <c r="H249" i="6" a="1"/>
  <c r="H249" i="6" s="1"/>
  <c r="H251" i="6" a="1"/>
  <c r="H251" i="6" s="1"/>
  <c r="H253" i="6" a="1"/>
  <c r="H253" i="6" s="1"/>
  <c r="H276" i="6" a="1"/>
  <c r="H276" i="6" s="1"/>
  <c r="H278" i="6" a="1"/>
  <c r="H278" i="6" s="1"/>
  <c r="H287" i="6" a="1"/>
  <c r="H287" i="6" s="1"/>
  <c r="H289" i="6" a="1"/>
  <c r="H289" i="6" s="1"/>
  <c r="H88" i="6" a="1"/>
  <c r="H88" i="6" s="1"/>
  <c r="H98" i="6" a="1"/>
  <c r="H98" i="6" s="1"/>
  <c r="H108" i="6" a="1"/>
  <c r="H108" i="6" s="1"/>
  <c r="H137" i="6" a="1"/>
  <c r="H137" i="6" s="1"/>
  <c r="H164" i="6" a="1"/>
  <c r="H164" i="6" s="1"/>
  <c r="H197" i="6" a="1"/>
  <c r="H197" i="6" s="1"/>
  <c r="H199" i="6" a="1"/>
  <c r="H199" i="6" s="1"/>
  <c r="H201" i="6" a="1"/>
  <c r="H201" i="6" s="1"/>
  <c r="H203" i="6" a="1"/>
  <c r="H203" i="6" s="1"/>
  <c r="H232" i="6" a="1"/>
  <c r="H232" i="6" s="1"/>
  <c r="H234" i="6" a="1"/>
  <c r="H234" i="6" s="1"/>
  <c r="H129" i="6" a="1"/>
  <c r="H129" i="6" s="1"/>
  <c r="H165" i="6" a="1"/>
  <c r="H165" i="6" s="1"/>
  <c r="H205" i="6" a="1"/>
  <c r="H205" i="6" s="1"/>
  <c r="H207" i="6" a="1"/>
  <c r="H207" i="6" s="1"/>
  <c r="H209" i="6" a="1"/>
  <c r="H209" i="6" s="1"/>
  <c r="H236" i="6" a="1"/>
  <c r="H236" i="6" s="1"/>
  <c r="H90" i="6" a="1"/>
  <c r="H90" i="6" s="1"/>
  <c r="H100" i="6" a="1"/>
  <c r="H100" i="6" s="1"/>
  <c r="H110" i="6" a="1"/>
  <c r="H110" i="6" s="1"/>
  <c r="H139" i="6" a="1"/>
  <c r="H139" i="6" s="1"/>
  <c r="H175" i="6" a="1"/>
  <c r="H175" i="6" s="1"/>
  <c r="H177" i="6" a="1"/>
  <c r="H177" i="6" s="1"/>
  <c r="H188" i="6" a="1"/>
  <c r="H188" i="6" s="1"/>
  <c r="H190" i="6" a="1"/>
  <c r="H190" i="6" s="1"/>
  <c r="H192" i="6" a="1"/>
  <c r="H192" i="6" s="1"/>
  <c r="H211" i="6" a="1"/>
  <c r="H211" i="6" s="1"/>
  <c r="H238" i="6" a="1"/>
  <c r="H238" i="6" s="1"/>
  <c r="H240" i="6" a="1"/>
  <c r="H240" i="6" s="1"/>
  <c r="H242" i="6" a="1"/>
  <c r="H242" i="6" s="1"/>
  <c r="H244" i="6" a="1"/>
  <c r="H244" i="6" s="1"/>
  <c r="H267" i="6" a="1"/>
  <c r="H267" i="6" s="1"/>
  <c r="H269" i="6" a="1"/>
  <c r="H269" i="6" s="1"/>
  <c r="H271" i="6" a="1"/>
  <c r="H271" i="6" s="1"/>
  <c r="H284" i="6" a="1"/>
  <c r="H284" i="6" s="1"/>
  <c r="H293" i="6" a="1"/>
  <c r="H293" i="6" s="1"/>
  <c r="H257" i="6" a="1"/>
  <c r="H257" i="6" s="1"/>
  <c r="H259" i="6" a="1"/>
  <c r="H259" i="6" s="1"/>
  <c r="H261" i="6" a="1"/>
  <c r="H261" i="6" s="1"/>
  <c r="H280" i="6" a="1"/>
  <c r="H280" i="6" s="1"/>
  <c r="H263" i="6" a="1"/>
  <c r="H263" i="6" s="1"/>
  <c r="H282" i="6" a="1"/>
  <c r="H282" i="6" s="1"/>
  <c r="H265" i="6" a="1"/>
  <c r="H265" i="6" s="1"/>
  <c r="H291" i="6" a="1"/>
  <c r="H291" i="6" s="1"/>
  <c r="I118" i="6" a="1"/>
  <c r="I118" i="6" s="1"/>
  <c r="I120" i="6" a="1"/>
  <c r="I120" i="6" s="1"/>
  <c r="I122" i="6" a="1"/>
  <c r="I122" i="6" s="1"/>
  <c r="I124" i="6" a="1"/>
  <c r="I124" i="6" s="1"/>
  <c r="I141" i="6" a="1"/>
  <c r="I141" i="6" s="1"/>
  <c r="I166" i="6" a="1"/>
  <c r="I166" i="6" s="1"/>
  <c r="I168" i="6" a="1"/>
  <c r="I168" i="6" s="1"/>
  <c r="I12" i="6" a="1"/>
  <c r="I12" i="6" s="1"/>
  <c r="I14" i="6" a="1"/>
  <c r="I14" i="6" s="1"/>
  <c r="I16" i="6" a="1"/>
  <c r="I16" i="6" s="1"/>
  <c r="I43" i="6" a="1"/>
  <c r="I43" i="6" s="1"/>
  <c r="I143" i="6" a="1"/>
  <c r="I143" i="6" s="1"/>
  <c r="I18" i="6" a="1"/>
  <c r="I18" i="6" s="1"/>
  <c r="I20" i="6" a="1"/>
  <c r="I20" i="6" s="1"/>
  <c r="I22" i="6" a="1"/>
  <c r="I22" i="6" s="1"/>
  <c r="I24" i="6" a="1"/>
  <c r="I24" i="6" s="1"/>
  <c r="I26" i="6" a="1"/>
  <c r="I26" i="6" s="1"/>
  <c r="I28" i="6" a="1"/>
  <c r="I28" i="6" s="1"/>
  <c r="I30" i="6" a="1"/>
  <c r="I30" i="6" s="1"/>
  <c r="I45" i="6" a="1"/>
  <c r="I45" i="6" s="1"/>
  <c r="I47" i="6" a="1"/>
  <c r="I47" i="6" s="1"/>
  <c r="I49" i="6" a="1"/>
  <c r="I49" i="6" s="1"/>
  <c r="I51" i="6" a="1"/>
  <c r="I51" i="6" s="1"/>
  <c r="I53" i="6" a="1"/>
  <c r="I53" i="6" s="1"/>
  <c r="I55" i="6" a="1"/>
  <c r="I55" i="6" s="1"/>
  <c r="I57" i="6" a="1"/>
  <c r="I57" i="6" s="1"/>
  <c r="I145" i="6" a="1"/>
  <c r="I145" i="6" s="1"/>
  <c r="I147" i="6" a="1"/>
  <c r="I147" i="6" s="1"/>
  <c r="I149" i="6" a="1"/>
  <c r="I149" i="6" s="1"/>
  <c r="I151" i="6" a="1"/>
  <c r="I151" i="6" s="1"/>
  <c r="I153" i="6" a="1"/>
  <c r="I153" i="6" s="1"/>
  <c r="I155" i="6" a="1"/>
  <c r="I155" i="6" s="1"/>
  <c r="I157" i="6" a="1"/>
  <c r="I157" i="6" s="1"/>
  <c r="I32" i="6" a="1"/>
  <c r="I32" i="6" s="1"/>
  <c r="I34" i="6" a="1"/>
  <c r="I34" i="6" s="1"/>
  <c r="I36" i="6" a="1"/>
  <c r="I36" i="6" s="1"/>
  <c r="I59" i="6" a="1"/>
  <c r="I59" i="6" s="1"/>
  <c r="I61" i="6" a="1"/>
  <c r="I61" i="6" s="1"/>
  <c r="I63" i="6" a="1"/>
  <c r="I63" i="6" s="1"/>
  <c r="I65" i="6" a="1"/>
  <c r="I65" i="6" s="1"/>
  <c r="I67" i="6" a="1"/>
  <c r="I67" i="6" s="1"/>
  <c r="I69" i="6" a="1"/>
  <c r="I69" i="6" s="1"/>
  <c r="I71" i="6" a="1"/>
  <c r="I71" i="6" s="1"/>
  <c r="I73" i="6" a="1"/>
  <c r="I73" i="6" s="1"/>
  <c r="I75" i="6" a="1"/>
  <c r="I75" i="6" s="1"/>
  <c r="I77" i="6" a="1"/>
  <c r="I77" i="6" s="1"/>
  <c r="I126" i="6" a="1"/>
  <c r="I126" i="6" s="1"/>
  <c r="I128" i="6" a="1"/>
  <c r="I128" i="6" s="1"/>
  <c r="I130" i="6" a="1"/>
  <c r="I130" i="6" s="1"/>
  <c r="I132" i="6" a="1"/>
  <c r="I132" i="6" s="1"/>
  <c r="I134" i="6" a="1"/>
  <c r="I134" i="6" s="1"/>
  <c r="I38" i="6" a="1"/>
  <c r="I38" i="6" s="1"/>
  <c r="I40" i="6" a="1"/>
  <c r="I40" i="6" s="1"/>
  <c r="I42" i="6" a="1"/>
  <c r="I42" i="6" s="1"/>
  <c r="I79" i="6" a="1"/>
  <c r="I79" i="6" s="1"/>
  <c r="I81" i="6" a="1"/>
  <c r="I81" i="6" s="1"/>
  <c r="I83" i="6" a="1"/>
  <c r="I83" i="6" s="1"/>
  <c r="I85" i="6" a="1"/>
  <c r="I85" i="6" s="1"/>
  <c r="I87" i="6" a="1"/>
  <c r="I87" i="6" s="1"/>
  <c r="I89" i="6" a="1"/>
  <c r="I89" i="6" s="1"/>
  <c r="I91" i="6" a="1"/>
  <c r="I91" i="6" s="1"/>
  <c r="I93" i="6" a="1"/>
  <c r="I93" i="6" s="1"/>
  <c r="I95" i="6" a="1"/>
  <c r="I95" i="6" s="1"/>
  <c r="I97" i="6" a="1"/>
  <c r="I97" i="6" s="1"/>
  <c r="I99" i="6" a="1"/>
  <c r="I99" i="6" s="1"/>
  <c r="I101" i="6" a="1"/>
  <c r="I101" i="6" s="1"/>
  <c r="I103" i="6" a="1"/>
  <c r="I103" i="6" s="1"/>
  <c r="I105" i="6" a="1"/>
  <c r="I105" i="6" s="1"/>
  <c r="I107" i="6" a="1"/>
  <c r="I107" i="6" s="1"/>
  <c r="I109" i="6" a="1"/>
  <c r="I109" i="6" s="1"/>
  <c r="I111" i="6" a="1"/>
  <c r="I111" i="6" s="1"/>
  <c r="I113" i="6" a="1"/>
  <c r="I113" i="6" s="1"/>
  <c r="I115" i="6" a="1"/>
  <c r="I115" i="6" s="1"/>
  <c r="I117" i="6" a="1"/>
  <c r="I117" i="6" s="1"/>
  <c r="I136" i="6" a="1"/>
  <c r="I136" i="6" s="1"/>
  <c r="I138" i="6" a="1"/>
  <c r="I138" i="6" s="1"/>
  <c r="I159" i="6" a="1"/>
  <c r="I159" i="6" s="1"/>
  <c r="I161" i="6" a="1"/>
  <c r="I161" i="6" s="1"/>
  <c r="I119" i="6" a="1"/>
  <c r="I119" i="6" s="1"/>
  <c r="I121" i="6" a="1"/>
  <c r="I121" i="6" s="1"/>
  <c r="I123" i="6" a="1"/>
  <c r="I123" i="6" s="1"/>
  <c r="I140" i="6" a="1"/>
  <c r="I140" i="6" s="1"/>
  <c r="I167" i="6" a="1"/>
  <c r="I167" i="6" s="1"/>
  <c r="I11" i="6" a="1"/>
  <c r="I11" i="6" s="1"/>
  <c r="I13" i="6" a="1"/>
  <c r="I13" i="6" s="1"/>
  <c r="I15" i="6" a="1"/>
  <c r="I15" i="6" s="1"/>
  <c r="I125" i="6" a="1"/>
  <c r="I125" i="6" s="1"/>
  <c r="I142" i="6" a="1"/>
  <c r="I142" i="6" s="1"/>
  <c r="I144" i="6" a="1"/>
  <c r="I144" i="6" s="1"/>
  <c r="I169" i="6" a="1"/>
  <c r="I169" i="6" s="1"/>
  <c r="I17" i="6" a="1"/>
  <c r="I17" i="6" s="1"/>
  <c r="I19" i="6" a="1"/>
  <c r="I19" i="6" s="1"/>
  <c r="I21" i="6" a="1"/>
  <c r="I21" i="6" s="1"/>
  <c r="I23" i="6" a="1"/>
  <c r="I23" i="6" s="1"/>
  <c r="I25" i="6" a="1"/>
  <c r="I25" i="6" s="1"/>
  <c r="I27" i="6" a="1"/>
  <c r="I27" i="6" s="1"/>
  <c r="I29" i="6" a="1"/>
  <c r="I29" i="6" s="1"/>
  <c r="I31" i="6" a="1"/>
  <c r="I31" i="6" s="1"/>
  <c r="I44" i="6" a="1"/>
  <c r="I44" i="6" s="1"/>
  <c r="I46" i="6" a="1"/>
  <c r="I46" i="6" s="1"/>
  <c r="I48" i="6" a="1"/>
  <c r="I48" i="6" s="1"/>
  <c r="I50" i="6" a="1"/>
  <c r="I50" i="6" s="1"/>
  <c r="I52" i="6" a="1"/>
  <c r="I52" i="6" s="1"/>
  <c r="I54" i="6" a="1"/>
  <c r="I54" i="6" s="1"/>
  <c r="I56" i="6" a="1"/>
  <c r="I56" i="6" s="1"/>
  <c r="I58" i="6" a="1"/>
  <c r="I58" i="6" s="1"/>
  <c r="I33" i="6" a="1"/>
  <c r="I33" i="6" s="1"/>
  <c r="I35" i="6" a="1"/>
  <c r="I35" i="6" s="1"/>
  <c r="I37" i="6" a="1"/>
  <c r="I37" i="6" s="1"/>
  <c r="I60" i="6" a="1"/>
  <c r="I60" i="6" s="1"/>
  <c r="I62" i="6" a="1"/>
  <c r="I62" i="6" s="1"/>
  <c r="I64" i="6" a="1"/>
  <c r="I64" i="6" s="1"/>
  <c r="I66" i="6" a="1"/>
  <c r="I66" i="6" s="1"/>
  <c r="I68" i="6" a="1"/>
  <c r="I68" i="6" s="1"/>
  <c r="I70" i="6" a="1"/>
  <c r="I70" i="6" s="1"/>
  <c r="I72" i="6" a="1"/>
  <c r="I72" i="6" s="1"/>
  <c r="I74" i="6" a="1"/>
  <c r="I74" i="6" s="1"/>
  <c r="I76" i="6" a="1"/>
  <c r="I76" i="6" s="1"/>
  <c r="I78" i="6" a="1"/>
  <c r="I78" i="6" s="1"/>
  <c r="I39" i="6" a="1"/>
  <c r="I39" i="6" s="1"/>
  <c r="I41" i="6" a="1"/>
  <c r="I41" i="6" s="1"/>
  <c r="I80" i="6" a="1"/>
  <c r="I80" i="6" s="1"/>
  <c r="I82" i="6" a="1"/>
  <c r="I82" i="6" s="1"/>
  <c r="I84" i="6" a="1"/>
  <c r="I84" i="6" s="1"/>
  <c r="I86" i="6" a="1"/>
  <c r="I86" i="6" s="1"/>
  <c r="I88" i="6" a="1"/>
  <c r="I88" i="6" s="1"/>
  <c r="I90" i="6" a="1"/>
  <c r="I90" i="6" s="1"/>
  <c r="I92" i="6" a="1"/>
  <c r="I92" i="6" s="1"/>
  <c r="I94" i="6" a="1"/>
  <c r="I94" i="6" s="1"/>
  <c r="I96" i="6" a="1"/>
  <c r="I96" i="6" s="1"/>
  <c r="I98" i="6" a="1"/>
  <c r="I98" i="6" s="1"/>
  <c r="I100" i="6" a="1"/>
  <c r="I100" i="6" s="1"/>
  <c r="I102" i="6" a="1"/>
  <c r="I102" i="6" s="1"/>
  <c r="I104" i="6" a="1"/>
  <c r="I104" i="6" s="1"/>
  <c r="I106" i="6" a="1"/>
  <c r="I106" i="6" s="1"/>
  <c r="I108" i="6" a="1"/>
  <c r="I108" i="6" s="1"/>
  <c r="I110" i="6" a="1"/>
  <c r="I110" i="6" s="1"/>
  <c r="I112" i="6" a="1"/>
  <c r="I112" i="6" s="1"/>
  <c r="I114" i="6" a="1"/>
  <c r="I114" i="6" s="1"/>
  <c r="I116" i="6" a="1"/>
  <c r="I116" i="6" s="1"/>
  <c r="I135" i="6" a="1"/>
  <c r="I135" i="6" s="1"/>
  <c r="I137" i="6" a="1"/>
  <c r="I137" i="6" s="1"/>
  <c r="I139" i="6" a="1"/>
  <c r="I139" i="6" s="1"/>
  <c r="I160" i="6" a="1"/>
  <c r="I160" i="6" s="1"/>
  <c r="I162" i="6" a="1"/>
  <c r="I162" i="6" s="1"/>
  <c r="I164" i="6" a="1"/>
  <c r="I164" i="6" s="1"/>
  <c r="I150" i="6" a="1"/>
  <c r="I150" i="6" s="1"/>
  <c r="I175" i="6" a="1"/>
  <c r="I175" i="6" s="1"/>
  <c r="I177" i="6" a="1"/>
  <c r="I177" i="6" s="1"/>
  <c r="I188" i="6" a="1"/>
  <c r="I188" i="6" s="1"/>
  <c r="I190" i="6" a="1"/>
  <c r="I190" i="6" s="1"/>
  <c r="I211" i="6" a="1"/>
  <c r="I211" i="6" s="1"/>
  <c r="I238" i="6" a="1"/>
  <c r="I238" i="6" s="1"/>
  <c r="I240" i="6" a="1"/>
  <c r="I240" i="6" s="1"/>
  <c r="I242" i="6" a="1"/>
  <c r="I242" i="6" s="1"/>
  <c r="I244" i="6" a="1"/>
  <c r="I244" i="6" s="1"/>
  <c r="I267" i="6" a="1"/>
  <c r="I267" i="6" s="1"/>
  <c r="I269" i="6" a="1"/>
  <c r="I269" i="6" s="1"/>
  <c r="I271" i="6" a="1"/>
  <c r="I271" i="6" s="1"/>
  <c r="I284" i="6" a="1"/>
  <c r="I284" i="6" s="1"/>
  <c r="I293" i="6" a="1"/>
  <c r="I293" i="6" s="1"/>
  <c r="I253" i="6" a="1"/>
  <c r="I253" i="6" s="1"/>
  <c r="I131" i="6" a="1"/>
  <c r="I131" i="6" s="1"/>
  <c r="I179" i="6" a="1"/>
  <c r="I179" i="6" s="1"/>
  <c r="I181" i="6" a="1"/>
  <c r="I181" i="6" s="1"/>
  <c r="I183" i="6" a="1"/>
  <c r="I183" i="6" s="1"/>
  <c r="I192" i="6" a="1"/>
  <c r="I192" i="6" s="1"/>
  <c r="I194" i="6" a="1"/>
  <c r="I194" i="6" s="1"/>
  <c r="I213" i="6" a="1"/>
  <c r="I213" i="6" s="1"/>
  <c r="I215" i="6" a="1"/>
  <c r="I215" i="6" s="1"/>
  <c r="I217" i="6" a="1"/>
  <c r="I217" i="6" s="1"/>
  <c r="I273" i="6" a="1"/>
  <c r="I273" i="6" s="1"/>
  <c r="I275" i="6" a="1"/>
  <c r="I275" i="6" s="1"/>
  <c r="I286" i="6" a="1"/>
  <c r="I286" i="6" s="1"/>
  <c r="I295" i="6" a="1"/>
  <c r="I295" i="6" s="1"/>
  <c r="I297" i="6" a="1"/>
  <c r="I297" i="6" s="1"/>
  <c r="I152" i="6" a="1"/>
  <c r="I152" i="6" s="1"/>
  <c r="I170" i="6" a="1"/>
  <c r="I170" i="6" s="1"/>
  <c r="I185" i="6" a="1"/>
  <c r="I185" i="6" s="1"/>
  <c r="I196" i="6" a="1"/>
  <c r="I196" i="6" s="1"/>
  <c r="I219" i="6" a="1"/>
  <c r="I219" i="6" s="1"/>
  <c r="I221" i="6" a="1"/>
  <c r="I221" i="6" s="1"/>
  <c r="I223" i="6" a="1"/>
  <c r="I223" i="6" s="1"/>
  <c r="I225" i="6" a="1"/>
  <c r="I225" i="6" s="1"/>
  <c r="I227" i="6" a="1"/>
  <c r="I227" i="6" s="1"/>
  <c r="I229" i="6" a="1"/>
  <c r="I229" i="6" s="1"/>
  <c r="I231" i="6" a="1"/>
  <c r="I231" i="6" s="1"/>
  <c r="I246" i="6" a="1"/>
  <c r="I246" i="6" s="1"/>
  <c r="I248" i="6" a="1"/>
  <c r="I248" i="6" s="1"/>
  <c r="I250" i="6" a="1"/>
  <c r="I250" i="6" s="1"/>
  <c r="I252" i="6" a="1"/>
  <c r="I252" i="6" s="1"/>
  <c r="I254" i="6" a="1"/>
  <c r="I254" i="6" s="1"/>
  <c r="I277" i="6" a="1"/>
  <c r="I277" i="6" s="1"/>
  <c r="I288" i="6" a="1"/>
  <c r="I288" i="6" s="1"/>
  <c r="I278" i="6" a="1"/>
  <c r="I278" i="6" s="1"/>
  <c r="I133" i="6" a="1"/>
  <c r="I133" i="6" s="1"/>
  <c r="I173" i="6" a="1"/>
  <c r="I173" i="6" s="1"/>
  <c r="I198" i="6" a="1"/>
  <c r="I198" i="6" s="1"/>
  <c r="I200" i="6" a="1"/>
  <c r="I200" i="6" s="1"/>
  <c r="I202" i="6" a="1"/>
  <c r="I202" i="6" s="1"/>
  <c r="I204" i="6" a="1"/>
  <c r="I204" i="6" s="1"/>
  <c r="I233" i="6" a="1"/>
  <c r="I233" i="6" s="1"/>
  <c r="I235" i="6" a="1"/>
  <c r="I235" i="6" s="1"/>
  <c r="I256" i="6" a="1"/>
  <c r="I256" i="6" s="1"/>
  <c r="I279" i="6" a="1"/>
  <c r="I279" i="6" s="1"/>
  <c r="I299" i="6" a="1"/>
  <c r="I299" i="6" s="1"/>
  <c r="I154" i="6" a="1"/>
  <c r="I154" i="6" s="1"/>
  <c r="I176" i="6" a="1"/>
  <c r="I176" i="6" s="1"/>
  <c r="I187" i="6" a="1"/>
  <c r="I187" i="6" s="1"/>
  <c r="I206" i="6" a="1"/>
  <c r="I206" i="6" s="1"/>
  <c r="I208" i="6" a="1"/>
  <c r="I208" i="6" s="1"/>
  <c r="I210" i="6" a="1"/>
  <c r="I210" i="6" s="1"/>
  <c r="I258" i="6" a="1"/>
  <c r="I258" i="6" s="1"/>
  <c r="I260" i="6" a="1"/>
  <c r="I260" i="6" s="1"/>
  <c r="I262" i="6" a="1"/>
  <c r="I262" i="6" s="1"/>
  <c r="I264" i="6" a="1"/>
  <c r="I264" i="6" s="1"/>
  <c r="I281" i="6" a="1"/>
  <c r="I281" i="6" s="1"/>
  <c r="I290" i="6" a="1"/>
  <c r="I290" i="6" s="1"/>
  <c r="I251" i="6" a="1"/>
  <c r="I251" i="6" s="1"/>
  <c r="I276" i="6" a="1"/>
  <c r="I276" i="6" s="1"/>
  <c r="I163" i="6" a="1"/>
  <c r="I163" i="6" s="1"/>
  <c r="I174" i="6" a="1"/>
  <c r="I174" i="6" s="1"/>
  <c r="I189" i="6" a="1"/>
  <c r="I189" i="6" s="1"/>
  <c r="I191" i="6" a="1"/>
  <c r="I191" i="6" s="1"/>
  <c r="I237" i="6" a="1"/>
  <c r="I237" i="6" s="1"/>
  <c r="I239" i="6" a="1"/>
  <c r="I239" i="6" s="1"/>
  <c r="I241" i="6" a="1"/>
  <c r="I241" i="6" s="1"/>
  <c r="I243" i="6" a="1"/>
  <c r="I243" i="6" s="1"/>
  <c r="I245" i="6" a="1"/>
  <c r="I245" i="6" s="1"/>
  <c r="I266" i="6" a="1"/>
  <c r="I266" i="6" s="1"/>
  <c r="I268" i="6" a="1"/>
  <c r="I268" i="6" s="1"/>
  <c r="I270" i="6" a="1"/>
  <c r="I270" i="6" s="1"/>
  <c r="I272" i="6" a="1"/>
  <c r="I272" i="6" s="1"/>
  <c r="I283" i="6" a="1"/>
  <c r="I283" i="6" s="1"/>
  <c r="I285" i="6" a="1"/>
  <c r="I285" i="6" s="1"/>
  <c r="I292" i="6" a="1"/>
  <c r="I292" i="6" s="1"/>
  <c r="I294" i="6" a="1"/>
  <c r="I294" i="6" s="1"/>
  <c r="I247" i="6" a="1"/>
  <c r="I247" i="6" s="1"/>
  <c r="I287" i="6" a="1"/>
  <c r="I287" i="6" s="1"/>
  <c r="I146" i="6" a="1"/>
  <c r="I146" i="6" s="1"/>
  <c r="I156" i="6" a="1"/>
  <c r="I156" i="6" s="1"/>
  <c r="I171" i="6" a="1"/>
  <c r="I171" i="6" s="1"/>
  <c r="I178" i="6" a="1"/>
  <c r="I178" i="6" s="1"/>
  <c r="I180" i="6" a="1"/>
  <c r="I180" i="6" s="1"/>
  <c r="I182" i="6" a="1"/>
  <c r="I182" i="6" s="1"/>
  <c r="I184" i="6" a="1"/>
  <c r="I184" i="6" s="1"/>
  <c r="I193" i="6" a="1"/>
  <c r="I193" i="6" s="1"/>
  <c r="I212" i="6" a="1"/>
  <c r="I212" i="6" s="1"/>
  <c r="I214" i="6" a="1"/>
  <c r="I214" i="6" s="1"/>
  <c r="I216" i="6" a="1"/>
  <c r="I216" i="6" s="1"/>
  <c r="I218" i="6" a="1"/>
  <c r="I218" i="6" s="1"/>
  <c r="I274" i="6" a="1"/>
  <c r="I274" i="6" s="1"/>
  <c r="I296" i="6" a="1"/>
  <c r="I296" i="6" s="1"/>
  <c r="I249" i="6" a="1"/>
  <c r="I249" i="6" s="1"/>
  <c r="I127" i="6" a="1"/>
  <c r="I127" i="6" s="1"/>
  <c r="I186" i="6" a="1"/>
  <c r="I186" i="6" s="1"/>
  <c r="I195" i="6" a="1"/>
  <c r="I195" i="6" s="1"/>
  <c r="I220" i="6" a="1"/>
  <c r="I220" i="6" s="1"/>
  <c r="I222" i="6" a="1"/>
  <c r="I222" i="6" s="1"/>
  <c r="I224" i="6" a="1"/>
  <c r="I224" i="6" s="1"/>
  <c r="I226" i="6" a="1"/>
  <c r="I226" i="6" s="1"/>
  <c r="I228" i="6" a="1"/>
  <c r="I228" i="6" s="1"/>
  <c r="I230" i="6" a="1"/>
  <c r="I230" i="6" s="1"/>
  <c r="I298" i="6" a="1"/>
  <c r="I298" i="6" s="1"/>
  <c r="I148" i="6" a="1"/>
  <c r="I148" i="6" s="1"/>
  <c r="I158" i="6" a="1"/>
  <c r="I158" i="6" s="1"/>
  <c r="I172" i="6" a="1"/>
  <c r="I172" i="6" s="1"/>
  <c r="I197" i="6" a="1"/>
  <c r="I197" i="6" s="1"/>
  <c r="I199" i="6" a="1"/>
  <c r="I199" i="6" s="1"/>
  <c r="I201" i="6" a="1"/>
  <c r="I201" i="6" s="1"/>
  <c r="I203" i="6" a="1"/>
  <c r="I203" i="6" s="1"/>
  <c r="I232" i="6" a="1"/>
  <c r="I232" i="6" s="1"/>
  <c r="I234" i="6" a="1"/>
  <c r="I234" i="6" s="1"/>
  <c r="I129" i="6" a="1"/>
  <c r="I129" i="6" s="1"/>
  <c r="I165" i="6" a="1"/>
  <c r="I165" i="6" s="1"/>
  <c r="I205" i="6" a="1"/>
  <c r="I205" i="6" s="1"/>
  <c r="I207" i="6" a="1"/>
  <c r="I207" i="6" s="1"/>
  <c r="I209" i="6" a="1"/>
  <c r="I209" i="6" s="1"/>
  <c r="I236" i="6" a="1"/>
  <c r="I236" i="6" s="1"/>
  <c r="I257" i="6" a="1"/>
  <c r="I257" i="6" s="1"/>
  <c r="I259" i="6" a="1"/>
  <c r="I259" i="6" s="1"/>
  <c r="I261" i="6" a="1"/>
  <c r="I261" i="6" s="1"/>
  <c r="I263" i="6" a="1"/>
  <c r="I263" i="6" s="1"/>
  <c r="I265" i="6" a="1"/>
  <c r="I265" i="6" s="1"/>
  <c r="I280" i="6" a="1"/>
  <c r="I280" i="6" s="1"/>
  <c r="I282" i="6" a="1"/>
  <c r="I282" i="6" s="1"/>
  <c r="I291" i="6" a="1"/>
  <c r="I291" i="6" s="1"/>
  <c r="I300" i="6" a="1"/>
  <c r="I300" i="6" s="1"/>
  <c r="I289" i="6" a="1"/>
  <c r="I289" i="6" s="1"/>
  <c r="I255" i="6" a="1"/>
  <c r="I255" i="6" s="1"/>
  <c r="L17" i="6" a="1"/>
  <c r="L17" i="6" s="1"/>
  <c r="L19" i="6" a="1"/>
  <c r="L19" i="6" s="1"/>
  <c r="L21" i="6" a="1"/>
  <c r="L21" i="6" s="1"/>
  <c r="L23" i="6" a="1"/>
  <c r="L23" i="6" s="1"/>
  <c r="L25" i="6" a="1"/>
  <c r="L25" i="6" s="1"/>
  <c r="L27" i="6" a="1"/>
  <c r="L27" i="6" s="1"/>
  <c r="L29" i="6" a="1"/>
  <c r="L29" i="6" s="1"/>
  <c r="L44" i="6" a="1"/>
  <c r="L44" i="6" s="1"/>
  <c r="L46" i="6" a="1"/>
  <c r="L46" i="6" s="1"/>
  <c r="L48" i="6" a="1"/>
  <c r="L48" i="6" s="1"/>
  <c r="L50" i="6" a="1"/>
  <c r="L50" i="6" s="1"/>
  <c r="L52" i="6" a="1"/>
  <c r="L52" i="6" s="1"/>
  <c r="L54" i="6" a="1"/>
  <c r="L54" i="6" s="1"/>
  <c r="L56" i="6" a="1"/>
  <c r="L56" i="6" s="1"/>
  <c r="L125" i="6" a="1"/>
  <c r="L125" i="6" s="1"/>
  <c r="L144" i="6" a="1"/>
  <c r="L144" i="6" s="1"/>
  <c r="L146" i="6" a="1"/>
  <c r="L146" i="6" s="1"/>
  <c r="L148" i="6" a="1"/>
  <c r="L148" i="6" s="1"/>
  <c r="L150" i="6" a="1"/>
  <c r="L150" i="6" s="1"/>
  <c r="L152" i="6" a="1"/>
  <c r="L152" i="6" s="1"/>
  <c r="L154" i="6" a="1"/>
  <c r="L154" i="6" s="1"/>
  <c r="L156" i="6" a="1"/>
  <c r="L156" i="6" s="1"/>
  <c r="L158" i="6" a="1"/>
  <c r="L158" i="6" s="1"/>
  <c r="L171" i="6" a="1"/>
  <c r="L171" i="6" s="1"/>
  <c r="L173" i="6" a="1"/>
  <c r="L173" i="6" s="1"/>
  <c r="L31" i="6" a="1"/>
  <c r="L31" i="6" s="1"/>
  <c r="L33" i="6" a="1"/>
  <c r="L33" i="6" s="1"/>
  <c r="L35" i="6" a="1"/>
  <c r="L35" i="6" s="1"/>
  <c r="L58" i="6" a="1"/>
  <c r="L58" i="6" s="1"/>
  <c r="L60" i="6" a="1"/>
  <c r="L60" i="6" s="1"/>
  <c r="L62" i="6" a="1"/>
  <c r="L62" i="6" s="1"/>
  <c r="L64" i="6" a="1"/>
  <c r="L64" i="6" s="1"/>
  <c r="L66" i="6" a="1"/>
  <c r="L66" i="6" s="1"/>
  <c r="L68" i="6" a="1"/>
  <c r="L68" i="6" s="1"/>
  <c r="L70" i="6" a="1"/>
  <c r="L70" i="6" s="1"/>
  <c r="L72" i="6" a="1"/>
  <c r="L72" i="6" s="1"/>
  <c r="L74" i="6" a="1"/>
  <c r="L74" i="6" s="1"/>
  <c r="L76" i="6" a="1"/>
  <c r="L76" i="6" s="1"/>
  <c r="L78" i="6" a="1"/>
  <c r="L78" i="6" s="1"/>
  <c r="L127" i="6" a="1"/>
  <c r="L127" i="6" s="1"/>
  <c r="L129" i="6" a="1"/>
  <c r="L129" i="6" s="1"/>
  <c r="L131" i="6" a="1"/>
  <c r="L131" i="6" s="1"/>
  <c r="L133" i="6" a="1"/>
  <c r="L133" i="6" s="1"/>
  <c r="L37" i="6" a="1"/>
  <c r="L37" i="6" s="1"/>
  <c r="L39" i="6" a="1"/>
  <c r="L39" i="6" s="1"/>
  <c r="L41" i="6" a="1"/>
  <c r="L41" i="6" s="1"/>
  <c r="L80" i="6" a="1"/>
  <c r="L80" i="6" s="1"/>
  <c r="L82" i="6" a="1"/>
  <c r="L82" i="6" s="1"/>
  <c r="L84" i="6" a="1"/>
  <c r="L84" i="6" s="1"/>
  <c r="L86" i="6" a="1"/>
  <c r="L86" i="6" s="1"/>
  <c r="L88" i="6" a="1"/>
  <c r="L88" i="6" s="1"/>
  <c r="L90" i="6" a="1"/>
  <c r="L90" i="6" s="1"/>
  <c r="L92" i="6" a="1"/>
  <c r="L92" i="6" s="1"/>
  <c r="L94" i="6" a="1"/>
  <c r="L94" i="6" s="1"/>
  <c r="L96" i="6" a="1"/>
  <c r="L96" i="6" s="1"/>
  <c r="L98" i="6" a="1"/>
  <c r="L98" i="6" s="1"/>
  <c r="L100" i="6" a="1"/>
  <c r="L100" i="6" s="1"/>
  <c r="L102" i="6" a="1"/>
  <c r="L102" i="6" s="1"/>
  <c r="L104" i="6" a="1"/>
  <c r="L104" i="6" s="1"/>
  <c r="L106" i="6" a="1"/>
  <c r="L106" i="6" s="1"/>
  <c r="L108" i="6" a="1"/>
  <c r="L108" i="6" s="1"/>
  <c r="L110" i="6" a="1"/>
  <c r="L110" i="6" s="1"/>
  <c r="L112" i="6" a="1"/>
  <c r="L112" i="6" s="1"/>
  <c r="L114" i="6" a="1"/>
  <c r="L114" i="6" s="1"/>
  <c r="L116" i="6" a="1"/>
  <c r="L116" i="6" s="1"/>
  <c r="L135" i="6" a="1"/>
  <c r="L135" i="6" s="1"/>
  <c r="L137" i="6" a="1"/>
  <c r="L137" i="6" s="1"/>
  <c r="L160" i="6" a="1"/>
  <c r="L160" i="6" s="1"/>
  <c r="L162" i="6" a="1"/>
  <c r="L162" i="6" s="1"/>
  <c r="L164" i="6" a="1"/>
  <c r="L164" i="6" s="1"/>
  <c r="L118" i="6" a="1"/>
  <c r="L118" i="6" s="1"/>
  <c r="L120" i="6" a="1"/>
  <c r="L120" i="6" s="1"/>
  <c r="L122" i="6" a="1"/>
  <c r="L122" i="6" s="1"/>
  <c r="L124" i="6" a="1"/>
  <c r="L124" i="6" s="1"/>
  <c r="L139" i="6" a="1"/>
  <c r="L139" i="6" s="1"/>
  <c r="L12" i="6" a="1"/>
  <c r="L12" i="6" s="1"/>
  <c r="L14" i="6" a="1"/>
  <c r="L14" i="6" s="1"/>
  <c r="L16" i="6" a="1"/>
  <c r="L16" i="6" s="1"/>
  <c r="L141" i="6" a="1"/>
  <c r="L141" i="6" s="1"/>
  <c r="L143" i="6" a="1"/>
  <c r="L143" i="6" s="1"/>
  <c r="L18" i="6" a="1"/>
  <c r="L18" i="6" s="1"/>
  <c r="L20" i="6" a="1"/>
  <c r="L20" i="6" s="1"/>
  <c r="L22" i="6" a="1"/>
  <c r="L22" i="6" s="1"/>
  <c r="L24" i="6" a="1"/>
  <c r="L24" i="6" s="1"/>
  <c r="L26" i="6" a="1"/>
  <c r="L26" i="6" s="1"/>
  <c r="L28" i="6" a="1"/>
  <c r="L28" i="6" s="1"/>
  <c r="L30" i="6" a="1"/>
  <c r="L30" i="6" s="1"/>
  <c r="L43" i="6" a="1"/>
  <c r="L43" i="6" s="1"/>
  <c r="L45" i="6" a="1"/>
  <c r="L45" i="6" s="1"/>
  <c r="L47" i="6" a="1"/>
  <c r="L47" i="6" s="1"/>
  <c r="L49" i="6" a="1"/>
  <c r="L49" i="6" s="1"/>
  <c r="L51" i="6" a="1"/>
  <c r="L51" i="6" s="1"/>
  <c r="L53" i="6" a="1"/>
  <c r="L53" i="6" s="1"/>
  <c r="L55" i="6" a="1"/>
  <c r="L55" i="6" s="1"/>
  <c r="L57" i="6" a="1"/>
  <c r="L57" i="6" s="1"/>
  <c r="L145" i="6" a="1"/>
  <c r="L145" i="6" s="1"/>
  <c r="L147" i="6" a="1"/>
  <c r="L147" i="6" s="1"/>
  <c r="L149" i="6" a="1"/>
  <c r="L149" i="6" s="1"/>
  <c r="L151" i="6" a="1"/>
  <c r="L151" i="6" s="1"/>
  <c r="L153" i="6" a="1"/>
  <c r="L153" i="6" s="1"/>
  <c r="L155" i="6" a="1"/>
  <c r="L155" i="6" s="1"/>
  <c r="L157" i="6" a="1"/>
  <c r="L157" i="6" s="1"/>
  <c r="L32" i="6" a="1"/>
  <c r="L32" i="6" s="1"/>
  <c r="L34" i="6" a="1"/>
  <c r="L34" i="6" s="1"/>
  <c r="L36" i="6" a="1"/>
  <c r="L36" i="6" s="1"/>
  <c r="L59" i="6" a="1"/>
  <c r="L59" i="6" s="1"/>
  <c r="L61" i="6" a="1"/>
  <c r="L61" i="6" s="1"/>
  <c r="L63" i="6" a="1"/>
  <c r="L63" i="6" s="1"/>
  <c r="L65" i="6" a="1"/>
  <c r="L65" i="6" s="1"/>
  <c r="L67" i="6" a="1"/>
  <c r="L67" i="6" s="1"/>
  <c r="L69" i="6" a="1"/>
  <c r="L69" i="6" s="1"/>
  <c r="L71" i="6" a="1"/>
  <c r="L71" i="6" s="1"/>
  <c r="L73" i="6" a="1"/>
  <c r="L73" i="6" s="1"/>
  <c r="L75" i="6" a="1"/>
  <c r="L75" i="6" s="1"/>
  <c r="L77" i="6" a="1"/>
  <c r="L77" i="6" s="1"/>
  <c r="L126" i="6" a="1"/>
  <c r="L126" i="6" s="1"/>
  <c r="L128" i="6" a="1"/>
  <c r="L128" i="6" s="1"/>
  <c r="L130" i="6" a="1"/>
  <c r="L130" i="6" s="1"/>
  <c r="L132" i="6" a="1"/>
  <c r="L132" i="6" s="1"/>
  <c r="L38" i="6" a="1"/>
  <c r="L38" i="6" s="1"/>
  <c r="L40" i="6" a="1"/>
  <c r="L40" i="6" s="1"/>
  <c r="L79" i="6" a="1"/>
  <c r="L79" i="6" s="1"/>
  <c r="L81" i="6" a="1"/>
  <c r="L81" i="6" s="1"/>
  <c r="L83" i="6" a="1"/>
  <c r="L83" i="6" s="1"/>
  <c r="L85" i="6" a="1"/>
  <c r="L85" i="6" s="1"/>
  <c r="L87" i="6" a="1"/>
  <c r="L87" i="6" s="1"/>
  <c r="L42" i="6" a="1"/>
  <c r="L42" i="6" s="1"/>
  <c r="L11" i="6" a="1"/>
  <c r="L11" i="6" s="1"/>
  <c r="L13" i="6" a="1"/>
  <c r="L13" i="6" s="1"/>
  <c r="L15" i="6" a="1"/>
  <c r="L15" i="6" s="1"/>
  <c r="L142" i="6" a="1"/>
  <c r="L142" i="6" s="1"/>
  <c r="L169" i="6" a="1"/>
  <c r="L169" i="6" s="1"/>
  <c r="L91" i="6" a="1"/>
  <c r="L91" i="6" s="1"/>
  <c r="L101" i="6" a="1"/>
  <c r="L101" i="6" s="1"/>
  <c r="L111" i="6" a="1"/>
  <c r="L111" i="6" s="1"/>
  <c r="L159" i="6" a="1"/>
  <c r="L159" i="6" s="1"/>
  <c r="L165" i="6" a="1"/>
  <c r="L165" i="6" s="1"/>
  <c r="L195" i="6" a="1"/>
  <c r="L195" i="6" s="1"/>
  <c r="L218" i="6" a="1"/>
  <c r="L218" i="6" s="1"/>
  <c r="L220" i="6" a="1"/>
  <c r="L220" i="6" s="1"/>
  <c r="L222" i="6" a="1"/>
  <c r="L222" i="6" s="1"/>
  <c r="L224" i="6" a="1"/>
  <c r="L224" i="6" s="1"/>
  <c r="L226" i="6" a="1"/>
  <c r="L226" i="6" s="1"/>
  <c r="L228" i="6" a="1"/>
  <c r="L228" i="6" s="1"/>
  <c r="L230" i="6" a="1"/>
  <c r="L230" i="6" s="1"/>
  <c r="L245" i="6" a="1"/>
  <c r="L245" i="6" s="1"/>
  <c r="L247" i="6" a="1"/>
  <c r="L247" i="6" s="1"/>
  <c r="L249" i="6" a="1"/>
  <c r="L249" i="6" s="1"/>
  <c r="L251" i="6" a="1"/>
  <c r="L251" i="6" s="1"/>
  <c r="L253" i="6" a="1"/>
  <c r="L253" i="6" s="1"/>
  <c r="L276" i="6" a="1"/>
  <c r="L276" i="6" s="1"/>
  <c r="L287" i="6" a="1"/>
  <c r="L287" i="6" s="1"/>
  <c r="L300" i="6" a="1"/>
  <c r="L300" i="6" s="1"/>
  <c r="L121" i="6" a="1"/>
  <c r="L121" i="6" s="1"/>
  <c r="L140" i="6" a="1"/>
  <c r="L140" i="6" s="1"/>
  <c r="L172" i="6" a="1"/>
  <c r="L172" i="6" s="1"/>
  <c r="L197" i="6" a="1"/>
  <c r="L197" i="6" s="1"/>
  <c r="L199" i="6" a="1"/>
  <c r="L199" i="6" s="1"/>
  <c r="L201" i="6" a="1"/>
  <c r="L201" i="6" s="1"/>
  <c r="L203" i="6" a="1"/>
  <c r="L203" i="6" s="1"/>
  <c r="L232" i="6" a="1"/>
  <c r="L232" i="6" s="1"/>
  <c r="L234" i="6" a="1"/>
  <c r="L234" i="6" s="1"/>
  <c r="L255" i="6" a="1"/>
  <c r="L255" i="6" s="1"/>
  <c r="L278" i="6" a="1"/>
  <c r="L278" i="6" s="1"/>
  <c r="L298" i="6" a="1"/>
  <c r="L298" i="6" s="1"/>
  <c r="L262" i="6" a="1"/>
  <c r="L262" i="6" s="1"/>
  <c r="L279" i="6" a="1"/>
  <c r="L279" i="6" s="1"/>
  <c r="L93" i="6" a="1"/>
  <c r="L93" i="6" s="1"/>
  <c r="L103" i="6" a="1"/>
  <c r="L103" i="6" s="1"/>
  <c r="L113" i="6" a="1"/>
  <c r="L113" i="6" s="1"/>
  <c r="L161" i="6" a="1"/>
  <c r="L161" i="6" s="1"/>
  <c r="L186" i="6" a="1"/>
  <c r="L186" i="6" s="1"/>
  <c r="L205" i="6" a="1"/>
  <c r="L205" i="6" s="1"/>
  <c r="L207" i="6" a="1"/>
  <c r="L207" i="6" s="1"/>
  <c r="L209" i="6" a="1"/>
  <c r="L209" i="6" s="1"/>
  <c r="L257" i="6" a="1"/>
  <c r="L257" i="6" s="1"/>
  <c r="L259" i="6" a="1"/>
  <c r="L259" i="6" s="1"/>
  <c r="L261" i="6" a="1"/>
  <c r="L261" i="6" s="1"/>
  <c r="L263" i="6" a="1"/>
  <c r="L263" i="6" s="1"/>
  <c r="L280" i="6" a="1"/>
  <c r="L280" i="6" s="1"/>
  <c r="L289" i="6" a="1"/>
  <c r="L289" i="6" s="1"/>
  <c r="L260" i="6" a="1"/>
  <c r="L260" i="6" s="1"/>
  <c r="L123" i="6" a="1"/>
  <c r="L123" i="6" s="1"/>
  <c r="L166" i="6" a="1"/>
  <c r="L166" i="6" s="1"/>
  <c r="L175" i="6" a="1"/>
  <c r="L175" i="6" s="1"/>
  <c r="L177" i="6" a="1"/>
  <c r="L177" i="6" s="1"/>
  <c r="L188" i="6" a="1"/>
  <c r="L188" i="6" s="1"/>
  <c r="L190" i="6" a="1"/>
  <c r="L190" i="6" s="1"/>
  <c r="L211" i="6" a="1"/>
  <c r="L211" i="6" s="1"/>
  <c r="L236" i="6" a="1"/>
  <c r="L236" i="6" s="1"/>
  <c r="L238" i="6" a="1"/>
  <c r="L238" i="6" s="1"/>
  <c r="L240" i="6" a="1"/>
  <c r="L240" i="6" s="1"/>
  <c r="L242" i="6" a="1"/>
  <c r="L242" i="6" s="1"/>
  <c r="L244" i="6" a="1"/>
  <c r="L244" i="6" s="1"/>
  <c r="L265" i="6" a="1"/>
  <c r="L265" i="6" s="1"/>
  <c r="L267" i="6" a="1"/>
  <c r="L267" i="6" s="1"/>
  <c r="L269" i="6" a="1"/>
  <c r="L269" i="6" s="1"/>
  <c r="L271" i="6" a="1"/>
  <c r="L271" i="6" s="1"/>
  <c r="L282" i="6" a="1"/>
  <c r="L282" i="6" s="1"/>
  <c r="L284" i="6" a="1"/>
  <c r="L284" i="6" s="1"/>
  <c r="L291" i="6" a="1"/>
  <c r="L291" i="6" s="1"/>
  <c r="L293" i="6" a="1"/>
  <c r="L293" i="6" s="1"/>
  <c r="L264" i="6" a="1"/>
  <c r="L264" i="6" s="1"/>
  <c r="L95" i="6" a="1"/>
  <c r="L95" i="6" s="1"/>
  <c r="L105" i="6" a="1"/>
  <c r="L105" i="6" s="1"/>
  <c r="L115" i="6" a="1"/>
  <c r="L115" i="6" s="1"/>
  <c r="L134" i="6" a="1"/>
  <c r="L134" i="6" s="1"/>
  <c r="L179" i="6" a="1"/>
  <c r="L179" i="6" s="1"/>
  <c r="L181" i="6" a="1"/>
  <c r="L181" i="6" s="1"/>
  <c r="L183" i="6" a="1"/>
  <c r="L183" i="6" s="1"/>
  <c r="L192" i="6" a="1"/>
  <c r="L192" i="6" s="1"/>
  <c r="L213" i="6" a="1"/>
  <c r="L213" i="6" s="1"/>
  <c r="L215" i="6" a="1"/>
  <c r="L215" i="6" s="1"/>
  <c r="L217" i="6" a="1"/>
  <c r="L217" i="6" s="1"/>
  <c r="L273" i="6" a="1"/>
  <c r="L273" i="6" s="1"/>
  <c r="L295" i="6" a="1"/>
  <c r="L295" i="6" s="1"/>
  <c r="L297" i="6" a="1"/>
  <c r="L297" i="6" s="1"/>
  <c r="L258" i="6" a="1"/>
  <c r="L258" i="6" s="1"/>
  <c r="L290" i="6" a="1"/>
  <c r="L290" i="6" s="1"/>
  <c r="L170" i="6" a="1"/>
  <c r="L170" i="6" s="1"/>
  <c r="L185" i="6" a="1"/>
  <c r="L185" i="6" s="1"/>
  <c r="L194" i="6" a="1"/>
  <c r="L194" i="6" s="1"/>
  <c r="L219" i="6" a="1"/>
  <c r="L219" i="6" s="1"/>
  <c r="L221" i="6" a="1"/>
  <c r="L221" i="6" s="1"/>
  <c r="L223" i="6" a="1"/>
  <c r="L223" i="6" s="1"/>
  <c r="L225" i="6" a="1"/>
  <c r="L225" i="6" s="1"/>
  <c r="L227" i="6" a="1"/>
  <c r="L227" i="6" s="1"/>
  <c r="L229" i="6" a="1"/>
  <c r="L229" i="6" s="1"/>
  <c r="L246" i="6" a="1"/>
  <c r="L246" i="6" s="1"/>
  <c r="L248" i="6" a="1"/>
  <c r="L248" i="6" s="1"/>
  <c r="L250" i="6" a="1"/>
  <c r="L250" i="6" s="1"/>
  <c r="L252" i="6" a="1"/>
  <c r="L252" i="6" s="1"/>
  <c r="L275" i="6" a="1"/>
  <c r="L275" i="6" s="1"/>
  <c r="L277" i="6" a="1"/>
  <c r="L277" i="6" s="1"/>
  <c r="L286" i="6" a="1"/>
  <c r="L286" i="6" s="1"/>
  <c r="L243" i="6" a="1"/>
  <c r="L243" i="6" s="1"/>
  <c r="L97" i="6" a="1"/>
  <c r="L97" i="6" s="1"/>
  <c r="L107" i="6" a="1"/>
  <c r="L107" i="6" s="1"/>
  <c r="L136" i="6" a="1"/>
  <c r="L136" i="6" s="1"/>
  <c r="L163" i="6" a="1"/>
  <c r="L163" i="6" s="1"/>
  <c r="L167" i="6" a="1"/>
  <c r="L167" i="6" s="1"/>
  <c r="L196" i="6" a="1"/>
  <c r="L196" i="6" s="1"/>
  <c r="L198" i="6" a="1"/>
  <c r="L198" i="6" s="1"/>
  <c r="L200" i="6" a="1"/>
  <c r="L200" i="6" s="1"/>
  <c r="L202" i="6" a="1"/>
  <c r="L202" i="6" s="1"/>
  <c r="L231" i="6" a="1"/>
  <c r="L231" i="6" s="1"/>
  <c r="L233" i="6" a="1"/>
  <c r="L233" i="6" s="1"/>
  <c r="L254" i="6" a="1"/>
  <c r="L254" i="6" s="1"/>
  <c r="L288" i="6" a="1"/>
  <c r="L288" i="6" s="1"/>
  <c r="L299" i="6" a="1"/>
  <c r="L299" i="6" s="1"/>
  <c r="L235" i="6" a="1"/>
  <c r="L235" i="6" s="1"/>
  <c r="L256" i="6" a="1"/>
  <c r="L256" i="6" s="1"/>
  <c r="L117" i="6" a="1"/>
  <c r="L117" i="6" s="1"/>
  <c r="L187" i="6" a="1"/>
  <c r="L187" i="6" s="1"/>
  <c r="L204" i="6" a="1"/>
  <c r="L204" i="6" s="1"/>
  <c r="L206" i="6" a="1"/>
  <c r="L206" i="6" s="1"/>
  <c r="L208" i="6" a="1"/>
  <c r="L208" i="6" s="1"/>
  <c r="L89" i="6" a="1"/>
  <c r="L89" i="6" s="1"/>
  <c r="L99" i="6" a="1"/>
  <c r="L99" i="6" s="1"/>
  <c r="L109" i="6" a="1"/>
  <c r="L109" i="6" s="1"/>
  <c r="L138" i="6" a="1"/>
  <c r="L138" i="6" s="1"/>
  <c r="L174" i="6" a="1"/>
  <c r="L174" i="6" s="1"/>
  <c r="L176" i="6" a="1"/>
  <c r="L176" i="6" s="1"/>
  <c r="L189" i="6" a="1"/>
  <c r="L189" i="6" s="1"/>
  <c r="L191" i="6" a="1"/>
  <c r="L191" i="6" s="1"/>
  <c r="L210" i="6" a="1"/>
  <c r="L210" i="6" s="1"/>
  <c r="L237" i="6" a="1"/>
  <c r="L237" i="6" s="1"/>
  <c r="L239" i="6" a="1"/>
  <c r="L239" i="6" s="1"/>
  <c r="L241" i="6" a="1"/>
  <c r="L241" i="6" s="1"/>
  <c r="L119" i="6" a="1"/>
  <c r="L119" i="6" s="1"/>
  <c r="L168" i="6" a="1"/>
  <c r="L168" i="6" s="1"/>
  <c r="L178" i="6" a="1"/>
  <c r="L178" i="6" s="1"/>
  <c r="L180" i="6" a="1"/>
  <c r="L180" i="6" s="1"/>
  <c r="L182" i="6" a="1"/>
  <c r="L182" i="6" s="1"/>
  <c r="L184" i="6" a="1"/>
  <c r="L184" i="6" s="1"/>
  <c r="L193" i="6" a="1"/>
  <c r="L193" i="6" s="1"/>
  <c r="L212" i="6" a="1"/>
  <c r="L212" i="6" s="1"/>
  <c r="L214" i="6" a="1"/>
  <c r="L214" i="6" s="1"/>
  <c r="L216" i="6" a="1"/>
  <c r="L216" i="6" s="1"/>
  <c r="L272" i="6" a="1"/>
  <c r="L272" i="6" s="1"/>
  <c r="L274" i="6" a="1"/>
  <c r="L274" i="6" s="1"/>
  <c r="L285" i="6" a="1"/>
  <c r="L285" i="6" s="1"/>
  <c r="L294" i="6" a="1"/>
  <c r="L294" i="6" s="1"/>
  <c r="L296" i="6" a="1"/>
  <c r="L296" i="6" s="1"/>
  <c r="L281" i="6" a="1"/>
  <c r="L281" i="6" s="1"/>
  <c r="L283" i="6" a="1"/>
  <c r="L283" i="6" s="1"/>
  <c r="L266" i="6" a="1"/>
  <c r="L266" i="6" s="1"/>
  <c r="L268" i="6" a="1"/>
  <c r="L268" i="6" s="1"/>
  <c r="L270" i="6" a="1"/>
  <c r="L270" i="6" s="1"/>
  <c r="L292" i="6" a="1"/>
  <c r="L292" i="6" s="1"/>
  <c r="N424" i="2"/>
  <c r="N427" i="2"/>
  <c r="M441" i="2"/>
  <c r="M2" i="6"/>
  <c r="J37" i="6" a="1"/>
  <c r="J37" i="6" s="1"/>
  <c r="J39" i="6" a="1"/>
  <c r="J39" i="6" s="1"/>
  <c r="J41" i="6" a="1"/>
  <c r="J41" i="6" s="1"/>
  <c r="J80" i="6" a="1"/>
  <c r="J80" i="6" s="1"/>
  <c r="J82" i="6" a="1"/>
  <c r="J82" i="6" s="1"/>
  <c r="J84" i="6" a="1"/>
  <c r="J84" i="6" s="1"/>
  <c r="J86" i="6" a="1"/>
  <c r="J86" i="6" s="1"/>
  <c r="J88" i="6" a="1"/>
  <c r="J88" i="6" s="1"/>
  <c r="J90" i="6" a="1"/>
  <c r="J90" i="6" s="1"/>
  <c r="J92" i="6" a="1"/>
  <c r="J92" i="6" s="1"/>
  <c r="J94" i="6" a="1"/>
  <c r="J94" i="6" s="1"/>
  <c r="J96" i="6" a="1"/>
  <c r="J96" i="6" s="1"/>
  <c r="J98" i="6" a="1"/>
  <c r="J98" i="6" s="1"/>
  <c r="J100" i="6" a="1"/>
  <c r="J100" i="6" s="1"/>
  <c r="J102" i="6" a="1"/>
  <c r="J102" i="6" s="1"/>
  <c r="J104" i="6" a="1"/>
  <c r="J104" i="6" s="1"/>
  <c r="J106" i="6" a="1"/>
  <c r="J106" i="6" s="1"/>
  <c r="J108" i="6" a="1"/>
  <c r="J108" i="6" s="1"/>
  <c r="J110" i="6" a="1"/>
  <c r="J110" i="6" s="1"/>
  <c r="J112" i="6" a="1"/>
  <c r="J112" i="6" s="1"/>
  <c r="J114" i="6" a="1"/>
  <c r="J114" i="6" s="1"/>
  <c r="J116" i="6" a="1"/>
  <c r="J116" i="6" s="1"/>
  <c r="J135" i="6" a="1"/>
  <c r="J135" i="6" s="1"/>
  <c r="J137" i="6" a="1"/>
  <c r="J137" i="6" s="1"/>
  <c r="J139" i="6" a="1"/>
  <c r="J139" i="6" s="1"/>
  <c r="J160" i="6" a="1"/>
  <c r="J160" i="6" s="1"/>
  <c r="J162" i="6" a="1"/>
  <c r="J162" i="6" s="1"/>
  <c r="J164" i="6" a="1"/>
  <c r="J164" i="6" s="1"/>
  <c r="J118" i="6" a="1"/>
  <c r="J118" i="6" s="1"/>
  <c r="J120" i="6" a="1"/>
  <c r="J120" i="6" s="1"/>
  <c r="J122" i="6" a="1"/>
  <c r="J122" i="6" s="1"/>
  <c r="J124" i="6" a="1"/>
  <c r="J124" i="6" s="1"/>
  <c r="J141" i="6" a="1"/>
  <c r="J141" i="6" s="1"/>
  <c r="J166" i="6" a="1"/>
  <c r="J166" i="6" s="1"/>
  <c r="J168" i="6" a="1"/>
  <c r="J168" i="6" s="1"/>
  <c r="J12" i="6" a="1"/>
  <c r="J12" i="6" s="1"/>
  <c r="J14" i="6" a="1"/>
  <c r="J14" i="6" s="1"/>
  <c r="J16" i="6" a="1"/>
  <c r="J16" i="6" s="1"/>
  <c r="J43" i="6" a="1"/>
  <c r="J43" i="6" s="1"/>
  <c r="J143" i="6" a="1"/>
  <c r="J143" i="6" s="1"/>
  <c r="J18" i="6" a="1"/>
  <c r="J18" i="6" s="1"/>
  <c r="J20" i="6" a="1"/>
  <c r="J20" i="6" s="1"/>
  <c r="J22" i="6" a="1"/>
  <c r="J22" i="6" s="1"/>
  <c r="J24" i="6" a="1"/>
  <c r="J24" i="6" s="1"/>
  <c r="J26" i="6" a="1"/>
  <c r="J26" i="6" s="1"/>
  <c r="J28" i="6" a="1"/>
  <c r="J28" i="6" s="1"/>
  <c r="J30" i="6" a="1"/>
  <c r="J30" i="6" s="1"/>
  <c r="J45" i="6" a="1"/>
  <c r="J45" i="6" s="1"/>
  <c r="J47" i="6" a="1"/>
  <c r="J47" i="6" s="1"/>
  <c r="J49" i="6" a="1"/>
  <c r="J49" i="6" s="1"/>
  <c r="J51" i="6" a="1"/>
  <c r="J51" i="6" s="1"/>
  <c r="J53" i="6" a="1"/>
  <c r="J53" i="6" s="1"/>
  <c r="J55" i="6" a="1"/>
  <c r="J55" i="6" s="1"/>
  <c r="J57" i="6" a="1"/>
  <c r="J57" i="6" s="1"/>
  <c r="J145" i="6" a="1"/>
  <c r="J145" i="6" s="1"/>
  <c r="J147" i="6" a="1"/>
  <c r="J147" i="6" s="1"/>
  <c r="J149" i="6" a="1"/>
  <c r="J149" i="6" s="1"/>
  <c r="J151" i="6" a="1"/>
  <c r="J151" i="6" s="1"/>
  <c r="J153" i="6" a="1"/>
  <c r="J153" i="6" s="1"/>
  <c r="J155" i="6" a="1"/>
  <c r="J155" i="6" s="1"/>
  <c r="J157" i="6" a="1"/>
  <c r="J157" i="6" s="1"/>
  <c r="J32" i="6" a="1"/>
  <c r="J32" i="6" s="1"/>
  <c r="J34" i="6" a="1"/>
  <c r="J34" i="6" s="1"/>
  <c r="J36" i="6" a="1"/>
  <c r="J36" i="6" s="1"/>
  <c r="J59" i="6" a="1"/>
  <c r="J59" i="6" s="1"/>
  <c r="J61" i="6" a="1"/>
  <c r="J61" i="6" s="1"/>
  <c r="J63" i="6" a="1"/>
  <c r="J63" i="6" s="1"/>
  <c r="J65" i="6" a="1"/>
  <c r="J65" i="6" s="1"/>
  <c r="J67" i="6" a="1"/>
  <c r="J67" i="6" s="1"/>
  <c r="J69" i="6" a="1"/>
  <c r="J69" i="6" s="1"/>
  <c r="J71" i="6" a="1"/>
  <c r="J71" i="6" s="1"/>
  <c r="J73" i="6" a="1"/>
  <c r="J73" i="6" s="1"/>
  <c r="J75" i="6" a="1"/>
  <c r="J75" i="6" s="1"/>
  <c r="J77" i="6" a="1"/>
  <c r="J77" i="6" s="1"/>
  <c r="J126" i="6" a="1"/>
  <c r="J126" i="6" s="1"/>
  <c r="J128" i="6" a="1"/>
  <c r="J128" i="6" s="1"/>
  <c r="J130" i="6" a="1"/>
  <c r="J130" i="6" s="1"/>
  <c r="J132" i="6" a="1"/>
  <c r="J132" i="6" s="1"/>
  <c r="J134" i="6" a="1"/>
  <c r="J134" i="6" s="1"/>
  <c r="J38" i="6" a="1"/>
  <c r="J38" i="6" s="1"/>
  <c r="J40" i="6" a="1"/>
  <c r="J40" i="6" s="1"/>
  <c r="J79" i="6" a="1"/>
  <c r="J79" i="6" s="1"/>
  <c r="J81" i="6" a="1"/>
  <c r="J81" i="6" s="1"/>
  <c r="J83" i="6" a="1"/>
  <c r="J83" i="6" s="1"/>
  <c r="J85" i="6" a="1"/>
  <c r="J85" i="6" s="1"/>
  <c r="J87" i="6" a="1"/>
  <c r="J87" i="6" s="1"/>
  <c r="J89" i="6" a="1"/>
  <c r="J89" i="6" s="1"/>
  <c r="J91" i="6" a="1"/>
  <c r="J91" i="6" s="1"/>
  <c r="J93" i="6" a="1"/>
  <c r="J93" i="6" s="1"/>
  <c r="J95" i="6" a="1"/>
  <c r="J95" i="6" s="1"/>
  <c r="J97" i="6" a="1"/>
  <c r="J97" i="6" s="1"/>
  <c r="J99" i="6" a="1"/>
  <c r="J99" i="6" s="1"/>
  <c r="J101" i="6" a="1"/>
  <c r="J101" i="6" s="1"/>
  <c r="J103" i="6" a="1"/>
  <c r="J103" i="6" s="1"/>
  <c r="J105" i="6" a="1"/>
  <c r="J105" i="6" s="1"/>
  <c r="J107" i="6" a="1"/>
  <c r="J107" i="6" s="1"/>
  <c r="J109" i="6" a="1"/>
  <c r="J109" i="6" s="1"/>
  <c r="J111" i="6" a="1"/>
  <c r="J111" i="6" s="1"/>
  <c r="J113" i="6" a="1"/>
  <c r="J113" i="6" s="1"/>
  <c r="J115" i="6" a="1"/>
  <c r="J115" i="6" s="1"/>
  <c r="J117" i="6" a="1"/>
  <c r="J117" i="6" s="1"/>
  <c r="J136" i="6" a="1"/>
  <c r="J136" i="6" s="1"/>
  <c r="J138" i="6" a="1"/>
  <c r="J138" i="6" s="1"/>
  <c r="J159" i="6" a="1"/>
  <c r="J159" i="6" s="1"/>
  <c r="J161" i="6" a="1"/>
  <c r="J161" i="6" s="1"/>
  <c r="J163" i="6" a="1"/>
  <c r="J163" i="6" s="1"/>
  <c r="J165" i="6" a="1"/>
  <c r="J165" i="6" s="1"/>
  <c r="J42" i="6" a="1"/>
  <c r="J42" i="6" s="1"/>
  <c r="J119" i="6" a="1"/>
  <c r="J119" i="6" s="1"/>
  <c r="J121" i="6" a="1"/>
  <c r="J121" i="6" s="1"/>
  <c r="J123" i="6" a="1"/>
  <c r="J123" i="6" s="1"/>
  <c r="J140" i="6" a="1"/>
  <c r="J140" i="6" s="1"/>
  <c r="J167" i="6" a="1"/>
  <c r="J167" i="6" s="1"/>
  <c r="J11" i="6" a="1"/>
  <c r="J11" i="6" s="1"/>
  <c r="J13" i="6" a="1"/>
  <c r="J13" i="6" s="1"/>
  <c r="J15" i="6" a="1"/>
  <c r="J15" i="6" s="1"/>
  <c r="J17" i="6" a="1"/>
  <c r="J17" i="6" s="1"/>
  <c r="J19" i="6" a="1"/>
  <c r="J19" i="6" s="1"/>
  <c r="J21" i="6" a="1"/>
  <c r="J21" i="6" s="1"/>
  <c r="J23" i="6" a="1"/>
  <c r="J23" i="6" s="1"/>
  <c r="J25" i="6" a="1"/>
  <c r="J25" i="6" s="1"/>
  <c r="J27" i="6" a="1"/>
  <c r="J27" i="6" s="1"/>
  <c r="J29" i="6" a="1"/>
  <c r="J29" i="6" s="1"/>
  <c r="J31" i="6" a="1"/>
  <c r="J31" i="6" s="1"/>
  <c r="J44" i="6" a="1"/>
  <c r="J44" i="6" s="1"/>
  <c r="J46" i="6" a="1"/>
  <c r="J46" i="6" s="1"/>
  <c r="J48" i="6" a="1"/>
  <c r="J48" i="6" s="1"/>
  <c r="J50" i="6" a="1"/>
  <c r="J50" i="6" s="1"/>
  <c r="J52" i="6" a="1"/>
  <c r="J52" i="6" s="1"/>
  <c r="J54" i="6" a="1"/>
  <c r="J54" i="6" s="1"/>
  <c r="J56" i="6" a="1"/>
  <c r="J56" i="6" s="1"/>
  <c r="J58" i="6" a="1"/>
  <c r="J58" i="6" s="1"/>
  <c r="J33" i="6" a="1"/>
  <c r="J33" i="6" s="1"/>
  <c r="J35" i="6" a="1"/>
  <c r="J35" i="6" s="1"/>
  <c r="J60" i="6" a="1"/>
  <c r="J60" i="6" s="1"/>
  <c r="J62" i="6" a="1"/>
  <c r="J62" i="6" s="1"/>
  <c r="J64" i="6" a="1"/>
  <c r="J64" i="6" s="1"/>
  <c r="J66" i="6" a="1"/>
  <c r="J66" i="6" s="1"/>
  <c r="J68" i="6" a="1"/>
  <c r="J68" i="6" s="1"/>
  <c r="J70" i="6" a="1"/>
  <c r="J70" i="6" s="1"/>
  <c r="J72" i="6" a="1"/>
  <c r="J72" i="6" s="1"/>
  <c r="J74" i="6" a="1"/>
  <c r="J74" i="6" s="1"/>
  <c r="J76" i="6" a="1"/>
  <c r="J76" i="6" s="1"/>
  <c r="J78" i="6" a="1"/>
  <c r="J78" i="6" s="1"/>
  <c r="J127" i="6" a="1"/>
  <c r="J127" i="6" s="1"/>
  <c r="J129" i="6" a="1"/>
  <c r="J129" i="6" s="1"/>
  <c r="J131" i="6" a="1"/>
  <c r="J131" i="6" s="1"/>
  <c r="J133" i="6" a="1"/>
  <c r="J133" i="6" s="1"/>
  <c r="J169" i="6" a="1"/>
  <c r="J169" i="6" s="1"/>
  <c r="J205" i="6" a="1"/>
  <c r="J205" i="6" s="1"/>
  <c r="J207" i="6" a="1"/>
  <c r="J207" i="6" s="1"/>
  <c r="J209" i="6" a="1"/>
  <c r="J209" i="6" s="1"/>
  <c r="J257" i="6" a="1"/>
  <c r="J257" i="6" s="1"/>
  <c r="J259" i="6" a="1"/>
  <c r="J259" i="6" s="1"/>
  <c r="J261" i="6" a="1"/>
  <c r="J261" i="6" s="1"/>
  <c r="J263" i="6" a="1"/>
  <c r="J263" i="6" s="1"/>
  <c r="J280" i="6" a="1"/>
  <c r="J280" i="6" s="1"/>
  <c r="J282" i="6" a="1"/>
  <c r="J282" i="6" s="1"/>
  <c r="J300" i="6" a="1"/>
  <c r="J300" i="6" s="1"/>
  <c r="J295" i="6" a="1"/>
  <c r="J295" i="6" s="1"/>
  <c r="J150" i="6" a="1"/>
  <c r="J150" i="6" s="1"/>
  <c r="J175" i="6" a="1"/>
  <c r="J175" i="6" s="1"/>
  <c r="J177" i="6" a="1"/>
  <c r="J177" i="6" s="1"/>
  <c r="J188" i="6" a="1"/>
  <c r="J188" i="6" s="1"/>
  <c r="J190" i="6" a="1"/>
  <c r="J190" i="6" s="1"/>
  <c r="J211" i="6" a="1"/>
  <c r="J211" i="6" s="1"/>
  <c r="J236" i="6" a="1"/>
  <c r="J236" i="6" s="1"/>
  <c r="J238" i="6" a="1"/>
  <c r="J238" i="6" s="1"/>
  <c r="J240" i="6" a="1"/>
  <c r="J240" i="6" s="1"/>
  <c r="J242" i="6" a="1"/>
  <c r="J242" i="6" s="1"/>
  <c r="J244" i="6" a="1"/>
  <c r="J244" i="6" s="1"/>
  <c r="J265" i="6" a="1"/>
  <c r="J265" i="6" s="1"/>
  <c r="J267" i="6" a="1"/>
  <c r="J267" i="6" s="1"/>
  <c r="J269" i="6" a="1"/>
  <c r="J269" i="6" s="1"/>
  <c r="J271" i="6" a="1"/>
  <c r="J271" i="6" s="1"/>
  <c r="J284" i="6" a="1"/>
  <c r="J284" i="6" s="1"/>
  <c r="J291" i="6" a="1"/>
  <c r="J291" i="6" s="1"/>
  <c r="J293" i="6" a="1"/>
  <c r="J293" i="6" s="1"/>
  <c r="J297" i="6" a="1"/>
  <c r="J297" i="6" s="1"/>
  <c r="J142" i="6" a="1"/>
  <c r="J142" i="6" s="1"/>
  <c r="J179" i="6" a="1"/>
  <c r="J179" i="6" s="1"/>
  <c r="J181" i="6" a="1"/>
  <c r="J181" i="6" s="1"/>
  <c r="J183" i="6" a="1"/>
  <c r="J183" i="6" s="1"/>
  <c r="J192" i="6" a="1"/>
  <c r="J192" i="6" s="1"/>
  <c r="J194" i="6" a="1"/>
  <c r="J194" i="6" s="1"/>
  <c r="J213" i="6" a="1"/>
  <c r="J213" i="6" s="1"/>
  <c r="J215" i="6" a="1"/>
  <c r="J215" i="6" s="1"/>
  <c r="J217" i="6" a="1"/>
  <c r="J217" i="6" s="1"/>
  <c r="J273" i="6" a="1"/>
  <c r="J273" i="6" s="1"/>
  <c r="J294" i="6" a="1"/>
  <c r="J294" i="6" s="1"/>
  <c r="J152" i="6" a="1"/>
  <c r="J152" i="6" s="1"/>
  <c r="J170" i="6" a="1"/>
  <c r="J170" i="6" s="1"/>
  <c r="J185" i="6" a="1"/>
  <c r="J185" i="6" s="1"/>
  <c r="J196" i="6" a="1"/>
  <c r="J196" i="6" s="1"/>
  <c r="J219" i="6" a="1"/>
  <c r="J219" i="6" s="1"/>
  <c r="J221" i="6" a="1"/>
  <c r="J221" i="6" s="1"/>
  <c r="J223" i="6" a="1"/>
  <c r="J223" i="6" s="1"/>
  <c r="J225" i="6" a="1"/>
  <c r="J225" i="6" s="1"/>
  <c r="J227" i="6" a="1"/>
  <c r="J227" i="6" s="1"/>
  <c r="J229" i="6" a="1"/>
  <c r="J229" i="6" s="1"/>
  <c r="J231" i="6" a="1"/>
  <c r="J231" i="6" s="1"/>
  <c r="J246" i="6" a="1"/>
  <c r="J246" i="6" s="1"/>
  <c r="J248" i="6" a="1"/>
  <c r="J248" i="6" s="1"/>
  <c r="J250" i="6" a="1"/>
  <c r="J250" i="6" s="1"/>
  <c r="J252" i="6" a="1"/>
  <c r="J252" i="6" s="1"/>
  <c r="J254" i="6" a="1"/>
  <c r="J254" i="6" s="1"/>
  <c r="J275" i="6" a="1"/>
  <c r="J275" i="6" s="1"/>
  <c r="J277" i="6" a="1"/>
  <c r="J277" i="6" s="1"/>
  <c r="J286" i="6" a="1"/>
  <c r="J286" i="6" s="1"/>
  <c r="J125" i="6" a="1"/>
  <c r="J125" i="6" s="1"/>
  <c r="J173" i="6" a="1"/>
  <c r="J173" i="6" s="1"/>
  <c r="J198" i="6" a="1"/>
  <c r="J198" i="6" s="1"/>
  <c r="J200" i="6" a="1"/>
  <c r="J200" i="6" s="1"/>
  <c r="J202" i="6" a="1"/>
  <c r="J202" i="6" s="1"/>
  <c r="J204" i="6" a="1"/>
  <c r="J204" i="6" s="1"/>
  <c r="J233" i="6" a="1"/>
  <c r="J233" i="6" s="1"/>
  <c r="J235" i="6" a="1"/>
  <c r="J235" i="6" s="1"/>
  <c r="J279" i="6" a="1"/>
  <c r="J279" i="6" s="1"/>
  <c r="J288" i="6" a="1"/>
  <c r="J288" i="6" s="1"/>
  <c r="J299" i="6" a="1"/>
  <c r="J299" i="6" s="1"/>
  <c r="J144" i="6" a="1"/>
  <c r="J144" i="6" s="1"/>
  <c r="J154" i="6" a="1"/>
  <c r="J154" i="6" s="1"/>
  <c r="J176" i="6" a="1"/>
  <c r="J176" i="6" s="1"/>
  <c r="J187" i="6" a="1"/>
  <c r="J187" i="6" s="1"/>
  <c r="J206" i="6" a="1"/>
  <c r="J206" i="6" s="1"/>
  <c r="J208" i="6" a="1"/>
  <c r="J208" i="6" s="1"/>
  <c r="J256" i="6" a="1"/>
  <c r="J256" i="6" s="1"/>
  <c r="J258" i="6" a="1"/>
  <c r="J258" i="6" s="1"/>
  <c r="J260" i="6" a="1"/>
  <c r="J260" i="6" s="1"/>
  <c r="J262" i="6" a="1"/>
  <c r="J262" i="6" s="1"/>
  <c r="J264" i="6" a="1"/>
  <c r="J264" i="6" s="1"/>
  <c r="J281" i="6" a="1"/>
  <c r="J281" i="6" s="1"/>
  <c r="J290" i="6" a="1"/>
  <c r="J290" i="6" s="1"/>
  <c r="J174" i="6" a="1"/>
  <c r="J174" i="6" s="1"/>
  <c r="J189" i="6" a="1"/>
  <c r="J189" i="6" s="1"/>
  <c r="J191" i="6" a="1"/>
  <c r="J191" i="6" s="1"/>
  <c r="J210" i="6" a="1"/>
  <c r="J210" i="6" s="1"/>
  <c r="J237" i="6" a="1"/>
  <c r="J237" i="6" s="1"/>
  <c r="J239" i="6" a="1"/>
  <c r="J239" i="6" s="1"/>
  <c r="J241" i="6" a="1"/>
  <c r="J241" i="6" s="1"/>
  <c r="J243" i="6" a="1"/>
  <c r="J243" i="6" s="1"/>
  <c r="J266" i="6" a="1"/>
  <c r="J266" i="6" s="1"/>
  <c r="J268" i="6" a="1"/>
  <c r="J268" i="6" s="1"/>
  <c r="J270" i="6" a="1"/>
  <c r="J270" i="6" s="1"/>
  <c r="J272" i="6" a="1"/>
  <c r="J272" i="6" s="1"/>
  <c r="J283" i="6" a="1"/>
  <c r="J283" i="6" s="1"/>
  <c r="J285" i="6" a="1"/>
  <c r="J285" i="6" s="1"/>
  <c r="J292" i="6" a="1"/>
  <c r="J292" i="6" s="1"/>
  <c r="J274" i="6" a="1"/>
  <c r="J274" i="6" s="1"/>
  <c r="J146" i="6" a="1"/>
  <c r="J146" i="6" s="1"/>
  <c r="J156" i="6" a="1"/>
  <c r="J156" i="6" s="1"/>
  <c r="J171" i="6" a="1"/>
  <c r="J171" i="6" s="1"/>
  <c r="J178" i="6" a="1"/>
  <c r="J178" i="6" s="1"/>
  <c r="J180" i="6" a="1"/>
  <c r="J180" i="6" s="1"/>
  <c r="J182" i="6" a="1"/>
  <c r="J182" i="6" s="1"/>
  <c r="J184" i="6" a="1"/>
  <c r="J184" i="6" s="1"/>
  <c r="J193" i="6" a="1"/>
  <c r="J193" i="6" s="1"/>
  <c r="J212" i="6" a="1"/>
  <c r="J212" i="6" s="1"/>
  <c r="J214" i="6" a="1"/>
  <c r="J214" i="6" s="1"/>
  <c r="J216" i="6" a="1"/>
  <c r="J216" i="6" s="1"/>
  <c r="J245" i="6" a="1"/>
  <c r="J245" i="6" s="1"/>
  <c r="J195" i="6" a="1"/>
  <c r="J195" i="6" s="1"/>
  <c r="J218" i="6" a="1"/>
  <c r="J218" i="6" s="1"/>
  <c r="J220" i="6" a="1"/>
  <c r="J220" i="6" s="1"/>
  <c r="J222" i="6" a="1"/>
  <c r="J222" i="6" s="1"/>
  <c r="J224" i="6" a="1"/>
  <c r="J224" i="6" s="1"/>
  <c r="J226" i="6" a="1"/>
  <c r="J226" i="6" s="1"/>
  <c r="J228" i="6" a="1"/>
  <c r="J228" i="6" s="1"/>
  <c r="J230" i="6" a="1"/>
  <c r="J230" i="6" s="1"/>
  <c r="J148" i="6" a="1"/>
  <c r="J148" i="6" s="1"/>
  <c r="J158" i="6" a="1"/>
  <c r="J158" i="6" s="1"/>
  <c r="J172" i="6" a="1"/>
  <c r="J172" i="6" s="1"/>
  <c r="J186" i="6" a="1"/>
  <c r="J186" i="6" s="1"/>
  <c r="J197" i="6" a="1"/>
  <c r="J197" i="6" s="1"/>
  <c r="J199" i="6" a="1"/>
  <c r="J199" i="6" s="1"/>
  <c r="J201" i="6" a="1"/>
  <c r="J201" i="6" s="1"/>
  <c r="J203" i="6" a="1"/>
  <c r="J203" i="6" s="1"/>
  <c r="J232" i="6" a="1"/>
  <c r="J232" i="6" s="1"/>
  <c r="J234" i="6" a="1"/>
  <c r="J234" i="6" s="1"/>
  <c r="J255" i="6" a="1"/>
  <c r="J255" i="6" s="1"/>
  <c r="J289" i="6" a="1"/>
  <c r="J289" i="6" s="1"/>
  <c r="J296" i="6" a="1"/>
  <c r="J296" i="6" s="1"/>
  <c r="J276" i="6" a="1"/>
  <c r="J276" i="6" s="1"/>
  <c r="J278" i="6" a="1"/>
  <c r="J278" i="6" s="1"/>
  <c r="J298" i="6" a="1"/>
  <c r="J298" i="6" s="1"/>
  <c r="J287" i="6" a="1"/>
  <c r="J287" i="6" s="1"/>
  <c r="J247" i="6" a="1"/>
  <c r="J247" i="6" s="1"/>
  <c r="J249" i="6" a="1"/>
  <c r="J249" i="6" s="1"/>
  <c r="J251" i="6" a="1"/>
  <c r="J251" i="6" s="1"/>
  <c r="J253" i="6" a="1"/>
  <c r="J253" i="6" s="1"/>
  <c r="G2" i="2"/>
  <c r="G3" i="4"/>
  <c r="G4" i="4"/>
  <c r="G5" i="4"/>
  <c r="G6" i="4"/>
  <c r="G7" i="4"/>
  <c r="F63" i="5"/>
  <c r="G63" i="5"/>
  <c r="F53" i="5"/>
  <c r="G53" i="5"/>
  <c r="F50" i="5"/>
  <c r="G44" i="5"/>
  <c r="G50" i="5"/>
  <c r="F44" i="5"/>
  <c r="G36" i="5"/>
  <c r="G41" i="5"/>
  <c r="F36" i="5"/>
  <c r="F41" i="5"/>
  <c r="F58" i="5"/>
  <c r="F28" i="5"/>
  <c r="G35" i="5"/>
  <c r="F35" i="5"/>
  <c r="G28" i="5"/>
  <c r="G58" i="5"/>
  <c r="G47" i="5"/>
  <c r="G54" i="5"/>
  <c r="F21" i="5"/>
  <c r="F25" i="5"/>
  <c r="F54" i="5"/>
  <c r="G21" i="5"/>
  <c r="G25" i="5"/>
  <c r="F47" i="5"/>
  <c r="G40" i="5"/>
  <c r="F40" i="5"/>
  <c r="F46" i="5"/>
  <c r="G46" i="5"/>
  <c r="F16" i="5"/>
  <c r="G16" i="5"/>
  <c r="F20" i="5"/>
  <c r="G20" i="5"/>
  <c r="G12" i="5"/>
  <c r="F14" i="5"/>
  <c r="G14" i="5"/>
  <c r="F12" i="5"/>
  <c r="G32" i="5"/>
  <c r="G37" i="5"/>
  <c r="F32" i="5"/>
  <c r="F37" i="5"/>
  <c r="G30" i="5"/>
  <c r="F24" i="5"/>
  <c r="G24" i="5"/>
  <c r="F30" i="5"/>
  <c r="F11" i="5"/>
  <c r="G11" i="5"/>
  <c r="G52" i="5"/>
  <c r="F9" i="5"/>
  <c r="G9" i="5"/>
  <c r="F52" i="5"/>
  <c r="F49" i="5"/>
  <c r="G49" i="5"/>
  <c r="F43" i="5"/>
  <c r="G43" i="5"/>
  <c r="F34" i="5"/>
  <c r="G34" i="5"/>
  <c r="F57" i="5"/>
  <c r="G57" i="5"/>
  <c r="F27" i="5"/>
  <c r="G27" i="5"/>
  <c r="F15" i="5"/>
  <c r="G15" i="5"/>
  <c r="F45" i="5"/>
  <c r="G45" i="5"/>
  <c r="F39" i="5"/>
  <c r="G39" i="5"/>
  <c r="F19" i="5"/>
  <c r="G19" i="5"/>
  <c r="F51" i="5"/>
  <c r="G51" i="5"/>
  <c r="F23" i="5"/>
  <c r="G23" i="5"/>
  <c r="F10" i="5"/>
  <c r="G10" i="5"/>
  <c r="F8" i="5"/>
  <c r="G8" i="5"/>
  <c r="F29" i="5"/>
  <c r="G29" i="5"/>
  <c r="F17" i="5"/>
  <c r="G17" i="5"/>
  <c r="F7" i="5"/>
  <c r="G7" i="5"/>
  <c r="F42" i="5"/>
  <c r="G42" i="5"/>
  <c r="G6" i="5"/>
  <c r="G56" i="5"/>
  <c r="F6" i="5"/>
  <c r="F56" i="5"/>
  <c r="F13" i="5"/>
  <c r="F4" i="5"/>
  <c r="G13" i="5"/>
  <c r="F38" i="5"/>
  <c r="G4" i="5"/>
  <c r="G38" i="5"/>
  <c r="G22" i="5"/>
  <c r="F5" i="5"/>
  <c r="F55" i="5"/>
  <c r="G5" i="5"/>
  <c r="F22" i="5"/>
  <c r="G55" i="5"/>
  <c r="G60" i="5"/>
  <c r="F60" i="5"/>
  <c r="F3" i="5"/>
  <c r="G3" i="5"/>
  <c r="F48" i="5"/>
  <c r="G48" i="5"/>
  <c r="F18" i="5"/>
  <c r="G18" i="5"/>
  <c r="F33" i="5"/>
  <c r="G33" i="5"/>
  <c r="G26" i="5"/>
  <c r="F26" i="5"/>
  <c r="G31" i="5"/>
  <c r="F31" i="5"/>
  <c r="G59" i="5"/>
  <c r="F59" i="5"/>
  <c r="F10" i="4"/>
  <c r="G10" i="4"/>
  <c r="G62" i="5"/>
  <c r="G61" i="5"/>
  <c r="F62" i="5"/>
  <c r="F61" i="5"/>
  <c r="F9" i="4"/>
  <c r="G9" i="4"/>
  <c r="F8" i="4"/>
  <c r="G8" i="4"/>
  <c r="F7" i="4"/>
  <c r="F6" i="4"/>
  <c r="F5" i="4"/>
  <c r="F4" i="4"/>
  <c r="F3" i="4"/>
  <c r="F3" i="2"/>
  <c r="N3" i="2" s="1"/>
  <c r="G3" i="2"/>
  <c r="F2" i="2"/>
  <c r="M58" i="2"/>
  <c r="M68" i="2"/>
  <c r="M73" i="2"/>
  <c r="M82" i="2"/>
  <c r="M91" i="2"/>
  <c r="N95" i="2"/>
  <c r="M114" i="2"/>
  <c r="N129" i="2"/>
  <c r="M136" i="2"/>
  <c r="N154" i="2"/>
  <c r="N164" i="2"/>
  <c r="N174" i="2"/>
  <c r="N184" i="2"/>
  <c r="N194" i="2"/>
  <c r="N204" i="2"/>
  <c r="N214" i="2"/>
  <c r="N224" i="2"/>
  <c r="N234" i="2"/>
  <c r="N244" i="2"/>
  <c r="N254" i="2"/>
  <c r="N264" i="2"/>
  <c r="N274" i="2"/>
  <c r="N284" i="2"/>
  <c r="N294" i="2"/>
  <c r="N304" i="2"/>
  <c r="N314" i="2"/>
  <c r="N324" i="2"/>
  <c r="M28" i="2"/>
  <c r="N23" i="2"/>
  <c r="N33" i="2"/>
  <c r="N38" i="2"/>
  <c r="N43" i="2"/>
  <c r="N48" i="2"/>
  <c r="N53" i="2"/>
  <c r="N63" i="2"/>
  <c r="M13" i="2"/>
  <c r="N155" i="2"/>
  <c r="M155" i="2"/>
  <c r="N165" i="2"/>
  <c r="M165" i="2"/>
  <c r="M8" i="2"/>
  <c r="M18" i="2"/>
  <c r="N90" i="2"/>
  <c r="M109" i="2"/>
  <c r="N135" i="2"/>
  <c r="N142" i="2"/>
  <c r="M156" i="2"/>
  <c r="M166" i="2"/>
  <c r="M176" i="2"/>
  <c r="M186" i="2"/>
  <c r="M196" i="2"/>
  <c r="M206" i="2"/>
  <c r="M216" i="2"/>
  <c r="M226" i="2"/>
  <c r="M236" i="2"/>
  <c r="M246" i="2"/>
  <c r="M256" i="2"/>
  <c r="M266" i="2"/>
  <c r="M276" i="2"/>
  <c r="M286" i="2"/>
  <c r="M296" i="2"/>
  <c r="M306" i="2"/>
  <c r="M316" i="2"/>
  <c r="M326" i="2"/>
  <c r="N344" i="2"/>
  <c r="M351" i="2"/>
  <c r="N369" i="2"/>
  <c r="M376" i="2"/>
  <c r="N394" i="2"/>
  <c r="M401" i="2"/>
  <c r="N419" i="2"/>
  <c r="M426" i="2"/>
  <c r="N444" i="2"/>
  <c r="M451" i="2"/>
  <c r="N469" i="2"/>
  <c r="M476" i="2"/>
  <c r="N494" i="2"/>
  <c r="M81" i="2"/>
  <c r="M6" i="2"/>
  <c r="M11" i="2"/>
  <c r="M16" i="2"/>
  <c r="M21" i="2"/>
  <c r="M26" i="2"/>
  <c r="M31" i="2"/>
  <c r="M36" i="2"/>
  <c r="M41" i="2"/>
  <c r="M46" i="2"/>
  <c r="M51" i="2"/>
  <c r="M56" i="2"/>
  <c r="M61" i="2"/>
  <c r="M66" i="2"/>
  <c r="M71" i="2"/>
  <c r="M76" i="2"/>
  <c r="M85" i="2"/>
  <c r="N97" i="2"/>
  <c r="M101" i="2"/>
  <c r="N105" i="2"/>
  <c r="N124" i="2"/>
  <c r="M131" i="2"/>
  <c r="N149" i="2"/>
  <c r="N354" i="2"/>
  <c r="M361" i="2"/>
  <c r="N379" i="2"/>
  <c r="M386" i="2"/>
  <c r="N404" i="2"/>
  <c r="N479" i="2"/>
  <c r="B8" i="3"/>
  <c r="B7" i="3"/>
  <c r="B6" i="3"/>
  <c r="M10" i="2"/>
  <c r="M20" i="2"/>
  <c r="M25" i="2"/>
  <c r="M30" i="2"/>
  <c r="M35" i="2"/>
  <c r="M50" i="2"/>
  <c r="M55" i="2"/>
  <c r="M60" i="2"/>
  <c r="M65" i="2"/>
  <c r="M70" i="2"/>
  <c r="M75" i="2"/>
  <c r="M84" i="2"/>
  <c r="M104" i="2"/>
  <c r="N134" i="2"/>
  <c r="M141" i="2"/>
  <c r="M5" i="2"/>
  <c r="M15" i="2"/>
  <c r="M40" i="2"/>
  <c r="M45" i="2"/>
  <c r="N92" i="2"/>
  <c r="M96" i="2"/>
  <c r="N100" i="2"/>
  <c r="N130" i="2"/>
  <c r="N137" i="2"/>
  <c r="N160" i="2"/>
  <c r="M160" i="2"/>
  <c r="N339" i="2"/>
  <c r="M346" i="2"/>
  <c r="N364" i="2"/>
  <c r="M371" i="2"/>
  <c r="N389" i="2"/>
  <c r="M396" i="2"/>
  <c r="N414" i="2"/>
  <c r="M421" i="2"/>
  <c r="N439" i="2"/>
  <c r="M446" i="2"/>
  <c r="N464" i="2"/>
  <c r="M471" i="2"/>
  <c r="N489" i="2"/>
  <c r="M496" i="2"/>
  <c r="M170" i="2"/>
  <c r="M175" i="2"/>
  <c r="M180" i="2"/>
  <c r="M185" i="2"/>
  <c r="M190" i="2"/>
  <c r="M195" i="2"/>
  <c r="M200" i="2"/>
  <c r="M205" i="2"/>
  <c r="M210" i="2"/>
  <c r="M215" i="2"/>
  <c r="M220" i="2"/>
  <c r="M225" i="2"/>
  <c r="M230" i="2"/>
  <c r="M235" i="2"/>
  <c r="M240" i="2"/>
  <c r="M245" i="2"/>
  <c r="M250" i="2"/>
  <c r="M255" i="2"/>
  <c r="M260" i="2"/>
  <c r="M265" i="2"/>
  <c r="M270" i="2"/>
  <c r="M275" i="2"/>
  <c r="M280" i="2"/>
  <c r="M285" i="2"/>
  <c r="M290" i="2"/>
  <c r="M295" i="2"/>
  <c r="M300" i="2"/>
  <c r="M305" i="2"/>
  <c r="M310" i="2"/>
  <c r="M315" i="2"/>
  <c r="M320" i="2"/>
  <c r="M325" i="2"/>
  <c r="M500" i="2"/>
  <c r="A4" i="7" l="1" a="1"/>
  <c r="A3" i="6" a="1"/>
  <c r="M3" i="2"/>
  <c r="M2" i="2"/>
  <c r="N2" i="2"/>
  <c r="B10" i="3" s="1"/>
  <c r="A4" i="7" l="1"/>
  <c r="C21" i="7" s="1"/>
  <c r="L4" i="6" a="1"/>
  <c r="L4" i="6" s="1"/>
  <c r="Q4" i="6" s="1"/>
  <c r="L10" i="6" a="1"/>
  <c r="L10" i="6" s="1"/>
  <c r="Q10" i="6" s="1"/>
  <c r="L5" i="6" a="1"/>
  <c r="L5" i="6" s="1"/>
  <c r="Q5" i="6" s="1"/>
  <c r="L8" i="6" a="1"/>
  <c r="L8" i="6" s="1"/>
  <c r="Q8" i="6" s="1"/>
  <c r="L6" i="6" a="1"/>
  <c r="L6" i="6" s="1"/>
  <c r="Q6" i="6" s="1"/>
  <c r="L7" i="6" a="1"/>
  <c r="L7" i="6" s="1"/>
  <c r="Q7" i="6" s="1"/>
  <c r="L9" i="6" a="1"/>
  <c r="L9" i="6" s="1"/>
  <c r="Q9" i="6" s="1"/>
  <c r="K4" i="6" a="1"/>
  <c r="K4" i="6" s="1"/>
  <c r="P4" i="6" s="1"/>
  <c r="K9" i="6" a="1"/>
  <c r="K9" i="6" s="1"/>
  <c r="P9" i="6" s="1"/>
  <c r="K5" i="6" a="1"/>
  <c r="K5" i="6" s="1"/>
  <c r="P5" i="6" s="1"/>
  <c r="K10" i="6" a="1"/>
  <c r="K10" i="6" s="1"/>
  <c r="P10" i="6" s="1"/>
  <c r="K6" i="6" a="1"/>
  <c r="K6" i="6" s="1"/>
  <c r="P6" i="6" s="1"/>
  <c r="K7" i="6" a="1"/>
  <c r="K7" i="6" s="1"/>
  <c r="P7" i="6" s="1"/>
  <c r="K8" i="6" a="1"/>
  <c r="K8" i="6" s="1"/>
  <c r="P8" i="6" s="1"/>
  <c r="J4" i="6" a="1"/>
  <c r="J4" i="6" s="1"/>
  <c r="O4" i="6" s="1"/>
  <c r="J9" i="6" a="1"/>
  <c r="J9" i="6" s="1"/>
  <c r="O9" i="6" s="1"/>
  <c r="J5" i="6" a="1"/>
  <c r="J5" i="6" s="1"/>
  <c r="O5" i="6" s="1"/>
  <c r="J10" i="6" a="1"/>
  <c r="J10" i="6" s="1"/>
  <c r="O10" i="6" s="1"/>
  <c r="J6" i="6" a="1"/>
  <c r="J6" i="6" s="1"/>
  <c r="O6" i="6" s="1"/>
  <c r="J7" i="6" a="1"/>
  <c r="J7" i="6" s="1"/>
  <c r="O7" i="6" s="1"/>
  <c r="J8" i="6" a="1"/>
  <c r="J8" i="6" s="1"/>
  <c r="O8" i="6" s="1"/>
  <c r="I4" i="6" a="1"/>
  <c r="I4" i="6" s="1"/>
  <c r="N4" i="6" s="1"/>
  <c r="I9" i="6" a="1"/>
  <c r="I9" i="6" s="1"/>
  <c r="N9" i="6" s="1"/>
  <c r="I5" i="6" a="1"/>
  <c r="I5" i="6" s="1"/>
  <c r="N5" i="6" s="1"/>
  <c r="I10" i="6" a="1"/>
  <c r="I10" i="6" s="1"/>
  <c r="N10" i="6" s="1"/>
  <c r="I6" i="6" a="1"/>
  <c r="I6" i="6" s="1"/>
  <c r="N6" i="6" s="1"/>
  <c r="I7" i="6" a="1"/>
  <c r="I7" i="6" s="1"/>
  <c r="N7" i="6" s="1"/>
  <c r="I8" i="6" a="1"/>
  <c r="I8" i="6" s="1"/>
  <c r="N8" i="6" s="1"/>
  <c r="H4" i="6" a="1"/>
  <c r="H4" i="6" s="1"/>
  <c r="M4" i="6" s="1"/>
  <c r="H9" i="6" a="1"/>
  <c r="H9" i="6" s="1"/>
  <c r="M9" i="6" s="1"/>
  <c r="H10" i="6" a="1"/>
  <c r="H10" i="6" s="1"/>
  <c r="M10" i="6" s="1"/>
  <c r="H8" i="6" a="1"/>
  <c r="H8" i="6" s="1"/>
  <c r="M8" i="6" s="1"/>
  <c r="H5" i="6" a="1"/>
  <c r="H5" i="6" s="1"/>
  <c r="M5" i="6" s="1"/>
  <c r="H6" i="6" a="1"/>
  <c r="H6" i="6" s="1"/>
  <c r="M6" i="6" s="1"/>
  <c r="H7" i="6" a="1"/>
  <c r="H7" i="6" s="1"/>
  <c r="M7" i="6" s="1"/>
  <c r="A3" i="6"/>
  <c r="B9" i="3"/>
  <c r="C22" i="7" l="1"/>
  <c r="B21" i="7"/>
  <c r="B22" i="7" s="1"/>
  <c r="A21" i="7"/>
  <c r="E21" i="7"/>
  <c r="D21" i="7"/>
  <c r="K3" i="6" a="1"/>
  <c r="K3" i="6" s="1"/>
  <c r="P3" i="6" s="1"/>
  <c r="L3" i="6" a="1"/>
  <c r="L3" i="6" s="1"/>
  <c r="Q3" i="6" s="1"/>
  <c r="I3" i="6" a="1"/>
  <c r="I3" i="6" s="1"/>
  <c r="N3" i="6" s="1"/>
  <c r="J3" i="6" a="1"/>
  <c r="J3" i="6" s="1"/>
  <c r="O3" i="6" s="1"/>
  <c r="H3" i="6" a="1"/>
  <c r="H3" i="6" s="1"/>
  <c r="M3" i="6" s="1"/>
  <c r="C23" i="7" l="1"/>
  <c r="B23" i="7"/>
  <c r="C24" i="7" l="1"/>
  <c r="C25" i="7" s="1"/>
  <c r="B24" i="7"/>
  <c r="B25" i="7" s="1"/>
  <c r="C26" i="7" l="1"/>
  <c r="C27" i="7" s="1"/>
  <c r="C28" i="7" s="1"/>
  <c r="B26" i="7"/>
  <c r="B27" i="7" s="1"/>
  <c r="B28" i="7" s="1"/>
  <c r="C29" i="7" l="1"/>
  <c r="C30" i="7" s="1"/>
  <c r="B29" i="7"/>
  <c r="B30" i="7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<sst xmlns="http://schemas.openxmlformats.org/spreadsheetml/2006/main" count="403" uniqueCount="107">
  <si>
    <t>Paramètres de suivi (modifiable)</t>
  </si>
  <si>
    <t>Date de référence (aujourd'hui)</t>
  </si>
  <si>
    <t>Délai 1er entretien (mois)</t>
  </si>
  <si>
    <t>Périodicité entretien (mois)</t>
  </si>
  <si>
    <t>Périodicité bilan récapitulatif (mois)</t>
  </si>
  <si>
    <t>Âge indicatif mi-carrière (ans)</t>
  </si>
  <si>
    <t>Âge indicatif fin de carrière (ans)</t>
  </si>
  <si>
    <t>Fenêtre alerte (jours)</t>
  </si>
  <si>
    <t>Nom</t>
  </si>
  <si>
    <t>Prénom</t>
  </si>
  <si>
    <t>Fonction / poste</t>
  </si>
  <si>
    <t>Date d'intégration</t>
  </si>
  <si>
    <t>Date de naissance</t>
  </si>
  <si>
    <t>Âge (ans)</t>
  </si>
  <si>
    <t>Ancienneté (ans)</t>
  </si>
  <si>
    <t>1er entretien (échéance)</t>
  </si>
  <si>
    <t>Dernier entretien (date)</t>
  </si>
  <si>
    <t>Type du dernier entretien</t>
  </si>
  <si>
    <t>Prochain entretien (échéance)</t>
  </si>
  <si>
    <t>Bilan 8 ans (échéance)</t>
  </si>
  <si>
    <t>Mi-carrière concerné ?</t>
  </si>
  <si>
    <t>Fin de carrière concerné ?</t>
  </si>
  <si>
    <t>Entretien à planifier (type)</t>
  </si>
  <si>
    <t>Date planifiée</t>
  </si>
  <si>
    <t>Réalisé ?</t>
  </si>
  <si>
    <t>Date réalisé</t>
  </si>
  <si>
    <t>Compte-rendu rédigé ?</t>
  </si>
  <si>
    <t>Compte-rendu signé ?</t>
  </si>
  <si>
    <t>Thèmes abordés (résumé)</t>
  </si>
  <si>
    <t>Actions / formations à prévoir</t>
  </si>
  <si>
    <t>Responsable action</t>
  </si>
  <si>
    <t>Échéance action</t>
  </si>
  <si>
    <t>Statut action</t>
  </si>
  <si>
    <t>Commentaires</t>
  </si>
  <si>
    <t>Tableau de pilotage – Échéances et retards</t>
  </si>
  <si>
    <t>Indicateurs (basés sur l'onglet Suivi et la Date de référence)</t>
  </si>
  <si>
    <t>Indicateur</t>
  </si>
  <si>
    <t>Valeur</t>
  </si>
  <si>
    <t>Effectif suivi (lignes avec date d’intégration)</t>
  </si>
  <si>
    <t>Entretiens en retard</t>
  </si>
  <si>
    <t>Entretiens à faire sous la fenêtre d’alerte</t>
  </si>
  <si>
    <t>Bilans 8 ans à faire sous la fenêtre d’alerte</t>
  </si>
  <si>
    <t>Salariés concernés mi-carrière (≥ seuil)</t>
  </si>
  <si>
    <t>Salariés concernés fin de carrière (≥ seuil)</t>
  </si>
  <si>
    <t>Légende (onglet Suivi)</t>
  </si>
  <si>
    <t>Rouge : entretien en retard (selon prochaine échéance)</t>
  </si>
  <si>
    <t>Jaune : entretien à réaliser sous la fenêtre d’alerte (par défaut 90 jours)</t>
  </si>
  <si>
    <t>Seuils et périodicités modifiables dans l’onglet Paramètres.</t>
  </si>
  <si>
    <t>Nom_1</t>
  </si>
  <si>
    <t>Pierre</t>
  </si>
  <si>
    <t>Informaticien</t>
  </si>
  <si>
    <t>Mi-carrière</t>
  </si>
  <si>
    <t>Nom_2</t>
  </si>
  <si>
    <t>Alain</t>
  </si>
  <si>
    <t>Concepteur - bureau d'étude</t>
  </si>
  <si>
    <t>Fonction - poste</t>
  </si>
  <si>
    <t>Liste des employés (ées)</t>
  </si>
  <si>
    <t>Nom_3</t>
  </si>
  <si>
    <t>Jean</t>
  </si>
  <si>
    <t>Acheteur</t>
  </si>
  <si>
    <t>Nom_4</t>
  </si>
  <si>
    <t>Jacques</t>
  </si>
  <si>
    <t>Planificateur</t>
  </si>
  <si>
    <t>Nom_5</t>
  </si>
  <si>
    <t>Thomas</t>
  </si>
  <si>
    <t>Financier - comptable</t>
  </si>
  <si>
    <t>Nicole</t>
  </si>
  <si>
    <t>Michèle</t>
  </si>
  <si>
    <t>Agent - assurance qualité</t>
  </si>
  <si>
    <t>Thérèse</t>
  </si>
  <si>
    <t>Entretien réalisé</t>
  </si>
  <si>
    <t>Date de l'entretien</t>
  </si>
  <si>
    <t>Oui</t>
  </si>
  <si>
    <t>Entretiens réalisés</t>
  </si>
  <si>
    <t>Concepteur - bureau d'études</t>
  </si>
  <si>
    <t>Paul</t>
  </si>
  <si>
    <t>Représentant</t>
  </si>
  <si>
    <t>Entretiens réalisés et à planifier</t>
  </si>
  <si>
    <t>Prochains entretiens à planifier</t>
  </si>
  <si>
    <t>Dernier entretiens réaliés</t>
  </si>
  <si>
    <t>Dossier individuel</t>
  </si>
  <si>
    <t>Entretiens planifiés</t>
  </si>
  <si>
    <t>Jours fériés</t>
  </si>
  <si>
    <t>Desc</t>
  </si>
  <si>
    <t>Jour de l'an</t>
  </si>
  <si>
    <t>Lundi de Pâques</t>
  </si>
  <si>
    <t>Flottant</t>
  </si>
  <si>
    <t>Fête du travail</t>
  </si>
  <si>
    <t>Fête de la Victoire de 1945</t>
  </si>
  <si>
    <t>Ascension</t>
  </si>
  <si>
    <t>Pentecôte</t>
  </si>
  <si>
    <t>Fête Nationale</t>
  </si>
  <si>
    <t>Assomption</t>
  </si>
  <si>
    <t>Toussaint</t>
  </si>
  <si>
    <t>Jour de l'Armistice</t>
  </si>
  <si>
    <t>Jour de Noël</t>
  </si>
  <si>
    <t>Vacances d'été</t>
  </si>
  <si>
    <t>Ajouter/modifier les vacances pour l'année 2026</t>
  </si>
  <si>
    <t>En agrandissant la table, vous pouvez entrer les jours fériés pour autant d'années que vous voulez.</t>
  </si>
  <si>
    <t>Si une journée devient fériée, le calcul va s'ajuster en conséquence.</t>
  </si>
  <si>
    <t>Note, on ne saisie pas les samedis et dimanches</t>
  </si>
  <si>
    <t>* si la date est en rouge, ce n'est pas une journée ouvrable</t>
  </si>
  <si>
    <t>Pour fins de validation dans les onglets "Entretiens" et "Individuel"</t>
  </si>
  <si>
    <t>Fin.</t>
  </si>
  <si>
    <t>Noms</t>
  </si>
  <si>
    <t>Les prénoms…</t>
  </si>
  <si>
    <t>Nbre prénom(s)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</si>
</sst>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C0C]yyyy/mm/dd\ ddd;@"/>
  </numFmts>
  <fonts count="12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2" fillId="2" borderId="0" xfId="0" applyFont="1" applyFill="1" applyAlignment="1">
      <alignment vertical="top" wrapText="1"/>
    </xf>
    <xf numFmtId="14" fontId="0" fillId="0" borderId="0" xfId="0" applyNumberFormat="1" applyAlignment="1">
      <alignment vertical="top" wrapText="1"/>
    </xf>
    <xf numFmtId="0" fontId="2" fillId="2" borderId="0" xfId="0" applyFont="1" applyFill="1" applyAlignment="1">
      <alignment horizontal="right" vertical="top" wrapText="1"/>
    </xf>
    <xf numFmtId="14" fontId="0" fillId="0" borderId="0" xfId="0" applyNumberForma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 indent="4"/>
    </xf>
    <xf numFmtId="0" fontId="7" fillId="5" borderId="0" xfId="0" applyFont="1" applyFill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indent="1"/>
    </xf>
    <xf numFmtId="0" fontId="8" fillId="0" borderId="0" xfId="0" applyFont="1"/>
    <xf numFmtId="0" fontId="0" fillId="7" borderId="6" xfId="0" applyFill="1" applyBorder="1"/>
    <xf numFmtId="0" fontId="4" fillId="6" borderId="3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14" fontId="0" fillId="0" borderId="0" xfId="0" applyNumberFormat="1" applyAlignment="1">
      <alignment horizontal="right" indent="1"/>
    </xf>
    <xf numFmtId="22" fontId="0" fillId="0" borderId="0" xfId="0" applyNumberFormat="1"/>
    <xf numFmtId="0" fontId="0" fillId="0" borderId="7" xfId="0" applyBorder="1"/>
    <xf numFmtId="14" fontId="0" fillId="0" borderId="6" xfId="0" applyNumberFormat="1" applyBorder="1"/>
    <xf numFmtId="0" fontId="9" fillId="0" borderId="0" xfId="0" applyFont="1"/>
    <xf numFmtId="0" fontId="10" fillId="0" borderId="0" xfId="0" applyFont="1"/>
    <xf numFmtId="0" fontId="7" fillId="8" borderId="2" xfId="0" applyFont="1" applyFill="1" applyBorder="1" applyAlignment="1">
      <alignment horizontal="left" vertical="center" wrapText="1"/>
    </xf>
    <xf numFmtId="0" fontId="7" fillId="8" borderId="2" xfId="0" applyFont="1" applyFill="1" applyBorder="1" applyAlignment="1">
      <alignment horizontal="right" vertical="center" wrapText="1" indent="1"/>
    </xf>
    <xf numFmtId="0" fontId="11" fillId="8" borderId="2" xfId="0" applyFont="1" applyFill="1" applyBorder="1" applyAlignment="1">
      <alignment horizontal="right" wrapText="1"/>
    </xf>
    <xf numFmtId="168" fontId="0" fillId="0" borderId="0" xfId="0" applyNumberFormat="1"/>
    <xf numFmtId="168" fontId="0" fillId="0" borderId="0" xfId="0" applyNumberFormat="1" applyAlignment="1">
      <alignment horizontal="left" indent="1"/>
    </xf>
    <xf numFmtId="0" fontId="0" fillId="0" borderId="9" xfId="0" applyBorder="1"/>
    <xf numFmtId="0" fontId="0" fillId="0" borderId="0" xfId="0" applyBorder="1"/>
    <xf numFmtId="0" fontId="0" fillId="0" borderId="6" xfId="0" applyBorder="1"/>
    <xf numFmtId="0" fontId="4" fillId="0" borderId="8" xfId="0" applyFont="1" applyBorder="1"/>
    <xf numFmtId="0" fontId="4" fillId="0" borderId="0" xfId="0" applyFont="1" applyBorder="1"/>
    <xf numFmtId="0" fontId="0" fillId="0" borderId="10" xfId="0" applyBorder="1" applyAlignment="1">
      <alignment horizontal="right" indent="1"/>
    </xf>
    <xf numFmtId="0" fontId="0" fillId="0" borderId="11" xfId="0" applyBorder="1" applyAlignment="1">
      <alignment horizontal="right" indent="1"/>
    </xf>
    <xf numFmtId="0" fontId="4" fillId="0" borderId="10" xfId="0" applyFont="1" applyBorder="1" applyAlignment="1">
      <alignment horizontal="right" indent="1"/>
    </xf>
  </cellXfs>
  <cellStyles count="1">
    <cellStyle name="Normal" xfId="0" builtinId="0"/>
  </cellStyles>
  <dxfs count="23">
    <dxf>
      <fill>
        <patternFill patternType="solid">
          <fgColor rgb="FFFFEB9C"/>
          <bgColor rgb="FFFFEB9C"/>
        </patternFill>
      </fill>
    </dxf>
    <dxf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8" formatCode="[$-C0C]yyyy/mm/dd\ ddd;@"/>
    </dxf>
    <dxf>
      <numFmt numFmtId="168" formatCode="[$-C0C]yyyy/mm/dd\ ddd;@"/>
      <alignment horizontal="left" vertical="bottom" textRotation="0" wrapText="0" relativeIndent="1" justifyLastLine="0" shrinkToFit="0" readingOrder="0"/>
    </dxf>
    <dxf>
      <numFmt numFmtId="168" formatCode="[$-C0C]yyyy/mm/dd\ ddd;@"/>
    </dxf>
    <dxf>
      <numFmt numFmtId="168" formatCode="[$-C0C]yyyy/mm/dd\ ddd;@"/>
    </dxf>
    <dxf>
      <numFmt numFmtId="0" formatCode="General"/>
    </dxf>
    <dxf>
      <numFmt numFmtId="0" formatCode="General"/>
    </dxf>
    <dxf>
      <numFmt numFmtId="19" formatCode="yyyy/mm/dd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right" vertical="bottom" textRotation="0" wrapText="0" relativeIndent="1" justifyLastLine="0" shrinkToFit="0" readingOrder="0"/>
    </dxf>
    <dxf>
      <numFmt numFmtId="0" formatCode="General"/>
      <alignment horizontal="right" vertical="bottom" textRotation="0" wrapText="0" relativeIndent="1" justifyLastLine="0" shrinkToFit="0" readingOrder="0"/>
    </dxf>
    <dxf>
      <numFmt numFmtId="19" formatCode="yyyy/mm/dd"/>
    </dxf>
    <dxf>
      <numFmt numFmtId="19" formatCode="yyyy/mm/dd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rgb="FFD9D9D9"/>
          <bgColor rgb="FFD9D9D9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FF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7FACAC-7D44-D64C-A995-037442607A99}" name="Table3" displayName="Table3" ref="E2:F101" totalsRowShown="0" dataDxfId="6">
  <autoFilter ref="E2:F101" xr:uid="{8B7FACAC-7D44-D64C-A995-037442607A99}"/>
  <tableColumns count="2">
    <tableColumn id="1" xr3:uid="{60BF0DC7-BE84-1442-A0A6-A950B9E4A5A5}" name="Jours fériés" dataDxfId="4"/>
    <tableColumn id="2" xr3:uid="{1057902B-B5FD-AA4B-AE3A-3C79A17FC410}" name="Desc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3114E4-83F7-C44A-9C8F-7BB513A99A78}" name="Table1" displayName="Table1" ref="A2:G50" totalsRowShown="0" headerRowDxfId="22">
  <autoFilter ref="A2:G50" xr:uid="{D43114E4-83F7-C44A-9C8F-7BB513A99A78}"/>
  <tableColumns count="7">
    <tableColumn id="1" xr3:uid="{07E6AA1D-285F-AB44-94EF-201A17D4E261}" name="Nom"/>
    <tableColumn id="2" xr3:uid="{3C6E3659-CA69-AD4F-A88E-2B019555A58B}" name="Prénom"/>
    <tableColumn id="3" xr3:uid="{160887A6-F3DA-134B-A688-C7976B8D8740}" name="Fonction - poste"/>
    <tableColumn id="4" xr3:uid="{B94A8EE9-896C-CB4A-B0E3-BA3493EE5EEF}" name="Date d'intégration"/>
    <tableColumn id="5" xr3:uid="{33EDD680-C17F-6041-A17B-8CA8FAA3BE97}" name="Date de naissance"/>
    <tableColumn id="6" xr3:uid="{B11DE2D8-166D-2F4C-BEAF-8B602B683D0F}" name="Âge (ans)">
      <calculatedColumnFormula>IF(Table1[[#This Row],[Date de naissance]]="","",DATEDIF(Table1[[#This Row],[Date de naissance]],Paramètres!$B$3,"Y"))</calculatedColumnFormula>
    </tableColumn>
    <tableColumn id="7" xr3:uid="{E2D3B275-7C8F-8B44-8628-5760BB4E8087}" name="Ancienneté (ans)">
      <calculatedColumnFormula>IF(Table1[[#This Row],[Date d''intégration]]="","",DATEDIF(Table1[[#This Row],[Date d''intégration]],Paramètres!$B$3,"Y"))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7351FA6-ABAF-9148-A10E-01349BAF37E9}" name="Table2" displayName="Table2" ref="A2:Q70" totalsRowShown="0" headerRowDxfId="21">
  <autoFilter ref="A2:Q70" xr:uid="{A7351FA6-ABAF-9148-A10E-01349BAF37E9}"/>
  <sortState xmlns:xlrd2="http://schemas.microsoft.com/office/spreadsheetml/2017/richdata2" ref="A3:Q70">
    <sortCondition ref="I2:I70"/>
  </sortState>
  <tableColumns count="17">
    <tableColumn id="1" xr3:uid="{73D8C60D-E59D-964D-85CB-14FC6419EB94}" name="Nom"/>
    <tableColumn id="2" xr3:uid="{7A2E29F0-993B-5943-B6C7-298B4A468410}" name="Prénom"/>
    <tableColumn id="3" xr3:uid="{B668C1DC-2EF3-6C4B-8BFF-EFF8AB7D7DA6}" name="Fonction - poste" dataDxfId="20">
      <calculatedColumnFormula array="1">IF(AND(Table2[[#This Row],[Nom]]&lt;&gt;"",Table2[[#This Row],[Prénom]]&lt;&gt;""),_xlfn.XLOOKUP(1,(Table1[Nom]=Table2[[#This Row],[Nom]])*(Table1[Prénom]=Table2[[#This Row],[Prénom]]),Table1[Fonction - poste],"Pas d'entrée",0,1),"")</calculatedColumnFormula>
    </tableColumn>
    <tableColumn id="4" xr3:uid="{8CD34150-31B6-784C-A886-912DEF470430}" name="Date d'intégration" dataDxfId="19">
      <calculatedColumnFormula array="1">IF(AND(Table2[[#This Row],[Nom]]&lt;&gt;"",Table2[[#This Row],[Prénom]]&lt;&gt;""),_xlfn.XLOOKUP(1,(Table1[Nom]=Table2[[#This Row],[Nom]])*(Table1[Prénom]=Table2[[#This Row],[Prénom]]),Table1[Date d''intégration],"Pas d'entrée",0,1),"")</calculatedColumnFormula>
    </tableColumn>
    <tableColumn id="5" xr3:uid="{64C1E36B-FF1E-A84C-8B28-93E246E9F705}" name="Date de naissance" dataDxfId="18">
      <calculatedColumnFormula array="1">IF(AND(Table2[[#This Row],[Nom]]&lt;&gt;"",Table2[[#This Row],[Prénom]]&lt;&gt;""),_xlfn.XLOOKUP(1,(Table1[Nom]=Table2[[#This Row],[Nom]])*(Table1[Prénom]=Table2[[#This Row],[Prénom]]),Table1[Date de naissance],"Pas d'entrée",0,1),"")</calculatedColumnFormula>
    </tableColumn>
    <tableColumn id="6" xr3:uid="{824A39E5-1994-944D-910D-B75B20B1D126}" name="Âge (ans)" dataDxfId="17">
      <calculatedColumnFormula>IF(Table2[[#This Row],[Date de naissance]]="","",DATEDIF(Table2[[#This Row],[Date de naissance]],Paramètres!$B$3,"Y"))</calculatedColumnFormula>
    </tableColumn>
    <tableColumn id="7" xr3:uid="{52DFB767-FCC3-094B-8232-A616CE3A7AC6}" name="Ancienneté (ans)" dataDxfId="16">
      <calculatedColumnFormula>IF(Table2[[#This Row],[Date d''intégration]]="","",DATEDIF(Table2[[#This Row],[Date d''intégration]],Paramètres!$B$3,"Y"))</calculatedColumnFormula>
    </tableColumn>
    <tableColumn id="8" xr3:uid="{C59F4B40-A0D9-AE45-9652-BF51CA939A79}" name="Entretien réalisé" dataDxfId="15"/>
    <tableColumn id="9" xr3:uid="{4F1970C1-82F8-D742-BC2A-590AEC948080}" name="Date de l'entretien" dataDxfId="3"/>
    <tableColumn id="10" xr3:uid="{1FB05286-FE49-2342-8D57-AB830DE5EDA9}" name="Compte-rendu rédigé ?" dataDxfId="14"/>
    <tableColumn id="11" xr3:uid="{06707710-1CE5-2F48-9BC3-7DCFD4E01FE9}" name="Compte-rendu signé ?" dataDxfId="13"/>
    <tableColumn id="12" xr3:uid="{642AA1CD-CB8D-6747-B36A-E30B61E764F0}" name="Thèmes abordés (résumé)" dataDxfId="12"/>
    <tableColumn id="13" xr3:uid="{B532FC11-1C3C-1A4D-BC79-3FE1E8771B75}" name="Actions / formations à prévoir" dataDxfId="11"/>
    <tableColumn id="14" xr3:uid="{B4899D15-3C35-A447-A8A9-465365C7470E}" name="Responsable action" dataDxfId="10"/>
    <tableColumn id="15" xr3:uid="{CAEAF6BA-1620-8C47-8C6B-D34A7DEC1052}" name="Échéance action" dataDxfId="9"/>
    <tableColumn id="16" xr3:uid="{E1EF4F10-F415-7549-B3F1-AF3D504F1EF0}" name="Statut action" dataDxfId="8"/>
    <tableColumn id="17" xr3:uid="{76C90A4D-6BCF-1F43-8261-9AE62A592EE8}" name="Commentaires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"/>
  <sheetViews>
    <sheetView zoomScale="140" zoomScaleNormal="140" workbookViewId="0">
      <selection activeCell="H6" sqref="H6"/>
    </sheetView>
  </sheetViews>
  <sheetFormatPr baseColWidth="10" defaultColWidth="8.83203125" defaultRowHeight="15" x14ac:dyDescent="0.2"/>
  <cols>
    <col min="1" max="1" width="29" bestFit="1" customWidth="1"/>
    <col min="2" max="2" width="13.5" customWidth="1"/>
    <col min="5" max="5" width="16" customWidth="1"/>
    <col min="6" max="6" width="27.83203125" customWidth="1"/>
    <col min="7" max="7" width="2.1640625" customWidth="1"/>
  </cols>
  <sheetData>
    <row r="1" spans="1:8" ht="16" x14ac:dyDescent="0.2">
      <c r="A1" s="1" t="s">
        <v>0</v>
      </c>
    </row>
    <row r="2" spans="1:8" x14ac:dyDescent="0.2">
      <c r="E2" t="s">
        <v>82</v>
      </c>
      <c r="F2" t="s">
        <v>83</v>
      </c>
      <c r="H2" t="s">
        <v>97</v>
      </c>
    </row>
    <row r="3" spans="1:8" ht="16" x14ac:dyDescent="0.2">
      <c r="A3" s="2" t="s">
        <v>1</v>
      </c>
      <c r="B3" s="7">
        <f ca="1">TODAY()</f>
        <v>46036</v>
      </c>
      <c r="E3" s="36">
        <v>46023</v>
      </c>
      <c r="F3" s="35" t="s">
        <v>84</v>
      </c>
      <c r="H3" t="s">
        <v>100</v>
      </c>
    </row>
    <row r="4" spans="1:8" ht="16" x14ac:dyDescent="0.2">
      <c r="A4" s="2" t="s">
        <v>2</v>
      </c>
      <c r="B4" s="3">
        <v>12</v>
      </c>
      <c r="E4" s="36">
        <v>46024</v>
      </c>
      <c r="F4" s="35" t="s">
        <v>86</v>
      </c>
    </row>
    <row r="5" spans="1:8" ht="16" x14ac:dyDescent="0.2">
      <c r="A5" s="2" t="s">
        <v>3</v>
      </c>
      <c r="B5" s="3">
        <v>48</v>
      </c>
      <c r="E5" s="36">
        <v>46118</v>
      </c>
      <c r="F5" s="35" t="s">
        <v>85</v>
      </c>
      <c r="H5" t="s">
        <v>98</v>
      </c>
    </row>
    <row r="6" spans="1:8" ht="16" x14ac:dyDescent="0.2">
      <c r="A6" s="2" t="s">
        <v>4</v>
      </c>
      <c r="B6" s="3">
        <v>96</v>
      </c>
      <c r="E6" s="36">
        <v>46143</v>
      </c>
      <c r="F6" s="35" t="s">
        <v>87</v>
      </c>
      <c r="H6" t="s">
        <v>99</v>
      </c>
    </row>
    <row r="7" spans="1:8" ht="16" x14ac:dyDescent="0.2">
      <c r="A7" s="2" t="s">
        <v>5</v>
      </c>
      <c r="B7" s="3">
        <v>45</v>
      </c>
      <c r="E7" s="36">
        <v>46150</v>
      </c>
      <c r="F7" s="35" t="s">
        <v>88</v>
      </c>
    </row>
    <row r="8" spans="1:8" ht="16" x14ac:dyDescent="0.2">
      <c r="A8" s="2" t="s">
        <v>6</v>
      </c>
      <c r="B8" s="3">
        <v>60</v>
      </c>
      <c r="E8" s="36">
        <v>46156</v>
      </c>
      <c r="F8" s="35" t="s">
        <v>89</v>
      </c>
    </row>
    <row r="9" spans="1:8" ht="16" x14ac:dyDescent="0.2">
      <c r="A9" s="2" t="s">
        <v>7</v>
      </c>
      <c r="B9" s="3">
        <v>90</v>
      </c>
      <c r="E9" s="36">
        <v>46167</v>
      </c>
      <c r="F9" s="35" t="s">
        <v>90</v>
      </c>
    </row>
    <row r="10" spans="1:8" x14ac:dyDescent="0.2">
      <c r="E10" s="36">
        <v>46217</v>
      </c>
      <c r="F10" s="35" t="s">
        <v>91</v>
      </c>
    </row>
    <row r="11" spans="1:8" x14ac:dyDescent="0.2">
      <c r="E11" s="36">
        <v>46249</v>
      </c>
      <c r="F11" s="35" t="s">
        <v>92</v>
      </c>
    </row>
    <row r="12" spans="1:8" x14ac:dyDescent="0.2">
      <c r="E12" s="36">
        <v>46327</v>
      </c>
      <c r="F12" s="35" t="s">
        <v>93</v>
      </c>
    </row>
    <row r="13" spans="1:8" x14ac:dyDescent="0.2">
      <c r="E13" s="36">
        <v>46337</v>
      </c>
      <c r="F13" s="35" t="s">
        <v>94</v>
      </c>
    </row>
    <row r="14" spans="1:8" x14ac:dyDescent="0.2">
      <c r="E14" s="36">
        <v>46381</v>
      </c>
      <c r="F14" s="35" t="s">
        <v>95</v>
      </c>
    </row>
    <row r="15" spans="1:8" x14ac:dyDescent="0.2">
      <c r="E15" s="36">
        <v>46384</v>
      </c>
      <c r="F15" s="35" t="s">
        <v>86</v>
      </c>
    </row>
    <row r="16" spans="1:8" x14ac:dyDescent="0.2">
      <c r="E16" s="36">
        <v>46385</v>
      </c>
      <c r="F16" s="35" t="s">
        <v>86</v>
      </c>
    </row>
    <row r="17" spans="5:6" x14ac:dyDescent="0.2">
      <c r="E17" s="36">
        <v>46386</v>
      </c>
      <c r="F17" s="35" t="s">
        <v>86</v>
      </c>
    </row>
    <row r="18" spans="5:6" x14ac:dyDescent="0.2">
      <c r="E18" s="36">
        <v>46387</v>
      </c>
      <c r="F18" s="35" t="s">
        <v>86</v>
      </c>
    </row>
    <row r="19" spans="5:6" x14ac:dyDescent="0.2">
      <c r="E19" s="36">
        <v>46388</v>
      </c>
      <c r="F19" s="35" t="s">
        <v>84</v>
      </c>
    </row>
    <row r="20" spans="5:6" x14ac:dyDescent="0.2">
      <c r="E20" s="36">
        <v>46209</v>
      </c>
      <c r="F20" s="35" t="s">
        <v>96</v>
      </c>
    </row>
    <row r="21" spans="5:6" x14ac:dyDescent="0.2">
      <c r="E21" s="36">
        <v>46210</v>
      </c>
      <c r="F21" s="35" t="s">
        <v>96</v>
      </c>
    </row>
    <row r="22" spans="5:6" x14ac:dyDescent="0.2">
      <c r="E22" s="36">
        <v>46211</v>
      </c>
      <c r="F22" s="35" t="s">
        <v>96</v>
      </c>
    </row>
    <row r="23" spans="5:6" x14ac:dyDescent="0.2">
      <c r="E23" s="36">
        <v>46212</v>
      </c>
      <c r="F23" s="35" t="s">
        <v>96</v>
      </c>
    </row>
    <row r="24" spans="5:6" x14ac:dyDescent="0.2">
      <c r="E24" s="36">
        <v>46213</v>
      </c>
      <c r="F24" s="35" t="s">
        <v>96</v>
      </c>
    </row>
    <row r="25" spans="5:6" x14ac:dyDescent="0.2">
      <c r="E25" s="36">
        <v>46216</v>
      </c>
      <c r="F25" s="35" t="s">
        <v>96</v>
      </c>
    </row>
    <row r="26" spans="5:6" x14ac:dyDescent="0.2">
      <c r="E26" s="36">
        <v>46217</v>
      </c>
      <c r="F26" s="35" t="s">
        <v>96</v>
      </c>
    </row>
    <row r="27" spans="5:6" x14ac:dyDescent="0.2">
      <c r="E27" s="36">
        <v>46218</v>
      </c>
      <c r="F27" s="35" t="s">
        <v>96</v>
      </c>
    </row>
    <row r="28" spans="5:6" x14ac:dyDescent="0.2">
      <c r="E28" s="36">
        <v>46219</v>
      </c>
      <c r="F28" s="35" t="s">
        <v>96</v>
      </c>
    </row>
    <row r="29" spans="5:6" x14ac:dyDescent="0.2">
      <c r="E29" s="36">
        <v>46220</v>
      </c>
      <c r="F29" s="35" t="s">
        <v>96</v>
      </c>
    </row>
    <row r="30" spans="5:6" x14ac:dyDescent="0.2">
      <c r="E30" s="36">
        <v>46223</v>
      </c>
      <c r="F30" s="35" t="s">
        <v>96</v>
      </c>
    </row>
    <row r="31" spans="5:6" x14ac:dyDescent="0.2">
      <c r="E31" s="36">
        <v>46224</v>
      </c>
      <c r="F31" s="35" t="s">
        <v>96</v>
      </c>
    </row>
    <row r="32" spans="5:6" x14ac:dyDescent="0.2">
      <c r="E32" s="36">
        <v>46225</v>
      </c>
      <c r="F32" s="35" t="s">
        <v>96</v>
      </c>
    </row>
    <row r="33" spans="5:6" x14ac:dyDescent="0.2">
      <c r="E33" s="36">
        <v>46226</v>
      </c>
      <c r="F33" s="35" t="s">
        <v>96</v>
      </c>
    </row>
    <row r="34" spans="5:6" x14ac:dyDescent="0.2">
      <c r="E34" s="36">
        <v>46227</v>
      </c>
      <c r="F34" s="35" t="s">
        <v>96</v>
      </c>
    </row>
    <row r="35" spans="5:6" x14ac:dyDescent="0.2">
      <c r="E35" s="36"/>
      <c r="F35" s="35"/>
    </row>
    <row r="36" spans="5:6" x14ac:dyDescent="0.2">
      <c r="E36" s="36"/>
      <c r="F36" s="35"/>
    </row>
    <row r="37" spans="5:6" x14ac:dyDescent="0.2">
      <c r="E37" s="36"/>
      <c r="F37" s="35"/>
    </row>
    <row r="38" spans="5:6" x14ac:dyDescent="0.2">
      <c r="E38" s="36"/>
      <c r="F38" s="35"/>
    </row>
    <row r="39" spans="5:6" x14ac:dyDescent="0.2">
      <c r="E39" s="36"/>
      <c r="F39" s="35"/>
    </row>
    <row r="40" spans="5:6" x14ac:dyDescent="0.2">
      <c r="E40" s="36"/>
      <c r="F40" s="35"/>
    </row>
    <row r="41" spans="5:6" x14ac:dyDescent="0.2">
      <c r="E41" s="36"/>
      <c r="F41" s="35"/>
    </row>
    <row r="42" spans="5:6" x14ac:dyDescent="0.2">
      <c r="E42" s="36"/>
      <c r="F42" s="35"/>
    </row>
    <row r="43" spans="5:6" x14ac:dyDescent="0.2">
      <c r="E43" s="36"/>
      <c r="F43" s="35"/>
    </row>
    <row r="44" spans="5:6" x14ac:dyDescent="0.2">
      <c r="E44" s="36"/>
      <c r="F44" s="35"/>
    </row>
    <row r="45" spans="5:6" x14ac:dyDescent="0.2">
      <c r="E45" s="36"/>
      <c r="F45" s="35"/>
    </row>
    <row r="46" spans="5:6" x14ac:dyDescent="0.2">
      <c r="E46" s="36"/>
      <c r="F46" s="35"/>
    </row>
    <row r="47" spans="5:6" x14ac:dyDescent="0.2">
      <c r="E47" s="36"/>
      <c r="F47" s="35"/>
    </row>
    <row r="48" spans="5:6" x14ac:dyDescent="0.2">
      <c r="E48" s="36"/>
      <c r="F48" s="35"/>
    </row>
    <row r="49" spans="5:6" x14ac:dyDescent="0.2">
      <c r="E49" s="36"/>
      <c r="F49" s="35"/>
    </row>
    <row r="50" spans="5:6" x14ac:dyDescent="0.2">
      <c r="E50" s="36"/>
      <c r="F50" s="35"/>
    </row>
    <row r="51" spans="5:6" x14ac:dyDescent="0.2">
      <c r="E51" s="36"/>
      <c r="F51" s="35"/>
    </row>
    <row r="52" spans="5:6" x14ac:dyDescent="0.2">
      <c r="E52" s="36"/>
      <c r="F52" s="35"/>
    </row>
    <row r="53" spans="5:6" x14ac:dyDescent="0.2">
      <c r="E53" s="36"/>
      <c r="F53" s="35"/>
    </row>
    <row r="54" spans="5:6" x14ac:dyDescent="0.2">
      <c r="E54" s="36"/>
      <c r="F54" s="35"/>
    </row>
    <row r="55" spans="5:6" x14ac:dyDescent="0.2">
      <c r="E55" s="36"/>
      <c r="F55" s="35"/>
    </row>
    <row r="56" spans="5:6" x14ac:dyDescent="0.2">
      <c r="E56" s="36"/>
      <c r="F56" s="35"/>
    </row>
    <row r="57" spans="5:6" x14ac:dyDescent="0.2">
      <c r="E57" s="36"/>
      <c r="F57" s="35"/>
    </row>
    <row r="58" spans="5:6" x14ac:dyDescent="0.2">
      <c r="E58" s="36"/>
      <c r="F58" s="35"/>
    </row>
    <row r="59" spans="5:6" x14ac:dyDescent="0.2">
      <c r="E59" s="36"/>
      <c r="F59" s="35"/>
    </row>
    <row r="60" spans="5:6" x14ac:dyDescent="0.2">
      <c r="E60" s="36"/>
      <c r="F60" s="35"/>
    </row>
    <row r="61" spans="5:6" x14ac:dyDescent="0.2">
      <c r="E61" s="36"/>
      <c r="F61" s="35"/>
    </row>
    <row r="62" spans="5:6" x14ac:dyDescent="0.2">
      <c r="E62" s="36"/>
      <c r="F62" s="35"/>
    </row>
    <row r="63" spans="5:6" x14ac:dyDescent="0.2">
      <c r="E63" s="36"/>
      <c r="F63" s="35"/>
    </row>
    <row r="64" spans="5:6" x14ac:dyDescent="0.2">
      <c r="E64" s="36"/>
      <c r="F64" s="35"/>
    </row>
    <row r="65" spans="5:6" x14ac:dyDescent="0.2">
      <c r="E65" s="36"/>
      <c r="F65" s="35"/>
    </row>
    <row r="66" spans="5:6" x14ac:dyDescent="0.2">
      <c r="E66" s="36"/>
      <c r="F66" s="35"/>
    </row>
    <row r="67" spans="5:6" x14ac:dyDescent="0.2">
      <c r="E67" s="36"/>
      <c r="F67" s="35"/>
    </row>
    <row r="68" spans="5:6" x14ac:dyDescent="0.2">
      <c r="E68" s="36"/>
      <c r="F68" s="35"/>
    </row>
    <row r="69" spans="5:6" x14ac:dyDescent="0.2">
      <c r="E69" s="36"/>
      <c r="F69" s="35"/>
    </row>
    <row r="70" spans="5:6" x14ac:dyDescent="0.2">
      <c r="E70" s="36"/>
      <c r="F70" s="35"/>
    </row>
    <row r="71" spans="5:6" x14ac:dyDescent="0.2">
      <c r="E71" s="36"/>
      <c r="F71" s="35"/>
    </row>
    <row r="72" spans="5:6" x14ac:dyDescent="0.2">
      <c r="E72" s="36"/>
      <c r="F72" s="35"/>
    </row>
    <row r="73" spans="5:6" x14ac:dyDescent="0.2">
      <c r="E73" s="36"/>
      <c r="F73" s="35"/>
    </row>
    <row r="74" spans="5:6" x14ac:dyDescent="0.2">
      <c r="E74" s="36"/>
      <c r="F74" s="35"/>
    </row>
    <row r="75" spans="5:6" x14ac:dyDescent="0.2">
      <c r="E75" s="36"/>
      <c r="F75" s="35"/>
    </row>
    <row r="76" spans="5:6" x14ac:dyDescent="0.2">
      <c r="E76" s="36"/>
      <c r="F76" s="35"/>
    </row>
    <row r="77" spans="5:6" x14ac:dyDescent="0.2">
      <c r="E77" s="36"/>
      <c r="F77" s="35"/>
    </row>
    <row r="78" spans="5:6" x14ac:dyDescent="0.2">
      <c r="E78" s="36"/>
      <c r="F78" s="35"/>
    </row>
    <row r="79" spans="5:6" x14ac:dyDescent="0.2">
      <c r="E79" s="36"/>
      <c r="F79" s="35"/>
    </row>
    <row r="80" spans="5:6" x14ac:dyDescent="0.2">
      <c r="E80" s="36"/>
      <c r="F80" s="35"/>
    </row>
    <row r="81" spans="5:6" x14ac:dyDescent="0.2">
      <c r="E81" s="36"/>
      <c r="F81" s="35"/>
    </row>
    <row r="82" spans="5:6" x14ac:dyDescent="0.2">
      <c r="E82" s="36"/>
      <c r="F82" s="35"/>
    </row>
    <row r="83" spans="5:6" x14ac:dyDescent="0.2">
      <c r="E83" s="36"/>
      <c r="F83" s="35"/>
    </row>
    <row r="84" spans="5:6" x14ac:dyDescent="0.2">
      <c r="E84" s="36"/>
      <c r="F84" s="35"/>
    </row>
    <row r="85" spans="5:6" x14ac:dyDescent="0.2">
      <c r="E85" s="36"/>
      <c r="F85" s="35"/>
    </row>
    <row r="86" spans="5:6" x14ac:dyDescent="0.2">
      <c r="E86" s="36"/>
      <c r="F86" s="35"/>
    </row>
    <row r="87" spans="5:6" x14ac:dyDescent="0.2">
      <c r="E87" s="36"/>
      <c r="F87" s="35"/>
    </row>
    <row r="88" spans="5:6" x14ac:dyDescent="0.2">
      <c r="E88" s="36"/>
      <c r="F88" s="35"/>
    </row>
    <row r="89" spans="5:6" x14ac:dyDescent="0.2">
      <c r="E89" s="36"/>
      <c r="F89" s="35"/>
    </row>
    <row r="90" spans="5:6" x14ac:dyDescent="0.2">
      <c r="E90" s="36"/>
      <c r="F90" s="35"/>
    </row>
    <row r="91" spans="5:6" x14ac:dyDescent="0.2">
      <c r="E91" s="36"/>
      <c r="F91" s="35"/>
    </row>
    <row r="92" spans="5:6" x14ac:dyDescent="0.2">
      <c r="E92" s="36"/>
      <c r="F92" s="35"/>
    </row>
    <row r="93" spans="5:6" x14ac:dyDescent="0.2">
      <c r="E93" s="36"/>
      <c r="F93" s="35"/>
    </row>
    <row r="94" spans="5:6" x14ac:dyDescent="0.2">
      <c r="E94" s="36"/>
      <c r="F94" s="35"/>
    </row>
    <row r="95" spans="5:6" x14ac:dyDescent="0.2">
      <c r="E95" s="36"/>
      <c r="F95" s="35"/>
    </row>
    <row r="96" spans="5:6" x14ac:dyDescent="0.2">
      <c r="E96" s="36"/>
      <c r="F96" s="35"/>
    </row>
    <row r="97" spans="5:6" x14ac:dyDescent="0.2">
      <c r="E97" s="36"/>
      <c r="F97" s="35"/>
    </row>
    <row r="98" spans="5:6" x14ac:dyDescent="0.2">
      <c r="E98" s="36"/>
      <c r="F98" s="35"/>
    </row>
    <row r="99" spans="5:6" x14ac:dyDescent="0.2">
      <c r="E99" s="36"/>
      <c r="F99" s="35"/>
    </row>
    <row r="100" spans="5:6" x14ac:dyDescent="0.2">
      <c r="E100" s="36"/>
      <c r="F100" s="35"/>
    </row>
    <row r="101" spans="5:6" x14ac:dyDescent="0.2">
      <c r="E101" s="36"/>
      <c r="F101" s="35"/>
    </row>
  </sheetData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9656F-FDA6-E344-8D1F-0F91285567D3}">
  <dimension ref="A1:AD50"/>
  <sheetViews>
    <sheetView zoomScale="140" zoomScaleNormal="140" workbookViewId="0">
      <selection activeCell="C30" sqref="C30"/>
    </sheetView>
  </sheetViews>
  <sheetFormatPr baseColWidth="10" defaultRowHeight="15" x14ac:dyDescent="0.2"/>
  <cols>
    <col min="2" max="2" width="13.33203125" customWidth="1"/>
    <col min="3" max="3" width="22" customWidth="1"/>
    <col min="4" max="4" width="17.83203125" customWidth="1"/>
    <col min="5" max="5" width="17.1640625" customWidth="1"/>
    <col min="6" max="6" width="13.33203125" customWidth="1"/>
    <col min="7" max="7" width="16.5" customWidth="1"/>
    <col min="17" max="17" width="14.33203125" customWidth="1"/>
    <col min="30" max="30" width="1.5" customWidth="1"/>
  </cols>
  <sheetData>
    <row r="1" spans="1:30" ht="21" x14ac:dyDescent="0.25">
      <c r="A1" s="11" t="s">
        <v>56</v>
      </c>
      <c r="Q1" s="40" t="s">
        <v>102</v>
      </c>
      <c r="R1" s="28"/>
      <c r="S1" s="28"/>
      <c r="T1" s="37"/>
    </row>
    <row r="2" spans="1:30" ht="16" x14ac:dyDescent="0.2">
      <c r="A2" s="4" t="s">
        <v>8</v>
      </c>
      <c r="B2" s="4" t="s">
        <v>9</v>
      </c>
      <c r="C2" s="4" t="s">
        <v>55</v>
      </c>
      <c r="D2" s="4" t="s">
        <v>11</v>
      </c>
      <c r="E2" s="4" t="s">
        <v>12</v>
      </c>
      <c r="F2" s="4" t="s">
        <v>13</v>
      </c>
      <c r="G2" s="4" t="s">
        <v>14</v>
      </c>
      <c r="Q2" s="44" t="s">
        <v>106</v>
      </c>
      <c r="R2" s="41" t="s">
        <v>104</v>
      </c>
      <c r="S2" s="41" t="s">
        <v>105</v>
      </c>
      <c r="T2" s="41"/>
    </row>
    <row r="3" spans="1:30" x14ac:dyDescent="0.2">
      <c r="A3" t="s">
        <v>48</v>
      </c>
      <c r="B3" t="s">
        <v>49</v>
      </c>
      <c r="C3" t="s">
        <v>50</v>
      </c>
      <c r="D3" s="9">
        <v>37895</v>
      </c>
      <c r="E3" s="9">
        <v>28979</v>
      </c>
      <c r="F3">
        <f ca="1">IF(Table1[[#This Row],[Date de naissance]]="","",DATEDIF(Table1[[#This Row],[Date de naissance]],Paramètres!$B$3,"Y"))</f>
        <v>46</v>
      </c>
      <c r="G3">
        <f ca="1">IF(Table1[[#This Row],[Date d''intégration]]="","",DATEDIF(Table1[[#This Row],[Date d''intégration]],Paramètres!$B$3,"Y"))</f>
        <v>22</v>
      </c>
      <c r="Q3" s="42">
        <f t="shared" ref="Q3:Q7" si="0">IF(R3&lt;&gt;"",COUNTIF(S3:AC3,"&lt;&gt;"&amp;""),"")</f>
        <v>2</v>
      </c>
      <c r="R3" s="38" t="str" cm="1">
        <f t="array" ref="R3:R7">_xlfn.UNIQUE(_xlfn._xlws.FILTER(Table1[Nom],Table1[Nom]&lt;&gt;""))</f>
        <v>Nom_1</v>
      </c>
      <c r="S3" s="38" t="str" cm="1">
        <f t="array" ref="S3:T3">IF($R3&lt;&gt;"",TRANSPOSE(_xlfn._xlws.SORT(_xlfn._xlws.FILTER(Table1[Prénom],Table1[Nom]=$R3))),"")</f>
        <v>Paul</v>
      </c>
      <c r="T3" s="38" t="str">
        <v>Pierre</v>
      </c>
    </row>
    <row r="4" spans="1:30" x14ac:dyDescent="0.2">
      <c r="A4" t="s">
        <v>52</v>
      </c>
      <c r="B4" t="s">
        <v>67</v>
      </c>
      <c r="C4" t="s">
        <v>74</v>
      </c>
      <c r="D4" s="9">
        <v>43895</v>
      </c>
      <c r="E4" s="9">
        <v>34172</v>
      </c>
      <c r="F4">
        <f ca="1">IF(Table1[[#This Row],[Date de naissance]]="","",DATEDIF(Table1[[#This Row],[Date de naissance]],Paramètres!$B$3,"Y"))</f>
        <v>32</v>
      </c>
      <c r="G4">
        <f ca="1">IF(Table1[[#This Row],[Date d''intégration]]="","",DATEDIF(Table1[[#This Row],[Date d''intégration]],Paramètres!$B$3,"Y"))</f>
        <v>5</v>
      </c>
      <c r="Q4" s="42">
        <f t="shared" si="0"/>
        <v>1</v>
      </c>
      <c r="R4" s="38" t="str">
        <v>Nom_2</v>
      </c>
      <c r="S4" s="38" t="str" cm="1">
        <f t="array" ref="S4">IF($R4&lt;&gt;"",TRANSPOSE(_xlfn._xlws.SORT(_xlfn._xlws.FILTER(Table1[Prénom],Table1[Nom]=$R4))),"")</f>
        <v>Michèle</v>
      </c>
      <c r="T4" s="38"/>
      <c r="AD4" s="13"/>
    </row>
    <row r="5" spans="1:30" x14ac:dyDescent="0.2">
      <c r="A5" t="s">
        <v>57</v>
      </c>
      <c r="B5" t="s">
        <v>58</v>
      </c>
      <c r="C5" t="s">
        <v>59</v>
      </c>
      <c r="D5" s="9">
        <v>32004</v>
      </c>
      <c r="E5" s="9">
        <v>24534</v>
      </c>
      <c r="F5">
        <f ca="1">IF(Table1[[#This Row],[Date de naissance]]="","",DATEDIF(Table1[[#This Row],[Date de naissance]],Paramètres!$B$3,"Y"))</f>
        <v>58</v>
      </c>
      <c r="G5">
        <f ca="1">IF(Table1[[#This Row],[Date d''intégration]]="","",DATEDIF(Table1[[#This Row],[Date d''intégration]],Paramètres!$B$3,"Y"))</f>
        <v>38</v>
      </c>
      <c r="Q5" s="42">
        <f t="shared" si="0"/>
        <v>2</v>
      </c>
      <c r="R5" s="38" t="str">
        <v>Nom_3</v>
      </c>
      <c r="S5" s="38" t="str" cm="1">
        <f t="array" ref="S5:T5">IF($R5&lt;&gt;"",TRANSPOSE(_xlfn._xlws.SORT(_xlfn._xlws.FILTER(Table1[Prénom],Table1[Nom]=$R5))),"")</f>
        <v>Jean</v>
      </c>
      <c r="T5" s="38" t="str">
        <v>Thérèse</v>
      </c>
      <c r="AD5" s="13"/>
    </row>
    <row r="6" spans="1:30" x14ac:dyDescent="0.2">
      <c r="A6" t="s">
        <v>60</v>
      </c>
      <c r="B6" t="s">
        <v>61</v>
      </c>
      <c r="C6" t="s">
        <v>62</v>
      </c>
      <c r="D6" s="9">
        <v>45538</v>
      </c>
      <c r="E6" s="9">
        <v>36923</v>
      </c>
      <c r="F6">
        <f ca="1">IF(Table1[[#This Row],[Date de naissance]]="","",DATEDIF(Table1[[#This Row],[Date de naissance]],Paramètres!$B$3,"Y"))</f>
        <v>24</v>
      </c>
      <c r="G6">
        <f ca="1">IF(Table1[[#This Row],[Date d''intégration]]="","",DATEDIF(Table1[[#This Row],[Date d''intégration]],Paramètres!$B$3,"Y"))</f>
        <v>1</v>
      </c>
      <c r="Q6" s="42">
        <f t="shared" si="0"/>
        <v>2</v>
      </c>
      <c r="R6" s="38" t="str">
        <v>Nom_4</v>
      </c>
      <c r="S6" s="38" t="str" cm="1">
        <f t="array" ref="S6:T6">IF($R6&lt;&gt;"",TRANSPOSE(_xlfn._xlws.SORT(_xlfn._xlws.FILTER(Table1[Prénom],Table1[Nom]=$R6))),"")</f>
        <v>Jacques</v>
      </c>
      <c r="T6" s="38" t="str">
        <v>Nicole</v>
      </c>
      <c r="AD6" s="13"/>
    </row>
    <row r="7" spans="1:30" x14ac:dyDescent="0.2">
      <c r="A7" t="s">
        <v>63</v>
      </c>
      <c r="B7" t="s">
        <v>64</v>
      </c>
      <c r="C7" t="s">
        <v>65</v>
      </c>
      <c r="D7" s="9">
        <v>45986</v>
      </c>
      <c r="E7" s="9">
        <v>37431</v>
      </c>
      <c r="F7">
        <f ca="1">IF(Table1[[#This Row],[Date de naissance]]="","",DATEDIF(Table1[[#This Row],[Date de naissance]],Paramètres!$B$3,"Y"))</f>
        <v>23</v>
      </c>
      <c r="G7">
        <f ca="1">IF(Table1[[#This Row],[Date d''intégration]]="","",DATEDIF(Table1[[#This Row],[Date d''intégration]],Paramètres!$B$3,"Y"))</f>
        <v>0</v>
      </c>
      <c r="Q7" s="42">
        <f t="shared" si="0"/>
        <v>1</v>
      </c>
      <c r="R7" s="38" t="str">
        <v>Nom_5</v>
      </c>
      <c r="S7" s="38" t="str" cm="1">
        <f t="array" ref="S7">IF($R7&lt;&gt;"",TRANSPOSE(_xlfn._xlws.SORT(_xlfn._xlws.FILTER(Table1[Prénom],Table1[Nom]=$R7))),"")</f>
        <v>Thomas</v>
      </c>
      <c r="T7" s="38"/>
      <c r="AD7" s="13"/>
    </row>
    <row r="8" spans="1:30" x14ac:dyDescent="0.2">
      <c r="A8" t="s">
        <v>60</v>
      </c>
      <c r="B8" t="s">
        <v>66</v>
      </c>
      <c r="C8" t="s">
        <v>68</v>
      </c>
      <c r="D8" s="9">
        <v>42069</v>
      </c>
      <c r="E8" s="9">
        <v>32974</v>
      </c>
      <c r="F8">
        <f ca="1">IF(Table1[[#This Row],[Date de naissance]]="","",DATEDIF(Table1[[#This Row],[Date de naissance]],Paramètres!$B$3,"Y"))</f>
        <v>35</v>
      </c>
      <c r="G8">
        <f ca="1">IF(Table1[[#This Row],[Date d''intégration]]="","",DATEDIF(Table1[[#This Row],[Date d''intégration]],Paramètres!$B$3,"Y"))</f>
        <v>10</v>
      </c>
      <c r="Q8" s="42" t="str">
        <f>IF(R8&lt;&gt;"",COUNTIF(S8:AC8,"&lt;&gt;"&amp;""),"")</f>
        <v/>
      </c>
      <c r="R8" s="38"/>
      <c r="S8" s="38" t="str" cm="1">
        <f t="array" ref="S8">IF($R8&lt;&gt;"",TRANSPOSE(_xlfn._xlws.SORT(_xlfn._xlws.FILTER(Table1[Prénom],Table1[Nom]=$R8))),"")</f>
        <v/>
      </c>
      <c r="T8" s="38"/>
      <c r="AD8" s="13"/>
    </row>
    <row r="9" spans="1:30" x14ac:dyDescent="0.2">
      <c r="A9" t="s">
        <v>57</v>
      </c>
      <c r="B9" t="s">
        <v>69</v>
      </c>
      <c r="C9" t="s">
        <v>65</v>
      </c>
      <c r="D9" s="9">
        <v>32888</v>
      </c>
      <c r="E9" s="9">
        <v>24174</v>
      </c>
      <c r="F9">
        <f ca="1">IF(Table1[[#This Row],[Date de naissance]]="","",DATEDIF(Table1[[#This Row],[Date de naissance]],Paramètres!$B$3,"Y"))</f>
        <v>59</v>
      </c>
      <c r="G9">
        <f ca="1">IF(Table1[[#This Row],[Date d''intégration]]="","",DATEDIF(Table1[[#This Row],[Date d''intégration]],Paramètres!$B$3,"Y"))</f>
        <v>35</v>
      </c>
      <c r="Q9" s="42" t="str">
        <f t="shared" ref="Q9:Q22" si="1">IF(R9&lt;&gt;"",COUNTIF(S9:AC9,"&lt;&gt;"&amp;""),"")</f>
        <v/>
      </c>
      <c r="R9" s="38"/>
      <c r="S9" s="38" t="str" cm="1">
        <f t="array" ref="S9">IF($R9&lt;&gt;"",TRANSPOSE(_xlfn._xlws.SORT(_xlfn._xlws.FILTER(Table1[Prénom],Table1[Nom]=$R9))),"")</f>
        <v/>
      </c>
      <c r="T9" s="38"/>
      <c r="AD9" s="13"/>
    </row>
    <row r="10" spans="1:30" x14ac:dyDescent="0.2">
      <c r="A10" t="s">
        <v>48</v>
      </c>
      <c r="B10" t="s">
        <v>75</v>
      </c>
      <c r="C10" t="s">
        <v>76</v>
      </c>
      <c r="D10" s="9">
        <v>36592</v>
      </c>
      <c r="E10" s="9">
        <v>24904</v>
      </c>
      <c r="F10">
        <f ca="1">IF(Table1[[#This Row],[Date de naissance]]="","",DATEDIF(Table1[[#This Row],[Date de naissance]],Paramètres!$B$3,"Y"))</f>
        <v>57</v>
      </c>
      <c r="G10">
        <f ca="1">IF(Table1[[#This Row],[Date d''intégration]]="","",DATEDIF(Table1[[#This Row],[Date d''intégration]],Paramètres!$B$3,"Y"))</f>
        <v>25</v>
      </c>
      <c r="Q10" s="42" t="str">
        <f t="shared" si="1"/>
        <v/>
      </c>
      <c r="R10" s="38"/>
      <c r="S10" s="38" t="str" cm="1">
        <f t="array" ref="S10">IF($R10&lt;&gt;"",TRANSPOSE(_xlfn._xlws.SORT(_xlfn._xlws.FILTER(Table1[Prénom],Table1[Nom]=$R10))),"")</f>
        <v/>
      </c>
      <c r="T10" s="38"/>
      <c r="AD10" s="13"/>
    </row>
    <row r="11" spans="1:30" x14ac:dyDescent="0.2">
      <c r="F11" t="str">
        <f>IF(Table1[[#This Row],[Date de naissance]]="","",DATEDIF(Table1[[#This Row],[Date de naissance]],Paramètres!$B$3,"Y"))</f>
        <v/>
      </c>
      <c r="G11" t="str">
        <f>IF(Table1[[#This Row],[Date d''intégration]]="","",DATEDIF(Table1[[#This Row],[Date d''intégration]],Paramètres!$B$3,"Y"))</f>
        <v/>
      </c>
      <c r="Q11" s="42" t="str">
        <f t="shared" si="1"/>
        <v/>
      </c>
      <c r="R11" s="38"/>
      <c r="S11" s="38" t="str" cm="1">
        <f t="array" ref="S11">IF($R11&lt;&gt;"",TRANSPOSE(_xlfn._xlws.SORT(_xlfn._xlws.FILTER(Table1[Prénom],Table1[Nom]=$R11))),"")</f>
        <v/>
      </c>
      <c r="T11" s="38"/>
      <c r="AD11" s="13"/>
    </row>
    <row r="12" spans="1:30" x14ac:dyDescent="0.2">
      <c r="F12" t="str">
        <f>IF(Table1[[#This Row],[Date de naissance]]="","",DATEDIF(Table1[[#This Row],[Date de naissance]],Paramètres!$B$3,"Y"))</f>
        <v/>
      </c>
      <c r="G12" t="str">
        <f>IF(Table1[[#This Row],[Date d''intégration]]="","",DATEDIF(Table1[[#This Row],[Date d''intégration]],Paramètres!$B$3,"Y"))</f>
        <v/>
      </c>
      <c r="Q12" s="42" t="str">
        <f t="shared" si="1"/>
        <v/>
      </c>
      <c r="R12" s="38"/>
      <c r="S12" s="38" t="str" cm="1">
        <f t="array" ref="S12">IF($R12&lt;&gt;"",TRANSPOSE(_xlfn._xlws.SORT(_xlfn._xlws.FILTER(Table1[Prénom],Table1[Nom]=$R12))),"")</f>
        <v/>
      </c>
      <c r="T12" s="38"/>
    </row>
    <row r="13" spans="1:30" x14ac:dyDescent="0.2">
      <c r="F13" t="str">
        <f>IF(Table1[[#This Row],[Date de naissance]]="","",DATEDIF(Table1[[#This Row],[Date de naissance]],Paramètres!$B$3,"Y"))</f>
        <v/>
      </c>
      <c r="G13" t="str">
        <f>IF(Table1[[#This Row],[Date d''intégration]]="","",DATEDIF(Table1[[#This Row],[Date d''intégration]],Paramètres!$B$3,"Y"))</f>
        <v/>
      </c>
      <c r="Q13" s="42" t="str">
        <f t="shared" si="1"/>
        <v/>
      </c>
      <c r="R13" s="38"/>
      <c r="S13" s="38" t="str" cm="1">
        <f t="array" ref="S13">IF($R13&lt;&gt;"",TRANSPOSE(_xlfn._xlws.SORT(_xlfn._xlws.FILTER(Table1[Prénom],Table1[Nom]=$R13))),"")</f>
        <v/>
      </c>
      <c r="T13" s="38"/>
    </row>
    <row r="14" spans="1:30" x14ac:dyDescent="0.2">
      <c r="F14" t="str">
        <f>IF(Table1[[#This Row],[Date de naissance]]="","",DATEDIF(Table1[[#This Row],[Date de naissance]],Paramètres!$B$3,"Y"))</f>
        <v/>
      </c>
      <c r="G14" t="str">
        <f>IF(Table1[[#This Row],[Date d''intégration]]="","",DATEDIF(Table1[[#This Row],[Date d''intégration]],Paramètres!$B$3,"Y"))</f>
        <v/>
      </c>
      <c r="Q14" s="42" t="str">
        <f t="shared" si="1"/>
        <v/>
      </c>
      <c r="R14" s="38"/>
      <c r="S14" s="38" t="str" cm="1">
        <f t="array" ref="S14">IF($R14&lt;&gt;"",TRANSPOSE(_xlfn._xlws.SORT(_xlfn._xlws.FILTER(Table1[Prénom],Table1[Nom]=$R14))),"")</f>
        <v/>
      </c>
      <c r="T14" s="38"/>
    </row>
    <row r="15" spans="1:30" x14ac:dyDescent="0.2">
      <c r="F15" t="str">
        <f>IF(Table1[[#This Row],[Date de naissance]]="","",DATEDIF(Table1[[#This Row],[Date de naissance]],Paramètres!$B$3,"Y"))</f>
        <v/>
      </c>
      <c r="G15" t="str">
        <f>IF(Table1[[#This Row],[Date d''intégration]]="","",DATEDIF(Table1[[#This Row],[Date d''intégration]],Paramètres!$B$3,"Y"))</f>
        <v/>
      </c>
      <c r="Q15" s="42" t="str">
        <f t="shared" si="1"/>
        <v/>
      </c>
      <c r="R15" s="38"/>
      <c r="S15" s="38" t="str" cm="1">
        <f t="array" ref="S15">IF($R15&lt;&gt;"",TRANSPOSE(_xlfn._xlws.SORT(_xlfn._xlws.FILTER(Table1[Prénom],Table1[Nom]=$R15))),"")</f>
        <v/>
      </c>
      <c r="T15" s="38"/>
    </row>
    <row r="16" spans="1:30" x14ac:dyDescent="0.2">
      <c r="F16" t="str">
        <f>IF(Table1[[#This Row],[Date de naissance]]="","",DATEDIF(Table1[[#This Row],[Date de naissance]],Paramètres!$B$3,"Y"))</f>
        <v/>
      </c>
      <c r="G16" t="str">
        <f>IF(Table1[[#This Row],[Date d''intégration]]="","",DATEDIF(Table1[[#This Row],[Date d''intégration]],Paramètres!$B$3,"Y"))</f>
        <v/>
      </c>
      <c r="Q16" s="42" t="str">
        <f t="shared" si="1"/>
        <v/>
      </c>
      <c r="R16" s="38"/>
      <c r="S16" s="38" t="str" cm="1">
        <f t="array" ref="S16">IF($R16&lt;&gt;"",TRANSPOSE(_xlfn._xlws.SORT(_xlfn._xlws.FILTER(Table1[Prénom],Table1[Nom]=$R16))),"")</f>
        <v/>
      </c>
      <c r="T16" s="38"/>
    </row>
    <row r="17" spans="6:21" x14ac:dyDescent="0.2">
      <c r="F17" t="str">
        <f>IF(Table1[[#This Row],[Date de naissance]]="","",DATEDIF(Table1[[#This Row],[Date de naissance]],Paramètres!$B$3,"Y"))</f>
        <v/>
      </c>
      <c r="G17" t="str">
        <f>IF(Table1[[#This Row],[Date d''intégration]]="","",DATEDIF(Table1[[#This Row],[Date d''intégration]],Paramètres!$B$3,"Y"))</f>
        <v/>
      </c>
      <c r="Q17" s="42" t="str">
        <f t="shared" si="1"/>
        <v/>
      </c>
      <c r="R17" s="38"/>
      <c r="S17" s="38" t="str" cm="1">
        <f t="array" ref="S17">IF($R17&lt;&gt;"",TRANSPOSE(_xlfn._xlws.SORT(_xlfn._xlws.FILTER(Table1[Prénom],Table1[Nom]=$R17))),"")</f>
        <v/>
      </c>
      <c r="T17" s="38"/>
    </row>
    <row r="18" spans="6:21" x14ac:dyDescent="0.2">
      <c r="F18" t="str">
        <f>IF(Table1[[#This Row],[Date de naissance]]="","",DATEDIF(Table1[[#This Row],[Date de naissance]],Paramètres!$B$3,"Y"))</f>
        <v/>
      </c>
      <c r="G18" t="str">
        <f>IF(Table1[[#This Row],[Date d''intégration]]="","",DATEDIF(Table1[[#This Row],[Date d''intégration]],Paramètres!$B$3,"Y"))</f>
        <v/>
      </c>
      <c r="Q18" s="42" t="str">
        <f t="shared" si="1"/>
        <v/>
      </c>
      <c r="R18" s="38"/>
      <c r="S18" s="38" t="str" cm="1">
        <f t="array" ref="S18">IF($R18&lt;&gt;"",TRANSPOSE(_xlfn._xlws.SORT(_xlfn._xlws.FILTER(Table1[Prénom],Table1[Nom]=$R18))),"")</f>
        <v/>
      </c>
      <c r="T18" s="38"/>
    </row>
    <row r="19" spans="6:21" x14ac:dyDescent="0.2">
      <c r="F19" t="str">
        <f>IF(Table1[[#This Row],[Date de naissance]]="","",DATEDIF(Table1[[#This Row],[Date de naissance]],Paramètres!$B$3,"Y"))</f>
        <v/>
      </c>
      <c r="G19" t="str">
        <f>IF(Table1[[#This Row],[Date d''intégration]]="","",DATEDIF(Table1[[#This Row],[Date d''intégration]],Paramètres!$B$3,"Y"))</f>
        <v/>
      </c>
      <c r="Q19" s="42" t="str">
        <f t="shared" si="1"/>
        <v/>
      </c>
      <c r="R19" s="38"/>
      <c r="S19" s="38" t="str" cm="1">
        <f t="array" ref="S19">IF($R19&lt;&gt;"",TRANSPOSE(_xlfn._xlws.SORT(_xlfn._xlws.FILTER(Table1[Prénom],Table1[Nom]=$R19))),"")</f>
        <v/>
      </c>
      <c r="T19" s="38"/>
    </row>
    <row r="20" spans="6:21" x14ac:dyDescent="0.2">
      <c r="F20" t="str">
        <f>IF(Table1[[#This Row],[Date de naissance]]="","",DATEDIF(Table1[[#This Row],[Date de naissance]],Paramètres!$B$3,"Y"))</f>
        <v/>
      </c>
      <c r="G20" t="str">
        <f>IF(Table1[[#This Row],[Date d''intégration]]="","",DATEDIF(Table1[[#This Row],[Date d''intégration]],Paramètres!$B$3,"Y"))</f>
        <v/>
      </c>
      <c r="Q20" s="42" t="str">
        <f t="shared" si="1"/>
        <v/>
      </c>
      <c r="R20" s="38"/>
      <c r="S20" s="38" t="str" cm="1">
        <f t="array" ref="S20">IF($R20&lt;&gt;"",TRANSPOSE(_xlfn._xlws.SORT(_xlfn._xlws.FILTER(Table1[Prénom],Table1[Nom]=$R20))),"")</f>
        <v/>
      </c>
      <c r="T20" s="38"/>
    </row>
    <row r="21" spans="6:21" x14ac:dyDescent="0.2">
      <c r="F21" t="str">
        <f>IF(Table1[[#This Row],[Date de naissance]]="","",DATEDIF(Table1[[#This Row],[Date de naissance]],Paramètres!$B$3,"Y"))</f>
        <v/>
      </c>
      <c r="G21" t="str">
        <f>IF(Table1[[#This Row],[Date d''intégration]]="","",DATEDIF(Table1[[#This Row],[Date d''intégration]],Paramètres!$B$3,"Y"))</f>
        <v/>
      </c>
      <c r="Q21" s="42" t="str">
        <f t="shared" si="1"/>
        <v/>
      </c>
      <c r="R21" s="38"/>
      <c r="S21" s="38" t="str" cm="1">
        <f t="array" ref="S21">IF($R21&lt;&gt;"",TRANSPOSE(_xlfn._xlws.SORT(_xlfn._xlws.FILTER(Table1[Prénom],Table1[Nom]=$R21))),"")</f>
        <v/>
      </c>
      <c r="T21" s="38"/>
    </row>
    <row r="22" spans="6:21" x14ac:dyDescent="0.2">
      <c r="F22" t="str">
        <f>IF(Table1[[#This Row],[Date de naissance]]="","",DATEDIF(Table1[[#This Row],[Date de naissance]],Paramètres!$B$3,"Y"))</f>
        <v/>
      </c>
      <c r="G22" t="str">
        <f>IF(Table1[[#This Row],[Date d''intégration]]="","",DATEDIF(Table1[[#This Row],[Date d''intégration]],Paramètres!$B$3,"Y"))</f>
        <v/>
      </c>
      <c r="Q22" s="43" t="str">
        <f t="shared" si="1"/>
        <v/>
      </c>
      <c r="R22" s="39"/>
      <c r="S22" s="39" t="str" cm="1">
        <f t="array" ref="S22">IF($R22&lt;&gt;"",TRANSPOSE(_xlfn._xlws.SORT(_xlfn._xlws.FILTER(Table1[Prénom],Table1[Nom]=$R22))),"")</f>
        <v/>
      </c>
      <c r="T22" s="39" t="str" cm="1">
        <f t="array" ref="T22">IF($R22&lt;&gt;"",TRANSPOSE(_xlfn._xlws.SORT(_xlfn._xlws.FILTER(Table1[Fonction - poste],Table1[Prénom]=$R22))),"")</f>
        <v/>
      </c>
      <c r="U22" s="39" t="str" cm="1">
        <f t="array" ref="U22">IF($R22&lt;&gt;"",TRANSPOSE(_xlfn._xlws.SORT(_xlfn._xlws.FILTER(Table1[Date d''intégration],Table1[Fonction - poste]=$R22))),"")</f>
        <v/>
      </c>
    </row>
    <row r="23" spans="6:21" x14ac:dyDescent="0.2">
      <c r="F23" t="str">
        <f>IF(Table1[[#This Row],[Date de naissance]]="","",DATEDIF(Table1[[#This Row],[Date de naissance]],Paramètres!$B$3,"Y"))</f>
        <v/>
      </c>
      <c r="G23" t="str">
        <f>IF(Table1[[#This Row],[Date d''intégration]]="","",DATEDIF(Table1[[#This Row],[Date d''intégration]],Paramètres!$B$3,"Y"))</f>
        <v/>
      </c>
      <c r="Q23" s="13"/>
      <c r="R23" s="13" t="s">
        <v>103</v>
      </c>
      <c r="S23" s="13"/>
      <c r="T23" s="13"/>
      <c r="U23" s="13"/>
    </row>
    <row r="24" spans="6:21" x14ac:dyDescent="0.2">
      <c r="F24" t="str">
        <f>IF(Table1[[#This Row],[Date de naissance]]="","",DATEDIF(Table1[[#This Row],[Date de naissance]],Paramètres!$B$3,"Y"))</f>
        <v/>
      </c>
      <c r="G24" t="str">
        <f>IF(Table1[[#This Row],[Date d''intégration]]="","",DATEDIF(Table1[[#This Row],[Date d''intégration]],Paramètres!$B$3,"Y"))</f>
        <v/>
      </c>
    </row>
    <row r="25" spans="6:21" x14ac:dyDescent="0.2">
      <c r="F25" t="str">
        <f>IF(Table1[[#This Row],[Date de naissance]]="","",DATEDIF(Table1[[#This Row],[Date de naissance]],Paramètres!$B$3,"Y"))</f>
        <v/>
      </c>
      <c r="G25" t="str">
        <f>IF(Table1[[#This Row],[Date d''intégration]]="","",DATEDIF(Table1[[#This Row],[Date d''intégration]],Paramètres!$B$3,"Y"))</f>
        <v/>
      </c>
    </row>
    <row r="26" spans="6:21" x14ac:dyDescent="0.2">
      <c r="F26" t="str">
        <f>IF(Table1[[#This Row],[Date de naissance]]="","",DATEDIF(Table1[[#This Row],[Date de naissance]],Paramètres!$B$3,"Y"))</f>
        <v/>
      </c>
      <c r="G26" t="str">
        <f>IF(Table1[[#This Row],[Date d''intégration]]="","",DATEDIF(Table1[[#This Row],[Date d''intégration]],Paramètres!$B$3,"Y"))</f>
        <v/>
      </c>
    </row>
    <row r="27" spans="6:21" x14ac:dyDescent="0.2">
      <c r="F27" t="str">
        <f>IF(Table1[[#This Row],[Date de naissance]]="","",DATEDIF(Table1[[#This Row],[Date de naissance]],Paramètres!$B$3,"Y"))</f>
        <v/>
      </c>
      <c r="G27" t="str">
        <f>IF(Table1[[#This Row],[Date d''intégration]]="","",DATEDIF(Table1[[#This Row],[Date d''intégration]],Paramètres!$B$3,"Y"))</f>
        <v/>
      </c>
    </row>
    <row r="28" spans="6:21" x14ac:dyDescent="0.2">
      <c r="F28" t="str">
        <f>IF(Table1[[#This Row],[Date de naissance]]="","",DATEDIF(Table1[[#This Row],[Date de naissance]],Paramètres!$B$3,"Y"))</f>
        <v/>
      </c>
      <c r="G28" t="str">
        <f>IF(Table1[[#This Row],[Date d''intégration]]="","",DATEDIF(Table1[[#This Row],[Date d''intégration]],Paramètres!$B$3,"Y"))</f>
        <v/>
      </c>
    </row>
    <row r="29" spans="6:21" x14ac:dyDescent="0.2">
      <c r="F29" t="str">
        <f>IF(Table1[[#This Row],[Date de naissance]]="","",DATEDIF(Table1[[#This Row],[Date de naissance]],Paramètres!$B$3,"Y"))</f>
        <v/>
      </c>
      <c r="G29" t="str">
        <f>IF(Table1[[#This Row],[Date d''intégration]]="","",DATEDIF(Table1[[#This Row],[Date d''intégration]],Paramètres!$B$3,"Y"))</f>
        <v/>
      </c>
    </row>
    <row r="30" spans="6:21" x14ac:dyDescent="0.2">
      <c r="F30" t="str">
        <f>IF(Table1[[#This Row],[Date de naissance]]="","",DATEDIF(Table1[[#This Row],[Date de naissance]],Paramètres!$B$3,"Y"))</f>
        <v/>
      </c>
      <c r="G30" t="str">
        <f>IF(Table1[[#This Row],[Date d''intégration]]="","",DATEDIF(Table1[[#This Row],[Date d''intégration]],Paramètres!$B$3,"Y"))</f>
        <v/>
      </c>
    </row>
    <row r="31" spans="6:21" x14ac:dyDescent="0.2">
      <c r="F31" t="str">
        <f>IF(Table1[[#This Row],[Date de naissance]]="","",DATEDIF(Table1[[#This Row],[Date de naissance]],Paramètres!$B$3,"Y"))</f>
        <v/>
      </c>
      <c r="G31" t="str">
        <f>IF(Table1[[#This Row],[Date d''intégration]]="","",DATEDIF(Table1[[#This Row],[Date d''intégration]],Paramètres!$B$3,"Y"))</f>
        <v/>
      </c>
    </row>
    <row r="32" spans="6:21" x14ac:dyDescent="0.2">
      <c r="F32" t="str">
        <f>IF(Table1[[#This Row],[Date de naissance]]="","",DATEDIF(Table1[[#This Row],[Date de naissance]],Paramètres!$B$3,"Y"))</f>
        <v/>
      </c>
      <c r="G32" t="str">
        <f>IF(Table1[[#This Row],[Date d''intégration]]="","",DATEDIF(Table1[[#This Row],[Date d''intégration]],Paramètres!$B$3,"Y"))</f>
        <v/>
      </c>
    </row>
    <row r="33" spans="6:7" x14ac:dyDescent="0.2">
      <c r="F33" t="str">
        <f>IF(Table1[[#This Row],[Date de naissance]]="","",DATEDIF(Table1[[#This Row],[Date de naissance]],Paramètres!$B$3,"Y"))</f>
        <v/>
      </c>
      <c r="G33" t="str">
        <f>IF(Table1[[#This Row],[Date d''intégration]]="","",DATEDIF(Table1[[#This Row],[Date d''intégration]],Paramètres!$B$3,"Y"))</f>
        <v/>
      </c>
    </row>
    <row r="34" spans="6:7" x14ac:dyDescent="0.2">
      <c r="F34" t="str">
        <f>IF(Table1[[#This Row],[Date de naissance]]="","",DATEDIF(Table1[[#This Row],[Date de naissance]],Paramètres!$B$3,"Y"))</f>
        <v/>
      </c>
      <c r="G34" t="str">
        <f>IF(Table1[[#This Row],[Date d''intégration]]="","",DATEDIF(Table1[[#This Row],[Date d''intégration]],Paramètres!$B$3,"Y"))</f>
        <v/>
      </c>
    </row>
    <row r="35" spans="6:7" x14ac:dyDescent="0.2">
      <c r="F35" t="str">
        <f>IF(Table1[[#This Row],[Date de naissance]]="","",DATEDIF(Table1[[#This Row],[Date de naissance]],Paramètres!$B$3,"Y"))</f>
        <v/>
      </c>
      <c r="G35" t="str">
        <f>IF(Table1[[#This Row],[Date d''intégration]]="","",DATEDIF(Table1[[#This Row],[Date d''intégration]],Paramètres!$B$3,"Y"))</f>
        <v/>
      </c>
    </row>
    <row r="36" spans="6:7" x14ac:dyDescent="0.2">
      <c r="F36" t="str">
        <f>IF(Table1[[#This Row],[Date de naissance]]="","",DATEDIF(Table1[[#This Row],[Date de naissance]],Paramètres!$B$3,"Y"))</f>
        <v/>
      </c>
      <c r="G36" t="str">
        <f>IF(Table1[[#This Row],[Date d''intégration]]="","",DATEDIF(Table1[[#This Row],[Date d''intégration]],Paramètres!$B$3,"Y"))</f>
        <v/>
      </c>
    </row>
    <row r="37" spans="6:7" x14ac:dyDescent="0.2">
      <c r="F37" t="str">
        <f>IF(Table1[[#This Row],[Date de naissance]]="","",DATEDIF(Table1[[#This Row],[Date de naissance]],Paramètres!$B$3,"Y"))</f>
        <v/>
      </c>
      <c r="G37" t="str">
        <f>IF(Table1[[#This Row],[Date d''intégration]]="","",DATEDIF(Table1[[#This Row],[Date d''intégration]],Paramètres!$B$3,"Y"))</f>
        <v/>
      </c>
    </row>
    <row r="38" spans="6:7" x14ac:dyDescent="0.2">
      <c r="F38" t="str">
        <f>IF(Table1[[#This Row],[Date de naissance]]="","",DATEDIF(Table1[[#This Row],[Date de naissance]],Paramètres!$B$3,"Y"))</f>
        <v/>
      </c>
      <c r="G38" t="str">
        <f>IF(Table1[[#This Row],[Date d''intégration]]="","",DATEDIF(Table1[[#This Row],[Date d''intégration]],Paramètres!$B$3,"Y"))</f>
        <v/>
      </c>
    </row>
    <row r="39" spans="6:7" x14ac:dyDescent="0.2">
      <c r="F39" t="str">
        <f>IF(Table1[[#This Row],[Date de naissance]]="","",DATEDIF(Table1[[#This Row],[Date de naissance]],Paramètres!$B$3,"Y"))</f>
        <v/>
      </c>
      <c r="G39" t="str">
        <f>IF(Table1[[#This Row],[Date d''intégration]]="","",DATEDIF(Table1[[#This Row],[Date d''intégration]],Paramètres!$B$3,"Y"))</f>
        <v/>
      </c>
    </row>
    <row r="40" spans="6:7" x14ac:dyDescent="0.2">
      <c r="F40" t="str">
        <f>IF(Table1[[#This Row],[Date de naissance]]="","",DATEDIF(Table1[[#This Row],[Date de naissance]],Paramètres!$B$3,"Y"))</f>
        <v/>
      </c>
      <c r="G40" t="str">
        <f>IF(Table1[[#This Row],[Date d''intégration]]="","",DATEDIF(Table1[[#This Row],[Date d''intégration]],Paramètres!$B$3,"Y"))</f>
        <v/>
      </c>
    </row>
    <row r="41" spans="6:7" x14ac:dyDescent="0.2">
      <c r="F41" t="str">
        <f>IF(Table1[[#This Row],[Date de naissance]]="","",DATEDIF(Table1[[#This Row],[Date de naissance]],Paramètres!$B$3,"Y"))</f>
        <v/>
      </c>
      <c r="G41" t="str">
        <f>IF(Table1[[#This Row],[Date d''intégration]]="","",DATEDIF(Table1[[#This Row],[Date d''intégration]],Paramètres!$B$3,"Y"))</f>
        <v/>
      </c>
    </row>
    <row r="42" spans="6:7" x14ac:dyDescent="0.2">
      <c r="F42" t="str">
        <f>IF(Table1[[#This Row],[Date de naissance]]="","",DATEDIF(Table1[[#This Row],[Date de naissance]],Paramètres!$B$3,"Y"))</f>
        <v/>
      </c>
      <c r="G42" t="str">
        <f>IF(Table1[[#This Row],[Date d''intégration]]="","",DATEDIF(Table1[[#This Row],[Date d''intégration]],Paramètres!$B$3,"Y"))</f>
        <v/>
      </c>
    </row>
    <row r="43" spans="6:7" x14ac:dyDescent="0.2">
      <c r="F43" t="str">
        <f>IF(Table1[[#This Row],[Date de naissance]]="","",DATEDIF(Table1[[#This Row],[Date de naissance]],Paramètres!$B$3,"Y"))</f>
        <v/>
      </c>
      <c r="G43" t="str">
        <f>IF(Table1[[#This Row],[Date d''intégration]]="","",DATEDIF(Table1[[#This Row],[Date d''intégration]],Paramètres!$B$3,"Y"))</f>
        <v/>
      </c>
    </row>
    <row r="44" spans="6:7" x14ac:dyDescent="0.2">
      <c r="F44" t="str">
        <f>IF(Table1[[#This Row],[Date de naissance]]="","",DATEDIF(Table1[[#This Row],[Date de naissance]],Paramètres!$B$3,"Y"))</f>
        <v/>
      </c>
      <c r="G44" t="str">
        <f>IF(Table1[[#This Row],[Date d''intégration]]="","",DATEDIF(Table1[[#This Row],[Date d''intégration]],Paramètres!$B$3,"Y"))</f>
        <v/>
      </c>
    </row>
    <row r="45" spans="6:7" x14ac:dyDescent="0.2">
      <c r="F45" t="str">
        <f>IF(Table1[[#This Row],[Date de naissance]]="","",DATEDIF(Table1[[#This Row],[Date de naissance]],Paramètres!$B$3,"Y"))</f>
        <v/>
      </c>
      <c r="G45" t="str">
        <f>IF(Table1[[#This Row],[Date d''intégration]]="","",DATEDIF(Table1[[#This Row],[Date d''intégration]],Paramètres!$B$3,"Y"))</f>
        <v/>
      </c>
    </row>
    <row r="46" spans="6:7" x14ac:dyDescent="0.2">
      <c r="F46" t="str">
        <f>IF(Table1[[#This Row],[Date de naissance]]="","",DATEDIF(Table1[[#This Row],[Date de naissance]],Paramètres!$B$3,"Y"))</f>
        <v/>
      </c>
      <c r="G46" t="str">
        <f>IF(Table1[[#This Row],[Date d''intégration]]="","",DATEDIF(Table1[[#This Row],[Date d''intégration]],Paramètres!$B$3,"Y"))</f>
        <v/>
      </c>
    </row>
    <row r="47" spans="6:7" x14ac:dyDescent="0.2">
      <c r="F47" t="str">
        <f>IF(Table1[[#This Row],[Date de naissance]]="","",DATEDIF(Table1[[#This Row],[Date de naissance]],Paramètres!$B$3,"Y"))</f>
        <v/>
      </c>
      <c r="G47" t="str">
        <f>IF(Table1[[#This Row],[Date d''intégration]]="","",DATEDIF(Table1[[#This Row],[Date d''intégration]],Paramètres!$B$3,"Y"))</f>
        <v/>
      </c>
    </row>
    <row r="48" spans="6:7" x14ac:dyDescent="0.2">
      <c r="F48" t="str">
        <f>IF(Table1[[#This Row],[Date de naissance]]="","",DATEDIF(Table1[[#This Row],[Date de naissance]],Paramètres!$B$3,"Y"))</f>
        <v/>
      </c>
      <c r="G48" t="str">
        <f>IF(Table1[[#This Row],[Date d''intégration]]="","",DATEDIF(Table1[[#This Row],[Date d''intégration]],Paramètres!$B$3,"Y"))</f>
        <v/>
      </c>
    </row>
    <row r="49" spans="6:7" x14ac:dyDescent="0.2">
      <c r="F49" t="str">
        <f>IF(Table1[[#This Row],[Date de naissance]]="","",DATEDIF(Table1[[#This Row],[Date de naissance]],Paramètres!$B$3,"Y"))</f>
        <v/>
      </c>
      <c r="G49" t="str">
        <f>IF(Table1[[#This Row],[Date d''intégration]]="","",DATEDIF(Table1[[#This Row],[Date d''intégration]],Paramètres!$B$3,"Y"))</f>
        <v/>
      </c>
    </row>
    <row r="50" spans="6:7" x14ac:dyDescent="0.2">
      <c r="F50" t="str">
        <f>IF(Table1[[#This Row],[Date de naissance]]="","",DATEDIF(Table1[[#This Row],[Date de naissance]],Paramètres!$B$3,"Y"))</f>
        <v/>
      </c>
      <c r="G50" t="str">
        <f>IF(Table1[[#This Row],[Date d''intégration]]="","",DATEDIF(Table1[[#This Row],[Date d''intégration]],Paramètres!$B$3,"Y"))</f>
        <v/>
      </c>
    </row>
  </sheetData>
  <sortState xmlns:xlrd2="http://schemas.microsoft.com/office/spreadsheetml/2017/richdata2" ref="A1">
    <sortCondition ref="A1"/>
  </sortState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CBA44-6832-D247-B1D2-CE93F1656311}">
  <dimension ref="A1:Q70"/>
  <sheetViews>
    <sheetView zoomScale="140" zoomScaleNormal="140" workbookViewId="0">
      <pane xSplit="2" ySplit="2" topLeftCell="C73" activePane="bottomRight" state="frozen"/>
      <selection pane="topRight" activeCell="C1" sqref="C1"/>
      <selection pane="bottomLeft" activeCell="A3" sqref="A3"/>
      <selection pane="bottomRight" activeCell="B72" sqref="B72"/>
    </sheetView>
  </sheetViews>
  <sheetFormatPr baseColWidth="10" defaultRowHeight="15" x14ac:dyDescent="0.2"/>
  <cols>
    <col min="2" max="2" width="17.1640625" customWidth="1"/>
    <col min="3" max="3" width="21.6640625" customWidth="1"/>
    <col min="4" max="4" width="17.6640625" customWidth="1"/>
    <col min="5" max="5" width="17.1640625" customWidth="1"/>
    <col min="6" max="6" width="12" customWidth="1"/>
    <col min="7" max="7" width="15" customWidth="1"/>
    <col min="8" max="8" width="25.83203125" customWidth="1"/>
    <col min="9" max="9" width="16.33203125" customWidth="1"/>
    <col min="10" max="10" width="14" customWidth="1"/>
    <col min="11" max="11" width="11.6640625" customWidth="1"/>
    <col min="12" max="12" width="16" customWidth="1"/>
    <col min="13" max="13" width="20.6640625" customWidth="1"/>
    <col min="14" max="14" width="18.5" customWidth="1"/>
    <col min="15" max="15" width="12.6640625" customWidth="1"/>
    <col min="17" max="17" width="28.5" customWidth="1"/>
  </cols>
  <sheetData>
    <row r="1" spans="1:17" ht="19" x14ac:dyDescent="0.25">
      <c r="A1" s="10" t="s">
        <v>73</v>
      </c>
      <c r="I1" s="30" t="s">
        <v>101</v>
      </c>
    </row>
    <row r="2" spans="1:17" ht="32" x14ac:dyDescent="0.2">
      <c r="A2" s="12" t="s">
        <v>8</v>
      </c>
      <c r="B2" s="12" t="s">
        <v>9</v>
      </c>
      <c r="C2" s="12" t="s">
        <v>55</v>
      </c>
      <c r="D2" s="12" t="s">
        <v>11</v>
      </c>
      <c r="E2" s="12" t="s">
        <v>12</v>
      </c>
      <c r="F2" s="12" t="s">
        <v>13</v>
      </c>
      <c r="G2" s="12" t="s">
        <v>14</v>
      </c>
      <c r="H2" s="12" t="s">
        <v>70</v>
      </c>
      <c r="I2" s="12" t="s">
        <v>71</v>
      </c>
      <c r="J2" s="12" t="s">
        <v>26</v>
      </c>
      <c r="K2" s="12" t="s">
        <v>27</v>
      </c>
      <c r="L2" s="12" t="s">
        <v>28</v>
      </c>
      <c r="M2" s="12" t="s">
        <v>29</v>
      </c>
      <c r="N2" s="12" t="s">
        <v>30</v>
      </c>
      <c r="O2" s="12" t="s">
        <v>31</v>
      </c>
      <c r="P2" s="12" t="s">
        <v>32</v>
      </c>
      <c r="Q2" s="12" t="s">
        <v>33</v>
      </c>
    </row>
    <row r="3" spans="1:17" x14ac:dyDescent="0.2">
      <c r="A3" t="s">
        <v>57</v>
      </c>
      <c r="B3" t="s">
        <v>58</v>
      </c>
      <c r="C3" t="str" cm="1">
        <f t="array" ref="C3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3" s="9" cm="1">
        <f t="array" ref="D3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3" s="9" cm="1">
        <f t="array" ref="E3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3" s="18">
        <f ca="1">IF(Table2[[#This Row],[Date de naissance]]="","",DATEDIF(Table2[[#This Row],[Date de naissance]],Paramètres!$B$3,"Y"))</f>
        <v>58</v>
      </c>
      <c r="G3" s="18">
        <f ca="1">IF(Table2[[#This Row],[Date d''intégration]]="","",DATEDIF(Table2[[#This Row],[Date d''intégration]],Paramètres!$B$3,"Y"))</f>
        <v>38</v>
      </c>
      <c r="H3" t="s">
        <v>2</v>
      </c>
      <c r="I3" s="35">
        <v>32370</v>
      </c>
      <c r="J3" s="14" t="s">
        <v>72</v>
      </c>
      <c r="K3" s="14" t="s">
        <v>72</v>
      </c>
      <c r="O3" s="9"/>
    </row>
    <row r="4" spans="1:17" x14ac:dyDescent="0.2">
      <c r="A4" t="s">
        <v>57</v>
      </c>
      <c r="B4" t="s">
        <v>69</v>
      </c>
      <c r="C4" t="str" cm="1">
        <f t="array" ref="C4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4" s="9" cm="1">
        <f t="array" ref="D4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4" s="9" cm="1">
        <f t="array" ref="E4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4" s="18">
        <f ca="1">IF(Table2[[#This Row],[Date de naissance]]="","",DATEDIF(Table2[[#This Row],[Date de naissance]],Paramètres!$B$3,"Y"))</f>
        <v>59</v>
      </c>
      <c r="G4" s="18">
        <f ca="1">IF(Table2[[#This Row],[Date d''intégration]]="","",DATEDIF(Table2[[#This Row],[Date d''intégration]],Paramètres!$B$3,"Y"))</f>
        <v>35</v>
      </c>
      <c r="H4" t="s">
        <v>2</v>
      </c>
      <c r="I4" s="35">
        <v>33253</v>
      </c>
      <c r="J4" s="14" t="s">
        <v>72</v>
      </c>
      <c r="K4" s="14" t="s">
        <v>72</v>
      </c>
      <c r="O4" s="9"/>
    </row>
    <row r="5" spans="1:17" x14ac:dyDescent="0.2">
      <c r="A5" t="s">
        <v>57</v>
      </c>
      <c r="B5" t="s">
        <v>58</v>
      </c>
      <c r="C5" t="str" cm="1">
        <f t="array" ref="C5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5" s="9" cm="1">
        <f t="array" ref="D5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5" s="9" cm="1">
        <f t="array" ref="E5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5" s="18">
        <f ca="1">IF(Table2[[#This Row],[Date de naissance]]="","",DATEDIF(Table2[[#This Row],[Date de naissance]],Paramètres!$B$3,"Y"))</f>
        <v>58</v>
      </c>
      <c r="G5" s="18">
        <f ca="1">IF(Table2[[#This Row],[Date d''intégration]]="","",DATEDIF(Table2[[#This Row],[Date d''intégration]],Paramètres!$B$3,"Y"))</f>
        <v>38</v>
      </c>
      <c r="H5" t="s">
        <v>2</v>
      </c>
      <c r="I5" s="35">
        <v>33465</v>
      </c>
      <c r="J5" s="14" t="s">
        <v>72</v>
      </c>
      <c r="K5" s="14" t="s">
        <v>72</v>
      </c>
      <c r="O5" s="9"/>
    </row>
    <row r="6" spans="1:17" x14ac:dyDescent="0.2">
      <c r="A6" t="s">
        <v>57</v>
      </c>
      <c r="B6" t="s">
        <v>58</v>
      </c>
      <c r="C6" t="str" cm="1">
        <f t="array" ref="C6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6" s="9" cm="1">
        <f t="array" ref="D6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6" s="9" cm="1">
        <f t="array" ref="E6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6" s="18">
        <f ca="1">IF(Table2[[#This Row],[Date de naissance]]="","",DATEDIF(Table2[[#This Row],[Date de naissance]],Paramètres!$B$3,"Y"))</f>
        <v>58</v>
      </c>
      <c r="G6" s="18">
        <f ca="1">IF(Table2[[#This Row],[Date d''intégration]]="","",DATEDIF(Table2[[#This Row],[Date d''intégration]],Paramètres!$B$3,"Y"))</f>
        <v>38</v>
      </c>
      <c r="H6" t="s">
        <v>3</v>
      </c>
      <c r="I6" s="35">
        <v>33465</v>
      </c>
      <c r="J6" s="14" t="s">
        <v>72</v>
      </c>
      <c r="K6" s="14" t="s">
        <v>72</v>
      </c>
      <c r="O6" s="9"/>
    </row>
    <row r="7" spans="1:17" x14ac:dyDescent="0.2">
      <c r="A7" t="s">
        <v>57</v>
      </c>
      <c r="B7" t="s">
        <v>69</v>
      </c>
      <c r="C7" t="str" cm="1">
        <f t="array" ref="C7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7" s="9" cm="1">
        <f t="array" ref="D7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7" s="9" cm="1">
        <f t="array" ref="E7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7" s="18">
        <f ca="1">IF(Table2[[#This Row],[Date de naissance]]="","",DATEDIF(Table2[[#This Row],[Date de naissance]],Paramètres!$B$3,"Y"))</f>
        <v>59</v>
      </c>
      <c r="G7" s="18">
        <f ca="1">IF(Table2[[#This Row],[Date d''intégration]]="","",DATEDIF(Table2[[#This Row],[Date d''intégration]],Paramètres!$B$3,"Y"))</f>
        <v>35</v>
      </c>
      <c r="H7" t="s">
        <v>3</v>
      </c>
      <c r="I7" s="35">
        <v>34351</v>
      </c>
      <c r="J7" s="14" t="s">
        <v>72</v>
      </c>
      <c r="K7" s="14" t="s">
        <v>72</v>
      </c>
      <c r="O7" s="9"/>
    </row>
    <row r="8" spans="1:17" x14ac:dyDescent="0.2">
      <c r="A8" t="s">
        <v>57</v>
      </c>
      <c r="B8" t="s">
        <v>58</v>
      </c>
      <c r="C8" t="str" cm="1">
        <f t="array" ref="C8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8" s="9" cm="1">
        <f t="array" ref="D8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8" s="9" cm="1">
        <f t="array" ref="E8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8" s="18">
        <f ca="1">IF(Table2[[#This Row],[Date de naissance]]="","",DATEDIF(Table2[[#This Row],[Date de naissance]],Paramètres!$B$3,"Y"))</f>
        <v>58</v>
      </c>
      <c r="G8" s="18">
        <f ca="1">IF(Table2[[#This Row],[Date d''intégration]]="","",DATEDIF(Table2[[#This Row],[Date d''intégration]],Paramètres!$B$3,"Y"))</f>
        <v>38</v>
      </c>
      <c r="H8" t="s">
        <v>4</v>
      </c>
      <c r="I8" s="35">
        <v>34926</v>
      </c>
      <c r="J8" s="14" t="s">
        <v>72</v>
      </c>
      <c r="K8" s="14" t="s">
        <v>72</v>
      </c>
      <c r="O8" s="9"/>
    </row>
    <row r="9" spans="1:17" x14ac:dyDescent="0.2">
      <c r="A9" t="s">
        <v>57</v>
      </c>
      <c r="B9" t="s">
        <v>58</v>
      </c>
      <c r="C9" t="str" cm="1">
        <f t="array" ref="C9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9" s="9" cm="1">
        <f t="array" ref="D9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9" s="9" cm="1">
        <f t="array" ref="E9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9" s="18">
        <f ca="1">IF(Table2[[#This Row],[Date de naissance]]="","",DATEDIF(Table2[[#This Row],[Date de naissance]],Paramètres!$B$3,"Y"))</f>
        <v>58</v>
      </c>
      <c r="G9" s="18">
        <f ca="1">IF(Table2[[#This Row],[Date d''intégration]]="","",DATEDIF(Table2[[#This Row],[Date d''intégration]],Paramètres!$B$3,"Y"))</f>
        <v>38</v>
      </c>
      <c r="H9" t="s">
        <v>3</v>
      </c>
      <c r="I9" s="35">
        <v>34926</v>
      </c>
      <c r="J9" s="14"/>
      <c r="K9" s="14"/>
      <c r="O9" s="9"/>
    </row>
    <row r="10" spans="1:17" x14ac:dyDescent="0.2">
      <c r="A10" t="s">
        <v>57</v>
      </c>
      <c r="B10" t="s">
        <v>69</v>
      </c>
      <c r="C10" t="str" cm="1">
        <f t="array" ref="C10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10" s="9" cm="1">
        <f t="array" ref="D10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10" s="9" cm="1">
        <f t="array" ref="E10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10" s="18">
        <f ca="1">IF(Table2[[#This Row],[Date de naissance]]="","",DATEDIF(Table2[[#This Row],[Date de naissance]],Paramètres!$B$3,"Y"))</f>
        <v>59</v>
      </c>
      <c r="G10" s="18">
        <f ca="1">IF(Table2[[#This Row],[Date d''intégration]]="","",DATEDIF(Table2[[#This Row],[Date d''intégration]],Paramètres!$B$3,"Y"))</f>
        <v>35</v>
      </c>
      <c r="H10" t="s">
        <v>4</v>
      </c>
      <c r="I10" s="35">
        <v>35810</v>
      </c>
      <c r="J10" s="14" t="s">
        <v>72</v>
      </c>
      <c r="K10" s="14" t="s">
        <v>72</v>
      </c>
      <c r="O10" s="9"/>
    </row>
    <row r="11" spans="1:17" x14ac:dyDescent="0.2">
      <c r="A11" t="s">
        <v>57</v>
      </c>
      <c r="B11" t="s">
        <v>69</v>
      </c>
      <c r="C11" t="str" cm="1">
        <f t="array" ref="C11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11" s="9" cm="1">
        <f t="array" ref="D11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11" s="9" cm="1">
        <f t="array" ref="E11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11" s="18">
        <f ca="1">IF(Table2[[#This Row],[Date de naissance]]="","",DATEDIF(Table2[[#This Row],[Date de naissance]],Paramètres!$B$3,"Y"))</f>
        <v>59</v>
      </c>
      <c r="G11" s="18">
        <f ca="1">IF(Table2[[#This Row],[Date d''intégration]]="","",DATEDIF(Table2[[#This Row],[Date d''intégration]],Paramètres!$B$3,"Y"))</f>
        <v>35</v>
      </c>
      <c r="H11" t="s">
        <v>3</v>
      </c>
      <c r="I11" s="35">
        <v>35810</v>
      </c>
      <c r="J11" s="14"/>
      <c r="K11" s="14"/>
      <c r="O11" s="9"/>
    </row>
    <row r="12" spans="1:17" x14ac:dyDescent="0.2">
      <c r="A12" t="s">
        <v>57</v>
      </c>
      <c r="B12" t="s">
        <v>58</v>
      </c>
      <c r="C12" t="str" cm="1">
        <f t="array" ref="C12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12" s="9" cm="1">
        <f t="array" ref="D12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12" s="9" cm="1">
        <f t="array" ref="E12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12" s="18">
        <f ca="1">IF(Table2[[#This Row],[Date de naissance]]="","",DATEDIF(Table2[[#This Row],[Date de naissance]],Paramètres!$B$3,"Y"))</f>
        <v>58</v>
      </c>
      <c r="G12" s="18">
        <f ca="1">IF(Table2[[#This Row],[Date d''intégration]]="","",DATEDIF(Table2[[#This Row],[Date d''intégration]],Paramètres!$B$3,"Y"))</f>
        <v>38</v>
      </c>
      <c r="H12" t="s">
        <v>3</v>
      </c>
      <c r="I12" s="35">
        <v>36388</v>
      </c>
      <c r="J12" s="14"/>
      <c r="K12" s="14"/>
      <c r="O12" s="9"/>
    </row>
    <row r="13" spans="1:17" x14ac:dyDescent="0.2">
      <c r="A13" t="s">
        <v>48</v>
      </c>
      <c r="B13" t="s">
        <v>75</v>
      </c>
      <c r="C13" t="str" cm="1">
        <f t="array" ref="C13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13" s="9" cm="1">
        <f t="array" ref="D13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13" s="9" cm="1">
        <f t="array" ref="E13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13" s="18">
        <f ca="1">IF(Table2[[#This Row],[Date de naissance]]="","",DATEDIF(Table2[[#This Row],[Date de naissance]],Paramètres!$B$3,"Y"))</f>
        <v>57</v>
      </c>
      <c r="G13" s="18">
        <f ca="1">IF(Table2[[#This Row],[Date d''intégration]]="","",DATEDIF(Table2[[#This Row],[Date d''intégration]],Paramètres!$B$3,"Y"))</f>
        <v>25</v>
      </c>
      <c r="H13" t="s">
        <v>2</v>
      </c>
      <c r="I13" s="35">
        <v>36957</v>
      </c>
      <c r="J13" s="14" t="s">
        <v>72</v>
      </c>
      <c r="K13" s="14" t="s">
        <v>72</v>
      </c>
      <c r="O13" s="9"/>
    </row>
    <row r="14" spans="1:17" x14ac:dyDescent="0.2">
      <c r="A14" t="s">
        <v>57</v>
      </c>
      <c r="B14" t="s">
        <v>69</v>
      </c>
      <c r="C14" t="str" cm="1">
        <f t="array" ref="C14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14" s="9" cm="1">
        <f t="array" ref="D14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14" s="9" cm="1">
        <f t="array" ref="E14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14" s="18">
        <f ca="1">IF(Table2[[#This Row],[Date de naissance]]="","",DATEDIF(Table2[[#This Row],[Date de naissance]],Paramètres!$B$3,"Y"))</f>
        <v>59</v>
      </c>
      <c r="G14" s="18">
        <f ca="1">IF(Table2[[#This Row],[Date d''intégration]]="","",DATEDIF(Table2[[#This Row],[Date d''intégration]],Paramètres!$B$3,"Y"))</f>
        <v>35</v>
      </c>
      <c r="H14" t="s">
        <v>3</v>
      </c>
      <c r="I14" s="35">
        <v>37271</v>
      </c>
      <c r="J14" s="14"/>
      <c r="K14" s="14"/>
      <c r="O14" s="9"/>
    </row>
    <row r="15" spans="1:17" x14ac:dyDescent="0.2">
      <c r="A15" t="s">
        <v>57</v>
      </c>
      <c r="B15" t="s">
        <v>58</v>
      </c>
      <c r="C15" t="str" cm="1">
        <f t="array" ref="C15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15" s="9" cm="1">
        <f t="array" ref="D15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15" s="9" cm="1">
        <f t="array" ref="E15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15" s="18">
        <f ca="1">IF(Table2[[#This Row],[Date de naissance]]="","",DATEDIF(Table2[[#This Row],[Date de naissance]],Paramètres!$B$3,"Y"))</f>
        <v>58</v>
      </c>
      <c r="G15" s="18">
        <f ca="1">IF(Table2[[#This Row],[Date d''intégration]]="","",DATEDIF(Table2[[#This Row],[Date d''intégration]],Paramètres!$B$3,"Y"))</f>
        <v>38</v>
      </c>
      <c r="H15" t="s">
        <v>4</v>
      </c>
      <c r="I15" s="35">
        <v>37848</v>
      </c>
      <c r="J15" s="14"/>
      <c r="K15" s="14"/>
      <c r="O15" s="9"/>
    </row>
    <row r="16" spans="1:17" x14ac:dyDescent="0.2">
      <c r="A16" t="s">
        <v>57</v>
      </c>
      <c r="B16" t="s">
        <v>58</v>
      </c>
      <c r="C16" t="str" cm="1">
        <f t="array" ref="C16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16" s="9" cm="1">
        <f t="array" ref="D16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16" s="9" cm="1">
        <f t="array" ref="E16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16" s="18">
        <f ca="1">IF(Table2[[#This Row],[Date de naissance]]="","",DATEDIF(Table2[[#This Row],[Date de naissance]],Paramètres!$B$3,"Y"))</f>
        <v>58</v>
      </c>
      <c r="G16" s="18">
        <f ca="1">IF(Table2[[#This Row],[Date d''intégration]]="","",DATEDIF(Table2[[#This Row],[Date d''intégration]],Paramètres!$B$3,"Y"))</f>
        <v>38</v>
      </c>
      <c r="H16" t="s">
        <v>3</v>
      </c>
      <c r="I16" s="35">
        <v>37848</v>
      </c>
      <c r="J16" s="14"/>
      <c r="K16" s="14"/>
      <c r="O16" s="9"/>
    </row>
    <row r="17" spans="1:15" x14ac:dyDescent="0.2">
      <c r="A17" t="s">
        <v>48</v>
      </c>
      <c r="B17" t="s">
        <v>75</v>
      </c>
      <c r="C17" t="str" cm="1">
        <f t="array" ref="C17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17" s="9" cm="1">
        <f t="array" ref="D17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17" s="9" cm="1">
        <f t="array" ref="E17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17" s="18">
        <f ca="1">IF(Table2[[#This Row],[Date de naissance]]="","",DATEDIF(Table2[[#This Row],[Date de naissance]],Paramètres!$B$3,"Y"))</f>
        <v>57</v>
      </c>
      <c r="G17" s="18">
        <f ca="1">IF(Table2[[#This Row],[Date d''intégration]]="","",DATEDIF(Table2[[#This Row],[Date d''intégration]],Paramètres!$B$3,"Y"))</f>
        <v>25</v>
      </c>
      <c r="H17" t="s">
        <v>3</v>
      </c>
      <c r="I17" s="35">
        <v>38054</v>
      </c>
      <c r="J17" s="14" t="s">
        <v>72</v>
      </c>
      <c r="K17" s="14" t="s">
        <v>72</v>
      </c>
      <c r="O17" s="9"/>
    </row>
    <row r="18" spans="1:15" x14ac:dyDescent="0.2">
      <c r="A18" t="s">
        <v>48</v>
      </c>
      <c r="B18" t="s">
        <v>49</v>
      </c>
      <c r="C18" t="str" cm="1">
        <f t="array" ref="C18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18" s="9" cm="1">
        <f t="array" ref="D18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18" s="9" cm="1">
        <f t="array" ref="E18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18" s="18">
        <f ca="1">IF(Table2[[#This Row],[Date de naissance]]="","",DATEDIF(Table2[[#This Row],[Date de naissance]],Paramètres!$B$3,"Y"))</f>
        <v>46</v>
      </c>
      <c r="G18" s="18">
        <f ca="1">IF(Table2[[#This Row],[Date d''intégration]]="","",DATEDIF(Table2[[#This Row],[Date d''intégration]],Paramètres!$B$3,"Y"))</f>
        <v>22</v>
      </c>
      <c r="H18" t="s">
        <v>2</v>
      </c>
      <c r="I18" s="35">
        <v>38261</v>
      </c>
      <c r="J18" s="14" t="s">
        <v>72</v>
      </c>
      <c r="K18" s="14" t="s">
        <v>72</v>
      </c>
      <c r="O18" s="9"/>
    </row>
    <row r="19" spans="1:15" x14ac:dyDescent="0.2">
      <c r="A19" t="s">
        <v>57</v>
      </c>
      <c r="B19" t="s">
        <v>69</v>
      </c>
      <c r="C19" t="str" cm="1">
        <f t="array" ref="C19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19" s="9" cm="1">
        <f t="array" ref="D19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19" s="9" cm="1">
        <f t="array" ref="E19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19" s="18">
        <f ca="1">IF(Table2[[#This Row],[Date de naissance]]="","",DATEDIF(Table2[[#This Row],[Date de naissance]],Paramètres!$B$3,"Y"))</f>
        <v>59</v>
      </c>
      <c r="G19" s="18">
        <f ca="1">IF(Table2[[#This Row],[Date d''intégration]]="","",DATEDIF(Table2[[#This Row],[Date d''intégration]],Paramètres!$B$3,"Y"))</f>
        <v>35</v>
      </c>
      <c r="H19" t="s">
        <v>4</v>
      </c>
      <c r="I19" s="35">
        <v>38733</v>
      </c>
      <c r="J19" s="14"/>
      <c r="K19" s="14"/>
      <c r="O19" s="9"/>
    </row>
    <row r="20" spans="1:15" x14ac:dyDescent="0.2">
      <c r="A20" t="s">
        <v>57</v>
      </c>
      <c r="B20" t="s">
        <v>69</v>
      </c>
      <c r="C20" t="str" cm="1">
        <f t="array" ref="C20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20" s="9" cm="1">
        <f t="array" ref="D20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20" s="9" cm="1">
        <f t="array" ref="E20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20" s="18">
        <f ca="1">IF(Table2[[#This Row],[Date de naissance]]="","",DATEDIF(Table2[[#This Row],[Date de naissance]],Paramètres!$B$3,"Y"))</f>
        <v>59</v>
      </c>
      <c r="G20" s="18">
        <f ca="1">IF(Table2[[#This Row],[Date d''intégration]]="","",DATEDIF(Table2[[#This Row],[Date d''intégration]],Paramètres!$B$3,"Y"))</f>
        <v>35</v>
      </c>
      <c r="H20" t="s">
        <v>3</v>
      </c>
      <c r="I20" s="35">
        <v>38733</v>
      </c>
      <c r="J20" s="14"/>
      <c r="K20" s="14"/>
      <c r="O20" s="9"/>
    </row>
    <row r="21" spans="1:15" x14ac:dyDescent="0.2">
      <c r="A21" t="s">
        <v>57</v>
      </c>
      <c r="B21" t="s">
        <v>58</v>
      </c>
      <c r="C21" t="str" cm="1">
        <f t="array" ref="C21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21" s="9" cm="1">
        <f t="array" ref="D21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21" s="9" cm="1">
        <f t="array" ref="E21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21" s="18">
        <f ca="1">IF(Table2[[#This Row],[Date de naissance]]="","",DATEDIF(Table2[[#This Row],[Date de naissance]],Paramètres!$B$3,"Y"))</f>
        <v>58</v>
      </c>
      <c r="G21" s="18">
        <f ca="1">IF(Table2[[#This Row],[Date d''intégration]]="","",DATEDIF(Table2[[#This Row],[Date d''intégration]],Paramètres!$B$3,"Y"))</f>
        <v>38</v>
      </c>
      <c r="H21" t="s">
        <v>3</v>
      </c>
      <c r="I21" s="35">
        <v>39309</v>
      </c>
      <c r="J21" s="14"/>
      <c r="K21" s="14"/>
      <c r="O21" s="9"/>
    </row>
    <row r="22" spans="1:15" x14ac:dyDescent="0.2">
      <c r="A22" t="s">
        <v>48</v>
      </c>
      <c r="B22" t="s">
        <v>49</v>
      </c>
      <c r="C22" t="str" cm="1">
        <f t="array" ref="C22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22" s="9" cm="1">
        <f t="array" ref="D22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22" s="9" cm="1">
        <f t="array" ref="E22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22" s="18">
        <f ca="1">IF(Table2[[#This Row],[Date de naissance]]="","",DATEDIF(Table2[[#This Row],[Date de naissance]],Paramètres!$B$3,"Y"))</f>
        <v>46</v>
      </c>
      <c r="G22" s="18">
        <f ca="1">IF(Table2[[#This Row],[Date d''intégration]]="","",DATEDIF(Table2[[#This Row],[Date d''intégration]],Paramètres!$B$3,"Y"))</f>
        <v>22</v>
      </c>
      <c r="H22" t="s">
        <v>3</v>
      </c>
      <c r="I22" s="35">
        <v>39356</v>
      </c>
      <c r="J22" s="14" t="s">
        <v>72</v>
      </c>
      <c r="K22" s="14" t="s">
        <v>72</v>
      </c>
      <c r="O22" s="9"/>
    </row>
    <row r="23" spans="1:15" x14ac:dyDescent="0.2">
      <c r="A23" t="s">
        <v>48</v>
      </c>
      <c r="B23" t="s">
        <v>75</v>
      </c>
      <c r="C23" t="str" cm="1">
        <f t="array" ref="C23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23" s="9" cm="1">
        <f t="array" ref="D23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23" s="9" cm="1">
        <f t="array" ref="E23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23" s="18">
        <f ca="1">IF(Table2[[#This Row],[Date de naissance]]="","",DATEDIF(Table2[[#This Row],[Date de naissance]],Paramètres!$B$3,"Y"))</f>
        <v>57</v>
      </c>
      <c r="G23" s="18">
        <f ca="1">IF(Table2[[#This Row],[Date d''intégration]]="","",DATEDIF(Table2[[#This Row],[Date d''intégration]],Paramètres!$B$3,"Y"))</f>
        <v>25</v>
      </c>
      <c r="H23" t="s">
        <v>4</v>
      </c>
      <c r="I23" s="35">
        <v>39514</v>
      </c>
      <c r="J23" s="14" t="s">
        <v>72</v>
      </c>
      <c r="K23" s="14" t="s">
        <v>72</v>
      </c>
      <c r="O23" s="9"/>
    </row>
    <row r="24" spans="1:15" x14ac:dyDescent="0.2">
      <c r="A24" t="s">
        <v>48</v>
      </c>
      <c r="B24" t="s">
        <v>75</v>
      </c>
      <c r="C24" t="str" cm="1">
        <f t="array" ref="C24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24" s="9" cm="1">
        <f t="array" ref="D24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24" s="9" cm="1">
        <f t="array" ref="E24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24" s="18">
        <f ca="1">IF(Table2[[#This Row],[Date de naissance]]="","",DATEDIF(Table2[[#This Row],[Date de naissance]],Paramètres!$B$3,"Y"))</f>
        <v>57</v>
      </c>
      <c r="G24" s="18">
        <f ca="1">IF(Table2[[#This Row],[Date d''intégration]]="","",DATEDIF(Table2[[#This Row],[Date d''intégration]],Paramètres!$B$3,"Y"))</f>
        <v>25</v>
      </c>
      <c r="H24" t="s">
        <v>3</v>
      </c>
      <c r="I24" s="35">
        <v>39514</v>
      </c>
      <c r="J24" s="14"/>
      <c r="K24" s="14"/>
      <c r="O24" s="9"/>
    </row>
    <row r="25" spans="1:15" x14ac:dyDescent="0.2">
      <c r="A25" t="s">
        <v>57</v>
      </c>
      <c r="B25" t="s">
        <v>69</v>
      </c>
      <c r="C25" t="str" cm="1">
        <f t="array" ref="C25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25" s="9" cm="1">
        <f t="array" ref="D25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25" s="9" cm="1">
        <f t="array" ref="E25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25" s="18">
        <f ca="1">IF(Table2[[#This Row],[Date de naissance]]="","",DATEDIF(Table2[[#This Row],[Date de naissance]],Paramètres!$B$3,"Y"))</f>
        <v>59</v>
      </c>
      <c r="G25" s="18">
        <f ca="1">IF(Table2[[#This Row],[Date d''intégration]]="","",DATEDIF(Table2[[#This Row],[Date d''intégration]],Paramètres!$B$3,"Y"))</f>
        <v>35</v>
      </c>
      <c r="H25" t="s">
        <v>3</v>
      </c>
      <c r="I25" s="35">
        <v>40193</v>
      </c>
      <c r="J25" s="14"/>
      <c r="K25" s="14"/>
      <c r="O25" s="9"/>
    </row>
    <row r="26" spans="1:15" x14ac:dyDescent="0.2">
      <c r="A26" t="s">
        <v>57</v>
      </c>
      <c r="B26" t="s">
        <v>69</v>
      </c>
      <c r="C26" t="str" cm="1">
        <f t="array" ref="C26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26" s="9" cm="1">
        <f t="array" ref="D26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26" s="9" cm="1">
        <f t="array" ref="E26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26" s="18">
        <f ca="1">IF(Table2[[#This Row],[Date de naissance]]="","",DATEDIF(Table2[[#This Row],[Date de naissance]],Paramètres!$B$3,"Y"))</f>
        <v>59</v>
      </c>
      <c r="G26" s="18">
        <f ca="1">IF(Table2[[#This Row],[Date d''intégration]]="","",DATEDIF(Table2[[#This Row],[Date d''intégration]],Paramètres!$B$3,"Y"))</f>
        <v>35</v>
      </c>
      <c r="H26" t="s">
        <v>5</v>
      </c>
      <c r="I26" s="35">
        <v>40610</v>
      </c>
      <c r="J26" s="14" t="s">
        <v>72</v>
      </c>
      <c r="K26" s="14" t="s">
        <v>72</v>
      </c>
      <c r="O26" s="9"/>
    </row>
    <row r="27" spans="1:15" x14ac:dyDescent="0.2">
      <c r="A27" t="s">
        <v>57</v>
      </c>
      <c r="B27" t="s">
        <v>58</v>
      </c>
      <c r="C27" t="str" cm="1">
        <f t="array" ref="C27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27" s="9" cm="1">
        <f t="array" ref="D27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27" s="9" cm="1">
        <f t="array" ref="E27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27" s="18">
        <f ca="1">IF(Table2[[#This Row],[Date de naissance]]="","",DATEDIF(Table2[[#This Row],[Date de naissance]],Paramètres!$B$3,"Y"))</f>
        <v>58</v>
      </c>
      <c r="G27" s="18">
        <f ca="1">IF(Table2[[#This Row],[Date d''intégration]]="","",DATEDIF(Table2[[#This Row],[Date d''intégration]],Paramètres!$B$3,"Y"))</f>
        <v>38</v>
      </c>
      <c r="H27" t="s">
        <v>4</v>
      </c>
      <c r="I27" s="35">
        <v>40770</v>
      </c>
      <c r="J27" s="14"/>
      <c r="K27" s="14"/>
      <c r="O27" s="9"/>
    </row>
    <row r="28" spans="1:15" x14ac:dyDescent="0.2">
      <c r="A28" t="s">
        <v>57</v>
      </c>
      <c r="B28" t="s">
        <v>58</v>
      </c>
      <c r="C28" t="str" cm="1">
        <f t="array" ref="C28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28" s="9" cm="1">
        <f t="array" ref="D28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28" s="9" cm="1">
        <f t="array" ref="E28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28" s="18">
        <f ca="1">IF(Table2[[#This Row],[Date de naissance]]="","",DATEDIF(Table2[[#This Row],[Date de naissance]],Paramètres!$B$3,"Y"))</f>
        <v>58</v>
      </c>
      <c r="G28" s="18">
        <f ca="1">IF(Table2[[#This Row],[Date d''intégration]]="","",DATEDIF(Table2[[#This Row],[Date d''intégration]],Paramètres!$B$3,"Y"))</f>
        <v>38</v>
      </c>
      <c r="H28" t="s">
        <v>3</v>
      </c>
      <c r="I28" s="35">
        <v>40770</v>
      </c>
      <c r="J28" s="14"/>
      <c r="K28" s="14"/>
      <c r="O28" s="9"/>
    </row>
    <row r="29" spans="1:15" x14ac:dyDescent="0.2">
      <c r="A29" t="s">
        <v>48</v>
      </c>
      <c r="B29" t="s">
        <v>49</v>
      </c>
      <c r="C29" t="str" cm="1">
        <f t="array" ref="C29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29" s="9" cm="1">
        <f t="array" ref="D29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29" s="9" cm="1">
        <f t="array" ref="E29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29" s="18">
        <f ca="1">IF(Table2[[#This Row],[Date de naissance]]="","",DATEDIF(Table2[[#This Row],[Date de naissance]],Paramètres!$B$3,"Y"))</f>
        <v>46</v>
      </c>
      <c r="G29" s="18">
        <f ca="1">IF(Table2[[#This Row],[Date d''intégration]]="","",DATEDIF(Table2[[#This Row],[Date d''intégration]],Paramètres!$B$3,"Y"))</f>
        <v>22</v>
      </c>
      <c r="H29" t="s">
        <v>4</v>
      </c>
      <c r="I29" s="35">
        <v>40819</v>
      </c>
      <c r="J29" s="14" t="s">
        <v>72</v>
      </c>
      <c r="K29" s="14" t="s">
        <v>72</v>
      </c>
      <c r="O29" s="9"/>
    </row>
    <row r="30" spans="1:15" x14ac:dyDescent="0.2">
      <c r="A30" t="s">
        <v>48</v>
      </c>
      <c r="B30" t="s">
        <v>49</v>
      </c>
      <c r="C30" t="str" cm="1">
        <f t="array" ref="C30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30" s="9" cm="1">
        <f t="array" ref="D30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30" s="9" cm="1">
        <f t="array" ref="E30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30" s="18">
        <f ca="1">IF(Table2[[#This Row],[Date de naissance]]="","",DATEDIF(Table2[[#This Row],[Date de naissance]],Paramètres!$B$3,"Y"))</f>
        <v>46</v>
      </c>
      <c r="G30" s="18">
        <f ca="1">IF(Table2[[#This Row],[Date d''intégration]]="","",DATEDIF(Table2[[#This Row],[Date d''intégration]],Paramètres!$B$3,"Y"))</f>
        <v>22</v>
      </c>
      <c r="H30" t="s">
        <v>3</v>
      </c>
      <c r="I30" s="35">
        <v>40819</v>
      </c>
      <c r="J30" s="14"/>
      <c r="K30" s="14"/>
      <c r="O30" s="9"/>
    </row>
    <row r="31" spans="1:15" x14ac:dyDescent="0.2">
      <c r="A31" t="s">
        <v>57</v>
      </c>
      <c r="B31" t="s">
        <v>58</v>
      </c>
      <c r="C31" t="str" cm="1">
        <f t="array" ref="C31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31" s="9" cm="1">
        <f t="array" ref="D31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31" s="9" cm="1">
        <f t="array" ref="E31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31" s="18">
        <f ca="1">IF(Table2[[#This Row],[Date de naissance]]="","",DATEDIF(Table2[[#This Row],[Date de naissance]],Paramètres!$B$3,"Y"))</f>
        <v>58</v>
      </c>
      <c r="G31" s="18">
        <f ca="1">IF(Table2[[#This Row],[Date d''intégration]]="","",DATEDIF(Table2[[#This Row],[Date d''intégration]],Paramètres!$B$3,"Y"))</f>
        <v>38</v>
      </c>
      <c r="H31" t="s">
        <v>5</v>
      </c>
      <c r="I31" s="35">
        <v>40973</v>
      </c>
      <c r="J31" s="14" t="s">
        <v>72</v>
      </c>
      <c r="K31" s="14" t="s">
        <v>72</v>
      </c>
      <c r="O31" s="9"/>
    </row>
    <row r="32" spans="1:15" x14ac:dyDescent="0.2">
      <c r="A32" t="s">
        <v>48</v>
      </c>
      <c r="B32" t="s">
        <v>75</v>
      </c>
      <c r="C32" t="str" cm="1">
        <f t="array" ref="C32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32" s="9" cm="1">
        <f t="array" ref="D32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32" s="9" cm="1">
        <f t="array" ref="E32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32" s="18">
        <f ca="1">IF(Table2[[#This Row],[Date de naissance]]="","",DATEDIF(Table2[[#This Row],[Date de naissance]],Paramètres!$B$3,"Y"))</f>
        <v>57</v>
      </c>
      <c r="G32" s="18">
        <f ca="1">IF(Table2[[#This Row],[Date d''intégration]]="","",DATEDIF(Table2[[#This Row],[Date d''intégration]],Paramètres!$B$3,"Y"))</f>
        <v>25</v>
      </c>
      <c r="H32" t="s">
        <v>3</v>
      </c>
      <c r="I32" s="35">
        <v>40975</v>
      </c>
      <c r="J32" s="14"/>
      <c r="K32" s="14"/>
      <c r="O32" s="9"/>
    </row>
    <row r="33" spans="1:15" x14ac:dyDescent="0.2">
      <c r="A33" t="s">
        <v>48</v>
      </c>
      <c r="B33" t="s">
        <v>75</v>
      </c>
      <c r="C33" t="str" cm="1">
        <f t="array" ref="C33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33" s="9" cm="1">
        <f t="array" ref="D33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33" s="9" cm="1">
        <f t="array" ref="E33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33" s="18">
        <f ca="1">IF(Table2[[#This Row],[Date de naissance]]="","",DATEDIF(Table2[[#This Row],[Date de naissance]],Paramètres!$B$3,"Y"))</f>
        <v>57</v>
      </c>
      <c r="G33" s="18">
        <f ca="1">IF(Table2[[#This Row],[Date d''intégration]]="","",DATEDIF(Table2[[#This Row],[Date d''intégration]],Paramètres!$B$3,"Y"))</f>
        <v>25</v>
      </c>
      <c r="H33" t="s">
        <v>5</v>
      </c>
      <c r="I33" s="35">
        <v>41340</v>
      </c>
      <c r="J33" s="14" t="s">
        <v>72</v>
      </c>
      <c r="K33" s="14" t="s">
        <v>72</v>
      </c>
      <c r="O33" s="9"/>
    </row>
    <row r="34" spans="1:15" x14ac:dyDescent="0.2">
      <c r="A34" t="s">
        <v>57</v>
      </c>
      <c r="B34" t="s">
        <v>69</v>
      </c>
      <c r="C34" t="str" cm="1">
        <f t="array" ref="C34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34" s="9" cm="1">
        <f t="array" ref="D34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34" s="9" cm="1">
        <f t="array" ref="E34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34" s="18">
        <f ca="1">IF(Table2[[#This Row],[Date de naissance]]="","",DATEDIF(Table2[[#This Row],[Date de naissance]],Paramètres!$B$3,"Y"))</f>
        <v>59</v>
      </c>
      <c r="G34" s="18">
        <f ca="1">IF(Table2[[#This Row],[Date d''intégration]]="","",DATEDIF(Table2[[#This Row],[Date d''intégration]],Paramètres!$B$3,"Y"))</f>
        <v>35</v>
      </c>
      <c r="H34" t="s">
        <v>4</v>
      </c>
      <c r="I34" s="35">
        <v>41654</v>
      </c>
      <c r="J34" s="14"/>
      <c r="K34" s="14"/>
      <c r="O34" s="9"/>
    </row>
    <row r="35" spans="1:15" x14ac:dyDescent="0.2">
      <c r="A35" t="s">
        <v>57</v>
      </c>
      <c r="B35" t="s">
        <v>69</v>
      </c>
      <c r="C35" t="str" cm="1">
        <f t="array" ref="C35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35" s="9" cm="1">
        <f t="array" ref="D35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35" s="9" cm="1">
        <f t="array" ref="E35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35" s="18">
        <f ca="1">IF(Table2[[#This Row],[Date de naissance]]="","",DATEDIF(Table2[[#This Row],[Date de naissance]],Paramètres!$B$3,"Y"))</f>
        <v>59</v>
      </c>
      <c r="G35" s="18">
        <f ca="1">IF(Table2[[#This Row],[Date d''intégration]]="","",DATEDIF(Table2[[#This Row],[Date d''intégration]],Paramètres!$B$3,"Y"))</f>
        <v>35</v>
      </c>
      <c r="H35" t="s">
        <v>3</v>
      </c>
      <c r="I35" s="35">
        <v>41654</v>
      </c>
      <c r="J35" s="14"/>
      <c r="K35" s="14"/>
      <c r="O35" s="9"/>
    </row>
    <row r="36" spans="1:15" x14ac:dyDescent="0.2">
      <c r="A36" t="s">
        <v>57</v>
      </c>
      <c r="B36" t="s">
        <v>58</v>
      </c>
      <c r="C36" t="str" cm="1">
        <f t="array" ref="C36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36" s="9" cm="1">
        <f t="array" ref="D36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36" s="9" cm="1">
        <f t="array" ref="E36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36" s="18">
        <f ca="1">IF(Table2[[#This Row],[Date de naissance]]="","",DATEDIF(Table2[[#This Row],[Date de naissance]],Paramètres!$B$3,"Y"))</f>
        <v>58</v>
      </c>
      <c r="G36" s="18">
        <f ca="1">IF(Table2[[#This Row],[Date d''intégration]]="","",DATEDIF(Table2[[#This Row],[Date d''intégration]],Paramètres!$B$3,"Y"))</f>
        <v>38</v>
      </c>
      <c r="H36" t="s">
        <v>3</v>
      </c>
      <c r="I36" s="35">
        <v>42233</v>
      </c>
      <c r="J36" s="14"/>
      <c r="K36" s="14"/>
      <c r="O36" s="9"/>
    </row>
    <row r="37" spans="1:15" x14ac:dyDescent="0.2">
      <c r="A37" t="s">
        <v>48</v>
      </c>
      <c r="B37" t="s">
        <v>49</v>
      </c>
      <c r="C37" t="str" cm="1">
        <f t="array" ref="C37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37" s="9" cm="1">
        <f t="array" ref="D37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37" s="9" cm="1">
        <f t="array" ref="E37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37" s="18">
        <f ca="1">IF(Table2[[#This Row],[Date de naissance]]="","",DATEDIF(Table2[[#This Row],[Date de naissance]],Paramètres!$B$3,"Y"))</f>
        <v>46</v>
      </c>
      <c r="G37" s="18">
        <f ca="1">IF(Table2[[#This Row],[Date d''intégration]]="","",DATEDIF(Table2[[#This Row],[Date d''intégration]],Paramètres!$B$3,"Y"))</f>
        <v>22</v>
      </c>
      <c r="H37" t="s">
        <v>3</v>
      </c>
      <c r="I37" s="35">
        <v>42278</v>
      </c>
      <c r="J37" s="14"/>
      <c r="K37" s="14"/>
      <c r="O37" s="9"/>
    </row>
    <row r="38" spans="1:15" x14ac:dyDescent="0.2">
      <c r="A38" t="s">
        <v>60</v>
      </c>
      <c r="B38" t="s">
        <v>66</v>
      </c>
      <c r="C38" t="str" cm="1">
        <f t="array" ref="C38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38" s="9" cm="1">
        <f t="array" ref="D38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38" s="9" cm="1">
        <f t="array" ref="E38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38" s="18">
        <f ca="1">IF(Table2[[#This Row],[Date de naissance]]="","",DATEDIF(Table2[[#This Row],[Date de naissance]],Paramètres!$B$3,"Y"))</f>
        <v>35</v>
      </c>
      <c r="G38" s="18">
        <f ca="1">IF(Table2[[#This Row],[Date d''intégration]]="","",DATEDIF(Table2[[#This Row],[Date d''intégration]],Paramètres!$B$3,"Y"))</f>
        <v>10</v>
      </c>
      <c r="H38" t="s">
        <v>2</v>
      </c>
      <c r="I38" s="35">
        <v>42436</v>
      </c>
      <c r="J38" s="14" t="s">
        <v>72</v>
      </c>
      <c r="K38" s="14" t="s">
        <v>72</v>
      </c>
      <c r="O38" s="9"/>
    </row>
    <row r="39" spans="1:15" x14ac:dyDescent="0.2">
      <c r="A39" t="s">
        <v>48</v>
      </c>
      <c r="B39" t="s">
        <v>75</v>
      </c>
      <c r="C39" t="str" cm="1">
        <f t="array" ref="C39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39" s="9" cm="1">
        <f t="array" ref="D39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39" s="9" cm="1">
        <f t="array" ref="E39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39" s="18">
        <f ca="1">IF(Table2[[#This Row],[Date de naissance]]="","",DATEDIF(Table2[[#This Row],[Date de naissance]],Paramètres!$B$3,"Y"))</f>
        <v>57</v>
      </c>
      <c r="G39" s="18">
        <f ca="1">IF(Table2[[#This Row],[Date d''intégration]]="","",DATEDIF(Table2[[#This Row],[Date d''intégration]],Paramètres!$B$3,"Y"))</f>
        <v>25</v>
      </c>
      <c r="H39" t="s">
        <v>4</v>
      </c>
      <c r="I39" s="35">
        <v>42436</v>
      </c>
      <c r="J39" s="14"/>
      <c r="K39" s="14"/>
      <c r="O39" s="9"/>
    </row>
    <row r="40" spans="1:15" x14ac:dyDescent="0.2">
      <c r="A40" t="s">
        <v>48</v>
      </c>
      <c r="B40" t="s">
        <v>75</v>
      </c>
      <c r="C40" t="str" cm="1">
        <f t="array" ref="C40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40" s="9" cm="1">
        <f t="array" ref="D40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40" s="9" cm="1">
        <f t="array" ref="E40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40" s="18">
        <f ca="1">IF(Table2[[#This Row],[Date de naissance]]="","",DATEDIF(Table2[[#This Row],[Date de naissance]],Paramètres!$B$3,"Y"))</f>
        <v>57</v>
      </c>
      <c r="G40" s="18">
        <f ca="1">IF(Table2[[#This Row],[Date d''intégration]]="","",DATEDIF(Table2[[#This Row],[Date d''intégration]],Paramètres!$B$3,"Y"))</f>
        <v>25</v>
      </c>
      <c r="H40" t="s">
        <v>3</v>
      </c>
      <c r="I40" s="35">
        <v>42436</v>
      </c>
      <c r="J40" s="14"/>
      <c r="K40" s="14"/>
      <c r="O40" s="9"/>
    </row>
    <row r="41" spans="1:15" x14ac:dyDescent="0.2">
      <c r="A41" t="s">
        <v>57</v>
      </c>
      <c r="B41" t="s">
        <v>69</v>
      </c>
      <c r="C41" t="str" cm="1">
        <f t="array" ref="C41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41" s="9" cm="1">
        <f t="array" ref="D41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41" s="9" cm="1">
        <f t="array" ref="E41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41" s="18">
        <f ca="1">IF(Table2[[#This Row],[Date de naissance]]="","",DATEDIF(Table2[[#This Row],[Date de naissance]],Paramètres!$B$3,"Y"))</f>
        <v>59</v>
      </c>
      <c r="G41" s="18">
        <f ca="1">IF(Table2[[#This Row],[Date d''intégration]]="","",DATEDIF(Table2[[#This Row],[Date d''intégration]],Paramètres!$B$3,"Y"))</f>
        <v>35</v>
      </c>
      <c r="H41" t="s">
        <v>3</v>
      </c>
      <c r="I41" s="35">
        <v>43115</v>
      </c>
      <c r="J41" s="14"/>
      <c r="K41" s="14"/>
      <c r="O41" s="9"/>
    </row>
    <row r="42" spans="1:15" x14ac:dyDescent="0.2">
      <c r="A42" t="s">
        <v>60</v>
      </c>
      <c r="B42" t="s">
        <v>66</v>
      </c>
      <c r="C42" t="str" cm="1">
        <f t="array" ref="C42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42" s="9" cm="1">
        <f t="array" ref="D42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42" s="9" cm="1">
        <f t="array" ref="E42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42" s="18">
        <f ca="1">IF(Table2[[#This Row],[Date de naissance]]="","",DATEDIF(Table2[[#This Row],[Date de naissance]],Paramètres!$B$3,"Y"))</f>
        <v>35</v>
      </c>
      <c r="G42" s="18">
        <f ca="1">IF(Table2[[#This Row],[Date d''intégration]]="","",DATEDIF(Table2[[#This Row],[Date d''intégration]],Paramètres!$B$3,"Y"))</f>
        <v>10</v>
      </c>
      <c r="H42" t="s">
        <v>3</v>
      </c>
      <c r="I42" s="35">
        <v>43530</v>
      </c>
      <c r="J42" s="14" t="s">
        <v>72</v>
      </c>
      <c r="K42" s="14" t="s">
        <v>72</v>
      </c>
      <c r="O42" s="9"/>
    </row>
    <row r="43" spans="1:15" x14ac:dyDescent="0.2">
      <c r="A43" t="s">
        <v>57</v>
      </c>
      <c r="B43" t="s">
        <v>58</v>
      </c>
      <c r="C43" t="str" cm="1">
        <f t="array" ref="C43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43" s="9" cm="1">
        <f t="array" ref="D43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43" s="9" cm="1">
        <f t="array" ref="E43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43" s="18">
        <f ca="1">IF(Table2[[#This Row],[Date de naissance]]="","",DATEDIF(Table2[[#This Row],[Date de naissance]],Paramètres!$B$3,"Y"))</f>
        <v>58</v>
      </c>
      <c r="G43" s="18">
        <f ca="1">IF(Table2[[#This Row],[Date d''intégration]]="","",DATEDIF(Table2[[#This Row],[Date d''intégration]],Paramètres!$B$3,"Y"))</f>
        <v>38</v>
      </c>
      <c r="H43" t="s">
        <v>4</v>
      </c>
      <c r="I43" s="35">
        <v>43692</v>
      </c>
      <c r="J43" s="14"/>
      <c r="K43" s="14"/>
      <c r="O43" s="9"/>
    </row>
    <row r="44" spans="1:15" x14ac:dyDescent="0.2">
      <c r="A44" t="s">
        <v>57</v>
      </c>
      <c r="B44" t="s">
        <v>58</v>
      </c>
      <c r="C44" t="str" cm="1">
        <f t="array" ref="C44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44" s="9" cm="1">
        <f t="array" ref="D44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44" s="9" cm="1">
        <f t="array" ref="E44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44" s="18">
        <f ca="1">IF(Table2[[#This Row],[Date de naissance]]="","",DATEDIF(Table2[[#This Row],[Date de naissance]],Paramètres!$B$3,"Y"))</f>
        <v>58</v>
      </c>
      <c r="G44" s="18">
        <f ca="1">IF(Table2[[#This Row],[Date d''intégration]]="","",DATEDIF(Table2[[#This Row],[Date d''intégration]],Paramètres!$B$3,"Y"))</f>
        <v>38</v>
      </c>
      <c r="H44" t="s">
        <v>3</v>
      </c>
      <c r="I44" s="35">
        <v>43692</v>
      </c>
      <c r="J44" s="14"/>
      <c r="K44" s="14"/>
      <c r="O44" s="9"/>
    </row>
    <row r="45" spans="1:15" x14ac:dyDescent="0.2">
      <c r="A45" t="s">
        <v>48</v>
      </c>
      <c r="B45" t="s">
        <v>49</v>
      </c>
      <c r="C45" t="str" cm="1">
        <f t="array" ref="C45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45" s="9" cm="1">
        <f t="array" ref="D45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45" s="9" cm="1">
        <f t="array" ref="E45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45" s="18">
        <f ca="1">IF(Table2[[#This Row],[Date de naissance]]="","",DATEDIF(Table2[[#This Row],[Date de naissance]],Paramètres!$B$3,"Y"))</f>
        <v>46</v>
      </c>
      <c r="G45" s="18">
        <f ca="1">IF(Table2[[#This Row],[Date d''intégration]]="","",DATEDIF(Table2[[#This Row],[Date d''intégration]],Paramètres!$B$3,"Y"))</f>
        <v>22</v>
      </c>
      <c r="H45" t="s">
        <v>4</v>
      </c>
      <c r="I45" s="35">
        <v>43739</v>
      </c>
      <c r="J45" s="14"/>
      <c r="K45" s="14"/>
      <c r="O45" s="9"/>
    </row>
    <row r="46" spans="1:15" x14ac:dyDescent="0.2">
      <c r="A46" t="s">
        <v>48</v>
      </c>
      <c r="B46" t="s">
        <v>49</v>
      </c>
      <c r="C46" t="str" cm="1">
        <f t="array" ref="C46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46" s="9" cm="1">
        <f t="array" ref="D46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46" s="9" cm="1">
        <f t="array" ref="E46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46" s="18">
        <f ca="1">IF(Table2[[#This Row],[Date de naissance]]="","",DATEDIF(Table2[[#This Row],[Date de naissance]],Paramètres!$B$3,"Y"))</f>
        <v>46</v>
      </c>
      <c r="G46" s="18">
        <f ca="1">IF(Table2[[#This Row],[Date d''intégration]]="","",DATEDIF(Table2[[#This Row],[Date d''intégration]],Paramètres!$B$3,"Y"))</f>
        <v>22</v>
      </c>
      <c r="H46" t="s">
        <v>3</v>
      </c>
      <c r="I46" s="35">
        <v>43739</v>
      </c>
      <c r="J46" s="14"/>
      <c r="K46" s="14"/>
      <c r="O46" s="9"/>
    </row>
    <row r="47" spans="1:15" x14ac:dyDescent="0.2">
      <c r="A47" t="s">
        <v>48</v>
      </c>
      <c r="B47" t="s">
        <v>75</v>
      </c>
      <c r="C47" t="str" cm="1">
        <f t="array" ref="C47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47" s="9" cm="1">
        <f t="array" ref="D47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47" s="9" cm="1">
        <f t="array" ref="E47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47" s="18">
        <f ca="1">IF(Table2[[#This Row],[Date de naissance]]="","",DATEDIF(Table2[[#This Row],[Date de naissance]],Paramètres!$B$3,"Y"))</f>
        <v>57</v>
      </c>
      <c r="G47" s="18">
        <f ca="1">IF(Table2[[#This Row],[Date d''intégration]]="","",DATEDIF(Table2[[#This Row],[Date d''intégration]],Paramètres!$B$3,"Y"))</f>
        <v>25</v>
      </c>
      <c r="H47" t="s">
        <v>3</v>
      </c>
      <c r="I47" s="35">
        <v>43899</v>
      </c>
      <c r="J47" s="14"/>
      <c r="K47" s="14"/>
      <c r="O47" s="9"/>
    </row>
    <row r="48" spans="1:15" x14ac:dyDescent="0.2">
      <c r="A48" t="s">
        <v>52</v>
      </c>
      <c r="B48" t="s">
        <v>67</v>
      </c>
      <c r="C48" t="str" cm="1">
        <f t="array" ref="C48">IF(AND(Table2[[#This Row],[Nom]]&lt;&gt;"",Table2[[#This Row],[Prénom]]&lt;&gt;""),_xlfn.XLOOKUP(1,(Table1[Nom]=Table2[[#This Row],[Nom]])*(Table1[Prénom]=Table2[[#This Row],[Prénom]]),Table1[Fonction - poste],"Pas d'entrée",0,1),"")</f>
        <v>Concepteur - bureau d'études</v>
      </c>
      <c r="D48" s="9" cm="1">
        <f t="array" ref="D48">IF(AND(Table2[[#This Row],[Nom]]&lt;&gt;"",Table2[[#This Row],[Prénom]]&lt;&gt;""),_xlfn.XLOOKUP(1,(Table1[Nom]=Table2[[#This Row],[Nom]])*(Table1[Prénom]=Table2[[#This Row],[Prénom]]),Table1[Date d''intégration],"Pas d'entrée",0,1),"")</f>
        <v>43895</v>
      </c>
      <c r="E48" s="9" cm="1">
        <f t="array" ref="E48">IF(AND(Table2[[#This Row],[Nom]]&lt;&gt;"",Table2[[#This Row],[Prénom]]&lt;&gt;""),_xlfn.XLOOKUP(1,(Table1[Nom]=Table2[[#This Row],[Nom]])*(Table1[Prénom]=Table2[[#This Row],[Prénom]]),Table1[Date de naissance],"Pas d'entrée",0,1),"")</f>
        <v>34172</v>
      </c>
      <c r="F48" s="18">
        <f ca="1">IF(Table2[[#This Row],[Date de naissance]]="","",DATEDIF(Table2[[#This Row],[Date de naissance]],Paramètres!$B$3,"Y"))</f>
        <v>32</v>
      </c>
      <c r="G48" s="18">
        <f ca="1">IF(Table2[[#This Row],[Date d''intégration]]="","",DATEDIF(Table2[[#This Row],[Date d''intégration]],Paramètres!$B$3,"Y"))</f>
        <v>5</v>
      </c>
      <c r="H48" t="s">
        <v>2</v>
      </c>
      <c r="I48" s="35">
        <v>44259</v>
      </c>
      <c r="J48" s="14" t="s">
        <v>72</v>
      </c>
      <c r="K48" s="14" t="s">
        <v>72</v>
      </c>
      <c r="O48" s="9"/>
    </row>
    <row r="49" spans="1:15" x14ac:dyDescent="0.2">
      <c r="A49" t="s">
        <v>57</v>
      </c>
      <c r="B49" t="s">
        <v>69</v>
      </c>
      <c r="C49" t="str" cm="1">
        <f t="array" ref="C49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49" s="9" cm="1">
        <f t="array" ref="D49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49" s="9" cm="1">
        <f t="array" ref="E49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49" s="18">
        <f ca="1">IF(Table2[[#This Row],[Date de naissance]]="","",DATEDIF(Table2[[#This Row],[Date de naissance]],Paramètres!$B$3,"Y"))</f>
        <v>59</v>
      </c>
      <c r="G49" s="18">
        <f ca="1">IF(Table2[[#This Row],[Date d''intégration]]="","",DATEDIF(Table2[[#This Row],[Date d''intégration]],Paramètres!$B$3,"Y"))</f>
        <v>35</v>
      </c>
      <c r="H49" t="s">
        <v>4</v>
      </c>
      <c r="I49" s="35">
        <v>44578</v>
      </c>
      <c r="J49" s="14"/>
      <c r="K49" s="14"/>
      <c r="O49" s="9"/>
    </row>
    <row r="50" spans="1:15" x14ac:dyDescent="0.2">
      <c r="A50" t="s">
        <v>57</v>
      </c>
      <c r="B50" t="s">
        <v>69</v>
      </c>
      <c r="C50" t="str" cm="1">
        <f t="array" ref="C50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50" s="9" cm="1">
        <f t="array" ref="D50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50" s="9" cm="1">
        <f t="array" ref="E50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50" s="18">
        <f ca="1">IF(Table2[[#This Row],[Date de naissance]]="","",DATEDIF(Table2[[#This Row],[Date de naissance]],Paramètres!$B$3,"Y"))</f>
        <v>59</v>
      </c>
      <c r="G50" s="18">
        <f ca="1">IF(Table2[[#This Row],[Date d''intégration]]="","",DATEDIF(Table2[[#This Row],[Date d''intégration]],Paramètres!$B$3,"Y"))</f>
        <v>35</v>
      </c>
      <c r="H50" t="s">
        <v>3</v>
      </c>
      <c r="I50" s="35">
        <v>44578</v>
      </c>
      <c r="J50" s="14"/>
      <c r="K50" s="14"/>
      <c r="O50" s="9"/>
    </row>
    <row r="51" spans="1:15" x14ac:dyDescent="0.2">
      <c r="A51" t="s">
        <v>60</v>
      </c>
      <c r="B51" t="s">
        <v>66</v>
      </c>
      <c r="C51" t="str" cm="1">
        <f t="array" ref="C51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51" s="9" cm="1">
        <f t="array" ref="D51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51" s="9" cm="1">
        <f t="array" ref="E51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51" s="18">
        <f ca="1">IF(Table2[[#This Row],[Date de naissance]]="","",DATEDIF(Table2[[#This Row],[Date de naissance]],Paramètres!$B$3,"Y"))</f>
        <v>35</v>
      </c>
      <c r="G51" s="18">
        <f ca="1">IF(Table2[[#This Row],[Date d''intégration]]="","",DATEDIF(Table2[[#This Row],[Date d''intégration]],Paramètres!$B$3,"Y"))</f>
        <v>10</v>
      </c>
      <c r="H51" t="s">
        <v>4</v>
      </c>
      <c r="I51" s="35">
        <v>44991</v>
      </c>
      <c r="J51" s="14" t="s">
        <v>72</v>
      </c>
      <c r="K51" s="14" t="s">
        <v>72</v>
      </c>
      <c r="O51" s="9"/>
    </row>
    <row r="52" spans="1:15" x14ac:dyDescent="0.2">
      <c r="A52" t="s">
        <v>60</v>
      </c>
      <c r="B52" t="s">
        <v>66</v>
      </c>
      <c r="C52" t="str" cm="1">
        <f t="array" ref="C52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52" s="9" cm="1">
        <f t="array" ref="D52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52" s="9" cm="1">
        <f t="array" ref="E52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52" s="18">
        <f ca="1">IF(Table2[[#This Row],[Date de naissance]]="","",DATEDIF(Table2[[#This Row],[Date de naissance]],Paramètres!$B$3,"Y"))</f>
        <v>35</v>
      </c>
      <c r="G52" s="18">
        <f ca="1">IF(Table2[[#This Row],[Date d''intégration]]="","",DATEDIF(Table2[[#This Row],[Date d''intégration]],Paramètres!$B$3,"Y"))</f>
        <v>10</v>
      </c>
      <c r="H52" t="s">
        <v>3</v>
      </c>
      <c r="I52" s="35">
        <v>44991</v>
      </c>
      <c r="J52" s="14"/>
      <c r="K52" s="14"/>
      <c r="O52" s="9"/>
    </row>
    <row r="53" spans="1:15" x14ac:dyDescent="0.2">
      <c r="A53" t="s">
        <v>57</v>
      </c>
      <c r="B53" t="s">
        <v>58</v>
      </c>
      <c r="C53" t="str" cm="1">
        <f t="array" ref="C53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53" s="9" cm="1">
        <f t="array" ref="D53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53" s="9" cm="1">
        <f t="array" ref="E53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53" s="18">
        <f ca="1">IF(Table2[[#This Row],[Date de naissance]]="","",DATEDIF(Table2[[#This Row],[Date de naissance]],Paramètres!$B$3,"Y"))</f>
        <v>58</v>
      </c>
      <c r="G53" s="18">
        <f ca="1">IF(Table2[[#This Row],[Date d''intégration]]="","",DATEDIF(Table2[[#This Row],[Date d''intégration]],Paramètres!$B$3,"Y"))</f>
        <v>38</v>
      </c>
      <c r="H53" t="s">
        <v>3</v>
      </c>
      <c r="I53" s="35">
        <v>45153</v>
      </c>
      <c r="J53" s="14"/>
      <c r="K53" s="14"/>
      <c r="O53" s="9"/>
    </row>
    <row r="54" spans="1:15" x14ac:dyDescent="0.2">
      <c r="A54" t="s">
        <v>48</v>
      </c>
      <c r="B54" t="s">
        <v>49</v>
      </c>
      <c r="C54" t="str" cm="1">
        <f t="array" ref="C54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54" s="9" cm="1">
        <f t="array" ref="D54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54" s="9" cm="1">
        <f t="array" ref="E54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54" s="18">
        <f ca="1">IF(Table2[[#This Row],[Date de naissance]]="","",DATEDIF(Table2[[#This Row],[Date de naissance]],Paramètres!$B$3,"Y"))</f>
        <v>46</v>
      </c>
      <c r="G54" s="18">
        <f ca="1">IF(Table2[[#This Row],[Date d''intégration]]="","",DATEDIF(Table2[[#This Row],[Date d''intégration]],Paramètres!$B$3,"Y"))</f>
        <v>22</v>
      </c>
      <c r="H54" t="s">
        <v>3</v>
      </c>
      <c r="I54" s="35">
        <v>45201</v>
      </c>
      <c r="J54" s="14"/>
      <c r="K54" s="14"/>
      <c r="O54" s="9"/>
    </row>
    <row r="55" spans="1:15" x14ac:dyDescent="0.2">
      <c r="A55" t="s">
        <v>52</v>
      </c>
      <c r="B55" t="s">
        <v>67</v>
      </c>
      <c r="C55" t="str" cm="1">
        <f t="array" ref="C55">IF(AND(Table2[[#This Row],[Nom]]&lt;&gt;"",Table2[[#This Row],[Prénom]]&lt;&gt;""),_xlfn.XLOOKUP(1,(Table1[Nom]=Table2[[#This Row],[Nom]])*(Table1[Prénom]=Table2[[#This Row],[Prénom]]),Table1[Fonction - poste],"Pas d'entrée",0,1),"")</f>
        <v>Concepteur - bureau d'études</v>
      </c>
      <c r="D55" s="9" cm="1">
        <f t="array" ref="D55">IF(AND(Table2[[#This Row],[Nom]]&lt;&gt;"",Table2[[#This Row],[Prénom]]&lt;&gt;""),_xlfn.XLOOKUP(1,(Table1[Nom]=Table2[[#This Row],[Nom]])*(Table1[Prénom]=Table2[[#This Row],[Prénom]]),Table1[Date d''intégration],"Pas d'entrée",0,1),"")</f>
        <v>43895</v>
      </c>
      <c r="E55" s="9" cm="1">
        <f t="array" ref="E55">IF(AND(Table2[[#This Row],[Nom]]&lt;&gt;"",Table2[[#This Row],[Prénom]]&lt;&gt;""),_xlfn.XLOOKUP(1,(Table1[Nom]=Table2[[#This Row],[Nom]])*(Table1[Prénom]=Table2[[#This Row],[Prénom]]),Table1[Date de naissance],"Pas d'entrée",0,1),"")</f>
        <v>34172</v>
      </c>
      <c r="F55" s="18">
        <f ca="1">IF(Table2[[#This Row],[Date de naissance]]="","",DATEDIF(Table2[[#This Row],[Date de naissance]],Paramètres!$B$3,"Y"))</f>
        <v>32</v>
      </c>
      <c r="G55" s="18">
        <f ca="1">IF(Table2[[#This Row],[Date d''intégration]]="","",DATEDIF(Table2[[#This Row],[Date d''intégration]],Paramètres!$B$3,"Y"))</f>
        <v>5</v>
      </c>
      <c r="H55" t="s">
        <v>2</v>
      </c>
      <c r="I55" s="35">
        <v>45356</v>
      </c>
      <c r="J55" s="14" t="s">
        <v>72</v>
      </c>
      <c r="K55" s="14" t="s">
        <v>72</v>
      </c>
      <c r="O55" s="9"/>
    </row>
    <row r="56" spans="1:15" x14ac:dyDescent="0.2">
      <c r="A56" t="s">
        <v>52</v>
      </c>
      <c r="B56" t="s">
        <v>67</v>
      </c>
      <c r="C56" t="str" cm="1">
        <f t="array" ref="C56">IF(AND(Table2[[#This Row],[Nom]]&lt;&gt;"",Table2[[#This Row],[Prénom]]&lt;&gt;""),_xlfn.XLOOKUP(1,(Table1[Nom]=Table2[[#This Row],[Nom]])*(Table1[Prénom]=Table2[[#This Row],[Prénom]]),Table1[Fonction - poste],"Pas d'entrée",0,1),"")</f>
        <v>Concepteur - bureau d'études</v>
      </c>
      <c r="D56" s="9" cm="1">
        <f t="array" ref="D56">IF(AND(Table2[[#This Row],[Nom]]&lt;&gt;"",Table2[[#This Row],[Prénom]]&lt;&gt;""),_xlfn.XLOOKUP(1,(Table1[Nom]=Table2[[#This Row],[Nom]])*(Table1[Prénom]=Table2[[#This Row],[Prénom]]),Table1[Date d''intégration],"Pas d'entrée",0,1),"")</f>
        <v>43895</v>
      </c>
      <c r="E56" s="9" cm="1">
        <f t="array" ref="E56">IF(AND(Table2[[#This Row],[Nom]]&lt;&gt;"",Table2[[#This Row],[Prénom]]&lt;&gt;""),_xlfn.XLOOKUP(1,(Table1[Nom]=Table2[[#This Row],[Nom]])*(Table1[Prénom]=Table2[[#This Row],[Prénom]]),Table1[Date de naissance],"Pas d'entrée",0,1),"")</f>
        <v>34172</v>
      </c>
      <c r="F56" s="18">
        <f ca="1">IF(Table2[[#This Row],[Date de naissance]]="","",DATEDIF(Table2[[#This Row],[Date de naissance]],Paramètres!$B$3,"Y"))</f>
        <v>32</v>
      </c>
      <c r="G56" s="18">
        <f ca="1">IF(Table2[[#This Row],[Date d''intégration]]="","",DATEDIF(Table2[[#This Row],[Date d''intégration]],Paramètres!$B$3,"Y"))</f>
        <v>5</v>
      </c>
      <c r="H56" t="s">
        <v>3</v>
      </c>
      <c r="I56" s="35">
        <v>45356</v>
      </c>
      <c r="J56" s="14" t="s">
        <v>72</v>
      </c>
      <c r="K56" s="14" t="s">
        <v>72</v>
      </c>
      <c r="O56" s="9"/>
    </row>
    <row r="57" spans="1:15" x14ac:dyDescent="0.2">
      <c r="A57" t="s">
        <v>48</v>
      </c>
      <c r="B57" t="s">
        <v>75</v>
      </c>
      <c r="C57" t="str" cm="1">
        <f t="array" ref="C57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57" s="9" cm="1">
        <f t="array" ref="D57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57" s="9" cm="1">
        <f t="array" ref="E57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57" s="18">
        <f ca="1">IF(Table2[[#This Row],[Date de naissance]]="","",DATEDIF(Table2[[#This Row],[Date de naissance]],Paramètres!$B$3,"Y"))</f>
        <v>57</v>
      </c>
      <c r="G57" s="18">
        <f ca="1">IF(Table2[[#This Row],[Date d''intégration]]="","",DATEDIF(Table2[[#This Row],[Date d''intégration]],Paramètres!$B$3,"Y"))</f>
        <v>25</v>
      </c>
      <c r="H57" t="s">
        <v>4</v>
      </c>
      <c r="I57" s="35">
        <v>45358</v>
      </c>
      <c r="J57" s="14"/>
      <c r="K57" s="14"/>
      <c r="O57" s="9"/>
    </row>
    <row r="58" spans="1:15" x14ac:dyDescent="0.2">
      <c r="A58" t="s">
        <v>48</v>
      </c>
      <c r="B58" t="s">
        <v>75</v>
      </c>
      <c r="C58" t="str" cm="1">
        <f t="array" ref="C58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58" s="9" cm="1">
        <f t="array" ref="D58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58" s="9" cm="1">
        <f t="array" ref="E58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58" s="18">
        <f ca="1">IF(Table2[[#This Row],[Date de naissance]]="","",DATEDIF(Table2[[#This Row],[Date de naissance]],Paramètres!$B$3,"Y"))</f>
        <v>57</v>
      </c>
      <c r="G58" s="18">
        <f ca="1">IF(Table2[[#This Row],[Date d''intégration]]="","",DATEDIF(Table2[[#This Row],[Date d''intégration]],Paramètres!$B$3,"Y"))</f>
        <v>25</v>
      </c>
      <c r="H58" t="s">
        <v>3</v>
      </c>
      <c r="I58" s="35">
        <v>45358</v>
      </c>
      <c r="J58" s="14"/>
      <c r="K58" s="14"/>
      <c r="O58" s="9"/>
    </row>
    <row r="59" spans="1:15" x14ac:dyDescent="0.2">
      <c r="A59" t="s">
        <v>48</v>
      </c>
      <c r="B59" t="s">
        <v>49</v>
      </c>
      <c r="C59" t="str" cm="1">
        <f t="array" ref="C59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59" s="9" cm="1">
        <f t="array" ref="D59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59" s="9" cm="1">
        <f t="array" ref="E59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59" s="18">
        <f ca="1">IF(Table2[[#This Row],[Date de naissance]]="","",DATEDIF(Table2[[#This Row],[Date de naissance]],Paramètres!$B$3,"Y"))</f>
        <v>46</v>
      </c>
      <c r="G59" s="18">
        <f ca="1">IF(Table2[[#This Row],[Date d''intégration]]="","",DATEDIF(Table2[[#This Row],[Date d''intégration]],Paramètres!$B$3,"Y"))</f>
        <v>22</v>
      </c>
      <c r="H59" t="s">
        <v>5</v>
      </c>
      <c r="I59" s="35">
        <v>45453</v>
      </c>
      <c r="J59" s="14" t="s">
        <v>72</v>
      </c>
      <c r="K59" s="14" t="s">
        <v>72</v>
      </c>
      <c r="O59" s="9"/>
    </row>
    <row r="60" spans="1:15" x14ac:dyDescent="0.2">
      <c r="A60" t="s">
        <v>60</v>
      </c>
      <c r="B60" t="s">
        <v>61</v>
      </c>
      <c r="C60" t="str" cm="1">
        <f t="array" ref="C60">IF(AND(Table2[[#This Row],[Nom]]&lt;&gt;"",Table2[[#This Row],[Prénom]]&lt;&gt;""),_xlfn.XLOOKUP(1,(Table1[Nom]=Table2[[#This Row],[Nom]])*(Table1[Prénom]=Table2[[#This Row],[Prénom]]),Table1[Fonction - poste],"Pas d'entrée",0,1),"")</f>
        <v>Planificateur</v>
      </c>
      <c r="D60" s="9" cm="1">
        <f t="array" ref="D60">IF(AND(Table2[[#This Row],[Nom]]&lt;&gt;"",Table2[[#This Row],[Prénom]]&lt;&gt;""),_xlfn.XLOOKUP(1,(Table1[Nom]=Table2[[#This Row],[Nom]])*(Table1[Prénom]=Table2[[#This Row],[Prénom]]),Table1[Date d''intégration],"Pas d'entrée",0,1),"")</f>
        <v>45538</v>
      </c>
      <c r="E60" s="9" cm="1">
        <f t="array" ref="E60">IF(AND(Table2[[#This Row],[Nom]]&lt;&gt;"",Table2[[#This Row],[Prénom]]&lt;&gt;""),_xlfn.XLOOKUP(1,(Table1[Nom]=Table2[[#This Row],[Nom]])*(Table1[Prénom]=Table2[[#This Row],[Prénom]]),Table1[Date de naissance],"Pas d'entrée",0,1),"")</f>
        <v>36923</v>
      </c>
      <c r="F60" s="18">
        <f ca="1">IF(Table2[[#This Row],[Date de naissance]]="","",DATEDIF(Table2[[#This Row],[Date de naissance]],Paramètres!$B$3,"Y"))</f>
        <v>24</v>
      </c>
      <c r="G60" s="18">
        <f ca="1">IF(Table2[[#This Row],[Date d''intégration]]="","",DATEDIF(Table2[[#This Row],[Date d''intégration]],Paramètres!$B$3,"Y"))</f>
        <v>1</v>
      </c>
      <c r="H60" t="s">
        <v>2</v>
      </c>
      <c r="I60" s="35">
        <v>45903</v>
      </c>
      <c r="J60" s="14" t="s">
        <v>72</v>
      </c>
      <c r="K60" s="14" t="s">
        <v>72</v>
      </c>
      <c r="O60" s="9"/>
    </row>
    <row r="61" spans="1:15" x14ac:dyDescent="0.2">
      <c r="A61" t="s">
        <v>57</v>
      </c>
      <c r="B61" t="s">
        <v>58</v>
      </c>
      <c r="C61" t="str" cm="1">
        <f t="array" ref="C61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61" s="9" cm="1">
        <f t="array" ref="D61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61" s="9" cm="1">
        <f t="array" ref="E61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61" s="18">
        <f ca="1">IF(Table2[[#This Row],[Date de naissance]]="","",DATEDIF(Table2[[#This Row],[Date de naissance]],Paramètres!$B$3,"Y"))</f>
        <v>58</v>
      </c>
      <c r="G61" s="18">
        <f ca="1">IF(Table2[[#This Row],[Date d''intégration]]="","",DATEDIF(Table2[[#This Row],[Date d''intégration]],Paramètres!$B$3,"Y"))</f>
        <v>38</v>
      </c>
      <c r="H61" t="s">
        <v>6</v>
      </c>
      <c r="I61" s="35">
        <v>46006</v>
      </c>
      <c r="J61" s="14" t="s">
        <v>72</v>
      </c>
      <c r="K61" s="14" t="s">
        <v>72</v>
      </c>
      <c r="O61" s="9"/>
    </row>
    <row r="62" spans="1:15" x14ac:dyDescent="0.2">
      <c r="A62" t="s">
        <v>52</v>
      </c>
      <c r="B62" t="s">
        <v>67</v>
      </c>
      <c r="C62" t="str" cm="1">
        <f t="array" ref="C62">IF(AND(Table2[[#This Row],[Nom]]&lt;&gt;"",Table2[[#This Row],[Prénom]]&lt;&gt;""),_xlfn.XLOOKUP(1,(Table1[Nom]=Table2[[#This Row],[Nom]])*(Table1[Prénom]=Table2[[#This Row],[Prénom]]),Table1[Fonction - poste],"Pas d'entrée",0,1),"")</f>
        <v>Concepteur - bureau d'études</v>
      </c>
      <c r="D62" s="9" cm="1">
        <f t="array" ref="D62">IF(AND(Table2[[#This Row],[Nom]]&lt;&gt;"",Table2[[#This Row],[Prénom]]&lt;&gt;""),_xlfn.XLOOKUP(1,(Table1[Nom]=Table2[[#This Row],[Nom]])*(Table1[Prénom]=Table2[[#This Row],[Prénom]]),Table1[Date d''intégration],"Pas d'entrée",0,1),"")</f>
        <v>43895</v>
      </c>
      <c r="E62" s="9" cm="1">
        <f t="array" ref="E62">IF(AND(Table2[[#This Row],[Nom]]&lt;&gt;"",Table2[[#This Row],[Prénom]]&lt;&gt;""),_xlfn.XLOOKUP(1,(Table1[Nom]=Table2[[#This Row],[Nom]])*(Table1[Prénom]=Table2[[#This Row],[Prénom]]),Table1[Date de naissance],"Pas d'entrée",0,1),"")</f>
        <v>34172</v>
      </c>
      <c r="F62" s="18">
        <f ca="1">IF(Table2[[#This Row],[Date de naissance]]="","",DATEDIF(Table2[[#This Row],[Date de naissance]],Paramètres!$B$3,"Y"))</f>
        <v>32</v>
      </c>
      <c r="G62" s="18">
        <f ca="1">IF(Table2[[#This Row],[Date d''intégration]]="","",DATEDIF(Table2[[#This Row],[Date d''intégration]],Paramètres!$B$3,"Y"))</f>
        <v>5</v>
      </c>
      <c r="H62" t="s">
        <v>5</v>
      </c>
      <c r="I62" s="35">
        <v>46035</v>
      </c>
      <c r="J62" s="14" t="s">
        <v>72</v>
      </c>
      <c r="K62" s="14" t="s">
        <v>72</v>
      </c>
      <c r="O62" s="9"/>
    </row>
    <row r="63" spans="1:15" x14ac:dyDescent="0.2">
      <c r="C63" t="str" cm="1">
        <f t="array" ref="C6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3" s="9" t="str" cm="1">
        <f t="array" ref="D6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3" s="9" t="str" cm="1">
        <f t="array" ref="E6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3" s="18" t="str">
        <f>IF(Table2[[#This Row],[Date de naissance]]="","",DATEDIF(Table2[[#This Row],[Date de naissance]],Paramètres!$B$3,"Y"))</f>
        <v/>
      </c>
      <c r="G63" s="18" t="str">
        <f>IF(Table2[[#This Row],[Date d''intégration]]="","",DATEDIF(Table2[[#This Row],[Date d''intégration]],Paramètres!$B$3,"Y"))</f>
        <v/>
      </c>
      <c r="I63" s="35"/>
      <c r="J63" s="14"/>
      <c r="K63" s="14"/>
      <c r="O63" s="9"/>
    </row>
    <row r="64" spans="1:15" x14ac:dyDescent="0.2">
      <c r="C64" t="str" cm="1">
        <f t="array" ref="C6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4" s="9" t="str" cm="1">
        <f t="array" ref="D6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4" s="9" t="str" cm="1">
        <f t="array" ref="E6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4" s="18" t="str">
        <f>IF(Table2[[#This Row],[Date de naissance]]="","",DATEDIF(Table2[[#This Row],[Date de naissance]],Paramètres!$B$3,"Y"))</f>
        <v/>
      </c>
      <c r="G64" s="18" t="str">
        <f>IF(Table2[[#This Row],[Date d''intégration]]="","",DATEDIF(Table2[[#This Row],[Date d''intégration]],Paramètres!$B$3,"Y"))</f>
        <v/>
      </c>
      <c r="I64" s="35"/>
      <c r="J64" s="14"/>
      <c r="K64" s="14"/>
      <c r="O64" s="9"/>
    </row>
    <row r="65" spans="3:15" x14ac:dyDescent="0.2">
      <c r="C65" t="str" cm="1">
        <f t="array" ref="C6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5" s="9" t="str" cm="1">
        <f t="array" ref="D6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5" s="9" t="str" cm="1">
        <f t="array" ref="E6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5" s="18" t="str">
        <f>IF(Table2[[#This Row],[Date de naissance]]="","",DATEDIF(Table2[[#This Row],[Date de naissance]],Paramètres!$B$3,"Y"))</f>
        <v/>
      </c>
      <c r="G65" s="18" t="str">
        <f>IF(Table2[[#This Row],[Date d''intégration]]="","",DATEDIF(Table2[[#This Row],[Date d''intégration]],Paramètres!$B$3,"Y"))</f>
        <v/>
      </c>
      <c r="I65" s="35"/>
      <c r="J65" s="14"/>
      <c r="K65" s="14"/>
      <c r="O65" s="9"/>
    </row>
    <row r="66" spans="3:15" x14ac:dyDescent="0.2">
      <c r="C66" t="str" cm="1">
        <f t="array" ref="C6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6" s="9" t="str" cm="1">
        <f t="array" ref="D6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6" s="9" t="str" cm="1">
        <f t="array" ref="E6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6" s="18" t="str">
        <f>IF(Table2[[#This Row],[Date de naissance]]="","",DATEDIF(Table2[[#This Row],[Date de naissance]],Paramètres!$B$3,"Y"))</f>
        <v/>
      </c>
      <c r="G66" s="18" t="str">
        <f>IF(Table2[[#This Row],[Date d''intégration]]="","",DATEDIF(Table2[[#This Row],[Date d''intégration]],Paramètres!$B$3,"Y"))</f>
        <v/>
      </c>
      <c r="I66" s="35"/>
      <c r="J66" s="14"/>
      <c r="K66" s="14"/>
      <c r="O66" s="9"/>
    </row>
    <row r="67" spans="3:15" x14ac:dyDescent="0.2">
      <c r="C67" t="str" cm="1">
        <f t="array" ref="C6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7" s="9" t="str" cm="1">
        <f t="array" ref="D6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7" s="9" t="str" cm="1">
        <f t="array" ref="E6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7" s="18" t="str">
        <f>IF(Table2[[#This Row],[Date de naissance]]="","",DATEDIF(Table2[[#This Row],[Date de naissance]],Paramètres!$B$3,"Y"))</f>
        <v/>
      </c>
      <c r="G67" s="18" t="str">
        <f>IF(Table2[[#This Row],[Date d''intégration]]="","",DATEDIF(Table2[[#This Row],[Date d''intégration]],Paramètres!$B$3,"Y"))</f>
        <v/>
      </c>
      <c r="I67" s="35"/>
      <c r="J67" s="14"/>
      <c r="K67" s="14"/>
      <c r="O67" s="9"/>
    </row>
    <row r="68" spans="3:15" x14ac:dyDescent="0.2">
      <c r="C68" t="str" cm="1">
        <f t="array" ref="C6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8" s="9" t="str" cm="1">
        <f t="array" ref="D6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8" s="9" t="str" cm="1">
        <f t="array" ref="E6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8" s="18" t="str">
        <f>IF(Table2[[#This Row],[Date de naissance]]="","",DATEDIF(Table2[[#This Row],[Date de naissance]],Paramètres!$B$3,"Y"))</f>
        <v/>
      </c>
      <c r="G68" s="18" t="str">
        <f>IF(Table2[[#This Row],[Date d''intégration]]="","",DATEDIF(Table2[[#This Row],[Date d''intégration]],Paramètres!$B$3,"Y"))</f>
        <v/>
      </c>
      <c r="I68" s="35"/>
      <c r="J68" s="14"/>
      <c r="K68" s="14"/>
      <c r="O68" s="9"/>
    </row>
    <row r="69" spans="3:15" x14ac:dyDescent="0.2">
      <c r="C69" t="str" cm="1">
        <f t="array" ref="C6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9" s="9" t="str" cm="1">
        <f t="array" ref="D6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9" s="9" t="str" cm="1">
        <f t="array" ref="E6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9" s="18" t="str">
        <f>IF(Table2[[#This Row],[Date de naissance]]="","",DATEDIF(Table2[[#This Row],[Date de naissance]],Paramètres!$B$3,"Y"))</f>
        <v/>
      </c>
      <c r="G69" s="18" t="str">
        <f>IF(Table2[[#This Row],[Date d''intégration]]="","",DATEDIF(Table2[[#This Row],[Date d''intégration]],Paramètres!$B$3,"Y"))</f>
        <v/>
      </c>
      <c r="I69" s="35"/>
      <c r="J69" s="14"/>
      <c r="K69" s="14"/>
      <c r="O69" s="9"/>
    </row>
    <row r="70" spans="3:15" x14ac:dyDescent="0.2">
      <c r="C70" t="str" cm="1">
        <f t="array" ref="C7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0" s="9" t="str" cm="1">
        <f t="array" ref="D7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0" s="9" t="str" cm="1">
        <f t="array" ref="E7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0" s="18" t="str">
        <f>IF(Table2[[#This Row],[Date de naissance]]="","",DATEDIF(Table2[[#This Row],[Date de naissance]],Paramètres!$B$3,"Y"))</f>
        <v/>
      </c>
      <c r="G70" s="18" t="str">
        <f>IF(Table2[[#This Row],[Date d''intégration]]="","",DATEDIF(Table2[[#This Row],[Date d''intégration]],Paramètres!$B$3,"Y"))</f>
        <v/>
      </c>
      <c r="I70" s="35"/>
      <c r="J70" s="14"/>
      <c r="K70" s="14"/>
      <c r="O70" s="9"/>
    </row>
  </sheetData>
  <phoneticPr fontId="3" type="noConversion"/>
  <conditionalFormatting sqref="I3:I70">
    <cfRule type="expression" dxfId="2" priority="1" stopIfTrue="1">
      <formula>$I3&lt;&gt;WORKDAY($I3-1,1,INDIRECT("Table3[Jours fériés]"))</formula>
    </cfRule>
  </conditionalFormatting>
  <dataValidations count="2">
    <dataValidation type="list" allowBlank="1" showInputMessage="1" showErrorMessage="1" sqref="J3:K70" xr:uid="{DF984846-B043-0041-8587-AA473C307346}">
      <formula1>"Oui,Non"</formula1>
    </dataValidation>
    <dataValidation type="list" allowBlank="1" showInputMessage="1" showErrorMessage="1" sqref="P3:P70" xr:uid="{EFDA9281-C7CB-004C-ADAC-BB72CC59C6CD}">
      <formula1>"À lancer,En cours,Réalisée,Abandonnée"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2F8066B-9103-BD40-822C-3E2F81DFC4D7}">
          <x14:formula1>
            <xm:f>Paramètres!$A$4:$A$8</xm:f>
          </x14:formula1>
          <xm:sqref>H3:H70</xm:sqref>
        </x14:dataValidation>
        <x14:dataValidation type="list" allowBlank="1" showInputMessage="1" showErrorMessage="1" xr:uid="{F5CF44CC-3B6D-D146-B58E-20752BB60922}">
          <x14:formula1>
            <xm:f>OFFSET(Employés!$A$3,0,0,COUNTA(Employés!$A$3:$A$300),1)</xm:f>
          </x14:formula1>
          <xm:sqref>A3:A70</xm:sqref>
        </x14:dataValidation>
        <x14:dataValidation type="list" allowBlank="1" showInputMessage="1" showErrorMessage="1" xr:uid="{8F8ABE13-C4D0-A647-9A4F-2EB3DCAC6146}">
          <x14:formula1>
            <xm:f>OFFSET(Employés!$S$2,_xlfn.XMATCH($A3,Employés!$R$3:$R$22,0,1),,1,INDEX(Employés!$Q$3:$Q$22,_xlfn.XMATCH($A3,Employés!$R$3:$R$22,0,1)))</xm:f>
          </x14:formula1>
          <xm:sqref>B3:B70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38417-28C0-274B-8A1C-4691EB47CFA5}">
  <dimension ref="A1:Q301"/>
  <sheetViews>
    <sheetView zoomScale="130" zoomScaleNormal="130" workbookViewId="0">
      <pane xSplit="2" ySplit="2" topLeftCell="F3" activePane="bottomRight" state="frozen"/>
      <selection pane="topRight" activeCell="C1" sqref="C1"/>
      <selection pane="bottomLeft" activeCell="A3" sqref="A3"/>
      <selection pane="bottomRight" activeCell="L18" sqref="L18"/>
    </sheetView>
  </sheetViews>
  <sheetFormatPr baseColWidth="10" defaultRowHeight="15" x14ac:dyDescent="0.2"/>
  <cols>
    <col min="3" max="3" width="15.6640625" customWidth="1"/>
    <col min="4" max="4" width="14.1640625" customWidth="1"/>
    <col min="7" max="7" width="12.83203125" customWidth="1"/>
    <col min="8" max="8" width="13" customWidth="1"/>
    <col min="9" max="9" width="13.83203125" customWidth="1"/>
    <col min="10" max="11" width="14.83203125" customWidth="1"/>
    <col min="12" max="12" width="16.5" customWidth="1"/>
    <col min="13" max="14" width="13.83203125" customWidth="1"/>
    <col min="15" max="15" width="16.6640625" customWidth="1"/>
    <col min="16" max="17" width="13.83203125" customWidth="1"/>
  </cols>
  <sheetData>
    <row r="1" spans="1:17" ht="19" x14ac:dyDescent="0.25">
      <c r="A1" s="10" t="s">
        <v>77</v>
      </c>
      <c r="H1" s="21" t="s">
        <v>79</v>
      </c>
      <c r="I1" s="22"/>
      <c r="J1" s="22"/>
      <c r="K1" s="22"/>
      <c r="L1" s="22"/>
      <c r="M1" s="23" t="s">
        <v>78</v>
      </c>
      <c r="N1" s="24"/>
      <c r="O1" s="24"/>
      <c r="P1" s="24"/>
      <c r="Q1" s="25"/>
    </row>
    <row r="2" spans="1:17" ht="48" x14ac:dyDescent="0.2">
      <c r="A2" s="16" t="s">
        <v>8</v>
      </c>
      <c r="B2" s="17" t="s">
        <v>9</v>
      </c>
      <c r="C2" s="17" t="s">
        <v>10</v>
      </c>
      <c r="D2" s="17" t="s">
        <v>11</v>
      </c>
      <c r="E2" s="17" t="s">
        <v>12</v>
      </c>
      <c r="F2" s="17" t="s">
        <v>13</v>
      </c>
      <c r="G2" s="16" t="s">
        <v>14</v>
      </c>
      <c r="H2" s="17" t="str">
        <f>Paramètres!A4</f>
        <v>Délai 1er entretien (mois)</v>
      </c>
      <c r="I2" s="17" t="str">
        <f>Paramètres!A5</f>
        <v>Périodicité entretien (mois)</v>
      </c>
      <c r="J2" s="17" t="str">
        <f>Paramètres!A6</f>
        <v>Périodicité bilan récapitulatif (mois)</v>
      </c>
      <c r="K2" s="17" t="str">
        <f>Paramètres!A7</f>
        <v>Âge indicatif mi-carrière (ans)</v>
      </c>
      <c r="L2" s="17" t="str">
        <f>Paramètres!A8</f>
        <v>Âge indicatif fin de carrière (ans)</v>
      </c>
      <c r="M2" s="17" t="str">
        <f>H2</f>
        <v>Délai 1er entretien (mois)</v>
      </c>
      <c r="N2" s="17" t="str">
        <f t="shared" ref="N2:Q2" si="0">I2</f>
        <v>Périodicité entretien (mois)</v>
      </c>
      <c r="O2" s="17" t="str">
        <f t="shared" si="0"/>
        <v>Périodicité bilan récapitulatif (mois)</v>
      </c>
      <c r="P2" s="17" t="str">
        <f t="shared" si="0"/>
        <v>Âge indicatif mi-carrière (ans)</v>
      </c>
      <c r="Q2" s="17" t="str">
        <f t="shared" si="0"/>
        <v>Âge indicatif fin de carrière (ans)</v>
      </c>
    </row>
    <row r="3" spans="1:17" x14ac:dyDescent="0.2">
      <c r="A3" t="str" cm="1">
        <f t="array" aca="1" ref="A3:G10" ca="1">_xlfn._xlws.FILTER(Table1[],Table1[Nom]&lt;&gt;"")</f>
        <v>Nom_1</v>
      </c>
      <c r="B3" t="str">
        <f ca="1"/>
        <v>Pierre</v>
      </c>
      <c r="C3" t="str">
        <f ca="1"/>
        <v>Informaticien</v>
      </c>
      <c r="D3" s="9">
        <f ca="1"/>
        <v>37895</v>
      </c>
      <c r="E3" s="9">
        <f ca="1"/>
        <v>28979</v>
      </c>
      <c r="F3" s="15">
        <f ca="1"/>
        <v>46</v>
      </c>
      <c r="G3" s="15">
        <f ca="1"/>
        <v>22</v>
      </c>
      <c r="H3" s="9" cm="1">
        <f t="array" aca="1" ref="H3" ca="1">_xlfn.XLOOKUP(1,(Table2[Nom]=$A3)*(Table2[Prénom]=$B3)*(Table2[Entretien réalisé]=H$2),Table2[Date de l''entretien],"",0,-1)</f>
        <v>38261</v>
      </c>
      <c r="I3" s="9" cm="1">
        <f t="array" aca="1" ref="I3" ca="1">_xlfn.XLOOKUP(1,(Table2[Nom]=$A3)*(Table2[Prénom]=$B3)*(Table2[Entretien réalisé]=I$2),Table2[Date de l''entretien],"",0,-1)</f>
        <v>45201</v>
      </c>
      <c r="J3" s="9" cm="1">
        <f t="array" aca="1" ref="J3" ca="1">_xlfn.XLOOKUP(1,(Table2[Nom]=$A3)*(Table2[Prénom]=$B3)*(Table2[Entretien réalisé]=J$2),Table2[Date de l''entretien],"",0,-1)</f>
        <v>43739</v>
      </c>
      <c r="K3" s="9" cm="1">
        <f t="array" aca="1" ref="K3" ca="1">_xlfn.XLOOKUP(1,(Table2[Nom]=$A3)*(Table2[Prénom]=$B3)*(Table2[Entretien réalisé]=K$2),Table2[Date de l''entretien],"",0,-1)</f>
        <v>45453</v>
      </c>
      <c r="L3" s="9" t="str" cm="1">
        <f t="array" aca="1" ref="L3" ca="1">_xlfn.XLOOKUP(1,(Table2[Nom]=$A3)*(Table2[Prénom]=$B3)*(Table2[Entretien réalisé]=L$2),Table2[Date de l''entretien],"",0,-1)</f>
        <v/>
      </c>
      <c r="M3" s="35" t="str">
        <f ca="1">IF(A3="","",IF(H3="",WORKDAY(DATE(YEAR($D3),MONTH($D3)+_xlfn.XLOOKUP(M$2,Paramètres!$A$4:$A$8,Paramètres!$B$4:$B$8,"??",0,1),DAY($D3))-1,1,Table3[Jours fériés]),""))</f>
        <v/>
      </c>
      <c r="N3" s="35">
        <f ca="1">IF(A3="","",IF(I3="",WORKDAY(DATE(YEAR($D3),MONTH($D3)+_xlfn.XLOOKUP(N$2,Paramètres!$A$4:$A$8,Paramètres!$B$4:$B$8,"??",0,1),DAY($D3))-1,1,Table3[Jours fériés]),
WORKDAY(DATE(YEAR($I3),MONTH($I3)+_xlfn.XLOOKUP(N$2,Paramètres!$A$4:$A$8,Paramètres!$B$4:$B$8,"??",0,1),DAY($I3))-1,1,Table3[Jours fériés])))</f>
        <v>46664</v>
      </c>
      <c r="O3" s="35" t="str">
        <f ca="1">IF(A3="","",IF(J3="",WORKDAY(DATE(YEAR($D3),MONTH($D3)+_xlfn.XLOOKUP(O$2,Paramètres!$A$4:$A$8,Paramètres!$B$4:$B$8,"??",0,1),DAY($D3))-1,1,Table3[Jours fériés]),""))</f>
        <v/>
      </c>
      <c r="P3" s="35" t="str">
        <f ca="1">IF(A3="","",IF(K3="",IF($F3=_xlfn.XLOOKUP(P$2,Paramètres!$A$4:$A$8,Paramètres!$B$4:$B$8,"??",0,1),WORKDAY(DATE(YEAR(E3)+_xlfn.XLOOKUP(P$2,Paramètres!$A$4:$A$8,Paramètres!$B$4:$B$8,"??",0,1),MONTH(E3)+2,0)-1,1,Table3[Jours fériés]),
WORKDAY(DATE(YEAR($E3)+_xlfn.XLOOKUP(P$2,Paramètres!$A$4:$A$8,Paramètres!$B$4:$B$8,"??",0,1),MONTH($E3),DAY($E3))-1,1,Table3[Jours fériés])),""))</f>
        <v/>
      </c>
      <c r="Q3" s="35">
        <f ca="1">IF(A3="","",IF(L3="",IF($F3=_xlfn.XLOOKUP(Q$2,Paramètres!$A$4:$A$8,Paramètres!$B$4:$B$8,"??",0,1),WORKDAY(DATE(YEAR(TODAY()),MONTH(F3)+2,0)-1,1,Table3[Jours fériés]),
WORKDAY(DATE(YEAR($E3)+_xlfn.XLOOKUP(Q$2,Paramètres!$A$4:$A$8,Paramètres!$B$4:$B$8,"??",0,1),MONTH($E3),DAY($E3))-1,1,Table3[Jours fériés])),""))</f>
        <v>50894</v>
      </c>
    </row>
    <row r="4" spans="1:17" x14ac:dyDescent="0.2">
      <c r="A4" t="str">
        <f ca="1"/>
        <v>Nom_2</v>
      </c>
      <c r="B4" t="str">
        <f ca="1"/>
        <v>Michèle</v>
      </c>
      <c r="C4" t="str">
        <f ca="1"/>
        <v>Concepteur - bureau d'études</v>
      </c>
      <c r="D4" s="9">
        <f ca="1"/>
        <v>43895</v>
      </c>
      <c r="E4" s="9">
        <f ca="1"/>
        <v>34172</v>
      </c>
      <c r="F4" s="15">
        <f ca="1"/>
        <v>32</v>
      </c>
      <c r="G4" s="15">
        <f ca="1"/>
        <v>5</v>
      </c>
      <c r="H4" s="9" cm="1">
        <f t="array" aca="1" ref="H4" ca="1">_xlfn.XLOOKUP(1,(Table2[Nom]=$A4)*(Table2[Prénom]=$B4)*(Table2[Entretien réalisé]=H$2),Table2[Date de l''entretien],"",0,-1)</f>
        <v>45356</v>
      </c>
      <c r="I4" s="9" cm="1">
        <f t="array" aca="1" ref="I4" ca="1">_xlfn.XLOOKUP(1,(Table2[Nom]=$A4)*(Table2[Prénom]=$B4)*(Table2[Entretien réalisé]=I$2),Table2[Date de l''entretien],"",0,-1)</f>
        <v>45356</v>
      </c>
      <c r="J4" s="9" t="str" cm="1">
        <f t="array" aca="1" ref="J4" ca="1">_xlfn.XLOOKUP(1,(Table2[Nom]=$A4)*(Table2[Prénom]=$B4)*(Table2[Entretien réalisé]=J$2),Table2[Date de l''entretien],"",0,-1)</f>
        <v/>
      </c>
      <c r="K4" s="9" cm="1">
        <f t="array" aca="1" ref="K4" ca="1">_xlfn.XLOOKUP(1,(Table2[Nom]=$A4)*(Table2[Prénom]=$B4)*(Table2[Entretien réalisé]=K$2),Table2[Date de l''entretien],"",0,-1)</f>
        <v>46035</v>
      </c>
      <c r="L4" s="9" t="str" cm="1">
        <f t="array" aca="1" ref="L4" ca="1">_xlfn.XLOOKUP(1,(Table2[Nom]=$A4)*(Table2[Prénom]=$B4)*(Table2[Entretien réalisé]=L$2),Table2[Date de l''entretien],"",0,-1)</f>
        <v/>
      </c>
      <c r="M4" s="35" t="str">
        <f ca="1">IF(A4="","",IF(H4="",WORKDAY(DATE(YEAR($D4),MONTH($D4)+_xlfn.XLOOKUP(M$2,Paramètres!$A$4:$A$8,Paramètres!$B$4:$B$8,"??",0,1),DAY($D4))-1,1,Table3[Jours fériés]),""))</f>
        <v/>
      </c>
      <c r="N4" s="35">
        <f ca="1">IF(A4="","",IF(I4="",WORKDAY(DATE(YEAR($D4),MONTH($D4)+_xlfn.XLOOKUP(N$2,Paramètres!$A$4:$A$8,Paramètres!$B$4:$B$8,"??",0,1),DAY($D4))-1,1,Table3[Jours fériés]),
WORKDAY(DATE(YEAR($I4),MONTH($I4)+_xlfn.XLOOKUP(N$2,Paramètres!$A$4:$A$8,Paramètres!$B$4:$B$8,"??",0,1),DAY($I4))-1,1,Table3[Jours fériés])))</f>
        <v>46818</v>
      </c>
      <c r="O4" s="35">
        <f ca="1">IF(A4="","",IF(J4="",WORKDAY(DATE(YEAR($D4),MONTH($D4)+_xlfn.XLOOKUP(O$2,Paramètres!$A$4:$A$8,Paramètres!$B$4:$B$8,"??",0,1),DAY($D4))-1,1,Table3[Jours fériés]),""))</f>
        <v>46818</v>
      </c>
      <c r="P4" s="35" t="str">
        <f ca="1">IF(A4="","",IF(K4="",IF($F4=_xlfn.XLOOKUP(P$2,Paramètres!$A$4:$A$8,Paramètres!$B$4:$B$8,"??",0,1),WORKDAY(DATE(YEAR(E4)+_xlfn.XLOOKUP(P$2,Paramètres!$A$4:$A$8,Paramètres!$B$4:$B$8,"??",0,1),MONTH(E4)+2,0)-1,1,Table3[Jours fériés]),
WORKDAY(DATE(YEAR($E4)+_xlfn.XLOOKUP(P$2,Paramètres!$A$4:$A$8,Paramètres!$B$4:$B$8,"??",0,1),MONTH($E4),DAY($E4))-1,1,Table3[Jours fériés])),""))</f>
        <v/>
      </c>
      <c r="Q4" s="35">
        <f ca="1">IF(A4="","",IF(L4="",IF($F4=_xlfn.XLOOKUP(Q$2,Paramètres!$A$4:$A$8,Paramètres!$B$4:$B$8,"??",0,1),WORKDAY(DATE(YEAR(TODAY()),MONTH(F4)+2,0)-1,1,Table3[Jours fériés]),
WORKDAY(DATE(YEAR($E4)+_xlfn.XLOOKUP(Q$2,Paramètres!$A$4:$A$8,Paramètres!$B$4:$B$8,"??",0,1),MONTH($E4),DAY($E4))-1,1,Table3[Jours fériés])),""))</f>
        <v>56087</v>
      </c>
    </row>
    <row r="5" spans="1:17" x14ac:dyDescent="0.2">
      <c r="A5" t="str">
        <f ca="1"/>
        <v>Nom_3</v>
      </c>
      <c r="B5" t="str">
        <f ca="1"/>
        <v>Jean</v>
      </c>
      <c r="C5" t="str">
        <f ca="1"/>
        <v>Acheteur</v>
      </c>
      <c r="D5" s="9">
        <f ca="1"/>
        <v>32004</v>
      </c>
      <c r="E5" s="9">
        <f ca="1"/>
        <v>24534</v>
      </c>
      <c r="F5" s="15">
        <f ca="1"/>
        <v>58</v>
      </c>
      <c r="G5" s="15">
        <f ca="1"/>
        <v>38</v>
      </c>
      <c r="H5" s="9" cm="1">
        <f t="array" aca="1" ref="H5" ca="1">_xlfn.XLOOKUP(1,(Table2[Nom]=$A5)*(Table2[Prénom]=$B5)*(Table2[Entretien réalisé]=H$2),Table2[Date de l''entretien],"",0,-1)</f>
        <v>33465</v>
      </c>
      <c r="I5" s="9" cm="1">
        <f t="array" aca="1" ref="I5" ca="1">_xlfn.XLOOKUP(1,(Table2[Nom]=$A5)*(Table2[Prénom]=$B5)*(Table2[Entretien réalisé]=I$2),Table2[Date de l''entretien],"",0,-1)</f>
        <v>45153</v>
      </c>
      <c r="J5" s="9" cm="1">
        <f t="array" aca="1" ref="J5" ca="1">_xlfn.XLOOKUP(1,(Table2[Nom]=$A5)*(Table2[Prénom]=$B5)*(Table2[Entretien réalisé]=J$2),Table2[Date de l''entretien],"",0,-1)</f>
        <v>43692</v>
      </c>
      <c r="K5" s="9" cm="1">
        <f t="array" aca="1" ref="K5" ca="1">_xlfn.XLOOKUP(1,(Table2[Nom]=$A5)*(Table2[Prénom]=$B5)*(Table2[Entretien réalisé]=K$2),Table2[Date de l''entretien],"",0,-1)</f>
        <v>40973</v>
      </c>
      <c r="L5" s="9" cm="1">
        <f t="array" aca="1" ref="L5" ca="1">_xlfn.XLOOKUP(1,(Table2[Nom]=$A5)*(Table2[Prénom]=$B5)*(Table2[Entretien réalisé]=L$2),Table2[Date de l''entretien],"",0,-1)</f>
        <v>46006</v>
      </c>
      <c r="M5" s="35" t="str">
        <f ca="1">IF(A5="","",IF(H5="",WORKDAY(DATE(YEAR($D5),MONTH($D5)+_xlfn.XLOOKUP(M$2,Paramètres!$A$4:$A$8,Paramètres!$B$4:$B$8,"??",0,1),DAY($D5))-1,1,Table3[Jours fériés]),""))</f>
        <v/>
      </c>
      <c r="N5" s="35">
        <f ca="1">IF(A5="","",IF(I5="",WORKDAY(DATE(YEAR($D5),MONTH($D5)+_xlfn.XLOOKUP(N$2,Paramètres!$A$4:$A$8,Paramètres!$B$4:$B$8,"??",0,1),DAY($D5))-1,1,Table3[Jours fériés]),
WORKDAY(DATE(YEAR($I5),MONTH($I5)+_xlfn.XLOOKUP(N$2,Paramètres!$A$4:$A$8,Paramètres!$B$4:$B$8,"??",0,1),DAY($I5))-1,1,Table3[Jours fériés])))</f>
        <v>46615</v>
      </c>
      <c r="O5" s="35" t="str">
        <f ca="1">IF(A5="","",IF(J5="",WORKDAY(DATE(YEAR($D5),MONTH($D5)+_xlfn.XLOOKUP(O$2,Paramètres!$A$4:$A$8,Paramètres!$B$4:$B$8,"??",0,1),DAY($D5))-1,1,Table3[Jours fériés]),""))</f>
        <v/>
      </c>
      <c r="P5" s="35" t="str">
        <f ca="1">IF(A5="","",IF(K5="",IF($F5=_xlfn.XLOOKUP(P$2,Paramètres!$A$4:$A$8,Paramètres!$B$4:$B$8,"??",0,1),WORKDAY(DATE(YEAR(E5)+_xlfn.XLOOKUP(P$2,Paramètres!$A$4:$A$8,Paramètres!$B$4:$B$8,"??",0,1),MONTH(E5)+2,0)-1,1,Table3[Jours fériés]),
WORKDAY(DATE(YEAR($E5)+_xlfn.XLOOKUP(P$2,Paramètres!$A$4:$A$8,Paramètres!$B$4:$B$8,"??",0,1),MONTH($E5),DAY($E5))-1,1,Table3[Jours fériés])),""))</f>
        <v/>
      </c>
      <c r="Q5" s="35" t="str">
        <f ca="1">IF(A5="","",IF(L5="",IF($F5=_xlfn.XLOOKUP(Q$2,Paramètres!$A$4:$A$8,Paramètres!$B$4:$B$8,"??",0,1),WORKDAY(DATE(YEAR(TODAY()),MONTH(F5)+2,0)-1,1,Table3[Jours fériés]),
WORKDAY(DATE(YEAR($E5)+_xlfn.XLOOKUP(Q$2,Paramètres!$A$4:$A$8,Paramètres!$B$4:$B$8,"??",0,1),MONTH($E5),DAY($E5))-1,1,Table3[Jours fériés])),""))</f>
        <v/>
      </c>
    </row>
    <row r="6" spans="1:17" x14ac:dyDescent="0.2">
      <c r="A6" t="str">
        <f ca="1"/>
        <v>Nom_4</v>
      </c>
      <c r="B6" t="str">
        <f ca="1"/>
        <v>Jacques</v>
      </c>
      <c r="C6" t="str">
        <f ca="1"/>
        <v>Planificateur</v>
      </c>
      <c r="D6" s="9">
        <f ca="1"/>
        <v>45538</v>
      </c>
      <c r="E6" s="9">
        <f ca="1"/>
        <v>36923</v>
      </c>
      <c r="F6" s="15">
        <f ca="1"/>
        <v>24</v>
      </c>
      <c r="G6" s="15">
        <f ca="1"/>
        <v>1</v>
      </c>
      <c r="H6" s="9" cm="1">
        <f t="array" aca="1" ref="H6" ca="1">_xlfn.XLOOKUP(1,(Table2[Nom]=$A6)*(Table2[Prénom]=$B6)*(Table2[Entretien réalisé]=H$2),Table2[Date de l''entretien],"",0,-1)</f>
        <v>45903</v>
      </c>
      <c r="I6" s="9" t="str" cm="1">
        <f t="array" aca="1" ref="I6" ca="1">_xlfn.XLOOKUP(1,(Table2[Nom]=$A6)*(Table2[Prénom]=$B6)*(Table2[Entretien réalisé]=I$2),Table2[Date de l''entretien],"",0,-1)</f>
        <v/>
      </c>
      <c r="J6" s="9" t="str" cm="1">
        <f t="array" aca="1" ref="J6" ca="1">_xlfn.XLOOKUP(1,(Table2[Nom]=$A6)*(Table2[Prénom]=$B6)*(Table2[Entretien réalisé]=J$2),Table2[Date de l''entretien],"",0,-1)</f>
        <v/>
      </c>
      <c r="K6" s="9" t="str" cm="1">
        <f t="array" aca="1" ref="K6" ca="1">_xlfn.XLOOKUP(1,(Table2[Nom]=$A6)*(Table2[Prénom]=$B6)*(Table2[Entretien réalisé]=K$2),Table2[Date de l''entretien],"",0,-1)</f>
        <v/>
      </c>
      <c r="L6" s="9" t="str" cm="1">
        <f t="array" aca="1" ref="L6" ca="1">_xlfn.XLOOKUP(1,(Table2[Nom]=$A6)*(Table2[Prénom]=$B6)*(Table2[Entretien réalisé]=L$2),Table2[Date de l''entretien],"",0,-1)</f>
        <v/>
      </c>
      <c r="M6" s="35" t="str">
        <f ca="1">IF(A6="","",IF(H6="",WORKDAY(DATE(YEAR($D6),MONTH($D6)+_xlfn.XLOOKUP(M$2,Paramètres!$A$4:$A$8,Paramètres!$B$4:$B$8,"??",0,1),DAY($D6))-1,1,Table3[Jours fériés]),""))</f>
        <v/>
      </c>
      <c r="N6" s="35">
        <f ca="1">IF(A6="","",IF(I6="",WORKDAY(DATE(YEAR($D6),MONTH($D6)+_xlfn.XLOOKUP(N$2,Paramètres!$A$4:$A$8,Paramètres!$B$4:$B$8,"??",0,1),DAY($D6))-1,1,Table3[Jours fériés]),
WORKDAY(DATE(YEAR($I6),MONTH($I6)+_xlfn.XLOOKUP(N$2,Paramètres!$A$4:$A$8,Paramètres!$B$4:$B$8,"??",0,1),DAY($I6))-1,1,Table3[Jours fériés])))</f>
        <v>47000</v>
      </c>
      <c r="O6" s="35">
        <f ca="1">IF(A6="","",IF(J6="",WORKDAY(DATE(YEAR($D6),MONTH($D6)+_xlfn.XLOOKUP(O$2,Paramètres!$A$4:$A$8,Paramètres!$B$4:$B$8,"??",0,1),DAY($D6))-1,1,Table3[Jours fériés]),""))</f>
        <v>48460</v>
      </c>
      <c r="P6" s="35">
        <f ca="1">IF(A6="","",IF(K6="",IF($F6=_xlfn.XLOOKUP(P$2,Paramètres!$A$4:$A$8,Paramètres!$B$4:$B$8,"??",0,1),WORKDAY(DATE(YEAR(E6)+_xlfn.XLOOKUP(P$2,Paramètres!$A$4:$A$8,Paramètres!$B$4:$B$8,"??",0,1),MONTH(E6)+2,0)-1,1,Table3[Jours fériés]),
WORKDAY(DATE(YEAR($E6)+_xlfn.XLOOKUP(P$2,Paramètres!$A$4:$A$8,Paramètres!$B$4:$B$8,"??",0,1),MONTH($E6),DAY($E6))-1,1,Table3[Jours fériés])),""))</f>
        <v>53359</v>
      </c>
      <c r="Q6" s="35">
        <f ca="1">IF(A6="","",IF(L6="",IF($F6=_xlfn.XLOOKUP(Q$2,Paramètres!$A$4:$A$8,Paramètres!$B$4:$B$8,"??",0,1),WORKDAY(DATE(YEAR(TODAY()),MONTH(F6)+2,0)-1,1,Table3[Jours fériés]),
WORKDAY(DATE(YEAR($E6)+_xlfn.XLOOKUP(Q$2,Paramètres!$A$4:$A$8,Paramètres!$B$4:$B$8,"??",0,1),MONTH($E6),DAY($E6))-1,1,Table3[Jours fériés])),""))</f>
        <v>58838</v>
      </c>
    </row>
    <row r="7" spans="1:17" x14ac:dyDescent="0.2">
      <c r="A7" t="str">
        <f ca="1"/>
        <v>Nom_5</v>
      </c>
      <c r="B7" t="str">
        <f ca="1"/>
        <v>Thomas</v>
      </c>
      <c r="C7" t="str">
        <f ca="1"/>
        <v>Financier - comptable</v>
      </c>
      <c r="D7" s="9">
        <f ca="1"/>
        <v>45986</v>
      </c>
      <c r="E7" s="9">
        <f ca="1"/>
        <v>37431</v>
      </c>
      <c r="F7" s="15">
        <f ca="1"/>
        <v>23</v>
      </c>
      <c r="G7" s="15">
        <f ca="1"/>
        <v>0</v>
      </c>
      <c r="H7" s="9" t="str" cm="1">
        <f t="array" aca="1" ref="H7" ca="1">_xlfn.XLOOKUP(1,(Table2[Nom]=$A7)*(Table2[Prénom]=$B7)*(Table2[Entretien réalisé]=H$2),Table2[Date de l''entretien],"",0,-1)</f>
        <v/>
      </c>
      <c r="I7" s="9" t="str" cm="1">
        <f t="array" aca="1" ref="I7" ca="1">_xlfn.XLOOKUP(1,(Table2[Nom]=$A7)*(Table2[Prénom]=$B7)*(Table2[Entretien réalisé]=I$2),Table2[Date de l''entretien],"",0,-1)</f>
        <v/>
      </c>
      <c r="J7" s="9" t="str" cm="1">
        <f t="array" aca="1" ref="J7" ca="1">_xlfn.XLOOKUP(1,(Table2[Nom]=$A7)*(Table2[Prénom]=$B7)*(Table2[Entretien réalisé]=J$2),Table2[Date de l''entretien],"",0,-1)</f>
        <v/>
      </c>
      <c r="K7" s="9" t="str" cm="1">
        <f t="array" aca="1" ref="K7" ca="1">_xlfn.XLOOKUP(1,(Table2[Nom]=$A7)*(Table2[Prénom]=$B7)*(Table2[Entretien réalisé]=K$2),Table2[Date de l''entretien],"",0,-1)</f>
        <v/>
      </c>
      <c r="L7" s="9" t="str" cm="1">
        <f t="array" aca="1" ref="L7" ca="1">_xlfn.XLOOKUP(1,(Table2[Nom]=$A7)*(Table2[Prénom]=$B7)*(Table2[Entretien réalisé]=L$2),Table2[Date de l''entretien],"",0,-1)</f>
        <v/>
      </c>
      <c r="M7" s="35">
        <f ca="1">IF(A7="","",IF(H7="",WORKDAY(DATE(YEAR($D7),MONTH($D7)+_xlfn.XLOOKUP(M$2,Paramètres!$A$4:$A$8,Paramètres!$B$4:$B$8,"??",0,1),DAY($D7))-1,1,Table3[Jours fériés]),""))</f>
        <v>46351</v>
      </c>
      <c r="N7" s="35">
        <f ca="1">IF(A7="","",IF(I7="",WORKDAY(DATE(YEAR($D7),MONTH($D7)+_xlfn.XLOOKUP(N$2,Paramètres!$A$4:$A$8,Paramètres!$B$4:$B$8,"??",0,1),DAY($D7))-1,1,Table3[Jours fériés]),
WORKDAY(DATE(YEAR($I7),MONTH($I7)+_xlfn.XLOOKUP(N$2,Paramètres!$A$4:$A$8,Paramètres!$B$4:$B$8,"??",0,1),DAY($I7))-1,1,Table3[Jours fériés])))</f>
        <v>47448</v>
      </c>
      <c r="O7" s="35">
        <f ca="1">IF(A7="","",IF(J7="",WORKDAY(DATE(YEAR($D7),MONTH($D7)+_xlfn.XLOOKUP(O$2,Paramètres!$A$4:$A$8,Paramètres!$B$4:$B$8,"??",0,1),DAY($D7))-1,1,Table3[Jours fériés]),""))</f>
        <v>48908</v>
      </c>
      <c r="P7" s="35">
        <f ca="1">IF(A7="","",IF(K7="",IF($F7=_xlfn.XLOOKUP(P$2,Paramètres!$A$4:$A$8,Paramètres!$B$4:$B$8,"??",0,1),WORKDAY(DATE(YEAR(E7)+_xlfn.XLOOKUP(P$2,Paramètres!$A$4:$A$8,Paramètres!$B$4:$B$8,"??",0,1),MONTH(E7)+2,0)-1,1,Table3[Jours fériés]),
WORKDAY(DATE(YEAR($E7)+_xlfn.XLOOKUP(P$2,Paramètres!$A$4:$A$8,Paramètres!$B$4:$B$8,"??",0,1),MONTH($E7),DAY($E7))-1,1,Table3[Jours fériés])),""))</f>
        <v>53867</v>
      </c>
      <c r="Q7" s="35">
        <f ca="1">IF(A7="","",IF(L7="",IF($F7=_xlfn.XLOOKUP(Q$2,Paramètres!$A$4:$A$8,Paramètres!$B$4:$B$8,"??",0,1),WORKDAY(DATE(YEAR(TODAY()),MONTH(F7)+2,0)-1,1,Table3[Jours fériés]),
WORKDAY(DATE(YEAR($E7)+_xlfn.XLOOKUP(Q$2,Paramètres!$A$4:$A$8,Paramètres!$B$4:$B$8,"??",0,1),MONTH($E7),DAY($E7))-1,1,Table3[Jours fériés])),""))</f>
        <v>59348</v>
      </c>
    </row>
    <row r="8" spans="1:17" x14ac:dyDescent="0.2">
      <c r="A8" t="str">
        <f ca="1"/>
        <v>Nom_4</v>
      </c>
      <c r="B8" t="str">
        <f ca="1"/>
        <v>Nicole</v>
      </c>
      <c r="C8" t="str">
        <f ca="1"/>
        <v>Agent - assurance qualité</v>
      </c>
      <c r="D8" s="9">
        <f ca="1"/>
        <v>42069</v>
      </c>
      <c r="E8" s="9">
        <f ca="1"/>
        <v>32974</v>
      </c>
      <c r="F8" s="15">
        <f ca="1"/>
        <v>35</v>
      </c>
      <c r="G8" s="15">
        <f ca="1"/>
        <v>10</v>
      </c>
      <c r="H8" s="9" cm="1">
        <f t="array" aca="1" ref="H8" ca="1">_xlfn.XLOOKUP(1,(Table2[Nom]=$A8)*(Table2[Prénom]=$B8)*(Table2[Entretien réalisé]=H$2),Table2[Date de l''entretien],"",0,-1)</f>
        <v>42436</v>
      </c>
      <c r="I8" s="9" cm="1">
        <f t="array" aca="1" ref="I8" ca="1">_xlfn.XLOOKUP(1,(Table2[Nom]=$A8)*(Table2[Prénom]=$B8)*(Table2[Entretien réalisé]=I$2),Table2[Date de l''entretien],"",0,-1)</f>
        <v>44991</v>
      </c>
      <c r="J8" s="9" cm="1">
        <f t="array" aca="1" ref="J8" ca="1">_xlfn.XLOOKUP(1,(Table2[Nom]=$A8)*(Table2[Prénom]=$B8)*(Table2[Entretien réalisé]=J$2),Table2[Date de l''entretien],"",0,-1)</f>
        <v>44991</v>
      </c>
      <c r="K8" s="9" t="str" cm="1">
        <f t="array" aca="1" ref="K8" ca="1">_xlfn.XLOOKUP(1,(Table2[Nom]=$A8)*(Table2[Prénom]=$B8)*(Table2[Entretien réalisé]=K$2),Table2[Date de l''entretien],"",0,-1)</f>
        <v/>
      </c>
      <c r="L8" s="9" t="str" cm="1">
        <f t="array" aca="1" ref="L8" ca="1">_xlfn.XLOOKUP(1,(Table2[Nom]=$A8)*(Table2[Prénom]=$B8)*(Table2[Entretien réalisé]=L$2),Table2[Date de l''entretien],"",0,-1)</f>
        <v/>
      </c>
      <c r="M8" s="35" t="str">
        <f ca="1">IF(A8="","",IF(H8="",WORKDAY(DATE(YEAR($D8),MONTH($D8)+_xlfn.XLOOKUP(M$2,Paramètres!$A$4:$A$8,Paramètres!$B$4:$B$8,"??",0,1),DAY($D8))-1,1,Table3[Jours fériés]),""))</f>
        <v/>
      </c>
      <c r="N8" s="35">
        <f ca="1">IF(A8="","",IF(I8="",WORKDAY(DATE(YEAR($D8),MONTH($D8)+_xlfn.XLOOKUP(N$2,Paramètres!$A$4:$A$8,Paramètres!$B$4:$B$8,"??",0,1),DAY($D8))-1,1,Table3[Jours fériés]),
WORKDAY(DATE(YEAR($I8),MONTH($I8)+_xlfn.XLOOKUP(N$2,Paramètres!$A$4:$A$8,Paramètres!$B$4:$B$8,"??",0,1),DAY($I8))-1,1,Table3[Jours fériés])))</f>
        <v>46454</v>
      </c>
      <c r="O8" s="35" t="str">
        <f ca="1">IF(A8="","",IF(J8="",WORKDAY(DATE(YEAR($D8),MONTH($D8)+_xlfn.XLOOKUP(O$2,Paramètres!$A$4:$A$8,Paramètres!$B$4:$B$8,"??",0,1),DAY($D8))-1,1,Table3[Jours fériés]),""))</f>
        <v/>
      </c>
      <c r="P8" s="35">
        <f ca="1">IF(A8="","",IF(K8="",IF($F8=_xlfn.XLOOKUP(P$2,Paramètres!$A$4:$A$8,Paramètres!$B$4:$B$8,"??",0,1),WORKDAY(DATE(YEAR(E8)+_xlfn.XLOOKUP(P$2,Paramètres!$A$4:$A$8,Paramètres!$B$4:$B$8,"??",0,1),MONTH(E8)+2,0)-1,1,Table3[Jours fériés]),
WORKDAY(DATE(YEAR($E8)+_xlfn.XLOOKUP(P$2,Paramètres!$A$4:$A$8,Paramètres!$B$4:$B$8,"??",0,1),MONTH($E8),DAY($E8))-1,1,Table3[Jours fériés])),""))</f>
        <v>49410</v>
      </c>
      <c r="Q8" s="35">
        <f ca="1">IF(A8="","",IF(L8="",IF($F8=_xlfn.XLOOKUP(Q$2,Paramètres!$A$4:$A$8,Paramètres!$B$4:$B$8,"??",0,1),WORKDAY(DATE(YEAR(TODAY()),MONTH(F8)+2,0)-1,1,Table3[Jours fériés]),
WORKDAY(DATE(YEAR($E8)+_xlfn.XLOOKUP(Q$2,Paramètres!$A$4:$A$8,Paramètres!$B$4:$B$8,"??",0,1),MONTH($E8),DAY($E8))-1,1,Table3[Jours fériés])),""))</f>
        <v>54889</v>
      </c>
    </row>
    <row r="9" spans="1:17" x14ac:dyDescent="0.2">
      <c r="A9" t="str">
        <f ca="1"/>
        <v>Nom_3</v>
      </c>
      <c r="B9" t="str">
        <f ca="1"/>
        <v>Thérèse</v>
      </c>
      <c r="C9" t="str">
        <f ca="1"/>
        <v>Financier - comptable</v>
      </c>
      <c r="D9" s="9">
        <f ca="1"/>
        <v>32888</v>
      </c>
      <c r="E9" s="9">
        <f ca="1"/>
        <v>24174</v>
      </c>
      <c r="F9" s="15">
        <f ca="1"/>
        <v>59</v>
      </c>
      <c r="G9" s="15">
        <f ca="1"/>
        <v>35</v>
      </c>
      <c r="H9" s="9" cm="1">
        <f t="array" aca="1" ref="H9" ca="1">_xlfn.XLOOKUP(1,(Table2[Nom]=$A9)*(Table2[Prénom]=$B9)*(Table2[Entretien réalisé]=H$2),Table2[Date de l''entretien],"",0,-1)</f>
        <v>33253</v>
      </c>
      <c r="I9" s="9" cm="1">
        <f t="array" aca="1" ref="I9" ca="1">_xlfn.XLOOKUP(1,(Table2[Nom]=$A9)*(Table2[Prénom]=$B9)*(Table2[Entretien réalisé]=I$2),Table2[Date de l''entretien],"",0,-1)</f>
        <v>44578</v>
      </c>
      <c r="J9" s="9" cm="1">
        <f t="array" aca="1" ref="J9" ca="1">_xlfn.XLOOKUP(1,(Table2[Nom]=$A9)*(Table2[Prénom]=$B9)*(Table2[Entretien réalisé]=J$2),Table2[Date de l''entretien],"",0,-1)</f>
        <v>44578</v>
      </c>
      <c r="K9" s="9" cm="1">
        <f t="array" aca="1" ref="K9" ca="1">_xlfn.XLOOKUP(1,(Table2[Nom]=$A9)*(Table2[Prénom]=$B9)*(Table2[Entretien réalisé]=K$2),Table2[Date de l''entretien],"",0,-1)</f>
        <v>40610</v>
      </c>
      <c r="L9" s="9" t="str" cm="1">
        <f t="array" aca="1" ref="L9" ca="1">_xlfn.XLOOKUP(1,(Table2[Nom]=$A9)*(Table2[Prénom]=$B9)*(Table2[Entretien réalisé]=L$2),Table2[Date de l''entretien],"",0,-1)</f>
        <v/>
      </c>
      <c r="M9" s="35" t="str">
        <f ca="1">IF(A9="","",IF(H9="",WORKDAY(DATE(YEAR($D9),MONTH($D9)+_xlfn.XLOOKUP(M$2,Paramètres!$A$4:$A$8,Paramètres!$B$4:$B$8,"??",0,1),DAY($D9))-1,1,Table3[Jours fériés]),""))</f>
        <v/>
      </c>
      <c r="N9" s="35">
        <f ca="1">IF(A9="","",IF(I9="",WORKDAY(DATE(YEAR($D9),MONTH($D9)+_xlfn.XLOOKUP(N$2,Paramètres!$A$4:$A$8,Paramètres!$B$4:$B$8,"??",0,1),DAY($D9))-1,1,Table3[Jours fériés]),
WORKDAY(DATE(YEAR($I9),MONTH($I9)+_xlfn.XLOOKUP(N$2,Paramètres!$A$4:$A$8,Paramètres!$B$4:$B$8,"??",0,1),DAY($I9))-1,1,Table3[Jours fériés])))</f>
        <v>46041</v>
      </c>
      <c r="O9" s="35" t="str">
        <f ca="1">IF(A9="","",IF(J9="",WORKDAY(DATE(YEAR($D9),MONTH($D9)+_xlfn.XLOOKUP(O$2,Paramètres!$A$4:$A$8,Paramètres!$B$4:$B$8,"??",0,1),DAY($D9))-1,1,Table3[Jours fériés]),""))</f>
        <v/>
      </c>
      <c r="P9" s="35" t="str">
        <f ca="1">IF(A9="","",IF(K9="",IF($F9=_xlfn.XLOOKUP(P$2,Paramètres!$A$4:$A$8,Paramètres!$B$4:$B$8,"??",0,1),WORKDAY(DATE(YEAR(E9)+_xlfn.XLOOKUP(P$2,Paramètres!$A$4:$A$8,Paramètres!$B$4:$B$8,"??",0,1),MONTH(E9)+2,0)-1,1,Table3[Jours fériés]),
WORKDAY(DATE(YEAR($E9)+_xlfn.XLOOKUP(P$2,Paramètres!$A$4:$A$8,Paramètres!$B$4:$B$8,"??",0,1),MONTH($E9),DAY($E9))-1,1,Table3[Jours fériés])),""))</f>
        <v/>
      </c>
      <c r="Q9" s="35">
        <f ca="1">IF(A9="","",IF(L9="",IF($F9=_xlfn.XLOOKUP(Q$2,Paramètres!$A$4:$A$8,Paramètres!$B$4:$B$8,"??",0,1),WORKDAY(DATE(YEAR(TODAY()),MONTH(F9)+2,0)-1,1,Table3[Jours fériés]),
WORKDAY(DATE(YEAR($E9)+_xlfn.XLOOKUP(Q$2,Paramètres!$A$4:$A$8,Paramètres!$B$4:$B$8,"??",0,1),MONTH($E9),DAY($E9))-1,1,Table3[Jours fériés])),""))</f>
        <v>46090</v>
      </c>
    </row>
    <row r="10" spans="1:17" x14ac:dyDescent="0.2">
      <c r="A10" t="str">
        <f ca="1"/>
        <v>Nom_1</v>
      </c>
      <c r="B10" t="str">
        <f ca="1"/>
        <v>Paul</v>
      </c>
      <c r="C10" t="str">
        <f ca="1"/>
        <v>Représentant</v>
      </c>
      <c r="D10" s="9">
        <f ca="1"/>
        <v>36592</v>
      </c>
      <c r="E10" s="9">
        <f ca="1"/>
        <v>24904</v>
      </c>
      <c r="F10" s="15">
        <f ca="1"/>
        <v>57</v>
      </c>
      <c r="G10" s="15">
        <f ca="1"/>
        <v>25</v>
      </c>
      <c r="H10" s="9" cm="1">
        <f t="array" aca="1" ref="H10" ca="1">_xlfn.XLOOKUP(1,(Table2[Nom]=$A10)*(Table2[Prénom]=$B10)*(Table2[Entretien réalisé]=H$2),Table2[Date de l''entretien],"",0,-1)</f>
        <v>36957</v>
      </c>
      <c r="I10" s="9" cm="1">
        <f t="array" aca="1" ref="I10" ca="1">_xlfn.XLOOKUP(1,(Table2[Nom]=$A10)*(Table2[Prénom]=$B10)*(Table2[Entretien réalisé]=I$2),Table2[Date de l''entretien],"",0,-1)</f>
        <v>45358</v>
      </c>
      <c r="J10" s="9" cm="1">
        <f t="array" aca="1" ref="J10" ca="1">_xlfn.XLOOKUP(1,(Table2[Nom]=$A10)*(Table2[Prénom]=$B10)*(Table2[Entretien réalisé]=J$2),Table2[Date de l''entretien],"",0,-1)</f>
        <v>45358</v>
      </c>
      <c r="K10" s="9" cm="1">
        <f t="array" aca="1" ref="K10" ca="1">_xlfn.XLOOKUP(1,(Table2[Nom]=$A10)*(Table2[Prénom]=$B10)*(Table2[Entretien réalisé]=K$2),Table2[Date de l''entretien],"",0,-1)</f>
        <v>41340</v>
      </c>
      <c r="L10" s="9" t="str" cm="1">
        <f t="array" aca="1" ref="L10" ca="1">_xlfn.XLOOKUP(1,(Table2[Nom]=$A10)*(Table2[Prénom]=$B10)*(Table2[Entretien réalisé]=L$2),Table2[Date de l''entretien],"",0,-1)</f>
        <v/>
      </c>
      <c r="M10" s="35" t="str">
        <f ca="1">IF(A10="","",IF(H10="",WORKDAY(DATE(YEAR($D10),MONTH($D10)+_xlfn.XLOOKUP(M$2,Paramètres!$A$4:$A$8,Paramètres!$B$4:$B$8,"??",0,1),DAY($D10))-1,1,Table3[Jours fériés]),""))</f>
        <v/>
      </c>
      <c r="N10" s="35">
        <f ca="1">IF(A10="","",IF(I10="",WORKDAY(DATE(YEAR($D10),MONTH($D10)+_xlfn.XLOOKUP(N$2,Paramètres!$A$4:$A$8,Paramètres!$B$4:$B$8,"??",0,1),DAY($D10))-1,1,Table3[Jours fériés]),
WORKDAY(DATE(YEAR($I10),MONTH($I10)+_xlfn.XLOOKUP(N$2,Paramètres!$A$4:$A$8,Paramètres!$B$4:$B$8,"??",0,1),DAY($I10))-1,1,Table3[Jours fériés])))</f>
        <v>46819</v>
      </c>
      <c r="O10" s="35" t="str">
        <f ca="1">IF(A10="","",IF(J10="",WORKDAY(DATE(YEAR($D10),MONTH($D10)+_xlfn.XLOOKUP(O$2,Paramètres!$A$4:$A$8,Paramètres!$B$4:$B$8,"??",0,1),DAY($D10))-1,1,Table3[Jours fériés]),""))</f>
        <v/>
      </c>
      <c r="P10" s="35" t="str">
        <f ca="1">IF(A10="","",IF(K10="",IF($F10=_xlfn.XLOOKUP(P$2,Paramètres!$A$4:$A$8,Paramètres!$B$4:$B$8,"??",0,1),WORKDAY(DATE(YEAR(E10)+_xlfn.XLOOKUP(P$2,Paramètres!$A$4:$A$8,Paramètres!$B$4:$B$8,"??",0,1),MONTH(E10)+2,0)-1,1,Table3[Jours fériés]),
WORKDAY(DATE(YEAR($E10)+_xlfn.XLOOKUP(P$2,Paramètres!$A$4:$A$8,Paramètres!$B$4:$B$8,"??",0,1),MONTH($E10),DAY($E10))-1,1,Table3[Jours fériés])),""))</f>
        <v/>
      </c>
      <c r="Q10" s="35">
        <f ca="1">IF(A10="","",IF(L10="",IF($F10=_xlfn.XLOOKUP(Q$2,Paramètres!$A$4:$A$8,Paramètres!$B$4:$B$8,"??",0,1),WORKDAY(DATE(YEAR(TODAY()),MONTH(F10)+2,0)-1,1,Table3[Jours fériés]),
WORKDAY(DATE(YEAR($E10)+_xlfn.XLOOKUP(Q$2,Paramètres!$A$4:$A$8,Paramètres!$B$4:$B$8,"??",0,1),MONTH($E10),DAY($E10))-1,1,Table3[Jours fériés])),""))</f>
        <v>46819</v>
      </c>
    </row>
    <row r="11" spans="1:17" x14ac:dyDescent="0.2">
      <c r="D11" s="9"/>
      <c r="E11" s="9"/>
      <c r="F11" s="15"/>
      <c r="G11" s="15"/>
      <c r="H11" s="9" t="str" cm="1">
        <f t="array" ref="H11">_xlfn.XLOOKUP(1,(Table2[Nom]=$A11)*(Table2[Prénom]=$B11)*(Table2[Entretien réalisé]=H$2),Table2[Date de l''entretien],"",0,-1)</f>
        <v/>
      </c>
      <c r="I11" s="9" t="str" cm="1">
        <f t="array" ref="I11">_xlfn.XLOOKUP(1,(Table2[Nom]=$A11)*(Table2[Prénom]=$B11)*(Table2[Entretien réalisé]=I$2),Table2[Date de l''entretien],"",0,-1)</f>
        <v/>
      </c>
      <c r="J11" s="9" t="str" cm="1">
        <f t="array" ref="J11">_xlfn.XLOOKUP(1,(Table2[Nom]=$A11)*(Table2[Prénom]=$B11)*(Table2[Entretien réalisé]=J$2),Table2[Date de l''entretien],"",0,-1)</f>
        <v/>
      </c>
      <c r="K11" s="9" t="str" cm="1">
        <f t="array" ref="K11">_xlfn.XLOOKUP(1,(Table2[Nom]=$A11)*(Table2[Prénom]=$B11)*(Table2[Entretien réalisé]=K$2),Table2[Date de l''entretien],"",0,-1)</f>
        <v/>
      </c>
      <c r="L11" s="9" t="str" cm="1">
        <f t="array" ref="L11">_xlfn.XLOOKUP(1,(Table2[Nom]=$A11)*(Table2[Prénom]=$B11)*(Table2[Entretien réalisé]=L$2),Table2[Date de l''entretien],"",0,-1)</f>
        <v/>
      </c>
      <c r="M11" s="35" t="str">
        <f>IF(A11="","",IF(H11="",WORKDAY(DATE(YEAR($D11),MONTH($D11)+_xlfn.XLOOKUP(M$2,Paramètres!$A$4:$A$8,Paramètres!$B$4:$B$8,"??",0,1),DAY($D11))-1,1,Table3[Jours fériés]),""))</f>
        <v/>
      </c>
      <c r="N11" s="35" t="str">
        <f>IF(A11="","",IF(I11="",WORKDAY(DATE(YEAR($D11),MONTH($D11)+_xlfn.XLOOKUP(N$2,Paramètres!$A$4:$A$8,Paramètres!$B$4:$B$8,"??",0,1),DAY($D11))-1,1,Table3[Jours fériés]),
WORKDAY(DATE(YEAR($I11),MONTH($I11)+_xlfn.XLOOKUP(N$2,Paramètres!$A$4:$A$8,Paramètres!$B$4:$B$8,"??",0,1),DAY($I11))-1,1,Table3[Jours fériés])))</f>
        <v/>
      </c>
      <c r="O11" s="35" t="str">
        <f>IF(A11="","",IF(J11="",WORKDAY(DATE(YEAR($D11),MONTH($D11)+_xlfn.XLOOKUP(O$2,Paramètres!$A$4:$A$8,Paramètres!$B$4:$B$8,"??",0,1),DAY($D11))-1,1,Table3[Jours fériés]),""))</f>
        <v/>
      </c>
      <c r="P11" s="35" t="str">
        <f>IF(A11="","",IF(K11="",IF($F11=_xlfn.XLOOKUP(P$2,Paramètres!$A$4:$A$8,Paramètres!$B$4:$B$8,"??",0,1),WORKDAY(DATE(YEAR(E11)+_xlfn.XLOOKUP(P$2,Paramètres!$A$4:$A$8,Paramètres!$B$4:$B$8,"??",0,1),MONTH(E11)+2,0)-1,1,Table3[Jours fériés]),
WORKDAY(DATE(YEAR($E11)+_xlfn.XLOOKUP(P$2,Paramètres!$A$4:$A$8,Paramètres!$B$4:$B$8,"??",0,1),MONTH($E11),DAY($E11))-1,1,Table3[Jours fériés])),""))</f>
        <v/>
      </c>
      <c r="Q11" s="35" t="str">
        <f ca="1">IF(A11="","",IF(L11="",IF($F11=_xlfn.XLOOKUP(Q$2,Paramètres!$A$4:$A$8,Paramètres!$B$4:$B$8,"??",0,1),WORKDAY(DATE(YEAR(TODAY()),MONTH(F11)+2,0)-1,1,Table3[Jours fériés]),
WORKDAY(DATE(YEAR($E11)+_xlfn.XLOOKUP(Q$2,Paramètres!$A$4:$A$8,Paramètres!$B$4:$B$8,"??",0,1),MONTH($E11),DAY($E11))-1,1,Table3[Jours fériés])),""))</f>
        <v/>
      </c>
    </row>
    <row r="12" spans="1:17" x14ac:dyDescent="0.2">
      <c r="D12" s="9"/>
      <c r="E12" s="9"/>
      <c r="F12" s="15"/>
      <c r="G12" s="15"/>
      <c r="H12" s="9" t="str" cm="1">
        <f t="array" ref="H12">_xlfn.XLOOKUP(1,(Table2[Nom]=$A12)*(Table2[Prénom]=$B12)*(Table2[Entretien réalisé]=H$2),Table2[Date de l''entretien],"",0,-1)</f>
        <v/>
      </c>
      <c r="I12" s="9" t="str" cm="1">
        <f t="array" ref="I12">_xlfn.XLOOKUP(1,(Table2[Nom]=$A12)*(Table2[Prénom]=$B12)*(Table2[Entretien réalisé]=I$2),Table2[Date de l''entretien],"",0,-1)</f>
        <v/>
      </c>
      <c r="J12" s="9" t="str" cm="1">
        <f t="array" ref="J12">_xlfn.XLOOKUP(1,(Table2[Nom]=$A12)*(Table2[Prénom]=$B12)*(Table2[Entretien réalisé]=J$2),Table2[Date de l''entretien],"",0,-1)</f>
        <v/>
      </c>
      <c r="K12" s="9" t="str" cm="1">
        <f t="array" ref="K12">_xlfn.XLOOKUP(1,(Table2[Nom]=$A12)*(Table2[Prénom]=$B12)*(Table2[Entretien réalisé]=K$2),Table2[Date de l''entretien],"",0,-1)</f>
        <v/>
      </c>
      <c r="L12" s="9" t="str" cm="1">
        <f t="array" ref="L12">_xlfn.XLOOKUP(1,(Table2[Nom]=$A12)*(Table2[Prénom]=$B12)*(Table2[Entretien réalisé]=L$2),Table2[Date de l''entretien],"",0,-1)</f>
        <v/>
      </c>
      <c r="M12" s="35" t="str">
        <f>IF(A12="","",IF(H12="",WORKDAY(DATE(YEAR($D12),MONTH($D12)+_xlfn.XLOOKUP(M$2,Paramètres!$A$4:$A$8,Paramètres!$B$4:$B$8,"??",0,1),DAY($D12))-1,1,Table3[Jours fériés]),""))</f>
        <v/>
      </c>
      <c r="N12" s="35" t="str">
        <f>IF(A12="","",IF(I12="",WORKDAY(DATE(YEAR($D12),MONTH($D12)+_xlfn.XLOOKUP(N$2,Paramètres!$A$4:$A$8,Paramètres!$B$4:$B$8,"??",0,1),DAY($D12))-1,1,Table3[Jours fériés]),
WORKDAY(DATE(YEAR($I12),MONTH($I12)+_xlfn.XLOOKUP(N$2,Paramètres!$A$4:$A$8,Paramètres!$B$4:$B$8,"??",0,1),DAY($I12))-1,1,Table3[Jours fériés])))</f>
        <v/>
      </c>
      <c r="O12" s="35" t="str">
        <f>IF(A12="","",IF(J12="",WORKDAY(DATE(YEAR($D12),MONTH($D12)+_xlfn.XLOOKUP(O$2,Paramètres!$A$4:$A$8,Paramètres!$B$4:$B$8,"??",0,1),DAY($D12))-1,1,Table3[Jours fériés]),""))</f>
        <v/>
      </c>
      <c r="P12" s="35" t="str">
        <f>IF(A12="","",IF(K12="",IF($F12=_xlfn.XLOOKUP(P$2,Paramètres!$A$4:$A$8,Paramètres!$B$4:$B$8,"??",0,1),WORKDAY(DATE(YEAR(E12)+_xlfn.XLOOKUP(P$2,Paramètres!$A$4:$A$8,Paramètres!$B$4:$B$8,"??",0,1),MONTH(E12)+2,0)-1,1,Table3[Jours fériés]),
WORKDAY(DATE(YEAR($E12)+_xlfn.XLOOKUP(P$2,Paramètres!$A$4:$A$8,Paramètres!$B$4:$B$8,"??",0,1),MONTH($E12),DAY($E12))-1,1,Table3[Jours fériés])),""))</f>
        <v/>
      </c>
      <c r="Q12" s="35" t="str">
        <f ca="1">IF(A12="","",IF(L12="",IF($F12=_xlfn.XLOOKUP(Q$2,Paramètres!$A$4:$A$8,Paramètres!$B$4:$B$8,"??",0,1),WORKDAY(DATE(YEAR(TODAY()),MONTH(F12)+2,0)-1,1,Table3[Jours fériés]),
WORKDAY(DATE(YEAR($E12)+_xlfn.XLOOKUP(Q$2,Paramètres!$A$4:$A$8,Paramètres!$B$4:$B$8,"??",0,1),MONTH($E12),DAY($E12))-1,1,Table3[Jours fériés])),""))</f>
        <v/>
      </c>
    </row>
    <row r="13" spans="1:17" x14ac:dyDescent="0.2">
      <c r="D13" s="9"/>
      <c r="E13" s="9"/>
      <c r="F13" s="15"/>
      <c r="G13" s="15"/>
      <c r="H13" s="9" t="str" cm="1">
        <f t="array" ref="H13">_xlfn.XLOOKUP(1,(Table2[Nom]=$A13)*(Table2[Prénom]=$B13)*(Table2[Entretien réalisé]=H$2),Table2[Date de l''entretien],"",0,-1)</f>
        <v/>
      </c>
      <c r="I13" s="9" t="str" cm="1">
        <f t="array" ref="I13">_xlfn.XLOOKUP(1,(Table2[Nom]=$A13)*(Table2[Prénom]=$B13)*(Table2[Entretien réalisé]=I$2),Table2[Date de l''entretien],"",0,-1)</f>
        <v/>
      </c>
      <c r="J13" s="9" t="str" cm="1">
        <f t="array" ref="J13">_xlfn.XLOOKUP(1,(Table2[Nom]=$A13)*(Table2[Prénom]=$B13)*(Table2[Entretien réalisé]=J$2),Table2[Date de l''entretien],"",0,-1)</f>
        <v/>
      </c>
      <c r="K13" s="9" t="str" cm="1">
        <f t="array" ref="K13">_xlfn.XLOOKUP(1,(Table2[Nom]=$A13)*(Table2[Prénom]=$B13)*(Table2[Entretien réalisé]=K$2),Table2[Date de l''entretien],"",0,-1)</f>
        <v/>
      </c>
      <c r="L13" s="9" t="str" cm="1">
        <f t="array" ref="L13">_xlfn.XLOOKUP(1,(Table2[Nom]=$A13)*(Table2[Prénom]=$B13)*(Table2[Entretien réalisé]=L$2),Table2[Date de l''entretien],"",0,-1)</f>
        <v/>
      </c>
      <c r="M13" s="35" t="str">
        <f>IF(A13="","",IF(H13="",WORKDAY(DATE(YEAR($D13),MONTH($D13)+_xlfn.XLOOKUP(M$2,Paramètres!$A$4:$A$8,Paramètres!$B$4:$B$8,"??",0,1),DAY($D13))-1,1,Table3[Jours fériés]),""))</f>
        <v/>
      </c>
      <c r="N13" s="35" t="str">
        <f>IF(A13="","",IF(I13="",WORKDAY(DATE(YEAR($D13),MONTH($D13)+_xlfn.XLOOKUP(N$2,Paramètres!$A$4:$A$8,Paramètres!$B$4:$B$8,"??",0,1),DAY($D13))-1,1,Table3[Jours fériés]),
WORKDAY(DATE(YEAR($I13),MONTH($I13)+_xlfn.XLOOKUP(N$2,Paramètres!$A$4:$A$8,Paramètres!$B$4:$B$8,"??",0,1),DAY($I13))-1,1,Table3[Jours fériés])))</f>
        <v/>
      </c>
      <c r="O13" s="35" t="str">
        <f>IF(A13="","",IF(J13="",WORKDAY(DATE(YEAR($D13),MONTH($D13)+_xlfn.XLOOKUP(O$2,Paramètres!$A$4:$A$8,Paramètres!$B$4:$B$8,"??",0,1),DAY($D13))-1,1,Table3[Jours fériés]),""))</f>
        <v/>
      </c>
      <c r="P13" s="35" t="str">
        <f>IF(A13="","",IF(K13="",IF($F13=_xlfn.XLOOKUP(P$2,Paramètres!$A$4:$A$8,Paramètres!$B$4:$B$8,"??",0,1),WORKDAY(DATE(YEAR(E13)+_xlfn.XLOOKUP(P$2,Paramètres!$A$4:$A$8,Paramètres!$B$4:$B$8,"??",0,1),MONTH(E13)+2,0)-1,1,Table3[Jours fériés]),
WORKDAY(DATE(YEAR($E13)+_xlfn.XLOOKUP(P$2,Paramètres!$A$4:$A$8,Paramètres!$B$4:$B$8,"??",0,1),MONTH($E13),DAY($E13))-1,1,Table3[Jours fériés])),""))</f>
        <v/>
      </c>
      <c r="Q13" s="35" t="str">
        <f ca="1">IF(A13="","",IF(L13="",IF($F13=_xlfn.XLOOKUP(Q$2,Paramètres!$A$4:$A$8,Paramètres!$B$4:$B$8,"??",0,1),WORKDAY(DATE(YEAR(TODAY()),MONTH(F13)+2,0)-1,1,Table3[Jours fériés]),
WORKDAY(DATE(YEAR($E13)+_xlfn.XLOOKUP(Q$2,Paramètres!$A$4:$A$8,Paramètres!$B$4:$B$8,"??",0,1),MONTH($E13),DAY($E13))-1,1,Table3[Jours fériés])),""))</f>
        <v/>
      </c>
    </row>
    <row r="14" spans="1:17" x14ac:dyDescent="0.2">
      <c r="D14" s="9"/>
      <c r="E14" s="9"/>
      <c r="F14" s="15"/>
      <c r="G14" s="15"/>
      <c r="H14" s="9" t="str" cm="1">
        <f t="array" ref="H14">_xlfn.XLOOKUP(1,(Table2[Nom]=$A14)*(Table2[Prénom]=$B14)*(Table2[Entretien réalisé]=H$2),Table2[Date de l''entretien],"",0,-1)</f>
        <v/>
      </c>
      <c r="I14" s="9" t="str" cm="1">
        <f t="array" ref="I14">_xlfn.XLOOKUP(1,(Table2[Nom]=$A14)*(Table2[Prénom]=$B14)*(Table2[Entretien réalisé]=I$2),Table2[Date de l''entretien],"",0,-1)</f>
        <v/>
      </c>
      <c r="J14" s="9" t="str" cm="1">
        <f t="array" ref="J14">_xlfn.XLOOKUP(1,(Table2[Nom]=$A14)*(Table2[Prénom]=$B14)*(Table2[Entretien réalisé]=J$2),Table2[Date de l''entretien],"",0,-1)</f>
        <v/>
      </c>
      <c r="K14" s="9" t="str" cm="1">
        <f t="array" ref="K14">_xlfn.XLOOKUP(1,(Table2[Nom]=$A14)*(Table2[Prénom]=$B14)*(Table2[Entretien réalisé]=K$2),Table2[Date de l''entretien],"",0,-1)</f>
        <v/>
      </c>
      <c r="L14" s="9" t="str" cm="1">
        <f t="array" ref="L14">_xlfn.XLOOKUP(1,(Table2[Nom]=$A14)*(Table2[Prénom]=$B14)*(Table2[Entretien réalisé]=L$2),Table2[Date de l''entretien],"",0,-1)</f>
        <v/>
      </c>
      <c r="M14" s="35" t="str">
        <f>IF(A14="","",IF(H14="",WORKDAY(DATE(YEAR($D14),MONTH($D14)+_xlfn.XLOOKUP(M$2,Paramètres!$A$4:$A$8,Paramètres!$B$4:$B$8,"??",0,1),DAY($D14))-1,1,Table3[Jours fériés]),""))</f>
        <v/>
      </c>
      <c r="N14" s="35" t="str">
        <f>IF(A14="","",IF(I14="",WORKDAY(DATE(YEAR($D14),MONTH($D14)+_xlfn.XLOOKUP(N$2,Paramètres!$A$4:$A$8,Paramètres!$B$4:$B$8,"??",0,1),DAY($D14))-1,1,Table3[Jours fériés]),
WORKDAY(DATE(YEAR($I14),MONTH($I14)+_xlfn.XLOOKUP(N$2,Paramètres!$A$4:$A$8,Paramètres!$B$4:$B$8,"??",0,1),DAY($I14))-1,1,Table3[Jours fériés])))</f>
        <v/>
      </c>
      <c r="O14" s="35" t="str">
        <f>IF(A14="","",IF(J14="",WORKDAY(DATE(YEAR($D14),MONTH($D14)+_xlfn.XLOOKUP(O$2,Paramètres!$A$4:$A$8,Paramètres!$B$4:$B$8,"??",0,1),DAY($D14))-1,1,Table3[Jours fériés]),""))</f>
        <v/>
      </c>
      <c r="P14" s="35" t="str">
        <f>IF(A14="","",IF(K14="",IF($F14=_xlfn.XLOOKUP(P$2,Paramètres!$A$4:$A$8,Paramètres!$B$4:$B$8,"??",0,1),WORKDAY(DATE(YEAR(E14)+_xlfn.XLOOKUP(P$2,Paramètres!$A$4:$A$8,Paramètres!$B$4:$B$8,"??",0,1),MONTH(E14)+2,0)-1,1,Table3[Jours fériés]),
WORKDAY(DATE(YEAR($E14)+_xlfn.XLOOKUP(P$2,Paramètres!$A$4:$A$8,Paramètres!$B$4:$B$8,"??",0,1),MONTH($E14),DAY($E14))-1,1,Table3[Jours fériés])),""))</f>
        <v/>
      </c>
      <c r="Q14" s="35" t="str">
        <f ca="1">IF(A14="","",IF(L14="",IF($F14=_xlfn.XLOOKUP(Q$2,Paramètres!$A$4:$A$8,Paramètres!$B$4:$B$8,"??",0,1),WORKDAY(DATE(YEAR(TODAY()),MONTH(F14)+2,0)-1,1,Table3[Jours fériés]),
WORKDAY(DATE(YEAR($E14)+_xlfn.XLOOKUP(Q$2,Paramètres!$A$4:$A$8,Paramètres!$B$4:$B$8,"??",0,1),MONTH($E14),DAY($E14))-1,1,Table3[Jours fériés])),""))</f>
        <v/>
      </c>
    </row>
    <row r="15" spans="1:17" x14ac:dyDescent="0.2">
      <c r="D15" s="9"/>
      <c r="E15" s="9"/>
      <c r="F15" s="15"/>
      <c r="G15" s="15"/>
      <c r="H15" s="9" t="str" cm="1">
        <f t="array" ref="H15">_xlfn.XLOOKUP(1,(Table2[Nom]=$A15)*(Table2[Prénom]=$B15)*(Table2[Entretien réalisé]=H$2),Table2[Date de l''entretien],"",0,-1)</f>
        <v/>
      </c>
      <c r="I15" s="9" t="str" cm="1">
        <f t="array" ref="I15">_xlfn.XLOOKUP(1,(Table2[Nom]=$A15)*(Table2[Prénom]=$B15)*(Table2[Entretien réalisé]=I$2),Table2[Date de l''entretien],"",0,-1)</f>
        <v/>
      </c>
      <c r="J15" s="9" t="str" cm="1">
        <f t="array" ref="J15">_xlfn.XLOOKUP(1,(Table2[Nom]=$A15)*(Table2[Prénom]=$B15)*(Table2[Entretien réalisé]=J$2),Table2[Date de l''entretien],"",0,-1)</f>
        <v/>
      </c>
      <c r="K15" s="9" t="str" cm="1">
        <f t="array" ref="K15">_xlfn.XLOOKUP(1,(Table2[Nom]=$A15)*(Table2[Prénom]=$B15)*(Table2[Entretien réalisé]=K$2),Table2[Date de l''entretien],"",0,-1)</f>
        <v/>
      </c>
      <c r="L15" s="9" t="str" cm="1">
        <f t="array" ref="L15">_xlfn.XLOOKUP(1,(Table2[Nom]=$A15)*(Table2[Prénom]=$B15)*(Table2[Entretien réalisé]=L$2),Table2[Date de l''entretien],"",0,-1)</f>
        <v/>
      </c>
      <c r="M15" s="35" t="str">
        <f>IF(A15="","",IF(H15="",WORKDAY(DATE(YEAR($D15),MONTH($D15)+_xlfn.XLOOKUP(M$2,Paramètres!$A$4:$A$8,Paramètres!$B$4:$B$8,"??",0,1),DAY($D15))-1,1,Table3[Jours fériés]),""))</f>
        <v/>
      </c>
      <c r="N15" s="35" t="str">
        <f>IF(A15="","",IF(I15="",WORKDAY(DATE(YEAR($D15),MONTH($D15)+_xlfn.XLOOKUP(N$2,Paramètres!$A$4:$A$8,Paramètres!$B$4:$B$8,"??",0,1),DAY($D15))-1,1,Table3[Jours fériés]),
WORKDAY(DATE(YEAR($I15),MONTH($I15)+_xlfn.XLOOKUP(N$2,Paramètres!$A$4:$A$8,Paramètres!$B$4:$B$8,"??",0,1),DAY($I15))-1,1,Table3[Jours fériés])))</f>
        <v/>
      </c>
      <c r="O15" s="35" t="str">
        <f>IF(A15="","",IF(J15="",WORKDAY(DATE(YEAR($D15),MONTH($D15)+_xlfn.XLOOKUP(O$2,Paramètres!$A$4:$A$8,Paramètres!$B$4:$B$8,"??",0,1),DAY($D15))-1,1,Table3[Jours fériés]),""))</f>
        <v/>
      </c>
      <c r="P15" s="35" t="str">
        <f>IF(A15="","",IF(K15="",IF($F15=_xlfn.XLOOKUP(P$2,Paramètres!$A$4:$A$8,Paramètres!$B$4:$B$8,"??",0,1),WORKDAY(DATE(YEAR(E15)+_xlfn.XLOOKUP(P$2,Paramètres!$A$4:$A$8,Paramètres!$B$4:$B$8,"??",0,1),MONTH(E15)+2,0)-1,1,Table3[Jours fériés]),
WORKDAY(DATE(YEAR($E15)+_xlfn.XLOOKUP(P$2,Paramètres!$A$4:$A$8,Paramètres!$B$4:$B$8,"??",0,1),MONTH($E15),DAY($E15))-1,1,Table3[Jours fériés])),""))</f>
        <v/>
      </c>
      <c r="Q15" s="35" t="str">
        <f ca="1">IF(A15="","",IF(L15="",IF($F15=_xlfn.XLOOKUP(Q$2,Paramètres!$A$4:$A$8,Paramètres!$B$4:$B$8,"??",0,1),WORKDAY(DATE(YEAR(TODAY()),MONTH(F15)+2,0)-1,1,Table3[Jours fériés]),
WORKDAY(DATE(YEAR($E15)+_xlfn.XLOOKUP(Q$2,Paramètres!$A$4:$A$8,Paramètres!$B$4:$B$8,"??",0,1),MONTH($E15),DAY($E15))-1,1,Table3[Jours fériés])),""))</f>
        <v/>
      </c>
    </row>
    <row r="16" spans="1:17" x14ac:dyDescent="0.2">
      <c r="D16" s="9"/>
      <c r="E16" s="9"/>
      <c r="F16" s="15"/>
      <c r="G16" s="15"/>
      <c r="H16" s="9" t="str" cm="1">
        <f t="array" ref="H16">_xlfn.XLOOKUP(1,(Table2[Nom]=$A16)*(Table2[Prénom]=$B16)*(Table2[Entretien réalisé]=H$2),Table2[Date de l''entretien],"",0,-1)</f>
        <v/>
      </c>
      <c r="I16" s="9" t="str" cm="1">
        <f t="array" ref="I16">_xlfn.XLOOKUP(1,(Table2[Nom]=$A16)*(Table2[Prénom]=$B16)*(Table2[Entretien réalisé]=I$2),Table2[Date de l''entretien],"",0,-1)</f>
        <v/>
      </c>
      <c r="J16" s="9" t="str" cm="1">
        <f t="array" ref="J16">_xlfn.XLOOKUP(1,(Table2[Nom]=$A16)*(Table2[Prénom]=$B16)*(Table2[Entretien réalisé]=J$2),Table2[Date de l''entretien],"",0,-1)</f>
        <v/>
      </c>
      <c r="K16" s="9" t="str" cm="1">
        <f t="array" ref="K16">_xlfn.XLOOKUP(1,(Table2[Nom]=$A16)*(Table2[Prénom]=$B16)*(Table2[Entretien réalisé]=K$2),Table2[Date de l''entretien],"",0,-1)</f>
        <v/>
      </c>
      <c r="L16" s="9" t="str" cm="1">
        <f t="array" ref="L16">_xlfn.XLOOKUP(1,(Table2[Nom]=$A16)*(Table2[Prénom]=$B16)*(Table2[Entretien réalisé]=L$2),Table2[Date de l''entretien],"",0,-1)</f>
        <v/>
      </c>
      <c r="M16" s="35" t="str">
        <f>IF(A16="","",IF(H16="",WORKDAY(DATE(YEAR($D16),MONTH($D16)+_xlfn.XLOOKUP(M$2,Paramètres!$A$4:$A$8,Paramètres!$B$4:$B$8,"??",0,1),DAY($D16))-1,1,Table3[Jours fériés]),""))</f>
        <v/>
      </c>
      <c r="N16" s="35" t="str">
        <f>IF(A16="","",IF(I16="",WORKDAY(DATE(YEAR($D16),MONTH($D16)+_xlfn.XLOOKUP(N$2,Paramètres!$A$4:$A$8,Paramètres!$B$4:$B$8,"??",0,1),DAY($D16))-1,1,Table3[Jours fériés]),
WORKDAY(DATE(YEAR($I16),MONTH($I16)+_xlfn.XLOOKUP(N$2,Paramètres!$A$4:$A$8,Paramètres!$B$4:$B$8,"??",0,1),DAY($I16))-1,1,Table3[Jours fériés])))</f>
        <v/>
      </c>
      <c r="O16" s="35" t="str">
        <f>IF(A16="","",IF(J16="",WORKDAY(DATE(YEAR($D16),MONTH($D16)+_xlfn.XLOOKUP(O$2,Paramètres!$A$4:$A$8,Paramètres!$B$4:$B$8,"??",0,1),DAY($D16))-1,1,Table3[Jours fériés]),""))</f>
        <v/>
      </c>
      <c r="P16" s="35" t="str">
        <f>IF(A16="","",IF(K16="",IF($F16=_xlfn.XLOOKUP(P$2,Paramètres!$A$4:$A$8,Paramètres!$B$4:$B$8,"??",0,1),WORKDAY(DATE(YEAR(E16)+_xlfn.XLOOKUP(P$2,Paramètres!$A$4:$A$8,Paramètres!$B$4:$B$8,"??",0,1),MONTH(E16)+2,0)-1,1,Table3[Jours fériés]),
WORKDAY(DATE(YEAR($E16)+_xlfn.XLOOKUP(P$2,Paramètres!$A$4:$A$8,Paramètres!$B$4:$B$8,"??",0,1),MONTH($E16),DAY($E16))-1,1,Table3[Jours fériés])),""))</f>
        <v/>
      </c>
      <c r="Q16" s="35" t="str">
        <f ca="1">IF(A16="","",IF(L16="",IF($F16=_xlfn.XLOOKUP(Q$2,Paramètres!$A$4:$A$8,Paramètres!$B$4:$B$8,"??",0,1),WORKDAY(DATE(YEAR(TODAY()),MONTH(F16)+2,0)-1,1,Table3[Jours fériés]),
WORKDAY(DATE(YEAR($E16)+_xlfn.XLOOKUP(Q$2,Paramètres!$A$4:$A$8,Paramètres!$B$4:$B$8,"??",0,1),MONTH($E16),DAY($E16))-1,1,Table3[Jours fériés])),""))</f>
        <v/>
      </c>
    </row>
    <row r="17" spans="4:17" x14ac:dyDescent="0.2">
      <c r="D17" s="9"/>
      <c r="E17" s="9"/>
      <c r="F17" s="15"/>
      <c r="G17" s="15"/>
      <c r="H17" s="9" t="str" cm="1">
        <f t="array" ref="H17">_xlfn.XLOOKUP(1,(Table2[Nom]=$A17)*(Table2[Prénom]=$B17)*(Table2[Entretien réalisé]=H$2),Table2[Date de l''entretien],"",0,-1)</f>
        <v/>
      </c>
      <c r="I17" s="9" t="str" cm="1">
        <f t="array" ref="I17">_xlfn.XLOOKUP(1,(Table2[Nom]=$A17)*(Table2[Prénom]=$B17)*(Table2[Entretien réalisé]=I$2),Table2[Date de l''entretien],"",0,-1)</f>
        <v/>
      </c>
      <c r="J17" s="9" t="str" cm="1">
        <f t="array" ref="J17">_xlfn.XLOOKUP(1,(Table2[Nom]=$A17)*(Table2[Prénom]=$B17)*(Table2[Entretien réalisé]=J$2),Table2[Date de l''entretien],"",0,-1)</f>
        <v/>
      </c>
      <c r="K17" s="9" t="str" cm="1">
        <f t="array" ref="K17">_xlfn.XLOOKUP(1,(Table2[Nom]=$A17)*(Table2[Prénom]=$B17)*(Table2[Entretien réalisé]=K$2),Table2[Date de l''entretien],"",0,-1)</f>
        <v/>
      </c>
      <c r="L17" s="9" t="str" cm="1">
        <f t="array" ref="L17">_xlfn.XLOOKUP(1,(Table2[Nom]=$A17)*(Table2[Prénom]=$B17)*(Table2[Entretien réalisé]=L$2),Table2[Date de l''entretien],"",0,-1)</f>
        <v/>
      </c>
      <c r="M17" s="35" t="str">
        <f>IF(A17="","",IF(H17="",WORKDAY(DATE(YEAR($D17),MONTH($D17)+_xlfn.XLOOKUP(M$2,Paramètres!$A$4:$A$8,Paramètres!$B$4:$B$8,"??",0,1),DAY($D17))-1,1,Table3[Jours fériés]),""))</f>
        <v/>
      </c>
      <c r="N17" s="35" t="str">
        <f>IF(A17="","",IF(I17="",WORKDAY(DATE(YEAR($D17),MONTH($D17)+_xlfn.XLOOKUP(N$2,Paramètres!$A$4:$A$8,Paramètres!$B$4:$B$8,"??",0,1),DAY($D17))-1,1,Table3[Jours fériés]),
WORKDAY(DATE(YEAR($I17),MONTH($I17)+_xlfn.XLOOKUP(N$2,Paramètres!$A$4:$A$8,Paramètres!$B$4:$B$8,"??",0,1),DAY($I17))-1,1,Table3[Jours fériés])))</f>
        <v/>
      </c>
      <c r="O17" s="35" t="str">
        <f>IF(A17="","",IF(J17="",WORKDAY(DATE(YEAR($D17),MONTH($D17)+_xlfn.XLOOKUP(O$2,Paramètres!$A$4:$A$8,Paramètres!$B$4:$B$8,"??",0,1),DAY($D17))-1,1,Table3[Jours fériés]),""))</f>
        <v/>
      </c>
      <c r="P17" s="35" t="str">
        <f>IF(A17="","",IF(K17="",IF($F17=_xlfn.XLOOKUP(P$2,Paramètres!$A$4:$A$8,Paramètres!$B$4:$B$8,"??",0,1),WORKDAY(DATE(YEAR(E17)+_xlfn.XLOOKUP(P$2,Paramètres!$A$4:$A$8,Paramètres!$B$4:$B$8,"??",0,1),MONTH(E17)+2,0)-1,1,Table3[Jours fériés]),
WORKDAY(DATE(YEAR($E17)+_xlfn.XLOOKUP(P$2,Paramètres!$A$4:$A$8,Paramètres!$B$4:$B$8,"??",0,1),MONTH($E17),DAY($E17))-1,1,Table3[Jours fériés])),""))</f>
        <v/>
      </c>
      <c r="Q17" s="35" t="str">
        <f ca="1">IF(A17="","",IF(L17="",IF($F17=_xlfn.XLOOKUP(Q$2,Paramètres!$A$4:$A$8,Paramètres!$B$4:$B$8,"??",0,1),WORKDAY(DATE(YEAR(TODAY()),MONTH(F17)+2,0)-1,1,Table3[Jours fériés]),
WORKDAY(DATE(YEAR($E17)+_xlfn.XLOOKUP(Q$2,Paramètres!$A$4:$A$8,Paramètres!$B$4:$B$8,"??",0,1),MONTH($E17),DAY($E17))-1,1,Table3[Jours fériés])),""))</f>
        <v/>
      </c>
    </row>
    <row r="18" spans="4:17" x14ac:dyDescent="0.2">
      <c r="D18" s="9"/>
      <c r="E18" s="9"/>
      <c r="F18" s="15"/>
      <c r="G18" s="15"/>
      <c r="H18" s="9" t="str" cm="1">
        <f t="array" ref="H18">_xlfn.XLOOKUP(1,(Table2[Nom]=$A18)*(Table2[Prénom]=$B18)*(Table2[Entretien réalisé]=H$2),Table2[Date de l''entretien],"",0,-1)</f>
        <v/>
      </c>
      <c r="I18" s="9" t="str" cm="1">
        <f t="array" ref="I18">_xlfn.XLOOKUP(1,(Table2[Nom]=$A18)*(Table2[Prénom]=$B18)*(Table2[Entretien réalisé]=I$2),Table2[Date de l''entretien],"",0,-1)</f>
        <v/>
      </c>
      <c r="J18" s="9" t="str" cm="1">
        <f t="array" ref="J18">_xlfn.XLOOKUP(1,(Table2[Nom]=$A18)*(Table2[Prénom]=$B18)*(Table2[Entretien réalisé]=J$2),Table2[Date de l''entretien],"",0,-1)</f>
        <v/>
      </c>
      <c r="K18" s="9" t="str" cm="1">
        <f t="array" ref="K18">_xlfn.XLOOKUP(1,(Table2[Nom]=$A18)*(Table2[Prénom]=$B18)*(Table2[Entretien réalisé]=K$2),Table2[Date de l''entretien],"",0,-1)</f>
        <v/>
      </c>
      <c r="L18" s="9" t="str" cm="1">
        <f t="array" ref="L18">_xlfn.XLOOKUP(1,(Table2[Nom]=$A18)*(Table2[Prénom]=$B18)*(Table2[Entretien réalisé]=L$2),Table2[Date de l''entretien],"",0,-1)</f>
        <v/>
      </c>
      <c r="M18" s="35" t="str">
        <f>IF(A18="","",IF(H18="",WORKDAY(DATE(YEAR($D18),MONTH($D18)+_xlfn.XLOOKUP(M$2,Paramètres!$A$4:$A$8,Paramètres!$B$4:$B$8,"??",0,1),DAY($D18))-1,1,Table3[Jours fériés]),""))</f>
        <v/>
      </c>
      <c r="N18" s="35" t="str">
        <f>IF(A18="","",IF(I18="",WORKDAY(DATE(YEAR($D18),MONTH($D18)+_xlfn.XLOOKUP(N$2,Paramètres!$A$4:$A$8,Paramètres!$B$4:$B$8,"??",0,1),DAY($D18))-1,1,Table3[Jours fériés]),
WORKDAY(DATE(YEAR($I18),MONTH($I18)+_xlfn.XLOOKUP(N$2,Paramètres!$A$4:$A$8,Paramètres!$B$4:$B$8,"??",0,1),DAY($I18))-1,1,Table3[Jours fériés])))</f>
        <v/>
      </c>
      <c r="O18" s="35" t="str">
        <f>IF(A18="","",IF(J18="",WORKDAY(DATE(YEAR($D18),MONTH($D18)+_xlfn.XLOOKUP(O$2,Paramètres!$A$4:$A$8,Paramètres!$B$4:$B$8,"??",0,1),DAY($D18))-1,1,Table3[Jours fériés]),""))</f>
        <v/>
      </c>
      <c r="P18" s="35" t="str">
        <f>IF(A18="","",IF(K18="",IF($F18=_xlfn.XLOOKUP(P$2,Paramètres!$A$4:$A$8,Paramètres!$B$4:$B$8,"??",0,1),WORKDAY(DATE(YEAR(E18)+_xlfn.XLOOKUP(P$2,Paramètres!$A$4:$A$8,Paramètres!$B$4:$B$8,"??",0,1),MONTH(E18)+2,0)-1,1,Table3[Jours fériés]),
WORKDAY(DATE(YEAR($E18)+_xlfn.XLOOKUP(P$2,Paramètres!$A$4:$A$8,Paramètres!$B$4:$B$8,"??",0,1),MONTH($E18),DAY($E18))-1,1,Table3[Jours fériés])),""))</f>
        <v/>
      </c>
      <c r="Q18" s="35" t="str">
        <f ca="1">IF(A18="","",IF(L18="",IF($F18=_xlfn.XLOOKUP(Q$2,Paramètres!$A$4:$A$8,Paramètres!$B$4:$B$8,"??",0,1),WORKDAY(DATE(YEAR(TODAY()),MONTH(F18)+2,0)-1,1,Table3[Jours fériés]),
WORKDAY(DATE(YEAR($E18)+_xlfn.XLOOKUP(Q$2,Paramètres!$A$4:$A$8,Paramètres!$B$4:$B$8,"??",0,1),MONTH($E18),DAY($E18))-1,1,Table3[Jours fériés])),""))</f>
        <v/>
      </c>
    </row>
    <row r="19" spans="4:17" x14ac:dyDescent="0.2">
      <c r="D19" s="9"/>
      <c r="E19" s="9"/>
      <c r="F19" s="15"/>
      <c r="G19" s="15"/>
      <c r="H19" s="9" t="str" cm="1">
        <f t="array" ref="H19">_xlfn.XLOOKUP(1,(Table2[Nom]=$A19)*(Table2[Prénom]=$B19)*(Table2[Entretien réalisé]=H$2),Table2[Date de l''entretien],"",0,-1)</f>
        <v/>
      </c>
      <c r="I19" s="9" t="str" cm="1">
        <f t="array" ref="I19">_xlfn.XLOOKUP(1,(Table2[Nom]=$A19)*(Table2[Prénom]=$B19)*(Table2[Entretien réalisé]=I$2),Table2[Date de l''entretien],"",0,-1)</f>
        <v/>
      </c>
      <c r="J19" s="9" t="str" cm="1">
        <f t="array" ref="J19">_xlfn.XLOOKUP(1,(Table2[Nom]=$A19)*(Table2[Prénom]=$B19)*(Table2[Entretien réalisé]=J$2),Table2[Date de l''entretien],"",0,-1)</f>
        <v/>
      </c>
      <c r="K19" s="9" t="str" cm="1">
        <f t="array" ref="K19">_xlfn.XLOOKUP(1,(Table2[Nom]=$A19)*(Table2[Prénom]=$B19)*(Table2[Entretien réalisé]=K$2),Table2[Date de l''entretien],"",0,-1)</f>
        <v/>
      </c>
      <c r="L19" s="9" t="str" cm="1">
        <f t="array" ref="L19">_xlfn.XLOOKUP(1,(Table2[Nom]=$A19)*(Table2[Prénom]=$B19)*(Table2[Entretien réalisé]=L$2),Table2[Date de l''entretien],"",0,-1)</f>
        <v/>
      </c>
      <c r="M19" s="35" t="str">
        <f>IF(A19="","",IF(H19="",WORKDAY(DATE(YEAR($D19),MONTH($D19)+_xlfn.XLOOKUP(M$2,Paramètres!$A$4:$A$8,Paramètres!$B$4:$B$8,"??",0,1),DAY($D19))-1,1,Table3[Jours fériés]),""))</f>
        <v/>
      </c>
      <c r="N19" s="35" t="str">
        <f>IF(A19="","",IF(I19="",WORKDAY(DATE(YEAR($D19),MONTH($D19)+_xlfn.XLOOKUP(N$2,Paramètres!$A$4:$A$8,Paramètres!$B$4:$B$8,"??",0,1),DAY($D19))-1,1,Table3[Jours fériés]),
WORKDAY(DATE(YEAR($I19),MONTH($I19)+_xlfn.XLOOKUP(N$2,Paramètres!$A$4:$A$8,Paramètres!$B$4:$B$8,"??",0,1),DAY($I19))-1,1,Table3[Jours fériés])))</f>
        <v/>
      </c>
      <c r="O19" s="35" t="str">
        <f>IF(A19="","",IF(J19="",WORKDAY(DATE(YEAR($D19),MONTH($D19)+_xlfn.XLOOKUP(O$2,Paramètres!$A$4:$A$8,Paramètres!$B$4:$B$8,"??",0,1),DAY($D19))-1,1,Table3[Jours fériés]),""))</f>
        <v/>
      </c>
      <c r="P19" s="35" t="str">
        <f>IF(A19="","",IF(K19="",IF($F19=_xlfn.XLOOKUP(P$2,Paramètres!$A$4:$A$8,Paramètres!$B$4:$B$8,"??",0,1),WORKDAY(DATE(YEAR(E19)+_xlfn.XLOOKUP(P$2,Paramètres!$A$4:$A$8,Paramètres!$B$4:$B$8,"??",0,1),MONTH(E19)+2,0)-1,1,Table3[Jours fériés]),
WORKDAY(DATE(YEAR($E19)+_xlfn.XLOOKUP(P$2,Paramètres!$A$4:$A$8,Paramètres!$B$4:$B$8,"??",0,1),MONTH($E19),DAY($E19))-1,1,Table3[Jours fériés])),""))</f>
        <v/>
      </c>
      <c r="Q19" s="35" t="str">
        <f ca="1">IF(A19="","",IF(L19="",IF($F19=_xlfn.XLOOKUP(Q$2,Paramètres!$A$4:$A$8,Paramètres!$B$4:$B$8,"??",0,1),WORKDAY(DATE(YEAR(TODAY()),MONTH(F19)+2,0)-1,1,Table3[Jours fériés]),
WORKDAY(DATE(YEAR($E19)+_xlfn.XLOOKUP(Q$2,Paramètres!$A$4:$A$8,Paramètres!$B$4:$B$8,"??",0,1),MONTH($E19),DAY($E19))-1,1,Table3[Jours fériés])),""))</f>
        <v/>
      </c>
    </row>
    <row r="20" spans="4:17" x14ac:dyDescent="0.2">
      <c r="D20" s="9"/>
      <c r="E20" s="9"/>
      <c r="F20" s="15"/>
      <c r="G20" s="15"/>
      <c r="H20" s="9" t="str" cm="1">
        <f t="array" ref="H20">_xlfn.XLOOKUP(1,(Table2[Nom]=$A20)*(Table2[Prénom]=$B20)*(Table2[Entretien réalisé]=H$2),Table2[Date de l''entretien],"",0,-1)</f>
        <v/>
      </c>
      <c r="I20" s="9" t="str" cm="1">
        <f t="array" ref="I20">_xlfn.XLOOKUP(1,(Table2[Nom]=$A20)*(Table2[Prénom]=$B20)*(Table2[Entretien réalisé]=I$2),Table2[Date de l''entretien],"",0,-1)</f>
        <v/>
      </c>
      <c r="J20" s="9" t="str" cm="1">
        <f t="array" ref="J20">_xlfn.XLOOKUP(1,(Table2[Nom]=$A20)*(Table2[Prénom]=$B20)*(Table2[Entretien réalisé]=J$2),Table2[Date de l''entretien],"",0,-1)</f>
        <v/>
      </c>
      <c r="K20" s="9" t="str" cm="1">
        <f t="array" ref="K20">_xlfn.XLOOKUP(1,(Table2[Nom]=$A20)*(Table2[Prénom]=$B20)*(Table2[Entretien réalisé]=K$2),Table2[Date de l''entretien],"",0,-1)</f>
        <v/>
      </c>
      <c r="L20" s="9" t="str" cm="1">
        <f t="array" ref="L20">_xlfn.XLOOKUP(1,(Table2[Nom]=$A20)*(Table2[Prénom]=$B20)*(Table2[Entretien réalisé]=L$2),Table2[Date de l''entretien],"",0,-1)</f>
        <v/>
      </c>
      <c r="M20" s="35" t="str">
        <f>IF(A20="","",IF(H20="",WORKDAY(DATE(YEAR($D20),MONTH($D20)+_xlfn.XLOOKUP(M$2,Paramètres!$A$4:$A$8,Paramètres!$B$4:$B$8,"??",0,1),DAY($D20))-1,1,Table3[Jours fériés]),""))</f>
        <v/>
      </c>
      <c r="N20" s="35" t="str">
        <f>IF(A20="","",IF(I20="",WORKDAY(DATE(YEAR($D20),MONTH($D20)+_xlfn.XLOOKUP(N$2,Paramètres!$A$4:$A$8,Paramètres!$B$4:$B$8,"??",0,1),DAY($D20))-1,1,Table3[Jours fériés]),
WORKDAY(DATE(YEAR($I20),MONTH($I20)+_xlfn.XLOOKUP(N$2,Paramètres!$A$4:$A$8,Paramètres!$B$4:$B$8,"??",0,1),DAY($I20))-1,1,Table3[Jours fériés])))</f>
        <v/>
      </c>
      <c r="O20" s="35" t="str">
        <f>IF(A20="","",IF(J20="",WORKDAY(DATE(YEAR($D20),MONTH($D20)+_xlfn.XLOOKUP(O$2,Paramètres!$A$4:$A$8,Paramètres!$B$4:$B$8,"??",0,1),DAY($D20))-1,1,Table3[Jours fériés]),""))</f>
        <v/>
      </c>
      <c r="P20" s="35" t="str">
        <f>IF(A20="","",IF(K20="",IF($F20=_xlfn.XLOOKUP(P$2,Paramètres!$A$4:$A$8,Paramètres!$B$4:$B$8,"??",0,1),WORKDAY(DATE(YEAR(E20)+_xlfn.XLOOKUP(P$2,Paramètres!$A$4:$A$8,Paramètres!$B$4:$B$8,"??",0,1),MONTH(E20)+2,0)-1,1,Table3[Jours fériés]),
WORKDAY(DATE(YEAR($E20)+_xlfn.XLOOKUP(P$2,Paramètres!$A$4:$A$8,Paramètres!$B$4:$B$8,"??",0,1),MONTH($E20),DAY($E20))-1,1,Table3[Jours fériés])),""))</f>
        <v/>
      </c>
      <c r="Q20" s="35" t="str">
        <f ca="1">IF(A20="","",IF(L20="",IF($F20=_xlfn.XLOOKUP(Q$2,Paramètres!$A$4:$A$8,Paramètres!$B$4:$B$8,"??",0,1),WORKDAY(DATE(YEAR(TODAY()),MONTH(F20)+2,0)-1,1,Table3[Jours fériés]),
WORKDAY(DATE(YEAR($E20)+_xlfn.XLOOKUP(Q$2,Paramètres!$A$4:$A$8,Paramètres!$B$4:$B$8,"??",0,1),MONTH($E20),DAY($E20))-1,1,Table3[Jours fériés])),""))</f>
        <v/>
      </c>
    </row>
    <row r="21" spans="4:17" x14ac:dyDescent="0.2">
      <c r="H21" s="9" t="str" cm="1">
        <f t="array" ref="H21">_xlfn.XLOOKUP(1,(Table2[Nom]=$A21)*(Table2[Prénom]=$B21)*(Table2[Entretien réalisé]=H$2),Table2[Date de l''entretien],"",0,-1)</f>
        <v/>
      </c>
      <c r="I21" s="9" t="str" cm="1">
        <f t="array" ref="I21">_xlfn.XLOOKUP(1,(Table2[Nom]=$A21)*(Table2[Prénom]=$B21)*(Table2[Entretien réalisé]=I$2),Table2[Date de l''entretien],"",0,-1)</f>
        <v/>
      </c>
      <c r="J21" s="9" t="str" cm="1">
        <f t="array" ref="J21">_xlfn.XLOOKUP(1,(Table2[Nom]=$A21)*(Table2[Prénom]=$B21)*(Table2[Entretien réalisé]=J$2),Table2[Date de l''entretien],"",0,-1)</f>
        <v/>
      </c>
      <c r="K21" s="9" t="str" cm="1">
        <f t="array" ref="K21">_xlfn.XLOOKUP(1,(Table2[Nom]=$A21)*(Table2[Prénom]=$B21)*(Table2[Entretien réalisé]=K$2),Table2[Date de l''entretien],"",0,-1)</f>
        <v/>
      </c>
      <c r="L21" s="9" t="str" cm="1">
        <f t="array" ref="L21">_xlfn.XLOOKUP(1,(Table2[Nom]=$A21)*(Table2[Prénom]=$B21)*(Table2[Entretien réalisé]=L$2),Table2[Date de l''entretien],"",0,-1)</f>
        <v/>
      </c>
      <c r="M21" s="35" t="str">
        <f>IF(A21="","",IF(H21="",WORKDAY(DATE(YEAR($D21),MONTH($D21)+_xlfn.XLOOKUP(M$2,Paramètres!$A$4:$A$8,Paramètres!$B$4:$B$8,"??",0,1),DAY($D21))-1,1,Table3[Jours fériés]),""))</f>
        <v/>
      </c>
      <c r="N21" s="35" t="str">
        <f>IF(A21="","",IF(I21="",WORKDAY(DATE(YEAR($D21),MONTH($D21)+_xlfn.XLOOKUP(N$2,Paramètres!$A$4:$A$8,Paramètres!$B$4:$B$8,"??",0,1),DAY($D21))-1,1,Table3[Jours fériés]),
WORKDAY(DATE(YEAR($I21),MONTH($I21)+_xlfn.XLOOKUP(N$2,Paramètres!$A$4:$A$8,Paramètres!$B$4:$B$8,"??",0,1),DAY($I21))-1,1,Table3[Jours fériés])))</f>
        <v/>
      </c>
      <c r="O21" s="35" t="str">
        <f>IF(A21="","",IF(J21="",WORKDAY(DATE(YEAR($D21),MONTH($D21)+_xlfn.XLOOKUP(O$2,Paramètres!$A$4:$A$8,Paramètres!$B$4:$B$8,"??",0,1),DAY($D21))-1,1,Table3[Jours fériés]),""))</f>
        <v/>
      </c>
      <c r="P21" s="35" t="str">
        <f>IF(A21="","",IF(K21="",IF($F21=_xlfn.XLOOKUP(P$2,Paramètres!$A$4:$A$8,Paramètres!$B$4:$B$8,"??",0,1),WORKDAY(DATE(YEAR(E21)+_xlfn.XLOOKUP(P$2,Paramètres!$A$4:$A$8,Paramètres!$B$4:$B$8,"??",0,1),MONTH(E21)+2,0)-1,1,Table3[Jours fériés]),
WORKDAY(DATE(YEAR($E21)+_xlfn.XLOOKUP(P$2,Paramètres!$A$4:$A$8,Paramètres!$B$4:$B$8,"??",0,1),MONTH($E21),DAY($E21))-1,1,Table3[Jours fériés])),""))</f>
        <v/>
      </c>
      <c r="Q21" s="35" t="str">
        <f ca="1">IF(A21="","",IF(L21="",IF($F21=_xlfn.XLOOKUP(Q$2,Paramètres!$A$4:$A$8,Paramètres!$B$4:$B$8,"??",0,1),WORKDAY(DATE(YEAR(TODAY()),MONTH(F21)+2,0)-1,1,Table3[Jours fériés]),
WORKDAY(DATE(YEAR($E21)+_xlfn.XLOOKUP(Q$2,Paramètres!$A$4:$A$8,Paramètres!$B$4:$B$8,"??",0,1),MONTH($E21),DAY($E21))-1,1,Table3[Jours fériés])),""))</f>
        <v/>
      </c>
    </row>
    <row r="22" spans="4:17" x14ac:dyDescent="0.2">
      <c r="H22" s="9" t="str" cm="1">
        <f t="array" ref="H22">_xlfn.XLOOKUP(1,(Table2[Nom]=$A22)*(Table2[Prénom]=$B22)*(Table2[Entretien réalisé]=H$2),Table2[Date de l''entretien],"",0,-1)</f>
        <v/>
      </c>
      <c r="I22" s="9" t="str" cm="1">
        <f t="array" ref="I22">_xlfn.XLOOKUP(1,(Table2[Nom]=$A22)*(Table2[Prénom]=$B22)*(Table2[Entretien réalisé]=I$2),Table2[Date de l''entretien],"",0,-1)</f>
        <v/>
      </c>
      <c r="J22" s="9" t="str" cm="1">
        <f t="array" ref="J22">_xlfn.XLOOKUP(1,(Table2[Nom]=$A22)*(Table2[Prénom]=$B22)*(Table2[Entretien réalisé]=J$2),Table2[Date de l''entretien],"",0,-1)</f>
        <v/>
      </c>
      <c r="K22" s="9" t="str" cm="1">
        <f t="array" ref="K22">_xlfn.XLOOKUP(1,(Table2[Nom]=$A22)*(Table2[Prénom]=$B22)*(Table2[Entretien réalisé]=K$2),Table2[Date de l''entretien],"",0,-1)</f>
        <v/>
      </c>
      <c r="L22" s="9" t="str" cm="1">
        <f t="array" ref="L22">_xlfn.XLOOKUP(1,(Table2[Nom]=$A22)*(Table2[Prénom]=$B22)*(Table2[Entretien réalisé]=L$2),Table2[Date de l''entretien],"",0,-1)</f>
        <v/>
      </c>
      <c r="M22" s="35" t="str">
        <f>IF(A22="","",IF(H22="",WORKDAY(DATE(YEAR($D22),MONTH($D22)+_xlfn.XLOOKUP(M$2,Paramètres!$A$4:$A$8,Paramètres!$B$4:$B$8,"??",0,1),DAY($D22))-1,1,Table3[Jours fériés]),""))</f>
        <v/>
      </c>
      <c r="N22" s="35" t="str">
        <f>IF(A22="","",IF(I22="",WORKDAY(DATE(YEAR($D22),MONTH($D22)+_xlfn.XLOOKUP(N$2,Paramètres!$A$4:$A$8,Paramètres!$B$4:$B$8,"??",0,1),DAY($D22))-1,1,Table3[Jours fériés]),
WORKDAY(DATE(YEAR($I22),MONTH($I22)+_xlfn.XLOOKUP(N$2,Paramètres!$A$4:$A$8,Paramètres!$B$4:$B$8,"??",0,1),DAY($I22))-1,1,Table3[Jours fériés])))</f>
        <v/>
      </c>
      <c r="O22" s="35" t="str">
        <f>IF(A22="","",IF(J22="",WORKDAY(DATE(YEAR($D22),MONTH($D22)+_xlfn.XLOOKUP(O$2,Paramètres!$A$4:$A$8,Paramètres!$B$4:$B$8,"??",0,1),DAY($D22))-1,1,Table3[Jours fériés]),""))</f>
        <v/>
      </c>
      <c r="P22" s="35" t="str">
        <f>IF(A22="","",IF(K22="",IF($F22=_xlfn.XLOOKUP(P$2,Paramètres!$A$4:$A$8,Paramètres!$B$4:$B$8,"??",0,1),WORKDAY(DATE(YEAR(E22)+_xlfn.XLOOKUP(P$2,Paramètres!$A$4:$A$8,Paramètres!$B$4:$B$8,"??",0,1),MONTH(E22)+2,0)-1,1,Table3[Jours fériés]),
WORKDAY(DATE(YEAR($E22)+_xlfn.XLOOKUP(P$2,Paramètres!$A$4:$A$8,Paramètres!$B$4:$B$8,"??",0,1),MONTH($E22),DAY($E22))-1,1,Table3[Jours fériés])),""))</f>
        <v/>
      </c>
      <c r="Q22" s="35" t="str">
        <f ca="1">IF(A22="","",IF(L22="",IF($F22=_xlfn.XLOOKUP(Q$2,Paramètres!$A$4:$A$8,Paramètres!$B$4:$B$8,"??",0,1),WORKDAY(DATE(YEAR(TODAY()),MONTH(F22)+2,0)-1,1,Table3[Jours fériés]),
WORKDAY(DATE(YEAR($E22)+_xlfn.XLOOKUP(Q$2,Paramètres!$A$4:$A$8,Paramètres!$B$4:$B$8,"??",0,1),MONTH($E22),DAY($E22))-1,1,Table3[Jours fériés])),""))</f>
        <v/>
      </c>
    </row>
    <row r="23" spans="4:17" x14ac:dyDescent="0.2">
      <c r="H23" s="9" t="str" cm="1">
        <f t="array" ref="H23">_xlfn.XLOOKUP(1,(Table2[Nom]=$A23)*(Table2[Prénom]=$B23)*(Table2[Entretien réalisé]=H$2),Table2[Date de l''entretien],"",0,-1)</f>
        <v/>
      </c>
      <c r="I23" s="9" t="str" cm="1">
        <f t="array" ref="I23">_xlfn.XLOOKUP(1,(Table2[Nom]=$A23)*(Table2[Prénom]=$B23)*(Table2[Entretien réalisé]=I$2),Table2[Date de l''entretien],"",0,-1)</f>
        <v/>
      </c>
      <c r="J23" s="9" t="str" cm="1">
        <f t="array" ref="J23">_xlfn.XLOOKUP(1,(Table2[Nom]=$A23)*(Table2[Prénom]=$B23)*(Table2[Entretien réalisé]=J$2),Table2[Date de l''entretien],"",0,-1)</f>
        <v/>
      </c>
      <c r="K23" s="9" t="str" cm="1">
        <f t="array" ref="K23">_xlfn.XLOOKUP(1,(Table2[Nom]=$A23)*(Table2[Prénom]=$B23)*(Table2[Entretien réalisé]=K$2),Table2[Date de l''entretien],"",0,-1)</f>
        <v/>
      </c>
      <c r="L23" s="9" t="str" cm="1">
        <f t="array" ref="L23">_xlfn.XLOOKUP(1,(Table2[Nom]=$A23)*(Table2[Prénom]=$B23)*(Table2[Entretien réalisé]=L$2),Table2[Date de l''entretien],"",0,-1)</f>
        <v/>
      </c>
      <c r="M23" s="35" t="str">
        <f>IF(A23="","",IF(H23="",WORKDAY(DATE(YEAR($D23),MONTH($D23)+_xlfn.XLOOKUP(M$2,Paramètres!$A$4:$A$8,Paramètres!$B$4:$B$8,"??",0,1),DAY($D23))-1,1,Table3[Jours fériés]),""))</f>
        <v/>
      </c>
      <c r="N23" s="35" t="str">
        <f>IF(A23="","",IF(I23="",WORKDAY(DATE(YEAR($D23),MONTH($D23)+_xlfn.XLOOKUP(N$2,Paramètres!$A$4:$A$8,Paramètres!$B$4:$B$8,"??",0,1),DAY($D23))-1,1,Table3[Jours fériés]),
WORKDAY(DATE(YEAR($I23),MONTH($I23)+_xlfn.XLOOKUP(N$2,Paramètres!$A$4:$A$8,Paramètres!$B$4:$B$8,"??",0,1),DAY($I23))-1,1,Table3[Jours fériés])))</f>
        <v/>
      </c>
      <c r="O23" s="35" t="str">
        <f>IF(A23="","",IF(J23="",WORKDAY(DATE(YEAR($D23),MONTH($D23)+_xlfn.XLOOKUP(O$2,Paramètres!$A$4:$A$8,Paramètres!$B$4:$B$8,"??",0,1),DAY($D23))-1,1,Table3[Jours fériés]),""))</f>
        <v/>
      </c>
      <c r="P23" s="35" t="str">
        <f>IF(A23="","",IF(K23="",IF($F23=_xlfn.XLOOKUP(P$2,Paramètres!$A$4:$A$8,Paramètres!$B$4:$B$8,"??",0,1),WORKDAY(DATE(YEAR(E23)+_xlfn.XLOOKUP(P$2,Paramètres!$A$4:$A$8,Paramètres!$B$4:$B$8,"??",0,1),MONTH(E23)+2,0)-1,1,Table3[Jours fériés]),
WORKDAY(DATE(YEAR($E23)+_xlfn.XLOOKUP(P$2,Paramètres!$A$4:$A$8,Paramètres!$B$4:$B$8,"??",0,1),MONTH($E23),DAY($E23))-1,1,Table3[Jours fériés])),""))</f>
        <v/>
      </c>
      <c r="Q23" s="35" t="str">
        <f ca="1">IF(A23="","",IF(L23="",IF($F23=_xlfn.XLOOKUP(Q$2,Paramètres!$A$4:$A$8,Paramètres!$B$4:$B$8,"??",0,1),WORKDAY(DATE(YEAR(TODAY()),MONTH(F23)+2,0)-1,1,Table3[Jours fériés]),
WORKDAY(DATE(YEAR($E23)+_xlfn.XLOOKUP(Q$2,Paramètres!$A$4:$A$8,Paramètres!$B$4:$B$8,"??",0,1),MONTH($E23),DAY($E23))-1,1,Table3[Jours fériés])),""))</f>
        <v/>
      </c>
    </row>
    <row r="24" spans="4:17" x14ac:dyDescent="0.2">
      <c r="H24" s="9" t="str" cm="1">
        <f t="array" ref="H24">_xlfn.XLOOKUP(1,(Table2[Nom]=$A24)*(Table2[Prénom]=$B24)*(Table2[Entretien réalisé]=H$2),Table2[Date de l''entretien],"",0,-1)</f>
        <v/>
      </c>
      <c r="I24" s="9" t="str" cm="1">
        <f t="array" ref="I24">_xlfn.XLOOKUP(1,(Table2[Nom]=$A24)*(Table2[Prénom]=$B24)*(Table2[Entretien réalisé]=I$2),Table2[Date de l''entretien],"",0,-1)</f>
        <v/>
      </c>
      <c r="J24" s="9" t="str" cm="1">
        <f t="array" ref="J24">_xlfn.XLOOKUP(1,(Table2[Nom]=$A24)*(Table2[Prénom]=$B24)*(Table2[Entretien réalisé]=J$2),Table2[Date de l''entretien],"",0,-1)</f>
        <v/>
      </c>
      <c r="K24" s="9" t="str" cm="1">
        <f t="array" ref="K24">_xlfn.XLOOKUP(1,(Table2[Nom]=$A24)*(Table2[Prénom]=$B24)*(Table2[Entretien réalisé]=K$2),Table2[Date de l''entretien],"",0,-1)</f>
        <v/>
      </c>
      <c r="L24" s="9" t="str" cm="1">
        <f t="array" ref="L24">_xlfn.XLOOKUP(1,(Table2[Nom]=$A24)*(Table2[Prénom]=$B24)*(Table2[Entretien réalisé]=L$2),Table2[Date de l''entretien],"",0,-1)</f>
        <v/>
      </c>
      <c r="M24" s="35" t="str">
        <f>IF(A24="","",IF(H24="",WORKDAY(DATE(YEAR($D24),MONTH($D24)+_xlfn.XLOOKUP(M$2,Paramètres!$A$4:$A$8,Paramètres!$B$4:$B$8,"??",0,1),DAY($D24))-1,1,Table3[Jours fériés]),""))</f>
        <v/>
      </c>
      <c r="N24" s="35" t="str">
        <f>IF(A24="","",IF(I24="",WORKDAY(DATE(YEAR($D24),MONTH($D24)+_xlfn.XLOOKUP(N$2,Paramètres!$A$4:$A$8,Paramètres!$B$4:$B$8,"??",0,1),DAY($D24))-1,1,Table3[Jours fériés]),
WORKDAY(DATE(YEAR($I24),MONTH($I24)+_xlfn.XLOOKUP(N$2,Paramètres!$A$4:$A$8,Paramètres!$B$4:$B$8,"??",0,1),DAY($I24))-1,1,Table3[Jours fériés])))</f>
        <v/>
      </c>
      <c r="O24" s="35" t="str">
        <f>IF(A24="","",IF(J24="",WORKDAY(DATE(YEAR($D24),MONTH($D24)+_xlfn.XLOOKUP(O$2,Paramètres!$A$4:$A$8,Paramètres!$B$4:$B$8,"??",0,1),DAY($D24))-1,1,Table3[Jours fériés]),""))</f>
        <v/>
      </c>
      <c r="P24" s="35" t="str">
        <f>IF(A24="","",IF(K24="",IF($F24=_xlfn.XLOOKUP(P$2,Paramètres!$A$4:$A$8,Paramètres!$B$4:$B$8,"??",0,1),WORKDAY(DATE(YEAR(E24)+_xlfn.XLOOKUP(P$2,Paramètres!$A$4:$A$8,Paramètres!$B$4:$B$8,"??",0,1),MONTH(E24)+2,0)-1,1,Table3[Jours fériés]),
WORKDAY(DATE(YEAR($E24)+_xlfn.XLOOKUP(P$2,Paramètres!$A$4:$A$8,Paramètres!$B$4:$B$8,"??",0,1),MONTH($E24),DAY($E24))-1,1,Table3[Jours fériés])),""))</f>
        <v/>
      </c>
      <c r="Q24" s="35" t="str">
        <f ca="1">IF(A24="","",IF(L24="",IF($F24=_xlfn.XLOOKUP(Q$2,Paramètres!$A$4:$A$8,Paramètres!$B$4:$B$8,"??",0,1),WORKDAY(DATE(YEAR(TODAY()),MONTH(F24)+2,0)-1,1,Table3[Jours fériés]),
WORKDAY(DATE(YEAR($E24)+_xlfn.XLOOKUP(Q$2,Paramètres!$A$4:$A$8,Paramètres!$B$4:$B$8,"??",0,1),MONTH($E24),DAY($E24))-1,1,Table3[Jours fériés])),""))</f>
        <v/>
      </c>
    </row>
    <row r="25" spans="4:17" x14ac:dyDescent="0.2">
      <c r="H25" s="9" t="str" cm="1">
        <f t="array" ref="H25">_xlfn.XLOOKUP(1,(Table2[Nom]=$A25)*(Table2[Prénom]=$B25)*(Table2[Entretien réalisé]=H$2),Table2[Date de l''entretien],"",0,-1)</f>
        <v/>
      </c>
      <c r="I25" s="9" t="str" cm="1">
        <f t="array" ref="I25">_xlfn.XLOOKUP(1,(Table2[Nom]=$A25)*(Table2[Prénom]=$B25)*(Table2[Entretien réalisé]=I$2),Table2[Date de l''entretien],"",0,-1)</f>
        <v/>
      </c>
      <c r="J25" s="9" t="str" cm="1">
        <f t="array" ref="J25">_xlfn.XLOOKUP(1,(Table2[Nom]=$A25)*(Table2[Prénom]=$B25)*(Table2[Entretien réalisé]=J$2),Table2[Date de l''entretien],"",0,-1)</f>
        <v/>
      </c>
      <c r="K25" s="9" t="str" cm="1">
        <f t="array" ref="K25">_xlfn.XLOOKUP(1,(Table2[Nom]=$A25)*(Table2[Prénom]=$B25)*(Table2[Entretien réalisé]=K$2),Table2[Date de l''entretien],"",0,-1)</f>
        <v/>
      </c>
      <c r="L25" s="9" t="str" cm="1">
        <f t="array" ref="L25">_xlfn.XLOOKUP(1,(Table2[Nom]=$A25)*(Table2[Prénom]=$B25)*(Table2[Entretien réalisé]=L$2),Table2[Date de l''entretien],"",0,-1)</f>
        <v/>
      </c>
      <c r="M25" s="35" t="str">
        <f>IF(A25="","",IF(H25="",WORKDAY(DATE(YEAR($D25),MONTH($D25)+_xlfn.XLOOKUP(M$2,Paramètres!$A$4:$A$8,Paramètres!$B$4:$B$8,"??",0,1),DAY($D25))-1,1,Table3[Jours fériés]),""))</f>
        <v/>
      </c>
      <c r="N25" s="35" t="str">
        <f>IF(A25="","",IF(I25="",WORKDAY(DATE(YEAR($D25),MONTH($D25)+_xlfn.XLOOKUP(N$2,Paramètres!$A$4:$A$8,Paramètres!$B$4:$B$8,"??",0,1),DAY($D25))-1,1,Table3[Jours fériés]),
WORKDAY(DATE(YEAR($I25),MONTH($I25)+_xlfn.XLOOKUP(N$2,Paramètres!$A$4:$A$8,Paramètres!$B$4:$B$8,"??",0,1),DAY($I25))-1,1,Table3[Jours fériés])))</f>
        <v/>
      </c>
      <c r="O25" s="35" t="str">
        <f>IF(A25="","",IF(J25="",WORKDAY(DATE(YEAR($D25),MONTH($D25)+_xlfn.XLOOKUP(O$2,Paramètres!$A$4:$A$8,Paramètres!$B$4:$B$8,"??",0,1),DAY($D25))-1,1,Table3[Jours fériés]),""))</f>
        <v/>
      </c>
      <c r="P25" s="35" t="str">
        <f>IF(A25="","",IF(K25="",IF($F25=_xlfn.XLOOKUP(P$2,Paramètres!$A$4:$A$8,Paramètres!$B$4:$B$8,"??",0,1),WORKDAY(DATE(YEAR(E25)+_xlfn.XLOOKUP(P$2,Paramètres!$A$4:$A$8,Paramètres!$B$4:$B$8,"??",0,1),MONTH(E25)+2,0)-1,1,Table3[Jours fériés]),
WORKDAY(DATE(YEAR($E25)+_xlfn.XLOOKUP(P$2,Paramètres!$A$4:$A$8,Paramètres!$B$4:$B$8,"??",0,1),MONTH($E25),DAY($E25))-1,1,Table3[Jours fériés])),""))</f>
        <v/>
      </c>
      <c r="Q25" s="35" t="str">
        <f ca="1">IF(A25="","",IF(L25="",IF($F25=_xlfn.XLOOKUP(Q$2,Paramètres!$A$4:$A$8,Paramètres!$B$4:$B$8,"??",0,1),WORKDAY(DATE(YEAR(TODAY()),MONTH(F25)+2,0)-1,1,Table3[Jours fériés]),
WORKDAY(DATE(YEAR($E25)+_xlfn.XLOOKUP(Q$2,Paramètres!$A$4:$A$8,Paramètres!$B$4:$B$8,"??",0,1),MONTH($E25),DAY($E25))-1,1,Table3[Jours fériés])),""))</f>
        <v/>
      </c>
    </row>
    <row r="26" spans="4:17" x14ac:dyDescent="0.2">
      <c r="H26" s="9" t="str" cm="1">
        <f t="array" ref="H26">_xlfn.XLOOKUP(1,(Table2[Nom]=$A26)*(Table2[Prénom]=$B26)*(Table2[Entretien réalisé]=H$2),Table2[Date de l''entretien],"",0,-1)</f>
        <v/>
      </c>
      <c r="I26" s="9" t="str" cm="1">
        <f t="array" ref="I26">_xlfn.XLOOKUP(1,(Table2[Nom]=$A26)*(Table2[Prénom]=$B26)*(Table2[Entretien réalisé]=I$2),Table2[Date de l''entretien],"",0,-1)</f>
        <v/>
      </c>
      <c r="J26" s="9" t="str" cm="1">
        <f t="array" ref="J26">_xlfn.XLOOKUP(1,(Table2[Nom]=$A26)*(Table2[Prénom]=$B26)*(Table2[Entretien réalisé]=J$2),Table2[Date de l''entretien],"",0,-1)</f>
        <v/>
      </c>
      <c r="K26" s="9" t="str" cm="1">
        <f t="array" ref="K26">_xlfn.XLOOKUP(1,(Table2[Nom]=$A26)*(Table2[Prénom]=$B26)*(Table2[Entretien réalisé]=K$2),Table2[Date de l''entretien],"",0,-1)</f>
        <v/>
      </c>
      <c r="L26" s="9" t="str" cm="1">
        <f t="array" ref="L26">_xlfn.XLOOKUP(1,(Table2[Nom]=$A26)*(Table2[Prénom]=$B26)*(Table2[Entretien réalisé]=L$2),Table2[Date de l''entretien],"",0,-1)</f>
        <v/>
      </c>
      <c r="M26" s="35" t="str">
        <f>IF(A26="","",IF(H26="",WORKDAY(DATE(YEAR($D26),MONTH($D26)+_xlfn.XLOOKUP(M$2,Paramètres!$A$4:$A$8,Paramètres!$B$4:$B$8,"??",0,1),DAY($D26))-1,1,Table3[Jours fériés]),""))</f>
        <v/>
      </c>
      <c r="N26" s="35" t="str">
        <f>IF(A26="","",IF(I26="",WORKDAY(DATE(YEAR($D26),MONTH($D26)+_xlfn.XLOOKUP(N$2,Paramètres!$A$4:$A$8,Paramètres!$B$4:$B$8,"??",0,1),DAY($D26))-1,1,Table3[Jours fériés]),
WORKDAY(DATE(YEAR($I26),MONTH($I26)+_xlfn.XLOOKUP(N$2,Paramètres!$A$4:$A$8,Paramètres!$B$4:$B$8,"??",0,1),DAY($I26))-1,1,Table3[Jours fériés])))</f>
        <v/>
      </c>
      <c r="O26" s="35" t="str">
        <f>IF(A26="","",IF(J26="",WORKDAY(DATE(YEAR($D26),MONTH($D26)+_xlfn.XLOOKUP(O$2,Paramètres!$A$4:$A$8,Paramètres!$B$4:$B$8,"??",0,1),DAY($D26))-1,1,Table3[Jours fériés]),""))</f>
        <v/>
      </c>
      <c r="P26" s="35" t="str">
        <f>IF(A26="","",IF(K26="",IF($F26=_xlfn.XLOOKUP(P$2,Paramètres!$A$4:$A$8,Paramètres!$B$4:$B$8,"??",0,1),WORKDAY(DATE(YEAR(E26)+_xlfn.XLOOKUP(P$2,Paramètres!$A$4:$A$8,Paramètres!$B$4:$B$8,"??",0,1),MONTH(E26)+2,0)-1,1,Table3[Jours fériés]),
WORKDAY(DATE(YEAR($E26)+_xlfn.XLOOKUP(P$2,Paramètres!$A$4:$A$8,Paramètres!$B$4:$B$8,"??",0,1),MONTH($E26),DAY($E26))-1,1,Table3[Jours fériés])),""))</f>
        <v/>
      </c>
      <c r="Q26" s="35" t="str">
        <f ca="1">IF(A26="","",IF(L26="",IF($F26=_xlfn.XLOOKUP(Q$2,Paramètres!$A$4:$A$8,Paramètres!$B$4:$B$8,"??",0,1),WORKDAY(DATE(YEAR(TODAY()),MONTH(F26)+2,0)-1,1,Table3[Jours fériés]),
WORKDAY(DATE(YEAR($E26)+_xlfn.XLOOKUP(Q$2,Paramètres!$A$4:$A$8,Paramètres!$B$4:$B$8,"??",0,1),MONTH($E26),DAY($E26))-1,1,Table3[Jours fériés])),""))</f>
        <v/>
      </c>
    </row>
    <row r="27" spans="4:17" x14ac:dyDescent="0.2">
      <c r="H27" s="9" t="str" cm="1">
        <f t="array" ref="H27">_xlfn.XLOOKUP(1,(Table2[Nom]=$A27)*(Table2[Prénom]=$B27)*(Table2[Entretien réalisé]=H$2),Table2[Date de l''entretien],"",0,-1)</f>
        <v/>
      </c>
      <c r="I27" s="9" t="str" cm="1">
        <f t="array" ref="I27">_xlfn.XLOOKUP(1,(Table2[Nom]=$A27)*(Table2[Prénom]=$B27)*(Table2[Entretien réalisé]=I$2),Table2[Date de l''entretien],"",0,-1)</f>
        <v/>
      </c>
      <c r="J27" s="9" t="str" cm="1">
        <f t="array" ref="J27">_xlfn.XLOOKUP(1,(Table2[Nom]=$A27)*(Table2[Prénom]=$B27)*(Table2[Entretien réalisé]=J$2),Table2[Date de l''entretien],"",0,-1)</f>
        <v/>
      </c>
      <c r="K27" s="9" t="str" cm="1">
        <f t="array" ref="K27">_xlfn.XLOOKUP(1,(Table2[Nom]=$A27)*(Table2[Prénom]=$B27)*(Table2[Entretien réalisé]=K$2),Table2[Date de l''entretien],"",0,-1)</f>
        <v/>
      </c>
      <c r="L27" s="9" t="str" cm="1">
        <f t="array" ref="L27">_xlfn.XLOOKUP(1,(Table2[Nom]=$A27)*(Table2[Prénom]=$B27)*(Table2[Entretien réalisé]=L$2),Table2[Date de l''entretien],"",0,-1)</f>
        <v/>
      </c>
      <c r="M27" s="35" t="str">
        <f>IF(A27="","",IF(H27="",WORKDAY(DATE(YEAR($D27),MONTH($D27)+_xlfn.XLOOKUP(M$2,Paramètres!$A$4:$A$8,Paramètres!$B$4:$B$8,"??",0,1),DAY($D27))-1,1,Table3[Jours fériés]),""))</f>
        <v/>
      </c>
      <c r="N27" s="35" t="str">
        <f>IF(A27="","",IF(I27="",WORKDAY(DATE(YEAR($D27),MONTH($D27)+_xlfn.XLOOKUP(N$2,Paramètres!$A$4:$A$8,Paramètres!$B$4:$B$8,"??",0,1),DAY($D27))-1,1,Table3[Jours fériés]),
WORKDAY(DATE(YEAR($I27),MONTH($I27)+_xlfn.XLOOKUP(N$2,Paramètres!$A$4:$A$8,Paramètres!$B$4:$B$8,"??",0,1),DAY($I27))-1,1,Table3[Jours fériés])))</f>
        <v/>
      </c>
      <c r="O27" s="35" t="str">
        <f>IF(A27="","",IF(J27="",WORKDAY(DATE(YEAR($D27),MONTH($D27)+_xlfn.XLOOKUP(O$2,Paramètres!$A$4:$A$8,Paramètres!$B$4:$B$8,"??",0,1),DAY($D27))-1,1,Table3[Jours fériés]),""))</f>
        <v/>
      </c>
      <c r="P27" s="35" t="str">
        <f>IF(A27="","",IF(K27="",IF($F27=_xlfn.XLOOKUP(P$2,Paramètres!$A$4:$A$8,Paramètres!$B$4:$B$8,"??",0,1),WORKDAY(DATE(YEAR(E27)+_xlfn.XLOOKUP(P$2,Paramètres!$A$4:$A$8,Paramètres!$B$4:$B$8,"??",0,1),MONTH(E27)+2,0)-1,1,Table3[Jours fériés]),
WORKDAY(DATE(YEAR($E27)+_xlfn.XLOOKUP(P$2,Paramètres!$A$4:$A$8,Paramètres!$B$4:$B$8,"??",0,1),MONTH($E27),DAY($E27))-1,1,Table3[Jours fériés])),""))</f>
        <v/>
      </c>
      <c r="Q27" s="35" t="str">
        <f ca="1">IF(A27="","",IF(L27="",IF($F27=_xlfn.XLOOKUP(Q$2,Paramètres!$A$4:$A$8,Paramètres!$B$4:$B$8,"??",0,1),WORKDAY(DATE(YEAR(TODAY()),MONTH(F27)+2,0)-1,1,Table3[Jours fériés]),
WORKDAY(DATE(YEAR($E27)+_xlfn.XLOOKUP(Q$2,Paramètres!$A$4:$A$8,Paramètres!$B$4:$B$8,"??",0,1),MONTH($E27),DAY($E27))-1,1,Table3[Jours fériés])),""))</f>
        <v/>
      </c>
    </row>
    <row r="28" spans="4:17" x14ac:dyDescent="0.2">
      <c r="H28" s="9" t="str" cm="1">
        <f t="array" ref="H28">_xlfn.XLOOKUP(1,(Table2[Nom]=$A28)*(Table2[Prénom]=$B28)*(Table2[Entretien réalisé]=H$2),Table2[Date de l''entretien],"",0,-1)</f>
        <v/>
      </c>
      <c r="I28" s="9" t="str" cm="1">
        <f t="array" ref="I28">_xlfn.XLOOKUP(1,(Table2[Nom]=$A28)*(Table2[Prénom]=$B28)*(Table2[Entretien réalisé]=I$2),Table2[Date de l''entretien],"",0,-1)</f>
        <v/>
      </c>
      <c r="J28" s="9" t="str" cm="1">
        <f t="array" ref="J28">_xlfn.XLOOKUP(1,(Table2[Nom]=$A28)*(Table2[Prénom]=$B28)*(Table2[Entretien réalisé]=J$2),Table2[Date de l''entretien],"",0,-1)</f>
        <v/>
      </c>
      <c r="K28" s="9" t="str" cm="1">
        <f t="array" ref="K28">_xlfn.XLOOKUP(1,(Table2[Nom]=$A28)*(Table2[Prénom]=$B28)*(Table2[Entretien réalisé]=K$2),Table2[Date de l''entretien],"",0,-1)</f>
        <v/>
      </c>
      <c r="L28" s="9" t="str" cm="1">
        <f t="array" ref="L28">_xlfn.XLOOKUP(1,(Table2[Nom]=$A28)*(Table2[Prénom]=$B28)*(Table2[Entretien réalisé]=L$2),Table2[Date de l''entretien],"",0,-1)</f>
        <v/>
      </c>
      <c r="M28" s="35" t="str">
        <f>IF(A28="","",IF(H28="",WORKDAY(DATE(YEAR($D28),MONTH($D28)+_xlfn.XLOOKUP(M$2,Paramètres!$A$4:$A$8,Paramètres!$B$4:$B$8,"??",0,1),DAY($D28))-1,1,Table3[Jours fériés]),""))</f>
        <v/>
      </c>
      <c r="N28" s="35" t="str">
        <f>IF(A28="","",IF(I28="",WORKDAY(DATE(YEAR($D28),MONTH($D28)+_xlfn.XLOOKUP(N$2,Paramètres!$A$4:$A$8,Paramètres!$B$4:$B$8,"??",0,1),DAY($D28))-1,1,Table3[Jours fériés]),
WORKDAY(DATE(YEAR($I28),MONTH($I28)+_xlfn.XLOOKUP(N$2,Paramètres!$A$4:$A$8,Paramètres!$B$4:$B$8,"??",0,1),DAY($I28))-1,1,Table3[Jours fériés])))</f>
        <v/>
      </c>
      <c r="O28" s="35" t="str">
        <f>IF(A28="","",IF(J28="",WORKDAY(DATE(YEAR($D28),MONTH($D28)+_xlfn.XLOOKUP(O$2,Paramètres!$A$4:$A$8,Paramètres!$B$4:$B$8,"??",0,1),DAY($D28))-1,1,Table3[Jours fériés]),""))</f>
        <v/>
      </c>
      <c r="P28" s="35" t="str">
        <f>IF(A28="","",IF(K28="",IF($F28=_xlfn.XLOOKUP(P$2,Paramètres!$A$4:$A$8,Paramètres!$B$4:$B$8,"??",0,1),WORKDAY(DATE(YEAR(E28)+_xlfn.XLOOKUP(P$2,Paramètres!$A$4:$A$8,Paramètres!$B$4:$B$8,"??",0,1),MONTH(E28)+2,0)-1,1,Table3[Jours fériés]),
WORKDAY(DATE(YEAR($E28)+_xlfn.XLOOKUP(P$2,Paramètres!$A$4:$A$8,Paramètres!$B$4:$B$8,"??",0,1),MONTH($E28),DAY($E28))-1,1,Table3[Jours fériés])),""))</f>
        <v/>
      </c>
      <c r="Q28" s="35" t="str">
        <f ca="1">IF(A28="","",IF(L28="",IF($F28=_xlfn.XLOOKUP(Q$2,Paramètres!$A$4:$A$8,Paramètres!$B$4:$B$8,"??",0,1),WORKDAY(DATE(YEAR(TODAY()),MONTH(F28)+2,0)-1,1,Table3[Jours fériés]),
WORKDAY(DATE(YEAR($E28)+_xlfn.XLOOKUP(Q$2,Paramètres!$A$4:$A$8,Paramètres!$B$4:$B$8,"??",0,1),MONTH($E28),DAY($E28))-1,1,Table3[Jours fériés])),""))</f>
        <v/>
      </c>
    </row>
    <row r="29" spans="4:17" x14ac:dyDescent="0.2">
      <c r="H29" s="9" t="str" cm="1">
        <f t="array" ref="H29">_xlfn.XLOOKUP(1,(Table2[Nom]=$A29)*(Table2[Prénom]=$B29)*(Table2[Entretien réalisé]=H$2),Table2[Date de l''entretien],"",0,-1)</f>
        <v/>
      </c>
      <c r="I29" s="9" t="str" cm="1">
        <f t="array" ref="I29">_xlfn.XLOOKUP(1,(Table2[Nom]=$A29)*(Table2[Prénom]=$B29)*(Table2[Entretien réalisé]=I$2),Table2[Date de l''entretien],"",0,-1)</f>
        <v/>
      </c>
      <c r="J29" s="9" t="str" cm="1">
        <f t="array" ref="J29">_xlfn.XLOOKUP(1,(Table2[Nom]=$A29)*(Table2[Prénom]=$B29)*(Table2[Entretien réalisé]=J$2),Table2[Date de l''entretien],"",0,-1)</f>
        <v/>
      </c>
      <c r="K29" s="9" t="str" cm="1">
        <f t="array" ref="K29">_xlfn.XLOOKUP(1,(Table2[Nom]=$A29)*(Table2[Prénom]=$B29)*(Table2[Entretien réalisé]=K$2),Table2[Date de l''entretien],"",0,-1)</f>
        <v/>
      </c>
      <c r="L29" s="9" t="str" cm="1">
        <f t="array" ref="L29">_xlfn.XLOOKUP(1,(Table2[Nom]=$A29)*(Table2[Prénom]=$B29)*(Table2[Entretien réalisé]=L$2),Table2[Date de l''entretien],"",0,-1)</f>
        <v/>
      </c>
      <c r="M29" s="35" t="str">
        <f>IF(A29="","",IF(H29="",WORKDAY(DATE(YEAR($D29),MONTH($D29)+_xlfn.XLOOKUP(M$2,Paramètres!$A$4:$A$8,Paramètres!$B$4:$B$8,"??",0,1),DAY($D29))-1,1,Table3[Jours fériés]),""))</f>
        <v/>
      </c>
      <c r="N29" s="35" t="str">
        <f>IF(A29="","",IF(I29="",WORKDAY(DATE(YEAR($D29),MONTH($D29)+_xlfn.XLOOKUP(N$2,Paramètres!$A$4:$A$8,Paramètres!$B$4:$B$8,"??",0,1),DAY($D29))-1,1,Table3[Jours fériés]),
WORKDAY(DATE(YEAR($I29),MONTH($I29)+_xlfn.XLOOKUP(N$2,Paramètres!$A$4:$A$8,Paramètres!$B$4:$B$8,"??",0,1),DAY($I29))-1,1,Table3[Jours fériés])))</f>
        <v/>
      </c>
      <c r="O29" s="35" t="str">
        <f>IF(A29="","",IF(J29="",WORKDAY(DATE(YEAR($D29),MONTH($D29)+_xlfn.XLOOKUP(O$2,Paramètres!$A$4:$A$8,Paramètres!$B$4:$B$8,"??",0,1),DAY($D29))-1,1,Table3[Jours fériés]),""))</f>
        <v/>
      </c>
      <c r="P29" s="35" t="str">
        <f>IF(A29="","",IF(K29="",IF($F29=_xlfn.XLOOKUP(P$2,Paramètres!$A$4:$A$8,Paramètres!$B$4:$B$8,"??",0,1),WORKDAY(DATE(YEAR(E29)+_xlfn.XLOOKUP(P$2,Paramètres!$A$4:$A$8,Paramètres!$B$4:$B$8,"??",0,1),MONTH(E29)+2,0)-1,1,Table3[Jours fériés]),
WORKDAY(DATE(YEAR($E29)+_xlfn.XLOOKUP(P$2,Paramètres!$A$4:$A$8,Paramètres!$B$4:$B$8,"??",0,1),MONTH($E29),DAY($E29))-1,1,Table3[Jours fériés])),""))</f>
        <v/>
      </c>
      <c r="Q29" s="35" t="str">
        <f ca="1">IF(A29="","",IF(L29="",IF($F29=_xlfn.XLOOKUP(Q$2,Paramètres!$A$4:$A$8,Paramètres!$B$4:$B$8,"??",0,1),WORKDAY(DATE(YEAR(TODAY()),MONTH(F29)+2,0)-1,1,Table3[Jours fériés]),
WORKDAY(DATE(YEAR($E29)+_xlfn.XLOOKUP(Q$2,Paramètres!$A$4:$A$8,Paramètres!$B$4:$B$8,"??",0,1),MONTH($E29),DAY($E29))-1,1,Table3[Jours fériés])),""))</f>
        <v/>
      </c>
    </row>
    <row r="30" spans="4:17" x14ac:dyDescent="0.2">
      <c r="H30" s="9" t="str" cm="1">
        <f t="array" ref="H30">_xlfn.XLOOKUP(1,(Table2[Nom]=$A30)*(Table2[Prénom]=$B30)*(Table2[Entretien réalisé]=H$2),Table2[Date de l''entretien],"",0,-1)</f>
        <v/>
      </c>
      <c r="I30" s="9" t="str" cm="1">
        <f t="array" ref="I30">_xlfn.XLOOKUP(1,(Table2[Nom]=$A30)*(Table2[Prénom]=$B30)*(Table2[Entretien réalisé]=I$2),Table2[Date de l''entretien],"",0,-1)</f>
        <v/>
      </c>
      <c r="J30" s="9" t="str" cm="1">
        <f t="array" ref="J30">_xlfn.XLOOKUP(1,(Table2[Nom]=$A30)*(Table2[Prénom]=$B30)*(Table2[Entretien réalisé]=J$2),Table2[Date de l''entretien],"",0,-1)</f>
        <v/>
      </c>
      <c r="K30" s="9" t="str" cm="1">
        <f t="array" ref="K30">_xlfn.XLOOKUP(1,(Table2[Nom]=$A30)*(Table2[Prénom]=$B30)*(Table2[Entretien réalisé]=K$2),Table2[Date de l''entretien],"",0,-1)</f>
        <v/>
      </c>
      <c r="L30" s="9" t="str" cm="1">
        <f t="array" ref="L30">_xlfn.XLOOKUP(1,(Table2[Nom]=$A30)*(Table2[Prénom]=$B30)*(Table2[Entretien réalisé]=L$2),Table2[Date de l''entretien],"",0,-1)</f>
        <v/>
      </c>
      <c r="M30" s="35" t="str">
        <f>IF(A30="","",IF(H30="",WORKDAY(DATE(YEAR($D30),MONTH($D30)+_xlfn.XLOOKUP(M$2,Paramètres!$A$4:$A$8,Paramètres!$B$4:$B$8,"??",0,1),DAY($D30))-1,1,Table3[Jours fériés]),""))</f>
        <v/>
      </c>
      <c r="N30" s="35" t="str">
        <f>IF(A30="","",IF(I30="",WORKDAY(DATE(YEAR($D30),MONTH($D30)+_xlfn.XLOOKUP(N$2,Paramètres!$A$4:$A$8,Paramètres!$B$4:$B$8,"??",0,1),DAY($D30))-1,1,Table3[Jours fériés]),
WORKDAY(DATE(YEAR($I30),MONTH($I30)+_xlfn.XLOOKUP(N$2,Paramètres!$A$4:$A$8,Paramètres!$B$4:$B$8,"??",0,1),DAY($I30))-1,1,Table3[Jours fériés])))</f>
        <v/>
      </c>
      <c r="O30" s="35" t="str">
        <f>IF(A30="","",IF(J30="",WORKDAY(DATE(YEAR($D30),MONTH($D30)+_xlfn.XLOOKUP(O$2,Paramètres!$A$4:$A$8,Paramètres!$B$4:$B$8,"??",0,1),DAY($D30))-1,1,Table3[Jours fériés]),""))</f>
        <v/>
      </c>
      <c r="P30" s="35" t="str">
        <f>IF(A30="","",IF(K30="",IF($F30=_xlfn.XLOOKUP(P$2,Paramètres!$A$4:$A$8,Paramètres!$B$4:$B$8,"??",0,1),WORKDAY(DATE(YEAR(E30)+_xlfn.XLOOKUP(P$2,Paramètres!$A$4:$A$8,Paramètres!$B$4:$B$8,"??",0,1),MONTH(E30)+2,0)-1,1,Table3[Jours fériés]),
WORKDAY(DATE(YEAR($E30)+_xlfn.XLOOKUP(P$2,Paramètres!$A$4:$A$8,Paramètres!$B$4:$B$8,"??",0,1),MONTH($E30),DAY($E30))-1,1,Table3[Jours fériés])),""))</f>
        <v/>
      </c>
      <c r="Q30" s="35" t="str">
        <f ca="1">IF(A30="","",IF(L30="",IF($F30=_xlfn.XLOOKUP(Q$2,Paramètres!$A$4:$A$8,Paramètres!$B$4:$B$8,"??",0,1),WORKDAY(DATE(YEAR(TODAY()),MONTH(F30)+2,0)-1,1,Table3[Jours fériés]),
WORKDAY(DATE(YEAR($E30)+_xlfn.XLOOKUP(Q$2,Paramètres!$A$4:$A$8,Paramètres!$B$4:$B$8,"??",0,1),MONTH($E30),DAY($E30))-1,1,Table3[Jours fériés])),""))</f>
        <v/>
      </c>
    </row>
    <row r="31" spans="4:17" x14ac:dyDescent="0.2">
      <c r="H31" s="9" t="str" cm="1">
        <f t="array" ref="H31">_xlfn.XLOOKUP(1,(Table2[Nom]=$A31)*(Table2[Prénom]=$B31)*(Table2[Entretien réalisé]=H$2),Table2[Date de l''entretien],"",0,-1)</f>
        <v/>
      </c>
      <c r="I31" s="9" t="str" cm="1">
        <f t="array" ref="I31">_xlfn.XLOOKUP(1,(Table2[Nom]=$A31)*(Table2[Prénom]=$B31)*(Table2[Entretien réalisé]=I$2),Table2[Date de l''entretien],"",0,-1)</f>
        <v/>
      </c>
      <c r="J31" s="9" t="str" cm="1">
        <f t="array" ref="J31">_xlfn.XLOOKUP(1,(Table2[Nom]=$A31)*(Table2[Prénom]=$B31)*(Table2[Entretien réalisé]=J$2),Table2[Date de l''entretien],"",0,-1)</f>
        <v/>
      </c>
      <c r="K31" s="9" t="str" cm="1">
        <f t="array" ref="K31">_xlfn.XLOOKUP(1,(Table2[Nom]=$A31)*(Table2[Prénom]=$B31)*(Table2[Entretien réalisé]=K$2),Table2[Date de l''entretien],"",0,-1)</f>
        <v/>
      </c>
      <c r="L31" s="9" t="str" cm="1">
        <f t="array" ref="L31">_xlfn.XLOOKUP(1,(Table2[Nom]=$A31)*(Table2[Prénom]=$B31)*(Table2[Entretien réalisé]=L$2),Table2[Date de l''entretien],"",0,-1)</f>
        <v/>
      </c>
      <c r="M31" s="35" t="str">
        <f>IF(A31="","",IF(H31="",WORKDAY(DATE(YEAR($D31),MONTH($D31)+_xlfn.XLOOKUP(M$2,Paramètres!$A$4:$A$8,Paramètres!$B$4:$B$8,"??",0,1),DAY($D31))-1,1,Table3[Jours fériés]),""))</f>
        <v/>
      </c>
      <c r="N31" s="35" t="str">
        <f>IF(A31="","",IF(I31="",WORKDAY(DATE(YEAR($D31),MONTH($D31)+_xlfn.XLOOKUP(N$2,Paramètres!$A$4:$A$8,Paramètres!$B$4:$B$8,"??",0,1),DAY($D31))-1,1,Table3[Jours fériés]),
WORKDAY(DATE(YEAR($I31),MONTH($I31)+_xlfn.XLOOKUP(N$2,Paramètres!$A$4:$A$8,Paramètres!$B$4:$B$8,"??",0,1),DAY($I31))-1,1,Table3[Jours fériés])))</f>
        <v/>
      </c>
      <c r="O31" s="35" t="str">
        <f>IF(A31="","",IF(J31="",WORKDAY(DATE(YEAR($D31),MONTH($D31)+_xlfn.XLOOKUP(O$2,Paramètres!$A$4:$A$8,Paramètres!$B$4:$B$8,"??",0,1),DAY($D31))-1,1,Table3[Jours fériés]),""))</f>
        <v/>
      </c>
      <c r="P31" s="35" t="str">
        <f>IF(A31="","",IF(K31="",IF($F31=_xlfn.XLOOKUP(P$2,Paramètres!$A$4:$A$8,Paramètres!$B$4:$B$8,"??",0,1),WORKDAY(DATE(YEAR(E31)+_xlfn.XLOOKUP(P$2,Paramètres!$A$4:$A$8,Paramètres!$B$4:$B$8,"??",0,1),MONTH(E31)+2,0)-1,1,Table3[Jours fériés]),
WORKDAY(DATE(YEAR($E31)+_xlfn.XLOOKUP(P$2,Paramètres!$A$4:$A$8,Paramètres!$B$4:$B$8,"??",0,1),MONTH($E31),DAY($E31))-1,1,Table3[Jours fériés])),""))</f>
        <v/>
      </c>
      <c r="Q31" s="35" t="str">
        <f ca="1">IF(A31="","",IF(L31="",IF($F31=_xlfn.XLOOKUP(Q$2,Paramètres!$A$4:$A$8,Paramètres!$B$4:$B$8,"??",0,1),WORKDAY(DATE(YEAR(TODAY()),MONTH(F31)+2,0)-1,1,Table3[Jours fériés]),
WORKDAY(DATE(YEAR($E31)+_xlfn.XLOOKUP(Q$2,Paramètres!$A$4:$A$8,Paramètres!$B$4:$B$8,"??",0,1),MONTH($E31),DAY($E31))-1,1,Table3[Jours fériés])),""))</f>
        <v/>
      </c>
    </row>
    <row r="32" spans="4:17" x14ac:dyDescent="0.2">
      <c r="H32" s="9" t="str" cm="1">
        <f t="array" ref="H32">_xlfn.XLOOKUP(1,(Table2[Nom]=$A32)*(Table2[Prénom]=$B32)*(Table2[Entretien réalisé]=H$2),Table2[Date de l''entretien],"",0,-1)</f>
        <v/>
      </c>
      <c r="I32" s="9" t="str" cm="1">
        <f t="array" ref="I32">_xlfn.XLOOKUP(1,(Table2[Nom]=$A32)*(Table2[Prénom]=$B32)*(Table2[Entretien réalisé]=I$2),Table2[Date de l''entretien],"",0,-1)</f>
        <v/>
      </c>
      <c r="J32" s="9" t="str" cm="1">
        <f t="array" ref="J32">_xlfn.XLOOKUP(1,(Table2[Nom]=$A32)*(Table2[Prénom]=$B32)*(Table2[Entretien réalisé]=J$2),Table2[Date de l''entretien],"",0,-1)</f>
        <v/>
      </c>
      <c r="K32" s="9" t="str" cm="1">
        <f t="array" ref="K32">_xlfn.XLOOKUP(1,(Table2[Nom]=$A32)*(Table2[Prénom]=$B32)*(Table2[Entretien réalisé]=K$2),Table2[Date de l''entretien],"",0,-1)</f>
        <v/>
      </c>
      <c r="L32" s="9" t="str" cm="1">
        <f t="array" ref="L32">_xlfn.XLOOKUP(1,(Table2[Nom]=$A32)*(Table2[Prénom]=$B32)*(Table2[Entretien réalisé]=L$2),Table2[Date de l''entretien],"",0,-1)</f>
        <v/>
      </c>
      <c r="M32" s="35" t="str">
        <f>IF(A32="","",IF(H32="",WORKDAY(DATE(YEAR($D32),MONTH($D32)+_xlfn.XLOOKUP(M$2,Paramètres!$A$4:$A$8,Paramètres!$B$4:$B$8,"??",0,1),DAY($D32))-1,1,Table3[Jours fériés]),""))</f>
        <v/>
      </c>
      <c r="N32" s="35" t="str">
        <f>IF(A32="","",IF(I32="",WORKDAY(DATE(YEAR($D32),MONTH($D32)+_xlfn.XLOOKUP(N$2,Paramètres!$A$4:$A$8,Paramètres!$B$4:$B$8,"??",0,1),DAY($D32))-1,1,Table3[Jours fériés]),
WORKDAY(DATE(YEAR($I32),MONTH($I32)+_xlfn.XLOOKUP(N$2,Paramètres!$A$4:$A$8,Paramètres!$B$4:$B$8,"??",0,1),DAY($I32))-1,1,Table3[Jours fériés])))</f>
        <v/>
      </c>
      <c r="O32" s="35" t="str">
        <f>IF(A32="","",IF(J32="",WORKDAY(DATE(YEAR($D32),MONTH($D32)+_xlfn.XLOOKUP(O$2,Paramètres!$A$4:$A$8,Paramètres!$B$4:$B$8,"??",0,1),DAY($D32))-1,1,Table3[Jours fériés]),""))</f>
        <v/>
      </c>
      <c r="P32" s="35" t="str">
        <f>IF(A32="","",IF(K32="",IF($F32=_xlfn.XLOOKUP(P$2,Paramètres!$A$4:$A$8,Paramètres!$B$4:$B$8,"??",0,1),WORKDAY(DATE(YEAR(E32)+_xlfn.XLOOKUP(P$2,Paramètres!$A$4:$A$8,Paramètres!$B$4:$B$8,"??",0,1),MONTH(E32)+2,0)-1,1,Table3[Jours fériés]),
WORKDAY(DATE(YEAR($E32)+_xlfn.XLOOKUP(P$2,Paramètres!$A$4:$A$8,Paramètres!$B$4:$B$8,"??",0,1),MONTH($E32),DAY($E32))-1,1,Table3[Jours fériés])),""))</f>
        <v/>
      </c>
      <c r="Q32" s="35" t="str">
        <f ca="1">IF(A32="","",IF(L32="",IF($F32=_xlfn.XLOOKUP(Q$2,Paramètres!$A$4:$A$8,Paramètres!$B$4:$B$8,"??",0,1),WORKDAY(DATE(YEAR(TODAY()),MONTH(F32)+2,0)-1,1,Table3[Jours fériés]),
WORKDAY(DATE(YEAR($E32)+_xlfn.XLOOKUP(Q$2,Paramètres!$A$4:$A$8,Paramètres!$B$4:$B$8,"??",0,1),MONTH($E32),DAY($E32))-1,1,Table3[Jours fériés])),""))</f>
        <v/>
      </c>
    </row>
    <row r="33" spans="8:17" x14ac:dyDescent="0.2">
      <c r="H33" s="9" t="str" cm="1">
        <f t="array" ref="H33">_xlfn.XLOOKUP(1,(Table2[Nom]=$A33)*(Table2[Prénom]=$B33)*(Table2[Entretien réalisé]=H$2),Table2[Date de l''entretien],"",0,-1)</f>
        <v/>
      </c>
      <c r="I33" s="9" t="str" cm="1">
        <f t="array" ref="I33">_xlfn.XLOOKUP(1,(Table2[Nom]=$A33)*(Table2[Prénom]=$B33)*(Table2[Entretien réalisé]=I$2),Table2[Date de l''entretien],"",0,-1)</f>
        <v/>
      </c>
      <c r="J33" s="9" t="str" cm="1">
        <f t="array" ref="J33">_xlfn.XLOOKUP(1,(Table2[Nom]=$A33)*(Table2[Prénom]=$B33)*(Table2[Entretien réalisé]=J$2),Table2[Date de l''entretien],"",0,-1)</f>
        <v/>
      </c>
      <c r="K33" s="9" t="str" cm="1">
        <f t="array" ref="K33">_xlfn.XLOOKUP(1,(Table2[Nom]=$A33)*(Table2[Prénom]=$B33)*(Table2[Entretien réalisé]=K$2),Table2[Date de l''entretien],"",0,-1)</f>
        <v/>
      </c>
      <c r="L33" s="9" t="str" cm="1">
        <f t="array" ref="L33">_xlfn.XLOOKUP(1,(Table2[Nom]=$A33)*(Table2[Prénom]=$B33)*(Table2[Entretien réalisé]=L$2),Table2[Date de l''entretien],"",0,-1)</f>
        <v/>
      </c>
      <c r="M33" s="35" t="str">
        <f>IF(A33="","",IF(H33="",WORKDAY(DATE(YEAR($D33),MONTH($D33)+_xlfn.XLOOKUP(M$2,Paramètres!$A$4:$A$8,Paramètres!$B$4:$B$8,"??",0,1),DAY($D33))-1,1,Table3[Jours fériés]),""))</f>
        <v/>
      </c>
      <c r="N33" s="35" t="str">
        <f>IF(A33="","",IF(I33="",WORKDAY(DATE(YEAR($D33),MONTH($D33)+_xlfn.XLOOKUP(N$2,Paramètres!$A$4:$A$8,Paramètres!$B$4:$B$8,"??",0,1),DAY($D33))-1,1,Table3[Jours fériés]),
WORKDAY(DATE(YEAR($I33),MONTH($I33)+_xlfn.XLOOKUP(N$2,Paramètres!$A$4:$A$8,Paramètres!$B$4:$B$8,"??",0,1),DAY($I33))-1,1,Table3[Jours fériés])))</f>
        <v/>
      </c>
      <c r="O33" s="35" t="str">
        <f>IF(A33="","",IF(J33="",WORKDAY(DATE(YEAR($D33),MONTH($D33)+_xlfn.XLOOKUP(O$2,Paramètres!$A$4:$A$8,Paramètres!$B$4:$B$8,"??",0,1),DAY($D33))-1,1,Table3[Jours fériés]),""))</f>
        <v/>
      </c>
      <c r="P33" s="35" t="str">
        <f>IF(A33="","",IF(K33="",IF($F33=_xlfn.XLOOKUP(P$2,Paramètres!$A$4:$A$8,Paramètres!$B$4:$B$8,"??",0,1),WORKDAY(DATE(YEAR(E33)+_xlfn.XLOOKUP(P$2,Paramètres!$A$4:$A$8,Paramètres!$B$4:$B$8,"??",0,1),MONTH(E33)+2,0)-1,1,Table3[Jours fériés]),
WORKDAY(DATE(YEAR($E33)+_xlfn.XLOOKUP(P$2,Paramètres!$A$4:$A$8,Paramètres!$B$4:$B$8,"??",0,1),MONTH($E33),DAY($E33))-1,1,Table3[Jours fériés])),""))</f>
        <v/>
      </c>
      <c r="Q33" s="35" t="str">
        <f ca="1">IF(A33="","",IF(L33="",IF($F33=_xlfn.XLOOKUP(Q$2,Paramètres!$A$4:$A$8,Paramètres!$B$4:$B$8,"??",0,1),WORKDAY(DATE(YEAR(TODAY()),MONTH(F33)+2,0)-1,1,Table3[Jours fériés]),
WORKDAY(DATE(YEAR($E33)+_xlfn.XLOOKUP(Q$2,Paramètres!$A$4:$A$8,Paramètres!$B$4:$B$8,"??",0,1),MONTH($E33),DAY($E33))-1,1,Table3[Jours fériés])),""))</f>
        <v/>
      </c>
    </row>
    <row r="34" spans="8:17" x14ac:dyDescent="0.2">
      <c r="H34" s="9" t="str" cm="1">
        <f t="array" ref="H34">_xlfn.XLOOKUP(1,(Table2[Nom]=$A34)*(Table2[Prénom]=$B34)*(Table2[Entretien réalisé]=H$2),Table2[Date de l''entretien],"",0,-1)</f>
        <v/>
      </c>
      <c r="I34" s="9" t="str" cm="1">
        <f t="array" ref="I34">_xlfn.XLOOKUP(1,(Table2[Nom]=$A34)*(Table2[Prénom]=$B34)*(Table2[Entretien réalisé]=I$2),Table2[Date de l''entretien],"",0,-1)</f>
        <v/>
      </c>
      <c r="J34" s="9" t="str" cm="1">
        <f t="array" ref="J34">_xlfn.XLOOKUP(1,(Table2[Nom]=$A34)*(Table2[Prénom]=$B34)*(Table2[Entretien réalisé]=J$2),Table2[Date de l''entretien],"",0,-1)</f>
        <v/>
      </c>
      <c r="K34" s="9" t="str" cm="1">
        <f t="array" ref="K34">_xlfn.XLOOKUP(1,(Table2[Nom]=$A34)*(Table2[Prénom]=$B34)*(Table2[Entretien réalisé]=K$2),Table2[Date de l''entretien],"",0,-1)</f>
        <v/>
      </c>
      <c r="L34" s="9" t="str" cm="1">
        <f t="array" ref="L34">_xlfn.XLOOKUP(1,(Table2[Nom]=$A34)*(Table2[Prénom]=$B34)*(Table2[Entretien réalisé]=L$2),Table2[Date de l''entretien],"",0,-1)</f>
        <v/>
      </c>
      <c r="M34" s="35" t="str">
        <f>IF(A34="","",IF(H34="",WORKDAY(DATE(YEAR($D34),MONTH($D34)+_xlfn.XLOOKUP(M$2,Paramètres!$A$4:$A$8,Paramètres!$B$4:$B$8,"??",0,1),DAY($D34))-1,1,Table3[Jours fériés]),""))</f>
        <v/>
      </c>
      <c r="N34" s="35" t="str">
        <f>IF(A34="","",IF(I34="",WORKDAY(DATE(YEAR($D34),MONTH($D34)+_xlfn.XLOOKUP(N$2,Paramètres!$A$4:$A$8,Paramètres!$B$4:$B$8,"??",0,1),DAY($D34))-1,1,Table3[Jours fériés]),
WORKDAY(DATE(YEAR($I34),MONTH($I34)+_xlfn.XLOOKUP(N$2,Paramètres!$A$4:$A$8,Paramètres!$B$4:$B$8,"??",0,1),DAY($I34))-1,1,Table3[Jours fériés])))</f>
        <v/>
      </c>
      <c r="O34" s="35" t="str">
        <f>IF(A34="","",IF(J34="",WORKDAY(DATE(YEAR($D34),MONTH($D34)+_xlfn.XLOOKUP(O$2,Paramètres!$A$4:$A$8,Paramètres!$B$4:$B$8,"??",0,1),DAY($D34))-1,1,Table3[Jours fériés]),""))</f>
        <v/>
      </c>
      <c r="P34" s="35" t="str">
        <f>IF(A34="","",IF(K34="",IF($F34=_xlfn.XLOOKUP(P$2,Paramètres!$A$4:$A$8,Paramètres!$B$4:$B$8,"??",0,1),WORKDAY(DATE(YEAR(E34)+_xlfn.XLOOKUP(P$2,Paramètres!$A$4:$A$8,Paramètres!$B$4:$B$8,"??",0,1),MONTH(E34)+2,0)-1,1,Table3[Jours fériés]),
WORKDAY(DATE(YEAR($E34)+_xlfn.XLOOKUP(P$2,Paramètres!$A$4:$A$8,Paramètres!$B$4:$B$8,"??",0,1),MONTH($E34),DAY($E34))-1,1,Table3[Jours fériés])),""))</f>
        <v/>
      </c>
      <c r="Q34" s="35" t="str">
        <f ca="1">IF(A34="","",IF(L34="",IF($F34=_xlfn.XLOOKUP(Q$2,Paramètres!$A$4:$A$8,Paramètres!$B$4:$B$8,"??",0,1),WORKDAY(DATE(YEAR(TODAY()),MONTH(F34)+2,0)-1,1,Table3[Jours fériés]),
WORKDAY(DATE(YEAR($E34)+_xlfn.XLOOKUP(Q$2,Paramètres!$A$4:$A$8,Paramètres!$B$4:$B$8,"??",0,1),MONTH($E34),DAY($E34))-1,1,Table3[Jours fériés])),""))</f>
        <v/>
      </c>
    </row>
    <row r="35" spans="8:17" x14ac:dyDescent="0.2">
      <c r="H35" s="9" t="str" cm="1">
        <f t="array" ref="H35">_xlfn.XLOOKUP(1,(Table2[Nom]=$A35)*(Table2[Prénom]=$B35)*(Table2[Entretien réalisé]=H$2),Table2[Date de l''entretien],"",0,-1)</f>
        <v/>
      </c>
      <c r="I35" s="9" t="str" cm="1">
        <f t="array" ref="I35">_xlfn.XLOOKUP(1,(Table2[Nom]=$A35)*(Table2[Prénom]=$B35)*(Table2[Entretien réalisé]=I$2),Table2[Date de l''entretien],"",0,-1)</f>
        <v/>
      </c>
      <c r="J35" s="9" t="str" cm="1">
        <f t="array" ref="J35">_xlfn.XLOOKUP(1,(Table2[Nom]=$A35)*(Table2[Prénom]=$B35)*(Table2[Entretien réalisé]=J$2),Table2[Date de l''entretien],"",0,-1)</f>
        <v/>
      </c>
      <c r="K35" s="9" t="str" cm="1">
        <f t="array" ref="K35">_xlfn.XLOOKUP(1,(Table2[Nom]=$A35)*(Table2[Prénom]=$B35)*(Table2[Entretien réalisé]=K$2),Table2[Date de l''entretien],"",0,-1)</f>
        <v/>
      </c>
      <c r="L35" s="9" t="str" cm="1">
        <f t="array" ref="L35">_xlfn.XLOOKUP(1,(Table2[Nom]=$A35)*(Table2[Prénom]=$B35)*(Table2[Entretien réalisé]=L$2),Table2[Date de l''entretien],"",0,-1)</f>
        <v/>
      </c>
      <c r="M35" s="35" t="str">
        <f>IF(A35="","",IF(H35="",WORKDAY(DATE(YEAR($D35),MONTH($D35)+_xlfn.XLOOKUP(M$2,Paramètres!$A$4:$A$8,Paramètres!$B$4:$B$8,"??",0,1),DAY($D35))-1,1,Table3[Jours fériés]),""))</f>
        <v/>
      </c>
      <c r="N35" s="35" t="str">
        <f>IF(A35="","",IF(I35="",WORKDAY(DATE(YEAR($D35),MONTH($D35)+_xlfn.XLOOKUP(N$2,Paramètres!$A$4:$A$8,Paramètres!$B$4:$B$8,"??",0,1),DAY($D35))-1,1,Table3[Jours fériés]),
WORKDAY(DATE(YEAR($I35),MONTH($I35)+_xlfn.XLOOKUP(N$2,Paramètres!$A$4:$A$8,Paramètres!$B$4:$B$8,"??",0,1),DAY($I35))-1,1,Table3[Jours fériés])))</f>
        <v/>
      </c>
      <c r="O35" s="35" t="str">
        <f>IF(A35="","",IF(J35="",WORKDAY(DATE(YEAR($D35),MONTH($D35)+_xlfn.XLOOKUP(O$2,Paramètres!$A$4:$A$8,Paramètres!$B$4:$B$8,"??",0,1),DAY($D35))-1,1,Table3[Jours fériés]),""))</f>
        <v/>
      </c>
      <c r="P35" s="35" t="str">
        <f>IF(A35="","",IF(K35="",IF($F35=_xlfn.XLOOKUP(P$2,Paramètres!$A$4:$A$8,Paramètres!$B$4:$B$8,"??",0,1),WORKDAY(DATE(YEAR(E35)+_xlfn.XLOOKUP(P$2,Paramètres!$A$4:$A$8,Paramètres!$B$4:$B$8,"??",0,1),MONTH(E35)+2,0)-1,1,Table3[Jours fériés]),
WORKDAY(DATE(YEAR($E35)+_xlfn.XLOOKUP(P$2,Paramètres!$A$4:$A$8,Paramètres!$B$4:$B$8,"??",0,1),MONTH($E35),DAY($E35))-1,1,Table3[Jours fériés])),""))</f>
        <v/>
      </c>
      <c r="Q35" s="35" t="str">
        <f ca="1">IF(A35="","",IF(L35="",IF($F35=_xlfn.XLOOKUP(Q$2,Paramètres!$A$4:$A$8,Paramètres!$B$4:$B$8,"??",0,1),WORKDAY(DATE(YEAR(TODAY()),MONTH(F35)+2,0)-1,1,Table3[Jours fériés]),
WORKDAY(DATE(YEAR($E35)+_xlfn.XLOOKUP(Q$2,Paramètres!$A$4:$A$8,Paramètres!$B$4:$B$8,"??",0,1),MONTH($E35),DAY($E35))-1,1,Table3[Jours fériés])),""))</f>
        <v/>
      </c>
    </row>
    <row r="36" spans="8:17" x14ac:dyDescent="0.2">
      <c r="H36" s="9" t="str" cm="1">
        <f t="array" ref="H36">_xlfn.XLOOKUP(1,(Table2[Nom]=$A36)*(Table2[Prénom]=$B36)*(Table2[Entretien réalisé]=H$2),Table2[Date de l''entretien],"",0,-1)</f>
        <v/>
      </c>
      <c r="I36" s="9" t="str" cm="1">
        <f t="array" ref="I36">_xlfn.XLOOKUP(1,(Table2[Nom]=$A36)*(Table2[Prénom]=$B36)*(Table2[Entretien réalisé]=I$2),Table2[Date de l''entretien],"",0,-1)</f>
        <v/>
      </c>
      <c r="J36" s="9" t="str" cm="1">
        <f t="array" ref="J36">_xlfn.XLOOKUP(1,(Table2[Nom]=$A36)*(Table2[Prénom]=$B36)*(Table2[Entretien réalisé]=J$2),Table2[Date de l''entretien],"",0,-1)</f>
        <v/>
      </c>
      <c r="K36" s="9" t="str" cm="1">
        <f t="array" ref="K36">_xlfn.XLOOKUP(1,(Table2[Nom]=$A36)*(Table2[Prénom]=$B36)*(Table2[Entretien réalisé]=K$2),Table2[Date de l''entretien],"",0,-1)</f>
        <v/>
      </c>
      <c r="L36" s="9" t="str" cm="1">
        <f t="array" ref="L36">_xlfn.XLOOKUP(1,(Table2[Nom]=$A36)*(Table2[Prénom]=$B36)*(Table2[Entretien réalisé]=L$2),Table2[Date de l''entretien],"",0,-1)</f>
        <v/>
      </c>
      <c r="M36" s="35" t="str">
        <f>IF(A36="","",IF(H36="",WORKDAY(DATE(YEAR($D36),MONTH($D36)+_xlfn.XLOOKUP(M$2,Paramètres!$A$4:$A$8,Paramètres!$B$4:$B$8,"??",0,1),DAY($D36))-1,1,Table3[Jours fériés]),""))</f>
        <v/>
      </c>
      <c r="N36" s="35" t="str">
        <f>IF(A36="","",IF(I36="",WORKDAY(DATE(YEAR($D36),MONTH($D36)+_xlfn.XLOOKUP(N$2,Paramètres!$A$4:$A$8,Paramètres!$B$4:$B$8,"??",0,1),DAY($D36))-1,1,Table3[Jours fériés]),
WORKDAY(DATE(YEAR($I36),MONTH($I36)+_xlfn.XLOOKUP(N$2,Paramètres!$A$4:$A$8,Paramètres!$B$4:$B$8,"??",0,1),DAY($I36))-1,1,Table3[Jours fériés])))</f>
        <v/>
      </c>
      <c r="O36" s="35" t="str">
        <f>IF(A36="","",IF(J36="",WORKDAY(DATE(YEAR($D36),MONTH($D36)+_xlfn.XLOOKUP(O$2,Paramètres!$A$4:$A$8,Paramètres!$B$4:$B$8,"??",0,1),DAY($D36))-1,1,Table3[Jours fériés]),""))</f>
        <v/>
      </c>
      <c r="P36" s="35" t="str">
        <f>IF(A36="","",IF(K36="",IF($F36=_xlfn.XLOOKUP(P$2,Paramètres!$A$4:$A$8,Paramètres!$B$4:$B$8,"??",0,1),WORKDAY(DATE(YEAR(E36)+_xlfn.XLOOKUP(P$2,Paramètres!$A$4:$A$8,Paramètres!$B$4:$B$8,"??",0,1),MONTH(E36)+2,0)-1,1,Table3[Jours fériés]),
WORKDAY(DATE(YEAR($E36)+_xlfn.XLOOKUP(P$2,Paramètres!$A$4:$A$8,Paramètres!$B$4:$B$8,"??",0,1),MONTH($E36),DAY($E36))-1,1,Table3[Jours fériés])),""))</f>
        <v/>
      </c>
      <c r="Q36" s="35" t="str">
        <f ca="1">IF(A36="","",IF(L36="",IF($F36=_xlfn.XLOOKUP(Q$2,Paramètres!$A$4:$A$8,Paramètres!$B$4:$B$8,"??",0,1),WORKDAY(DATE(YEAR(TODAY()),MONTH(F36)+2,0)-1,1,Table3[Jours fériés]),
WORKDAY(DATE(YEAR($E36)+_xlfn.XLOOKUP(Q$2,Paramètres!$A$4:$A$8,Paramètres!$B$4:$B$8,"??",0,1),MONTH($E36),DAY($E36))-1,1,Table3[Jours fériés])),""))</f>
        <v/>
      </c>
    </row>
    <row r="37" spans="8:17" x14ac:dyDescent="0.2">
      <c r="H37" s="9" t="str" cm="1">
        <f t="array" ref="H37">_xlfn.XLOOKUP(1,(Table2[Nom]=$A37)*(Table2[Prénom]=$B37)*(Table2[Entretien réalisé]=H$2),Table2[Date de l''entretien],"",0,-1)</f>
        <v/>
      </c>
      <c r="I37" s="9" t="str" cm="1">
        <f t="array" ref="I37">_xlfn.XLOOKUP(1,(Table2[Nom]=$A37)*(Table2[Prénom]=$B37)*(Table2[Entretien réalisé]=I$2),Table2[Date de l''entretien],"",0,-1)</f>
        <v/>
      </c>
      <c r="J37" s="9" t="str" cm="1">
        <f t="array" ref="J37">_xlfn.XLOOKUP(1,(Table2[Nom]=$A37)*(Table2[Prénom]=$B37)*(Table2[Entretien réalisé]=J$2),Table2[Date de l''entretien],"",0,-1)</f>
        <v/>
      </c>
      <c r="K37" s="9" t="str" cm="1">
        <f t="array" ref="K37">_xlfn.XLOOKUP(1,(Table2[Nom]=$A37)*(Table2[Prénom]=$B37)*(Table2[Entretien réalisé]=K$2),Table2[Date de l''entretien],"",0,-1)</f>
        <v/>
      </c>
      <c r="L37" s="9" t="str" cm="1">
        <f t="array" ref="L37">_xlfn.XLOOKUP(1,(Table2[Nom]=$A37)*(Table2[Prénom]=$B37)*(Table2[Entretien réalisé]=L$2),Table2[Date de l''entretien],"",0,-1)</f>
        <v/>
      </c>
      <c r="M37" s="35" t="str">
        <f>IF(A37="","",IF(H37="",WORKDAY(DATE(YEAR($D37),MONTH($D37)+_xlfn.XLOOKUP(M$2,Paramètres!$A$4:$A$8,Paramètres!$B$4:$B$8,"??",0,1),DAY($D37))-1,1,Table3[Jours fériés]),""))</f>
        <v/>
      </c>
      <c r="N37" s="35" t="str">
        <f>IF(A37="","",IF(I37="",WORKDAY(DATE(YEAR($D37),MONTH($D37)+_xlfn.XLOOKUP(N$2,Paramètres!$A$4:$A$8,Paramètres!$B$4:$B$8,"??",0,1),DAY($D37))-1,1,Table3[Jours fériés]),
WORKDAY(DATE(YEAR($I37),MONTH($I37)+_xlfn.XLOOKUP(N$2,Paramètres!$A$4:$A$8,Paramètres!$B$4:$B$8,"??",0,1),DAY($I37))-1,1,Table3[Jours fériés])))</f>
        <v/>
      </c>
      <c r="O37" s="35" t="str">
        <f>IF(A37="","",IF(J37="",WORKDAY(DATE(YEAR($D37),MONTH($D37)+_xlfn.XLOOKUP(O$2,Paramètres!$A$4:$A$8,Paramètres!$B$4:$B$8,"??",0,1),DAY($D37))-1,1,Table3[Jours fériés]),""))</f>
        <v/>
      </c>
      <c r="P37" s="35" t="str">
        <f>IF(A37="","",IF(K37="",IF($F37=_xlfn.XLOOKUP(P$2,Paramètres!$A$4:$A$8,Paramètres!$B$4:$B$8,"??",0,1),WORKDAY(DATE(YEAR(E37)+_xlfn.XLOOKUP(P$2,Paramètres!$A$4:$A$8,Paramètres!$B$4:$B$8,"??",0,1),MONTH(E37)+2,0)-1,1,Table3[Jours fériés]),
WORKDAY(DATE(YEAR($E37)+_xlfn.XLOOKUP(P$2,Paramètres!$A$4:$A$8,Paramètres!$B$4:$B$8,"??",0,1),MONTH($E37),DAY($E37))-1,1,Table3[Jours fériés])),""))</f>
        <v/>
      </c>
      <c r="Q37" s="35" t="str">
        <f ca="1">IF(A37="","",IF(L37="",IF($F37=_xlfn.XLOOKUP(Q$2,Paramètres!$A$4:$A$8,Paramètres!$B$4:$B$8,"??",0,1),WORKDAY(DATE(YEAR(TODAY()),MONTH(F37)+2,0)-1,1,Table3[Jours fériés]),
WORKDAY(DATE(YEAR($E37)+_xlfn.XLOOKUP(Q$2,Paramètres!$A$4:$A$8,Paramètres!$B$4:$B$8,"??",0,1),MONTH($E37),DAY($E37))-1,1,Table3[Jours fériés])),""))</f>
        <v/>
      </c>
    </row>
    <row r="38" spans="8:17" x14ac:dyDescent="0.2">
      <c r="H38" s="9" t="str" cm="1">
        <f t="array" ref="H38">_xlfn.XLOOKUP(1,(Table2[Nom]=$A38)*(Table2[Prénom]=$B38)*(Table2[Entretien réalisé]=H$2),Table2[Date de l''entretien],"",0,-1)</f>
        <v/>
      </c>
      <c r="I38" s="9" t="str" cm="1">
        <f t="array" ref="I38">_xlfn.XLOOKUP(1,(Table2[Nom]=$A38)*(Table2[Prénom]=$B38)*(Table2[Entretien réalisé]=I$2),Table2[Date de l''entretien],"",0,-1)</f>
        <v/>
      </c>
      <c r="J38" s="9" t="str" cm="1">
        <f t="array" ref="J38">_xlfn.XLOOKUP(1,(Table2[Nom]=$A38)*(Table2[Prénom]=$B38)*(Table2[Entretien réalisé]=J$2),Table2[Date de l''entretien],"",0,-1)</f>
        <v/>
      </c>
      <c r="K38" s="9" t="str" cm="1">
        <f t="array" ref="K38">_xlfn.XLOOKUP(1,(Table2[Nom]=$A38)*(Table2[Prénom]=$B38)*(Table2[Entretien réalisé]=K$2),Table2[Date de l''entretien],"",0,-1)</f>
        <v/>
      </c>
      <c r="L38" s="9" t="str" cm="1">
        <f t="array" ref="L38">_xlfn.XLOOKUP(1,(Table2[Nom]=$A38)*(Table2[Prénom]=$B38)*(Table2[Entretien réalisé]=L$2),Table2[Date de l''entretien],"",0,-1)</f>
        <v/>
      </c>
      <c r="M38" s="35" t="str">
        <f>IF(A38="","",IF(H38="",WORKDAY(DATE(YEAR($D38),MONTH($D38)+_xlfn.XLOOKUP(M$2,Paramètres!$A$4:$A$8,Paramètres!$B$4:$B$8,"??",0,1),DAY($D38))-1,1,Table3[Jours fériés]),""))</f>
        <v/>
      </c>
      <c r="N38" s="35" t="str">
        <f>IF(A38="","",IF(I38="",WORKDAY(DATE(YEAR($D38),MONTH($D38)+_xlfn.XLOOKUP(N$2,Paramètres!$A$4:$A$8,Paramètres!$B$4:$B$8,"??",0,1),DAY($D38))-1,1,Table3[Jours fériés]),
WORKDAY(DATE(YEAR($I38),MONTH($I38)+_xlfn.XLOOKUP(N$2,Paramètres!$A$4:$A$8,Paramètres!$B$4:$B$8,"??",0,1),DAY($I38))-1,1,Table3[Jours fériés])))</f>
        <v/>
      </c>
      <c r="O38" s="35" t="str">
        <f>IF(A38="","",IF(J38="",WORKDAY(DATE(YEAR($D38),MONTH($D38)+_xlfn.XLOOKUP(O$2,Paramètres!$A$4:$A$8,Paramètres!$B$4:$B$8,"??",0,1),DAY($D38))-1,1,Table3[Jours fériés]),""))</f>
        <v/>
      </c>
      <c r="P38" s="35" t="str">
        <f>IF(A38="","",IF(K38="",IF($F38=_xlfn.XLOOKUP(P$2,Paramètres!$A$4:$A$8,Paramètres!$B$4:$B$8,"??",0,1),WORKDAY(DATE(YEAR(E38)+_xlfn.XLOOKUP(P$2,Paramètres!$A$4:$A$8,Paramètres!$B$4:$B$8,"??",0,1),MONTH(E38)+2,0)-1,1,Table3[Jours fériés]),
WORKDAY(DATE(YEAR($E38)+_xlfn.XLOOKUP(P$2,Paramètres!$A$4:$A$8,Paramètres!$B$4:$B$8,"??",0,1),MONTH($E38),DAY($E38))-1,1,Table3[Jours fériés])),""))</f>
        <v/>
      </c>
      <c r="Q38" s="35" t="str">
        <f ca="1">IF(A38="","",IF(L38="",IF($F38=_xlfn.XLOOKUP(Q$2,Paramètres!$A$4:$A$8,Paramètres!$B$4:$B$8,"??",0,1),WORKDAY(DATE(YEAR(TODAY()),MONTH(F38)+2,0)-1,1,Table3[Jours fériés]),
WORKDAY(DATE(YEAR($E38)+_xlfn.XLOOKUP(Q$2,Paramètres!$A$4:$A$8,Paramètres!$B$4:$B$8,"??",0,1),MONTH($E38),DAY($E38))-1,1,Table3[Jours fériés])),""))</f>
        <v/>
      </c>
    </row>
    <row r="39" spans="8:17" x14ac:dyDescent="0.2">
      <c r="H39" s="9" t="str" cm="1">
        <f t="array" ref="H39">_xlfn.XLOOKUP(1,(Table2[Nom]=$A39)*(Table2[Prénom]=$B39)*(Table2[Entretien réalisé]=H$2),Table2[Date de l''entretien],"",0,-1)</f>
        <v/>
      </c>
      <c r="I39" s="9" t="str" cm="1">
        <f t="array" ref="I39">_xlfn.XLOOKUP(1,(Table2[Nom]=$A39)*(Table2[Prénom]=$B39)*(Table2[Entretien réalisé]=I$2),Table2[Date de l''entretien],"",0,-1)</f>
        <v/>
      </c>
      <c r="J39" s="9" t="str" cm="1">
        <f t="array" ref="J39">_xlfn.XLOOKUP(1,(Table2[Nom]=$A39)*(Table2[Prénom]=$B39)*(Table2[Entretien réalisé]=J$2),Table2[Date de l''entretien],"",0,-1)</f>
        <v/>
      </c>
      <c r="K39" s="9" t="str" cm="1">
        <f t="array" ref="K39">_xlfn.XLOOKUP(1,(Table2[Nom]=$A39)*(Table2[Prénom]=$B39)*(Table2[Entretien réalisé]=K$2),Table2[Date de l''entretien],"",0,-1)</f>
        <v/>
      </c>
      <c r="L39" s="9" t="str" cm="1">
        <f t="array" ref="L39">_xlfn.XLOOKUP(1,(Table2[Nom]=$A39)*(Table2[Prénom]=$B39)*(Table2[Entretien réalisé]=L$2),Table2[Date de l''entretien],"",0,-1)</f>
        <v/>
      </c>
      <c r="M39" s="35" t="str">
        <f>IF(A39="","",IF(H39="",WORKDAY(DATE(YEAR($D39),MONTH($D39)+_xlfn.XLOOKUP(M$2,Paramètres!$A$4:$A$8,Paramètres!$B$4:$B$8,"??",0,1),DAY($D39))-1,1,Table3[Jours fériés]),""))</f>
        <v/>
      </c>
      <c r="N39" s="35" t="str">
        <f>IF(A39="","",IF(I39="",WORKDAY(DATE(YEAR($D39),MONTH($D39)+_xlfn.XLOOKUP(N$2,Paramètres!$A$4:$A$8,Paramètres!$B$4:$B$8,"??",0,1),DAY($D39))-1,1,Table3[Jours fériés]),
WORKDAY(DATE(YEAR($I39),MONTH($I39)+_xlfn.XLOOKUP(N$2,Paramètres!$A$4:$A$8,Paramètres!$B$4:$B$8,"??",0,1),DAY($I39))-1,1,Table3[Jours fériés])))</f>
        <v/>
      </c>
      <c r="O39" s="35" t="str">
        <f>IF(A39="","",IF(J39="",WORKDAY(DATE(YEAR($D39),MONTH($D39)+_xlfn.XLOOKUP(O$2,Paramètres!$A$4:$A$8,Paramètres!$B$4:$B$8,"??",0,1),DAY($D39))-1,1,Table3[Jours fériés]),""))</f>
        <v/>
      </c>
      <c r="P39" s="35" t="str">
        <f>IF(A39="","",IF(K39="",IF($F39=_xlfn.XLOOKUP(P$2,Paramètres!$A$4:$A$8,Paramètres!$B$4:$B$8,"??",0,1),WORKDAY(DATE(YEAR(E39)+_xlfn.XLOOKUP(P$2,Paramètres!$A$4:$A$8,Paramètres!$B$4:$B$8,"??",0,1),MONTH(E39)+2,0)-1,1,Table3[Jours fériés]),
WORKDAY(DATE(YEAR($E39)+_xlfn.XLOOKUP(P$2,Paramètres!$A$4:$A$8,Paramètres!$B$4:$B$8,"??",0,1),MONTH($E39),DAY($E39))-1,1,Table3[Jours fériés])),""))</f>
        <v/>
      </c>
      <c r="Q39" s="35" t="str">
        <f ca="1">IF(A39="","",IF(L39="",IF($F39=_xlfn.XLOOKUP(Q$2,Paramètres!$A$4:$A$8,Paramètres!$B$4:$B$8,"??",0,1),WORKDAY(DATE(YEAR(TODAY()),MONTH(F39)+2,0)-1,1,Table3[Jours fériés]),
WORKDAY(DATE(YEAR($E39)+_xlfn.XLOOKUP(Q$2,Paramètres!$A$4:$A$8,Paramètres!$B$4:$B$8,"??",0,1),MONTH($E39),DAY($E39))-1,1,Table3[Jours fériés])),""))</f>
        <v/>
      </c>
    </row>
    <row r="40" spans="8:17" x14ac:dyDescent="0.2">
      <c r="H40" s="9" t="str" cm="1">
        <f t="array" ref="H40">_xlfn.XLOOKUP(1,(Table2[Nom]=$A40)*(Table2[Prénom]=$B40)*(Table2[Entretien réalisé]=H$2),Table2[Date de l''entretien],"",0,-1)</f>
        <v/>
      </c>
      <c r="I40" s="9" t="str" cm="1">
        <f t="array" ref="I40">_xlfn.XLOOKUP(1,(Table2[Nom]=$A40)*(Table2[Prénom]=$B40)*(Table2[Entretien réalisé]=I$2),Table2[Date de l''entretien],"",0,-1)</f>
        <v/>
      </c>
      <c r="J40" s="9" t="str" cm="1">
        <f t="array" ref="J40">_xlfn.XLOOKUP(1,(Table2[Nom]=$A40)*(Table2[Prénom]=$B40)*(Table2[Entretien réalisé]=J$2),Table2[Date de l''entretien],"",0,-1)</f>
        <v/>
      </c>
      <c r="K40" s="9" t="str" cm="1">
        <f t="array" ref="K40">_xlfn.XLOOKUP(1,(Table2[Nom]=$A40)*(Table2[Prénom]=$B40)*(Table2[Entretien réalisé]=K$2),Table2[Date de l''entretien],"",0,-1)</f>
        <v/>
      </c>
      <c r="L40" s="9" t="str" cm="1">
        <f t="array" ref="L40">_xlfn.XLOOKUP(1,(Table2[Nom]=$A40)*(Table2[Prénom]=$B40)*(Table2[Entretien réalisé]=L$2),Table2[Date de l''entretien],"",0,-1)</f>
        <v/>
      </c>
      <c r="M40" s="35" t="str">
        <f>IF(A40="","",IF(H40="",WORKDAY(DATE(YEAR($D40),MONTH($D40)+_xlfn.XLOOKUP(M$2,Paramètres!$A$4:$A$8,Paramètres!$B$4:$B$8,"??",0,1),DAY($D40))-1,1,Table3[Jours fériés]),""))</f>
        <v/>
      </c>
      <c r="N40" s="35" t="str">
        <f>IF(A40="","",IF(I40="",WORKDAY(DATE(YEAR($D40),MONTH($D40)+_xlfn.XLOOKUP(N$2,Paramètres!$A$4:$A$8,Paramètres!$B$4:$B$8,"??",0,1),DAY($D40))-1,1,Table3[Jours fériés]),
WORKDAY(DATE(YEAR($I40),MONTH($I40)+_xlfn.XLOOKUP(N$2,Paramètres!$A$4:$A$8,Paramètres!$B$4:$B$8,"??",0,1),DAY($I40))-1,1,Table3[Jours fériés])))</f>
        <v/>
      </c>
      <c r="O40" s="35" t="str">
        <f>IF(A40="","",IF(J40="",WORKDAY(DATE(YEAR($D40),MONTH($D40)+_xlfn.XLOOKUP(O$2,Paramètres!$A$4:$A$8,Paramètres!$B$4:$B$8,"??",0,1),DAY($D40))-1,1,Table3[Jours fériés]),""))</f>
        <v/>
      </c>
      <c r="P40" s="35" t="str">
        <f>IF(A40="","",IF(K40="",IF($F40=_xlfn.XLOOKUP(P$2,Paramètres!$A$4:$A$8,Paramètres!$B$4:$B$8,"??",0,1),WORKDAY(DATE(YEAR(E40)+_xlfn.XLOOKUP(P$2,Paramètres!$A$4:$A$8,Paramètres!$B$4:$B$8,"??",0,1),MONTH(E40)+2,0)-1,1,Table3[Jours fériés]),
WORKDAY(DATE(YEAR($E40)+_xlfn.XLOOKUP(P$2,Paramètres!$A$4:$A$8,Paramètres!$B$4:$B$8,"??",0,1),MONTH($E40),DAY($E40))-1,1,Table3[Jours fériés])),""))</f>
        <v/>
      </c>
      <c r="Q40" s="35" t="str">
        <f ca="1">IF(A40="","",IF(L40="",IF($F40=_xlfn.XLOOKUP(Q$2,Paramètres!$A$4:$A$8,Paramètres!$B$4:$B$8,"??",0,1),WORKDAY(DATE(YEAR(TODAY()),MONTH(F40)+2,0)-1,1,Table3[Jours fériés]),
WORKDAY(DATE(YEAR($E40)+_xlfn.XLOOKUP(Q$2,Paramètres!$A$4:$A$8,Paramètres!$B$4:$B$8,"??",0,1),MONTH($E40),DAY($E40))-1,1,Table3[Jours fériés])),""))</f>
        <v/>
      </c>
    </row>
    <row r="41" spans="8:17" x14ac:dyDescent="0.2">
      <c r="H41" s="9" t="str" cm="1">
        <f t="array" ref="H41">_xlfn.XLOOKUP(1,(Table2[Nom]=$A41)*(Table2[Prénom]=$B41)*(Table2[Entretien réalisé]=H$2),Table2[Date de l''entretien],"",0,-1)</f>
        <v/>
      </c>
      <c r="I41" s="9" t="str" cm="1">
        <f t="array" ref="I41">_xlfn.XLOOKUP(1,(Table2[Nom]=$A41)*(Table2[Prénom]=$B41)*(Table2[Entretien réalisé]=I$2),Table2[Date de l''entretien],"",0,-1)</f>
        <v/>
      </c>
      <c r="J41" s="9" t="str" cm="1">
        <f t="array" ref="J41">_xlfn.XLOOKUP(1,(Table2[Nom]=$A41)*(Table2[Prénom]=$B41)*(Table2[Entretien réalisé]=J$2),Table2[Date de l''entretien],"",0,-1)</f>
        <v/>
      </c>
      <c r="K41" s="9" t="str" cm="1">
        <f t="array" ref="K41">_xlfn.XLOOKUP(1,(Table2[Nom]=$A41)*(Table2[Prénom]=$B41)*(Table2[Entretien réalisé]=K$2),Table2[Date de l''entretien],"",0,-1)</f>
        <v/>
      </c>
      <c r="L41" s="9" t="str" cm="1">
        <f t="array" ref="L41">_xlfn.XLOOKUP(1,(Table2[Nom]=$A41)*(Table2[Prénom]=$B41)*(Table2[Entretien réalisé]=L$2),Table2[Date de l''entretien],"",0,-1)</f>
        <v/>
      </c>
      <c r="M41" s="35" t="str">
        <f>IF(A41="","",IF(H41="",WORKDAY(DATE(YEAR($D41),MONTH($D41)+_xlfn.XLOOKUP(M$2,Paramètres!$A$4:$A$8,Paramètres!$B$4:$B$8,"??",0,1),DAY($D41))-1,1,Table3[Jours fériés]),""))</f>
        <v/>
      </c>
      <c r="N41" s="35" t="str">
        <f>IF(A41="","",IF(I41="",WORKDAY(DATE(YEAR($D41),MONTH($D41)+_xlfn.XLOOKUP(N$2,Paramètres!$A$4:$A$8,Paramètres!$B$4:$B$8,"??",0,1),DAY($D41))-1,1,Table3[Jours fériés]),
WORKDAY(DATE(YEAR($I41),MONTH($I41)+_xlfn.XLOOKUP(N$2,Paramètres!$A$4:$A$8,Paramètres!$B$4:$B$8,"??",0,1),DAY($I41))-1,1,Table3[Jours fériés])))</f>
        <v/>
      </c>
      <c r="O41" s="35" t="str">
        <f>IF(A41="","",IF(J41="",WORKDAY(DATE(YEAR($D41),MONTH($D41)+_xlfn.XLOOKUP(O$2,Paramètres!$A$4:$A$8,Paramètres!$B$4:$B$8,"??",0,1),DAY($D41))-1,1,Table3[Jours fériés]),""))</f>
        <v/>
      </c>
      <c r="P41" s="35" t="str">
        <f>IF(A41="","",IF(K41="",IF($F41=_xlfn.XLOOKUP(P$2,Paramètres!$A$4:$A$8,Paramètres!$B$4:$B$8,"??",0,1),WORKDAY(DATE(YEAR(E41)+_xlfn.XLOOKUP(P$2,Paramètres!$A$4:$A$8,Paramètres!$B$4:$B$8,"??",0,1),MONTH(E41)+2,0)-1,1,Table3[Jours fériés]),
WORKDAY(DATE(YEAR($E41)+_xlfn.XLOOKUP(P$2,Paramètres!$A$4:$A$8,Paramètres!$B$4:$B$8,"??",0,1),MONTH($E41),DAY($E41))-1,1,Table3[Jours fériés])),""))</f>
        <v/>
      </c>
      <c r="Q41" s="35" t="str">
        <f ca="1">IF(A41="","",IF(L41="",IF($F41=_xlfn.XLOOKUP(Q$2,Paramètres!$A$4:$A$8,Paramètres!$B$4:$B$8,"??",0,1),WORKDAY(DATE(YEAR(TODAY()),MONTH(F41)+2,0)-1,1,Table3[Jours fériés]),
WORKDAY(DATE(YEAR($E41)+_xlfn.XLOOKUP(Q$2,Paramètres!$A$4:$A$8,Paramètres!$B$4:$B$8,"??",0,1),MONTH($E41),DAY($E41))-1,1,Table3[Jours fériés])),""))</f>
        <v/>
      </c>
    </row>
    <row r="42" spans="8:17" x14ac:dyDescent="0.2">
      <c r="H42" s="9" t="str" cm="1">
        <f t="array" ref="H42">_xlfn.XLOOKUP(1,(Table2[Nom]=$A42)*(Table2[Prénom]=$B42)*(Table2[Entretien réalisé]=H$2),Table2[Date de l''entretien],"",0,-1)</f>
        <v/>
      </c>
      <c r="I42" s="9" t="str" cm="1">
        <f t="array" ref="I42">_xlfn.XLOOKUP(1,(Table2[Nom]=$A42)*(Table2[Prénom]=$B42)*(Table2[Entretien réalisé]=I$2),Table2[Date de l''entretien],"",0,-1)</f>
        <v/>
      </c>
      <c r="J42" s="9" t="str" cm="1">
        <f t="array" ref="J42">_xlfn.XLOOKUP(1,(Table2[Nom]=$A42)*(Table2[Prénom]=$B42)*(Table2[Entretien réalisé]=J$2),Table2[Date de l''entretien],"",0,-1)</f>
        <v/>
      </c>
      <c r="K42" s="9" t="str" cm="1">
        <f t="array" ref="K42">_xlfn.XLOOKUP(1,(Table2[Nom]=$A42)*(Table2[Prénom]=$B42)*(Table2[Entretien réalisé]=K$2),Table2[Date de l''entretien],"",0,-1)</f>
        <v/>
      </c>
      <c r="L42" s="9" t="str" cm="1">
        <f t="array" ref="L42">_xlfn.XLOOKUP(1,(Table2[Nom]=$A42)*(Table2[Prénom]=$B42)*(Table2[Entretien réalisé]=L$2),Table2[Date de l''entretien],"",0,-1)</f>
        <v/>
      </c>
      <c r="M42" s="35" t="str">
        <f>IF(A42="","",IF(H42="",WORKDAY(DATE(YEAR($D42),MONTH($D42)+_xlfn.XLOOKUP(M$2,Paramètres!$A$4:$A$8,Paramètres!$B$4:$B$8,"??",0,1),DAY($D42))-1,1,Table3[Jours fériés]),""))</f>
        <v/>
      </c>
      <c r="N42" s="35" t="str">
        <f>IF(A42="","",IF(I42="",WORKDAY(DATE(YEAR($D42),MONTH($D42)+_xlfn.XLOOKUP(N$2,Paramètres!$A$4:$A$8,Paramètres!$B$4:$B$8,"??",0,1),DAY($D42))-1,1,Table3[Jours fériés]),
WORKDAY(DATE(YEAR($I42),MONTH($I42)+_xlfn.XLOOKUP(N$2,Paramètres!$A$4:$A$8,Paramètres!$B$4:$B$8,"??",0,1),DAY($I42))-1,1,Table3[Jours fériés])))</f>
        <v/>
      </c>
      <c r="O42" s="35" t="str">
        <f>IF(A42="","",IF(J42="",WORKDAY(DATE(YEAR($D42),MONTH($D42)+_xlfn.XLOOKUP(O$2,Paramètres!$A$4:$A$8,Paramètres!$B$4:$B$8,"??",0,1),DAY($D42))-1,1,Table3[Jours fériés]),""))</f>
        <v/>
      </c>
      <c r="P42" s="35" t="str">
        <f>IF(A42="","",IF(K42="",IF($F42=_xlfn.XLOOKUP(P$2,Paramètres!$A$4:$A$8,Paramètres!$B$4:$B$8,"??",0,1),WORKDAY(DATE(YEAR(E42)+_xlfn.XLOOKUP(P$2,Paramètres!$A$4:$A$8,Paramètres!$B$4:$B$8,"??",0,1),MONTH(E42)+2,0)-1,1,Table3[Jours fériés]),
WORKDAY(DATE(YEAR($E42)+_xlfn.XLOOKUP(P$2,Paramètres!$A$4:$A$8,Paramètres!$B$4:$B$8,"??",0,1),MONTH($E42),DAY($E42))-1,1,Table3[Jours fériés])),""))</f>
        <v/>
      </c>
      <c r="Q42" s="35" t="str">
        <f ca="1">IF(A42="","",IF(L42="",IF($F42=_xlfn.XLOOKUP(Q$2,Paramètres!$A$4:$A$8,Paramètres!$B$4:$B$8,"??",0,1),WORKDAY(DATE(YEAR(TODAY()),MONTH(F42)+2,0)-1,1,Table3[Jours fériés]),
WORKDAY(DATE(YEAR($E42)+_xlfn.XLOOKUP(Q$2,Paramètres!$A$4:$A$8,Paramètres!$B$4:$B$8,"??",0,1),MONTH($E42),DAY($E42))-1,1,Table3[Jours fériés])),""))</f>
        <v/>
      </c>
    </row>
    <row r="43" spans="8:17" x14ac:dyDescent="0.2">
      <c r="H43" s="9" t="str" cm="1">
        <f t="array" ref="H43">_xlfn.XLOOKUP(1,(Table2[Nom]=$A43)*(Table2[Prénom]=$B43)*(Table2[Entretien réalisé]=H$2),Table2[Date de l''entretien],"",0,-1)</f>
        <v/>
      </c>
      <c r="I43" s="9" t="str" cm="1">
        <f t="array" ref="I43">_xlfn.XLOOKUP(1,(Table2[Nom]=$A43)*(Table2[Prénom]=$B43)*(Table2[Entretien réalisé]=I$2),Table2[Date de l''entretien],"",0,-1)</f>
        <v/>
      </c>
      <c r="J43" s="9" t="str" cm="1">
        <f t="array" ref="J43">_xlfn.XLOOKUP(1,(Table2[Nom]=$A43)*(Table2[Prénom]=$B43)*(Table2[Entretien réalisé]=J$2),Table2[Date de l''entretien],"",0,-1)</f>
        <v/>
      </c>
      <c r="K43" s="9" t="str" cm="1">
        <f t="array" ref="K43">_xlfn.XLOOKUP(1,(Table2[Nom]=$A43)*(Table2[Prénom]=$B43)*(Table2[Entretien réalisé]=K$2),Table2[Date de l''entretien],"",0,-1)</f>
        <v/>
      </c>
      <c r="L43" s="9" t="str" cm="1">
        <f t="array" ref="L43">_xlfn.XLOOKUP(1,(Table2[Nom]=$A43)*(Table2[Prénom]=$B43)*(Table2[Entretien réalisé]=L$2),Table2[Date de l''entretien],"",0,-1)</f>
        <v/>
      </c>
      <c r="M43" s="35" t="str">
        <f>IF(A43="","",IF(H43="",WORKDAY(DATE(YEAR($D43),MONTH($D43)+_xlfn.XLOOKUP(M$2,Paramètres!$A$4:$A$8,Paramètres!$B$4:$B$8,"??",0,1),DAY($D43))-1,1,Table3[Jours fériés]),""))</f>
        <v/>
      </c>
      <c r="N43" s="35" t="str">
        <f>IF(A43="","",IF(I43="",WORKDAY(DATE(YEAR($D43),MONTH($D43)+_xlfn.XLOOKUP(N$2,Paramètres!$A$4:$A$8,Paramètres!$B$4:$B$8,"??",0,1),DAY($D43))-1,1,Table3[Jours fériés]),
WORKDAY(DATE(YEAR($I43),MONTH($I43)+_xlfn.XLOOKUP(N$2,Paramètres!$A$4:$A$8,Paramètres!$B$4:$B$8,"??",0,1),DAY($I43))-1,1,Table3[Jours fériés])))</f>
        <v/>
      </c>
      <c r="O43" s="35" t="str">
        <f>IF(A43="","",IF(J43="",WORKDAY(DATE(YEAR($D43),MONTH($D43)+_xlfn.XLOOKUP(O$2,Paramètres!$A$4:$A$8,Paramètres!$B$4:$B$8,"??",0,1),DAY($D43))-1,1,Table3[Jours fériés]),""))</f>
        <v/>
      </c>
      <c r="P43" s="35" t="str">
        <f>IF(A43="","",IF(K43="",IF($F43=_xlfn.XLOOKUP(P$2,Paramètres!$A$4:$A$8,Paramètres!$B$4:$B$8,"??",0,1),WORKDAY(DATE(YEAR(E43)+_xlfn.XLOOKUP(P$2,Paramètres!$A$4:$A$8,Paramètres!$B$4:$B$8,"??",0,1),MONTH(E43)+2,0)-1,1,Table3[Jours fériés]),
WORKDAY(DATE(YEAR($E43)+_xlfn.XLOOKUP(P$2,Paramètres!$A$4:$A$8,Paramètres!$B$4:$B$8,"??",0,1),MONTH($E43),DAY($E43))-1,1,Table3[Jours fériés])),""))</f>
        <v/>
      </c>
      <c r="Q43" s="35" t="str">
        <f ca="1">IF(A43="","",IF(L43="",IF($F43=_xlfn.XLOOKUP(Q$2,Paramètres!$A$4:$A$8,Paramètres!$B$4:$B$8,"??",0,1),WORKDAY(DATE(YEAR(TODAY()),MONTH(F43)+2,0)-1,1,Table3[Jours fériés]),
WORKDAY(DATE(YEAR($E43)+_xlfn.XLOOKUP(Q$2,Paramètres!$A$4:$A$8,Paramètres!$B$4:$B$8,"??",0,1),MONTH($E43),DAY($E43))-1,1,Table3[Jours fériés])),""))</f>
        <v/>
      </c>
    </row>
    <row r="44" spans="8:17" x14ac:dyDescent="0.2">
      <c r="H44" s="9" t="str" cm="1">
        <f t="array" ref="H44">_xlfn.XLOOKUP(1,(Table2[Nom]=$A44)*(Table2[Prénom]=$B44)*(Table2[Entretien réalisé]=H$2),Table2[Date de l''entretien],"",0,-1)</f>
        <v/>
      </c>
      <c r="I44" s="9" t="str" cm="1">
        <f t="array" ref="I44">_xlfn.XLOOKUP(1,(Table2[Nom]=$A44)*(Table2[Prénom]=$B44)*(Table2[Entretien réalisé]=I$2),Table2[Date de l''entretien],"",0,-1)</f>
        <v/>
      </c>
      <c r="J44" s="9" t="str" cm="1">
        <f t="array" ref="J44">_xlfn.XLOOKUP(1,(Table2[Nom]=$A44)*(Table2[Prénom]=$B44)*(Table2[Entretien réalisé]=J$2),Table2[Date de l''entretien],"",0,-1)</f>
        <v/>
      </c>
      <c r="K44" s="9" t="str" cm="1">
        <f t="array" ref="K44">_xlfn.XLOOKUP(1,(Table2[Nom]=$A44)*(Table2[Prénom]=$B44)*(Table2[Entretien réalisé]=K$2),Table2[Date de l''entretien],"",0,-1)</f>
        <v/>
      </c>
      <c r="L44" s="9" t="str" cm="1">
        <f t="array" ref="L44">_xlfn.XLOOKUP(1,(Table2[Nom]=$A44)*(Table2[Prénom]=$B44)*(Table2[Entretien réalisé]=L$2),Table2[Date de l''entretien],"",0,-1)</f>
        <v/>
      </c>
      <c r="M44" s="35" t="str">
        <f>IF(A44="","",IF(H44="",WORKDAY(DATE(YEAR($D44),MONTH($D44)+_xlfn.XLOOKUP(M$2,Paramètres!$A$4:$A$8,Paramètres!$B$4:$B$8,"??",0,1),DAY($D44))-1,1,Table3[Jours fériés]),""))</f>
        <v/>
      </c>
      <c r="N44" s="35" t="str">
        <f>IF(A44="","",IF(I44="",WORKDAY(DATE(YEAR($D44),MONTH($D44)+_xlfn.XLOOKUP(N$2,Paramètres!$A$4:$A$8,Paramètres!$B$4:$B$8,"??",0,1),DAY($D44))-1,1,Table3[Jours fériés]),
WORKDAY(DATE(YEAR($I44),MONTH($I44)+_xlfn.XLOOKUP(N$2,Paramètres!$A$4:$A$8,Paramètres!$B$4:$B$8,"??",0,1),DAY($I44))-1,1,Table3[Jours fériés])))</f>
        <v/>
      </c>
      <c r="O44" s="35" t="str">
        <f>IF(A44="","",IF(J44="",WORKDAY(DATE(YEAR($D44),MONTH($D44)+_xlfn.XLOOKUP(O$2,Paramètres!$A$4:$A$8,Paramètres!$B$4:$B$8,"??",0,1),DAY($D44))-1,1,Table3[Jours fériés]),""))</f>
        <v/>
      </c>
      <c r="P44" s="35" t="str">
        <f>IF(A44="","",IF(K44="",IF($F44=_xlfn.XLOOKUP(P$2,Paramètres!$A$4:$A$8,Paramètres!$B$4:$B$8,"??",0,1),WORKDAY(DATE(YEAR(E44)+_xlfn.XLOOKUP(P$2,Paramètres!$A$4:$A$8,Paramètres!$B$4:$B$8,"??",0,1),MONTH(E44)+2,0)-1,1,Table3[Jours fériés]),
WORKDAY(DATE(YEAR($E44)+_xlfn.XLOOKUP(P$2,Paramètres!$A$4:$A$8,Paramètres!$B$4:$B$8,"??",0,1),MONTH($E44),DAY($E44))-1,1,Table3[Jours fériés])),""))</f>
        <v/>
      </c>
      <c r="Q44" s="35" t="str">
        <f ca="1">IF(A44="","",IF(L44="",IF($F44=_xlfn.XLOOKUP(Q$2,Paramètres!$A$4:$A$8,Paramètres!$B$4:$B$8,"??",0,1),WORKDAY(DATE(YEAR(TODAY()),MONTH(F44)+2,0)-1,1,Table3[Jours fériés]),
WORKDAY(DATE(YEAR($E44)+_xlfn.XLOOKUP(Q$2,Paramètres!$A$4:$A$8,Paramètres!$B$4:$B$8,"??",0,1),MONTH($E44),DAY($E44))-1,1,Table3[Jours fériés])),""))</f>
        <v/>
      </c>
    </row>
    <row r="45" spans="8:17" x14ac:dyDescent="0.2">
      <c r="H45" s="9" t="str" cm="1">
        <f t="array" ref="H45">_xlfn.XLOOKUP(1,(Table2[Nom]=$A45)*(Table2[Prénom]=$B45)*(Table2[Entretien réalisé]=H$2),Table2[Date de l''entretien],"",0,-1)</f>
        <v/>
      </c>
      <c r="I45" s="9" t="str" cm="1">
        <f t="array" ref="I45">_xlfn.XLOOKUP(1,(Table2[Nom]=$A45)*(Table2[Prénom]=$B45)*(Table2[Entretien réalisé]=I$2),Table2[Date de l''entretien],"",0,-1)</f>
        <v/>
      </c>
      <c r="J45" s="9" t="str" cm="1">
        <f t="array" ref="J45">_xlfn.XLOOKUP(1,(Table2[Nom]=$A45)*(Table2[Prénom]=$B45)*(Table2[Entretien réalisé]=J$2),Table2[Date de l''entretien],"",0,-1)</f>
        <v/>
      </c>
      <c r="K45" s="9" t="str" cm="1">
        <f t="array" ref="K45">_xlfn.XLOOKUP(1,(Table2[Nom]=$A45)*(Table2[Prénom]=$B45)*(Table2[Entretien réalisé]=K$2),Table2[Date de l''entretien],"",0,-1)</f>
        <v/>
      </c>
      <c r="L45" s="9" t="str" cm="1">
        <f t="array" ref="L45">_xlfn.XLOOKUP(1,(Table2[Nom]=$A45)*(Table2[Prénom]=$B45)*(Table2[Entretien réalisé]=L$2),Table2[Date de l''entretien],"",0,-1)</f>
        <v/>
      </c>
      <c r="M45" s="35" t="str">
        <f>IF(A45="","",IF(H45="",WORKDAY(DATE(YEAR($D45),MONTH($D45)+_xlfn.XLOOKUP(M$2,Paramètres!$A$4:$A$8,Paramètres!$B$4:$B$8,"??",0,1),DAY($D45))-1,1,Table3[Jours fériés]),""))</f>
        <v/>
      </c>
      <c r="N45" s="35" t="str">
        <f>IF(A45="","",IF(I45="",WORKDAY(DATE(YEAR($D45),MONTH($D45)+_xlfn.XLOOKUP(N$2,Paramètres!$A$4:$A$8,Paramètres!$B$4:$B$8,"??",0,1),DAY($D45))-1,1,Table3[Jours fériés]),
WORKDAY(DATE(YEAR($I45),MONTH($I45)+_xlfn.XLOOKUP(N$2,Paramètres!$A$4:$A$8,Paramètres!$B$4:$B$8,"??",0,1),DAY($I45))-1,1,Table3[Jours fériés])))</f>
        <v/>
      </c>
      <c r="O45" s="35" t="str">
        <f>IF(A45="","",IF(J45="",WORKDAY(DATE(YEAR($D45),MONTH($D45)+_xlfn.XLOOKUP(O$2,Paramètres!$A$4:$A$8,Paramètres!$B$4:$B$8,"??",0,1),DAY($D45))-1,1,Table3[Jours fériés]),""))</f>
        <v/>
      </c>
      <c r="P45" s="35" t="str">
        <f>IF(A45="","",IF(K45="",IF($F45=_xlfn.XLOOKUP(P$2,Paramètres!$A$4:$A$8,Paramètres!$B$4:$B$8,"??",0,1),WORKDAY(DATE(YEAR(E45)+_xlfn.XLOOKUP(P$2,Paramètres!$A$4:$A$8,Paramètres!$B$4:$B$8,"??",0,1),MONTH(E45)+2,0)-1,1,Table3[Jours fériés]),
WORKDAY(DATE(YEAR($E45)+_xlfn.XLOOKUP(P$2,Paramètres!$A$4:$A$8,Paramètres!$B$4:$B$8,"??",0,1),MONTH($E45),DAY($E45))-1,1,Table3[Jours fériés])),""))</f>
        <v/>
      </c>
      <c r="Q45" s="35" t="str">
        <f ca="1">IF(A45="","",IF(L45="",IF($F45=_xlfn.XLOOKUP(Q$2,Paramètres!$A$4:$A$8,Paramètres!$B$4:$B$8,"??",0,1),WORKDAY(DATE(YEAR(TODAY()),MONTH(F45)+2,0)-1,1,Table3[Jours fériés]),
WORKDAY(DATE(YEAR($E45)+_xlfn.XLOOKUP(Q$2,Paramètres!$A$4:$A$8,Paramètres!$B$4:$B$8,"??",0,1),MONTH($E45),DAY($E45))-1,1,Table3[Jours fériés])),""))</f>
        <v/>
      </c>
    </row>
    <row r="46" spans="8:17" x14ac:dyDescent="0.2">
      <c r="H46" s="9" t="str" cm="1">
        <f t="array" ref="H46">_xlfn.XLOOKUP(1,(Table2[Nom]=$A46)*(Table2[Prénom]=$B46)*(Table2[Entretien réalisé]=H$2),Table2[Date de l''entretien],"",0,-1)</f>
        <v/>
      </c>
      <c r="I46" s="9" t="str" cm="1">
        <f t="array" ref="I46">_xlfn.XLOOKUP(1,(Table2[Nom]=$A46)*(Table2[Prénom]=$B46)*(Table2[Entretien réalisé]=I$2),Table2[Date de l''entretien],"",0,-1)</f>
        <v/>
      </c>
      <c r="J46" s="9" t="str" cm="1">
        <f t="array" ref="J46">_xlfn.XLOOKUP(1,(Table2[Nom]=$A46)*(Table2[Prénom]=$B46)*(Table2[Entretien réalisé]=J$2),Table2[Date de l''entretien],"",0,-1)</f>
        <v/>
      </c>
      <c r="K46" s="9" t="str" cm="1">
        <f t="array" ref="K46">_xlfn.XLOOKUP(1,(Table2[Nom]=$A46)*(Table2[Prénom]=$B46)*(Table2[Entretien réalisé]=K$2),Table2[Date de l''entretien],"",0,-1)</f>
        <v/>
      </c>
      <c r="L46" s="9" t="str" cm="1">
        <f t="array" ref="L46">_xlfn.XLOOKUP(1,(Table2[Nom]=$A46)*(Table2[Prénom]=$B46)*(Table2[Entretien réalisé]=L$2),Table2[Date de l''entretien],"",0,-1)</f>
        <v/>
      </c>
      <c r="M46" s="35" t="str">
        <f>IF(A46="","",IF(H46="",WORKDAY(DATE(YEAR($D46),MONTH($D46)+_xlfn.XLOOKUP(M$2,Paramètres!$A$4:$A$8,Paramètres!$B$4:$B$8,"??",0,1),DAY($D46))-1,1,Table3[Jours fériés]),""))</f>
        <v/>
      </c>
      <c r="N46" s="35" t="str">
        <f>IF(A46="","",IF(I46="",WORKDAY(DATE(YEAR($D46),MONTH($D46)+_xlfn.XLOOKUP(N$2,Paramètres!$A$4:$A$8,Paramètres!$B$4:$B$8,"??",0,1),DAY($D46))-1,1,Table3[Jours fériés]),
WORKDAY(DATE(YEAR($I46),MONTH($I46)+_xlfn.XLOOKUP(N$2,Paramètres!$A$4:$A$8,Paramètres!$B$4:$B$8,"??",0,1),DAY($I46))-1,1,Table3[Jours fériés])))</f>
        <v/>
      </c>
      <c r="O46" s="35" t="str">
        <f>IF(A46="","",IF(J46="",WORKDAY(DATE(YEAR($D46),MONTH($D46)+_xlfn.XLOOKUP(O$2,Paramètres!$A$4:$A$8,Paramètres!$B$4:$B$8,"??",0,1),DAY($D46))-1,1,Table3[Jours fériés]),""))</f>
        <v/>
      </c>
      <c r="P46" s="35" t="str">
        <f>IF(A46="","",IF(K46="",IF($F46=_xlfn.XLOOKUP(P$2,Paramètres!$A$4:$A$8,Paramètres!$B$4:$B$8,"??",0,1),WORKDAY(DATE(YEAR(E46)+_xlfn.XLOOKUP(P$2,Paramètres!$A$4:$A$8,Paramètres!$B$4:$B$8,"??",0,1),MONTH(E46)+2,0)-1,1,Table3[Jours fériés]),
WORKDAY(DATE(YEAR($E46)+_xlfn.XLOOKUP(P$2,Paramètres!$A$4:$A$8,Paramètres!$B$4:$B$8,"??",0,1),MONTH($E46),DAY($E46))-1,1,Table3[Jours fériés])),""))</f>
        <v/>
      </c>
      <c r="Q46" s="35" t="str">
        <f ca="1">IF(A46="","",IF(L46="",IF($F46=_xlfn.XLOOKUP(Q$2,Paramètres!$A$4:$A$8,Paramètres!$B$4:$B$8,"??",0,1),WORKDAY(DATE(YEAR(TODAY()),MONTH(F46)+2,0)-1,1,Table3[Jours fériés]),
WORKDAY(DATE(YEAR($E46)+_xlfn.XLOOKUP(Q$2,Paramètres!$A$4:$A$8,Paramètres!$B$4:$B$8,"??",0,1),MONTH($E46),DAY($E46))-1,1,Table3[Jours fériés])),""))</f>
        <v/>
      </c>
    </row>
    <row r="47" spans="8:17" x14ac:dyDescent="0.2">
      <c r="H47" s="9" t="str" cm="1">
        <f t="array" ref="H47">_xlfn.XLOOKUP(1,(Table2[Nom]=$A47)*(Table2[Prénom]=$B47)*(Table2[Entretien réalisé]=H$2),Table2[Date de l''entretien],"",0,-1)</f>
        <v/>
      </c>
      <c r="I47" s="9" t="str" cm="1">
        <f t="array" ref="I47">_xlfn.XLOOKUP(1,(Table2[Nom]=$A47)*(Table2[Prénom]=$B47)*(Table2[Entretien réalisé]=I$2),Table2[Date de l''entretien],"",0,-1)</f>
        <v/>
      </c>
      <c r="J47" s="9" t="str" cm="1">
        <f t="array" ref="J47">_xlfn.XLOOKUP(1,(Table2[Nom]=$A47)*(Table2[Prénom]=$B47)*(Table2[Entretien réalisé]=J$2),Table2[Date de l''entretien],"",0,-1)</f>
        <v/>
      </c>
      <c r="K47" s="9" t="str" cm="1">
        <f t="array" ref="K47">_xlfn.XLOOKUP(1,(Table2[Nom]=$A47)*(Table2[Prénom]=$B47)*(Table2[Entretien réalisé]=K$2),Table2[Date de l''entretien],"",0,-1)</f>
        <v/>
      </c>
      <c r="L47" s="9" t="str" cm="1">
        <f t="array" ref="L47">_xlfn.XLOOKUP(1,(Table2[Nom]=$A47)*(Table2[Prénom]=$B47)*(Table2[Entretien réalisé]=L$2),Table2[Date de l''entretien],"",0,-1)</f>
        <v/>
      </c>
      <c r="M47" s="35" t="str">
        <f>IF(A47="","",IF(H47="",WORKDAY(DATE(YEAR($D47),MONTH($D47)+_xlfn.XLOOKUP(M$2,Paramètres!$A$4:$A$8,Paramètres!$B$4:$B$8,"??",0,1),DAY($D47))-1,1,Table3[Jours fériés]),""))</f>
        <v/>
      </c>
      <c r="N47" s="35" t="str">
        <f>IF(A47="","",IF(I47="",WORKDAY(DATE(YEAR($D47),MONTH($D47)+_xlfn.XLOOKUP(N$2,Paramètres!$A$4:$A$8,Paramètres!$B$4:$B$8,"??",0,1),DAY($D47))-1,1,Table3[Jours fériés]),
WORKDAY(DATE(YEAR($I47),MONTH($I47)+_xlfn.XLOOKUP(N$2,Paramètres!$A$4:$A$8,Paramètres!$B$4:$B$8,"??",0,1),DAY($I47))-1,1,Table3[Jours fériés])))</f>
        <v/>
      </c>
      <c r="O47" s="35" t="str">
        <f>IF(A47="","",IF(J47="",WORKDAY(DATE(YEAR($D47),MONTH($D47)+_xlfn.XLOOKUP(O$2,Paramètres!$A$4:$A$8,Paramètres!$B$4:$B$8,"??",0,1),DAY($D47))-1,1,Table3[Jours fériés]),""))</f>
        <v/>
      </c>
      <c r="P47" s="35" t="str">
        <f>IF(A47="","",IF(K47="",IF($F47=_xlfn.XLOOKUP(P$2,Paramètres!$A$4:$A$8,Paramètres!$B$4:$B$8,"??",0,1),WORKDAY(DATE(YEAR(E47)+_xlfn.XLOOKUP(P$2,Paramètres!$A$4:$A$8,Paramètres!$B$4:$B$8,"??",0,1),MONTH(E47)+2,0)-1,1,Table3[Jours fériés]),
WORKDAY(DATE(YEAR($E47)+_xlfn.XLOOKUP(P$2,Paramètres!$A$4:$A$8,Paramètres!$B$4:$B$8,"??",0,1),MONTH($E47),DAY($E47))-1,1,Table3[Jours fériés])),""))</f>
        <v/>
      </c>
      <c r="Q47" s="35" t="str">
        <f ca="1">IF(A47="","",IF(L47="",IF($F47=_xlfn.XLOOKUP(Q$2,Paramètres!$A$4:$A$8,Paramètres!$B$4:$B$8,"??",0,1),WORKDAY(DATE(YEAR(TODAY()),MONTH(F47)+2,0)-1,1,Table3[Jours fériés]),
WORKDAY(DATE(YEAR($E47)+_xlfn.XLOOKUP(Q$2,Paramètres!$A$4:$A$8,Paramètres!$B$4:$B$8,"??",0,1),MONTH($E47),DAY($E47))-1,1,Table3[Jours fériés])),""))</f>
        <v/>
      </c>
    </row>
    <row r="48" spans="8:17" x14ac:dyDescent="0.2">
      <c r="H48" s="9" t="str" cm="1">
        <f t="array" ref="H48">_xlfn.XLOOKUP(1,(Table2[Nom]=$A48)*(Table2[Prénom]=$B48)*(Table2[Entretien réalisé]=H$2),Table2[Date de l''entretien],"",0,-1)</f>
        <v/>
      </c>
      <c r="I48" s="9" t="str" cm="1">
        <f t="array" ref="I48">_xlfn.XLOOKUP(1,(Table2[Nom]=$A48)*(Table2[Prénom]=$B48)*(Table2[Entretien réalisé]=I$2),Table2[Date de l''entretien],"",0,-1)</f>
        <v/>
      </c>
      <c r="J48" s="9" t="str" cm="1">
        <f t="array" ref="J48">_xlfn.XLOOKUP(1,(Table2[Nom]=$A48)*(Table2[Prénom]=$B48)*(Table2[Entretien réalisé]=J$2),Table2[Date de l''entretien],"",0,-1)</f>
        <v/>
      </c>
      <c r="K48" s="9" t="str" cm="1">
        <f t="array" ref="K48">_xlfn.XLOOKUP(1,(Table2[Nom]=$A48)*(Table2[Prénom]=$B48)*(Table2[Entretien réalisé]=K$2),Table2[Date de l''entretien],"",0,-1)</f>
        <v/>
      </c>
      <c r="L48" s="9" t="str" cm="1">
        <f t="array" ref="L48">_xlfn.XLOOKUP(1,(Table2[Nom]=$A48)*(Table2[Prénom]=$B48)*(Table2[Entretien réalisé]=L$2),Table2[Date de l''entretien],"",0,-1)</f>
        <v/>
      </c>
      <c r="M48" s="35" t="str">
        <f>IF(A48="","",IF(H48="",WORKDAY(DATE(YEAR($D48),MONTH($D48)+_xlfn.XLOOKUP(M$2,Paramètres!$A$4:$A$8,Paramètres!$B$4:$B$8,"??",0,1),DAY($D48))-1,1,Table3[Jours fériés]),""))</f>
        <v/>
      </c>
      <c r="N48" s="35" t="str">
        <f>IF(A48="","",IF(I48="",WORKDAY(DATE(YEAR($D48),MONTH($D48)+_xlfn.XLOOKUP(N$2,Paramètres!$A$4:$A$8,Paramètres!$B$4:$B$8,"??",0,1),DAY($D48))-1,1,Table3[Jours fériés]),
WORKDAY(DATE(YEAR($I48),MONTH($I48)+_xlfn.XLOOKUP(N$2,Paramètres!$A$4:$A$8,Paramètres!$B$4:$B$8,"??",0,1),DAY($I48))-1,1,Table3[Jours fériés])))</f>
        <v/>
      </c>
      <c r="O48" s="35" t="str">
        <f>IF(A48="","",IF(J48="",WORKDAY(DATE(YEAR($D48),MONTH($D48)+_xlfn.XLOOKUP(O$2,Paramètres!$A$4:$A$8,Paramètres!$B$4:$B$8,"??",0,1),DAY($D48))-1,1,Table3[Jours fériés]),""))</f>
        <v/>
      </c>
      <c r="P48" s="35" t="str">
        <f>IF(A48="","",IF(K48="",IF($F48=_xlfn.XLOOKUP(P$2,Paramètres!$A$4:$A$8,Paramètres!$B$4:$B$8,"??",0,1),WORKDAY(DATE(YEAR(E48)+_xlfn.XLOOKUP(P$2,Paramètres!$A$4:$A$8,Paramètres!$B$4:$B$8,"??",0,1),MONTH(E48)+2,0)-1,1,Table3[Jours fériés]),
WORKDAY(DATE(YEAR($E48)+_xlfn.XLOOKUP(P$2,Paramètres!$A$4:$A$8,Paramètres!$B$4:$B$8,"??",0,1),MONTH($E48),DAY($E48))-1,1,Table3[Jours fériés])),""))</f>
        <v/>
      </c>
      <c r="Q48" s="35" t="str">
        <f ca="1">IF(A48="","",IF(L48="",IF($F48=_xlfn.XLOOKUP(Q$2,Paramètres!$A$4:$A$8,Paramètres!$B$4:$B$8,"??",0,1),WORKDAY(DATE(YEAR(TODAY()),MONTH(F48)+2,0)-1,1,Table3[Jours fériés]),
WORKDAY(DATE(YEAR($E48)+_xlfn.XLOOKUP(Q$2,Paramètres!$A$4:$A$8,Paramètres!$B$4:$B$8,"??",0,1),MONTH($E48),DAY($E48))-1,1,Table3[Jours fériés])),""))</f>
        <v/>
      </c>
    </row>
    <row r="49" spans="8:17" x14ac:dyDescent="0.2">
      <c r="H49" s="9" t="str" cm="1">
        <f t="array" ref="H49">_xlfn.XLOOKUP(1,(Table2[Nom]=$A49)*(Table2[Prénom]=$B49)*(Table2[Entretien réalisé]=H$2),Table2[Date de l''entretien],"",0,-1)</f>
        <v/>
      </c>
      <c r="I49" s="9" t="str" cm="1">
        <f t="array" ref="I49">_xlfn.XLOOKUP(1,(Table2[Nom]=$A49)*(Table2[Prénom]=$B49)*(Table2[Entretien réalisé]=I$2),Table2[Date de l''entretien],"",0,-1)</f>
        <v/>
      </c>
      <c r="J49" s="9" t="str" cm="1">
        <f t="array" ref="J49">_xlfn.XLOOKUP(1,(Table2[Nom]=$A49)*(Table2[Prénom]=$B49)*(Table2[Entretien réalisé]=J$2),Table2[Date de l''entretien],"",0,-1)</f>
        <v/>
      </c>
      <c r="K49" s="9" t="str" cm="1">
        <f t="array" ref="K49">_xlfn.XLOOKUP(1,(Table2[Nom]=$A49)*(Table2[Prénom]=$B49)*(Table2[Entretien réalisé]=K$2),Table2[Date de l''entretien],"",0,-1)</f>
        <v/>
      </c>
      <c r="L49" s="9" t="str" cm="1">
        <f t="array" ref="L49">_xlfn.XLOOKUP(1,(Table2[Nom]=$A49)*(Table2[Prénom]=$B49)*(Table2[Entretien réalisé]=L$2),Table2[Date de l''entretien],"",0,-1)</f>
        <v/>
      </c>
      <c r="M49" s="35" t="str">
        <f>IF(A49="","",IF(H49="",WORKDAY(DATE(YEAR($D49),MONTH($D49)+_xlfn.XLOOKUP(M$2,Paramètres!$A$4:$A$8,Paramètres!$B$4:$B$8,"??",0,1),DAY($D49))-1,1,Table3[Jours fériés]),""))</f>
        <v/>
      </c>
      <c r="N49" s="35" t="str">
        <f>IF(A49="","",IF(I49="",WORKDAY(DATE(YEAR($D49),MONTH($D49)+_xlfn.XLOOKUP(N$2,Paramètres!$A$4:$A$8,Paramètres!$B$4:$B$8,"??",0,1),DAY($D49))-1,1,Table3[Jours fériés]),
WORKDAY(DATE(YEAR($I49),MONTH($I49)+_xlfn.XLOOKUP(N$2,Paramètres!$A$4:$A$8,Paramètres!$B$4:$B$8,"??",0,1),DAY($I49))-1,1,Table3[Jours fériés])))</f>
        <v/>
      </c>
      <c r="O49" s="35" t="str">
        <f>IF(A49="","",IF(J49="",WORKDAY(DATE(YEAR($D49),MONTH($D49)+_xlfn.XLOOKUP(O$2,Paramètres!$A$4:$A$8,Paramètres!$B$4:$B$8,"??",0,1),DAY($D49))-1,1,Table3[Jours fériés]),""))</f>
        <v/>
      </c>
      <c r="P49" s="35" t="str">
        <f>IF(A49="","",IF(K49="",IF($F49=_xlfn.XLOOKUP(P$2,Paramètres!$A$4:$A$8,Paramètres!$B$4:$B$8,"??",0,1),WORKDAY(DATE(YEAR(E49)+_xlfn.XLOOKUP(P$2,Paramètres!$A$4:$A$8,Paramètres!$B$4:$B$8,"??",0,1),MONTH(E49)+2,0)-1,1,Table3[Jours fériés]),
WORKDAY(DATE(YEAR($E49)+_xlfn.XLOOKUP(P$2,Paramètres!$A$4:$A$8,Paramètres!$B$4:$B$8,"??",0,1),MONTH($E49),DAY($E49))-1,1,Table3[Jours fériés])),""))</f>
        <v/>
      </c>
      <c r="Q49" s="35" t="str">
        <f ca="1">IF(A49="","",IF(L49="",IF($F49=_xlfn.XLOOKUP(Q$2,Paramètres!$A$4:$A$8,Paramètres!$B$4:$B$8,"??",0,1),WORKDAY(DATE(YEAR(TODAY()),MONTH(F49)+2,0)-1,1,Table3[Jours fériés]),
WORKDAY(DATE(YEAR($E49)+_xlfn.XLOOKUP(Q$2,Paramètres!$A$4:$A$8,Paramètres!$B$4:$B$8,"??",0,1),MONTH($E49),DAY($E49))-1,1,Table3[Jours fériés])),""))</f>
        <v/>
      </c>
    </row>
    <row r="50" spans="8:17" x14ac:dyDescent="0.2">
      <c r="H50" s="9" t="str" cm="1">
        <f t="array" ref="H50">_xlfn.XLOOKUP(1,(Table2[Nom]=$A50)*(Table2[Prénom]=$B50)*(Table2[Entretien réalisé]=H$2),Table2[Date de l''entretien],"",0,-1)</f>
        <v/>
      </c>
      <c r="I50" s="9" t="str" cm="1">
        <f t="array" ref="I50">_xlfn.XLOOKUP(1,(Table2[Nom]=$A50)*(Table2[Prénom]=$B50)*(Table2[Entretien réalisé]=I$2),Table2[Date de l''entretien],"",0,-1)</f>
        <v/>
      </c>
      <c r="J50" s="9" t="str" cm="1">
        <f t="array" ref="J50">_xlfn.XLOOKUP(1,(Table2[Nom]=$A50)*(Table2[Prénom]=$B50)*(Table2[Entretien réalisé]=J$2),Table2[Date de l''entretien],"",0,-1)</f>
        <v/>
      </c>
      <c r="K50" s="9" t="str" cm="1">
        <f t="array" ref="K50">_xlfn.XLOOKUP(1,(Table2[Nom]=$A50)*(Table2[Prénom]=$B50)*(Table2[Entretien réalisé]=K$2),Table2[Date de l''entretien],"",0,-1)</f>
        <v/>
      </c>
      <c r="L50" s="9" t="str" cm="1">
        <f t="array" ref="L50">_xlfn.XLOOKUP(1,(Table2[Nom]=$A50)*(Table2[Prénom]=$B50)*(Table2[Entretien réalisé]=L$2),Table2[Date de l''entretien],"",0,-1)</f>
        <v/>
      </c>
      <c r="M50" s="35" t="str">
        <f>IF(A50="","",IF(H50="",WORKDAY(DATE(YEAR($D50),MONTH($D50)+_xlfn.XLOOKUP(M$2,Paramètres!$A$4:$A$8,Paramètres!$B$4:$B$8,"??",0,1),DAY($D50))-1,1,Table3[Jours fériés]),""))</f>
        <v/>
      </c>
      <c r="N50" s="35" t="str">
        <f>IF(A50="","",IF(I50="",WORKDAY(DATE(YEAR($D50),MONTH($D50)+_xlfn.XLOOKUP(N$2,Paramètres!$A$4:$A$8,Paramètres!$B$4:$B$8,"??",0,1),DAY($D50))-1,1,Table3[Jours fériés]),
WORKDAY(DATE(YEAR($I50),MONTH($I50)+_xlfn.XLOOKUP(N$2,Paramètres!$A$4:$A$8,Paramètres!$B$4:$B$8,"??",0,1),DAY($I50))-1,1,Table3[Jours fériés])))</f>
        <v/>
      </c>
      <c r="O50" s="35" t="str">
        <f>IF(A50="","",IF(J50="",WORKDAY(DATE(YEAR($D50),MONTH($D50)+_xlfn.XLOOKUP(O$2,Paramètres!$A$4:$A$8,Paramètres!$B$4:$B$8,"??",0,1),DAY($D50))-1,1,Table3[Jours fériés]),""))</f>
        <v/>
      </c>
      <c r="P50" s="35" t="str">
        <f>IF(A50="","",IF(K50="",IF($F50=_xlfn.XLOOKUP(P$2,Paramètres!$A$4:$A$8,Paramètres!$B$4:$B$8,"??",0,1),WORKDAY(DATE(YEAR(E50)+_xlfn.XLOOKUP(P$2,Paramètres!$A$4:$A$8,Paramètres!$B$4:$B$8,"??",0,1),MONTH(E50)+2,0)-1,1,Table3[Jours fériés]),
WORKDAY(DATE(YEAR($E50)+_xlfn.XLOOKUP(P$2,Paramètres!$A$4:$A$8,Paramètres!$B$4:$B$8,"??",0,1),MONTH($E50),DAY($E50))-1,1,Table3[Jours fériés])),""))</f>
        <v/>
      </c>
      <c r="Q50" s="35" t="str">
        <f ca="1">IF(A50="","",IF(L50="",IF($F50=_xlfn.XLOOKUP(Q$2,Paramètres!$A$4:$A$8,Paramètres!$B$4:$B$8,"??",0,1),WORKDAY(DATE(YEAR(TODAY()),MONTH(F50)+2,0)-1,1,Table3[Jours fériés]),
WORKDAY(DATE(YEAR($E50)+_xlfn.XLOOKUP(Q$2,Paramètres!$A$4:$A$8,Paramètres!$B$4:$B$8,"??",0,1),MONTH($E50),DAY($E50))-1,1,Table3[Jours fériés])),""))</f>
        <v/>
      </c>
    </row>
    <row r="51" spans="8:17" x14ac:dyDescent="0.2">
      <c r="H51" s="9" t="str" cm="1">
        <f t="array" ref="H51">_xlfn.XLOOKUP(1,(Table2[Nom]=$A51)*(Table2[Prénom]=$B51)*(Table2[Entretien réalisé]=H$2),Table2[Date de l''entretien],"",0,-1)</f>
        <v/>
      </c>
      <c r="I51" s="9" t="str" cm="1">
        <f t="array" ref="I51">_xlfn.XLOOKUP(1,(Table2[Nom]=$A51)*(Table2[Prénom]=$B51)*(Table2[Entretien réalisé]=I$2),Table2[Date de l''entretien],"",0,-1)</f>
        <v/>
      </c>
      <c r="J51" s="9" t="str" cm="1">
        <f t="array" ref="J51">_xlfn.XLOOKUP(1,(Table2[Nom]=$A51)*(Table2[Prénom]=$B51)*(Table2[Entretien réalisé]=J$2),Table2[Date de l''entretien],"",0,-1)</f>
        <v/>
      </c>
      <c r="K51" s="9" t="str" cm="1">
        <f t="array" ref="K51">_xlfn.XLOOKUP(1,(Table2[Nom]=$A51)*(Table2[Prénom]=$B51)*(Table2[Entretien réalisé]=K$2),Table2[Date de l''entretien],"",0,-1)</f>
        <v/>
      </c>
      <c r="L51" s="9" t="str" cm="1">
        <f t="array" ref="L51">_xlfn.XLOOKUP(1,(Table2[Nom]=$A51)*(Table2[Prénom]=$B51)*(Table2[Entretien réalisé]=L$2),Table2[Date de l''entretien],"",0,-1)</f>
        <v/>
      </c>
      <c r="M51" s="35" t="str">
        <f>IF(A51="","",IF(H51="",WORKDAY(DATE(YEAR($D51),MONTH($D51)+_xlfn.XLOOKUP(M$2,Paramètres!$A$4:$A$8,Paramètres!$B$4:$B$8,"??",0,1),DAY($D51))-1,1,Table3[Jours fériés]),""))</f>
        <v/>
      </c>
      <c r="N51" s="35" t="str">
        <f>IF(A51="","",IF(I51="",WORKDAY(DATE(YEAR($D51),MONTH($D51)+_xlfn.XLOOKUP(N$2,Paramètres!$A$4:$A$8,Paramètres!$B$4:$B$8,"??",0,1),DAY($D51))-1,1,Table3[Jours fériés]),
WORKDAY(DATE(YEAR($I51),MONTH($I51)+_xlfn.XLOOKUP(N$2,Paramètres!$A$4:$A$8,Paramètres!$B$4:$B$8,"??",0,1),DAY($I51))-1,1,Table3[Jours fériés])))</f>
        <v/>
      </c>
      <c r="O51" s="35" t="str">
        <f>IF(A51="","",IF(J51="",WORKDAY(DATE(YEAR($D51),MONTH($D51)+_xlfn.XLOOKUP(O$2,Paramètres!$A$4:$A$8,Paramètres!$B$4:$B$8,"??",0,1),DAY($D51))-1,1,Table3[Jours fériés]),""))</f>
        <v/>
      </c>
      <c r="P51" s="35" t="str">
        <f>IF(A51="","",IF(K51="",IF($F51=_xlfn.XLOOKUP(P$2,Paramètres!$A$4:$A$8,Paramètres!$B$4:$B$8,"??",0,1),WORKDAY(DATE(YEAR(E51)+_xlfn.XLOOKUP(P$2,Paramètres!$A$4:$A$8,Paramètres!$B$4:$B$8,"??",0,1),MONTH(E51)+2,0)-1,1,Table3[Jours fériés]),
WORKDAY(DATE(YEAR($E51)+_xlfn.XLOOKUP(P$2,Paramètres!$A$4:$A$8,Paramètres!$B$4:$B$8,"??",0,1),MONTH($E51),DAY($E51))-1,1,Table3[Jours fériés])),""))</f>
        <v/>
      </c>
      <c r="Q51" s="35" t="str">
        <f ca="1">IF(A51="","",IF(L51="",IF($F51=_xlfn.XLOOKUP(Q$2,Paramètres!$A$4:$A$8,Paramètres!$B$4:$B$8,"??",0,1),WORKDAY(DATE(YEAR(TODAY()),MONTH(F51)+2,0)-1,1,Table3[Jours fériés]),
WORKDAY(DATE(YEAR($E51)+_xlfn.XLOOKUP(Q$2,Paramètres!$A$4:$A$8,Paramètres!$B$4:$B$8,"??",0,1),MONTH($E51),DAY($E51))-1,1,Table3[Jours fériés])),""))</f>
        <v/>
      </c>
    </row>
    <row r="52" spans="8:17" x14ac:dyDescent="0.2">
      <c r="H52" s="9" t="str" cm="1">
        <f t="array" ref="H52">_xlfn.XLOOKUP(1,(Table2[Nom]=$A52)*(Table2[Prénom]=$B52)*(Table2[Entretien réalisé]=H$2),Table2[Date de l''entretien],"",0,-1)</f>
        <v/>
      </c>
      <c r="I52" s="9" t="str" cm="1">
        <f t="array" ref="I52">_xlfn.XLOOKUP(1,(Table2[Nom]=$A52)*(Table2[Prénom]=$B52)*(Table2[Entretien réalisé]=I$2),Table2[Date de l''entretien],"",0,-1)</f>
        <v/>
      </c>
      <c r="J52" s="9" t="str" cm="1">
        <f t="array" ref="J52">_xlfn.XLOOKUP(1,(Table2[Nom]=$A52)*(Table2[Prénom]=$B52)*(Table2[Entretien réalisé]=J$2),Table2[Date de l''entretien],"",0,-1)</f>
        <v/>
      </c>
      <c r="K52" s="9" t="str" cm="1">
        <f t="array" ref="K52">_xlfn.XLOOKUP(1,(Table2[Nom]=$A52)*(Table2[Prénom]=$B52)*(Table2[Entretien réalisé]=K$2),Table2[Date de l''entretien],"",0,-1)</f>
        <v/>
      </c>
      <c r="L52" s="9" t="str" cm="1">
        <f t="array" ref="L52">_xlfn.XLOOKUP(1,(Table2[Nom]=$A52)*(Table2[Prénom]=$B52)*(Table2[Entretien réalisé]=L$2),Table2[Date de l''entretien],"",0,-1)</f>
        <v/>
      </c>
      <c r="M52" s="35" t="str">
        <f>IF(A52="","",IF(H52="",WORKDAY(DATE(YEAR($D52),MONTH($D52)+_xlfn.XLOOKUP(M$2,Paramètres!$A$4:$A$8,Paramètres!$B$4:$B$8,"??",0,1),DAY($D52))-1,1,Table3[Jours fériés]),""))</f>
        <v/>
      </c>
      <c r="N52" s="35" t="str">
        <f>IF(A52="","",IF(I52="",WORKDAY(DATE(YEAR($D52),MONTH($D52)+_xlfn.XLOOKUP(N$2,Paramètres!$A$4:$A$8,Paramètres!$B$4:$B$8,"??",0,1),DAY($D52))-1,1,Table3[Jours fériés]),
WORKDAY(DATE(YEAR($I52),MONTH($I52)+_xlfn.XLOOKUP(N$2,Paramètres!$A$4:$A$8,Paramètres!$B$4:$B$8,"??",0,1),DAY($I52))-1,1,Table3[Jours fériés])))</f>
        <v/>
      </c>
      <c r="O52" s="35" t="str">
        <f>IF(A52="","",IF(J52="",WORKDAY(DATE(YEAR($D52),MONTH($D52)+_xlfn.XLOOKUP(O$2,Paramètres!$A$4:$A$8,Paramètres!$B$4:$B$8,"??",0,1),DAY($D52))-1,1,Table3[Jours fériés]),""))</f>
        <v/>
      </c>
      <c r="P52" s="35" t="str">
        <f>IF(A52="","",IF(K52="",IF($F52=_xlfn.XLOOKUP(P$2,Paramètres!$A$4:$A$8,Paramètres!$B$4:$B$8,"??",0,1),WORKDAY(DATE(YEAR(E52)+_xlfn.XLOOKUP(P$2,Paramètres!$A$4:$A$8,Paramètres!$B$4:$B$8,"??",0,1),MONTH(E52)+2,0)-1,1,Table3[Jours fériés]),
WORKDAY(DATE(YEAR($E52)+_xlfn.XLOOKUP(P$2,Paramètres!$A$4:$A$8,Paramètres!$B$4:$B$8,"??",0,1),MONTH($E52),DAY($E52))-1,1,Table3[Jours fériés])),""))</f>
        <v/>
      </c>
      <c r="Q52" s="35" t="str">
        <f ca="1">IF(A52="","",IF(L52="",IF($F52=_xlfn.XLOOKUP(Q$2,Paramètres!$A$4:$A$8,Paramètres!$B$4:$B$8,"??",0,1),WORKDAY(DATE(YEAR(TODAY()),MONTH(F52)+2,0)-1,1,Table3[Jours fériés]),
WORKDAY(DATE(YEAR($E52)+_xlfn.XLOOKUP(Q$2,Paramètres!$A$4:$A$8,Paramètres!$B$4:$B$8,"??",0,1),MONTH($E52),DAY($E52))-1,1,Table3[Jours fériés])),""))</f>
        <v/>
      </c>
    </row>
    <row r="53" spans="8:17" x14ac:dyDescent="0.2">
      <c r="H53" s="9" t="str" cm="1">
        <f t="array" ref="H53">_xlfn.XLOOKUP(1,(Table2[Nom]=$A53)*(Table2[Prénom]=$B53)*(Table2[Entretien réalisé]=H$2),Table2[Date de l''entretien],"",0,-1)</f>
        <v/>
      </c>
      <c r="I53" s="9" t="str" cm="1">
        <f t="array" ref="I53">_xlfn.XLOOKUP(1,(Table2[Nom]=$A53)*(Table2[Prénom]=$B53)*(Table2[Entretien réalisé]=I$2),Table2[Date de l''entretien],"",0,-1)</f>
        <v/>
      </c>
      <c r="J53" s="9" t="str" cm="1">
        <f t="array" ref="J53">_xlfn.XLOOKUP(1,(Table2[Nom]=$A53)*(Table2[Prénom]=$B53)*(Table2[Entretien réalisé]=J$2),Table2[Date de l''entretien],"",0,-1)</f>
        <v/>
      </c>
      <c r="K53" s="9" t="str" cm="1">
        <f t="array" ref="K53">_xlfn.XLOOKUP(1,(Table2[Nom]=$A53)*(Table2[Prénom]=$B53)*(Table2[Entretien réalisé]=K$2),Table2[Date de l''entretien],"",0,-1)</f>
        <v/>
      </c>
      <c r="L53" s="9" t="str" cm="1">
        <f t="array" ref="L53">_xlfn.XLOOKUP(1,(Table2[Nom]=$A53)*(Table2[Prénom]=$B53)*(Table2[Entretien réalisé]=L$2),Table2[Date de l''entretien],"",0,-1)</f>
        <v/>
      </c>
      <c r="M53" s="35" t="str">
        <f>IF(A53="","",IF(H53="",WORKDAY(DATE(YEAR($D53),MONTH($D53)+_xlfn.XLOOKUP(M$2,Paramètres!$A$4:$A$8,Paramètres!$B$4:$B$8,"??",0,1),DAY($D53))-1,1,Table3[Jours fériés]),""))</f>
        <v/>
      </c>
      <c r="N53" s="35" t="str">
        <f>IF(A53="","",IF(I53="",WORKDAY(DATE(YEAR($D53),MONTH($D53)+_xlfn.XLOOKUP(N$2,Paramètres!$A$4:$A$8,Paramètres!$B$4:$B$8,"??",0,1),DAY($D53))-1,1,Table3[Jours fériés]),
WORKDAY(DATE(YEAR($I53),MONTH($I53)+_xlfn.XLOOKUP(N$2,Paramètres!$A$4:$A$8,Paramètres!$B$4:$B$8,"??",0,1),DAY($I53))-1,1,Table3[Jours fériés])))</f>
        <v/>
      </c>
      <c r="O53" s="35" t="str">
        <f>IF(A53="","",IF(J53="",WORKDAY(DATE(YEAR($D53),MONTH($D53)+_xlfn.XLOOKUP(O$2,Paramètres!$A$4:$A$8,Paramètres!$B$4:$B$8,"??",0,1),DAY($D53))-1,1,Table3[Jours fériés]),""))</f>
        <v/>
      </c>
      <c r="P53" s="35" t="str">
        <f>IF(A53="","",IF(K53="",IF($F53=_xlfn.XLOOKUP(P$2,Paramètres!$A$4:$A$8,Paramètres!$B$4:$B$8,"??",0,1),WORKDAY(DATE(YEAR(E53)+_xlfn.XLOOKUP(P$2,Paramètres!$A$4:$A$8,Paramètres!$B$4:$B$8,"??",0,1),MONTH(E53)+2,0)-1,1,Table3[Jours fériés]),
WORKDAY(DATE(YEAR($E53)+_xlfn.XLOOKUP(P$2,Paramètres!$A$4:$A$8,Paramètres!$B$4:$B$8,"??",0,1),MONTH($E53),DAY($E53))-1,1,Table3[Jours fériés])),""))</f>
        <v/>
      </c>
      <c r="Q53" s="35" t="str">
        <f ca="1">IF(A53="","",IF(L53="",IF($F53=_xlfn.XLOOKUP(Q$2,Paramètres!$A$4:$A$8,Paramètres!$B$4:$B$8,"??",0,1),WORKDAY(DATE(YEAR(TODAY()),MONTH(F53)+2,0)-1,1,Table3[Jours fériés]),
WORKDAY(DATE(YEAR($E53)+_xlfn.XLOOKUP(Q$2,Paramètres!$A$4:$A$8,Paramètres!$B$4:$B$8,"??",0,1),MONTH($E53),DAY($E53))-1,1,Table3[Jours fériés])),""))</f>
        <v/>
      </c>
    </row>
    <row r="54" spans="8:17" x14ac:dyDescent="0.2">
      <c r="H54" s="9" t="str" cm="1">
        <f t="array" ref="H54">_xlfn.XLOOKUP(1,(Table2[Nom]=$A54)*(Table2[Prénom]=$B54)*(Table2[Entretien réalisé]=H$2),Table2[Date de l''entretien],"",0,-1)</f>
        <v/>
      </c>
      <c r="I54" s="9" t="str" cm="1">
        <f t="array" ref="I54">_xlfn.XLOOKUP(1,(Table2[Nom]=$A54)*(Table2[Prénom]=$B54)*(Table2[Entretien réalisé]=I$2),Table2[Date de l''entretien],"",0,-1)</f>
        <v/>
      </c>
      <c r="J54" s="9" t="str" cm="1">
        <f t="array" ref="J54">_xlfn.XLOOKUP(1,(Table2[Nom]=$A54)*(Table2[Prénom]=$B54)*(Table2[Entretien réalisé]=J$2),Table2[Date de l''entretien],"",0,-1)</f>
        <v/>
      </c>
      <c r="K54" s="9" t="str" cm="1">
        <f t="array" ref="K54">_xlfn.XLOOKUP(1,(Table2[Nom]=$A54)*(Table2[Prénom]=$B54)*(Table2[Entretien réalisé]=K$2),Table2[Date de l''entretien],"",0,-1)</f>
        <v/>
      </c>
      <c r="L54" s="9" t="str" cm="1">
        <f t="array" ref="L54">_xlfn.XLOOKUP(1,(Table2[Nom]=$A54)*(Table2[Prénom]=$B54)*(Table2[Entretien réalisé]=L$2),Table2[Date de l''entretien],"",0,-1)</f>
        <v/>
      </c>
      <c r="M54" s="35" t="str">
        <f>IF(A54="","",IF(H54="",WORKDAY(DATE(YEAR($D54),MONTH($D54)+_xlfn.XLOOKUP(M$2,Paramètres!$A$4:$A$8,Paramètres!$B$4:$B$8,"??",0,1),DAY($D54))-1,1,Table3[Jours fériés]),""))</f>
        <v/>
      </c>
      <c r="N54" s="35" t="str">
        <f>IF(A54="","",IF(I54="",WORKDAY(DATE(YEAR($D54),MONTH($D54)+_xlfn.XLOOKUP(N$2,Paramètres!$A$4:$A$8,Paramètres!$B$4:$B$8,"??",0,1),DAY($D54))-1,1,Table3[Jours fériés]),
WORKDAY(DATE(YEAR($I54),MONTH($I54)+_xlfn.XLOOKUP(N$2,Paramètres!$A$4:$A$8,Paramètres!$B$4:$B$8,"??",0,1),DAY($I54))-1,1,Table3[Jours fériés])))</f>
        <v/>
      </c>
      <c r="O54" s="35" t="str">
        <f>IF(A54="","",IF(J54="",WORKDAY(DATE(YEAR($D54),MONTH($D54)+_xlfn.XLOOKUP(O$2,Paramètres!$A$4:$A$8,Paramètres!$B$4:$B$8,"??",0,1),DAY($D54))-1,1,Table3[Jours fériés]),""))</f>
        <v/>
      </c>
      <c r="P54" s="35" t="str">
        <f>IF(A54="","",IF(K54="",IF($F54=_xlfn.XLOOKUP(P$2,Paramètres!$A$4:$A$8,Paramètres!$B$4:$B$8,"??",0,1),WORKDAY(DATE(YEAR(E54)+_xlfn.XLOOKUP(P$2,Paramètres!$A$4:$A$8,Paramètres!$B$4:$B$8,"??",0,1),MONTH(E54)+2,0)-1,1,Table3[Jours fériés]),
WORKDAY(DATE(YEAR($E54)+_xlfn.XLOOKUP(P$2,Paramètres!$A$4:$A$8,Paramètres!$B$4:$B$8,"??",0,1),MONTH($E54),DAY($E54))-1,1,Table3[Jours fériés])),""))</f>
        <v/>
      </c>
      <c r="Q54" s="35" t="str">
        <f ca="1">IF(A54="","",IF(L54="",IF($F54=_xlfn.XLOOKUP(Q$2,Paramètres!$A$4:$A$8,Paramètres!$B$4:$B$8,"??",0,1),WORKDAY(DATE(YEAR(TODAY()),MONTH(F54)+2,0)-1,1,Table3[Jours fériés]),
WORKDAY(DATE(YEAR($E54)+_xlfn.XLOOKUP(Q$2,Paramètres!$A$4:$A$8,Paramètres!$B$4:$B$8,"??",0,1),MONTH($E54),DAY($E54))-1,1,Table3[Jours fériés])),""))</f>
        <v/>
      </c>
    </row>
    <row r="55" spans="8:17" x14ac:dyDescent="0.2">
      <c r="H55" s="9" t="str" cm="1">
        <f t="array" ref="H55">_xlfn.XLOOKUP(1,(Table2[Nom]=$A55)*(Table2[Prénom]=$B55)*(Table2[Entretien réalisé]=H$2),Table2[Date de l''entretien],"",0,-1)</f>
        <v/>
      </c>
      <c r="I55" s="9" t="str" cm="1">
        <f t="array" ref="I55">_xlfn.XLOOKUP(1,(Table2[Nom]=$A55)*(Table2[Prénom]=$B55)*(Table2[Entretien réalisé]=I$2),Table2[Date de l''entretien],"",0,-1)</f>
        <v/>
      </c>
      <c r="J55" s="9" t="str" cm="1">
        <f t="array" ref="J55">_xlfn.XLOOKUP(1,(Table2[Nom]=$A55)*(Table2[Prénom]=$B55)*(Table2[Entretien réalisé]=J$2),Table2[Date de l''entretien],"",0,-1)</f>
        <v/>
      </c>
      <c r="K55" s="9" t="str" cm="1">
        <f t="array" ref="K55">_xlfn.XLOOKUP(1,(Table2[Nom]=$A55)*(Table2[Prénom]=$B55)*(Table2[Entretien réalisé]=K$2),Table2[Date de l''entretien],"",0,-1)</f>
        <v/>
      </c>
      <c r="L55" s="9" t="str" cm="1">
        <f t="array" ref="L55">_xlfn.XLOOKUP(1,(Table2[Nom]=$A55)*(Table2[Prénom]=$B55)*(Table2[Entretien réalisé]=L$2),Table2[Date de l''entretien],"",0,-1)</f>
        <v/>
      </c>
      <c r="M55" s="35" t="str">
        <f>IF(A55="","",IF(H55="",WORKDAY(DATE(YEAR($D55),MONTH($D55)+_xlfn.XLOOKUP(M$2,Paramètres!$A$4:$A$8,Paramètres!$B$4:$B$8,"??",0,1),DAY($D55))-1,1,Table3[Jours fériés]),""))</f>
        <v/>
      </c>
      <c r="N55" s="35" t="str">
        <f>IF(A55="","",IF(I55="",WORKDAY(DATE(YEAR($D55),MONTH($D55)+_xlfn.XLOOKUP(N$2,Paramètres!$A$4:$A$8,Paramètres!$B$4:$B$8,"??",0,1),DAY($D55))-1,1,Table3[Jours fériés]),
WORKDAY(DATE(YEAR($I55),MONTH($I55)+_xlfn.XLOOKUP(N$2,Paramètres!$A$4:$A$8,Paramètres!$B$4:$B$8,"??",0,1),DAY($I55))-1,1,Table3[Jours fériés])))</f>
        <v/>
      </c>
      <c r="O55" s="35" t="str">
        <f>IF(A55="","",IF(J55="",WORKDAY(DATE(YEAR($D55),MONTH($D55)+_xlfn.XLOOKUP(O$2,Paramètres!$A$4:$A$8,Paramètres!$B$4:$B$8,"??",0,1),DAY($D55))-1,1,Table3[Jours fériés]),""))</f>
        <v/>
      </c>
      <c r="P55" s="35" t="str">
        <f>IF(A55="","",IF(K55="",IF($F55=_xlfn.XLOOKUP(P$2,Paramètres!$A$4:$A$8,Paramètres!$B$4:$B$8,"??",0,1),WORKDAY(DATE(YEAR(E55)+_xlfn.XLOOKUP(P$2,Paramètres!$A$4:$A$8,Paramètres!$B$4:$B$8,"??",0,1),MONTH(E55)+2,0)-1,1,Table3[Jours fériés]),
WORKDAY(DATE(YEAR($E55)+_xlfn.XLOOKUP(P$2,Paramètres!$A$4:$A$8,Paramètres!$B$4:$B$8,"??",0,1),MONTH($E55),DAY($E55))-1,1,Table3[Jours fériés])),""))</f>
        <v/>
      </c>
      <c r="Q55" s="35" t="str">
        <f ca="1">IF(A55="","",IF(L55="",IF($F55=_xlfn.XLOOKUP(Q$2,Paramètres!$A$4:$A$8,Paramètres!$B$4:$B$8,"??",0,1),WORKDAY(DATE(YEAR(TODAY()),MONTH(F55)+2,0)-1,1,Table3[Jours fériés]),
WORKDAY(DATE(YEAR($E55)+_xlfn.XLOOKUP(Q$2,Paramètres!$A$4:$A$8,Paramètres!$B$4:$B$8,"??",0,1),MONTH($E55),DAY($E55))-1,1,Table3[Jours fériés])),""))</f>
        <v/>
      </c>
    </row>
    <row r="56" spans="8:17" x14ac:dyDescent="0.2">
      <c r="H56" s="9" t="str" cm="1">
        <f t="array" ref="H56">_xlfn.XLOOKUP(1,(Table2[Nom]=$A56)*(Table2[Prénom]=$B56)*(Table2[Entretien réalisé]=H$2),Table2[Date de l''entretien],"",0,-1)</f>
        <v/>
      </c>
      <c r="I56" s="9" t="str" cm="1">
        <f t="array" ref="I56">_xlfn.XLOOKUP(1,(Table2[Nom]=$A56)*(Table2[Prénom]=$B56)*(Table2[Entretien réalisé]=I$2),Table2[Date de l''entretien],"",0,-1)</f>
        <v/>
      </c>
      <c r="J56" s="9" t="str" cm="1">
        <f t="array" ref="J56">_xlfn.XLOOKUP(1,(Table2[Nom]=$A56)*(Table2[Prénom]=$B56)*(Table2[Entretien réalisé]=J$2),Table2[Date de l''entretien],"",0,-1)</f>
        <v/>
      </c>
      <c r="K56" s="9" t="str" cm="1">
        <f t="array" ref="K56">_xlfn.XLOOKUP(1,(Table2[Nom]=$A56)*(Table2[Prénom]=$B56)*(Table2[Entretien réalisé]=K$2),Table2[Date de l''entretien],"",0,-1)</f>
        <v/>
      </c>
      <c r="L56" s="9" t="str" cm="1">
        <f t="array" ref="L56">_xlfn.XLOOKUP(1,(Table2[Nom]=$A56)*(Table2[Prénom]=$B56)*(Table2[Entretien réalisé]=L$2),Table2[Date de l''entretien],"",0,-1)</f>
        <v/>
      </c>
      <c r="M56" s="35" t="str">
        <f>IF(A56="","",IF(H56="",WORKDAY(DATE(YEAR($D56),MONTH($D56)+_xlfn.XLOOKUP(M$2,Paramètres!$A$4:$A$8,Paramètres!$B$4:$B$8,"??",0,1),DAY($D56))-1,1,Table3[Jours fériés]),""))</f>
        <v/>
      </c>
      <c r="N56" s="35" t="str">
        <f>IF(A56="","",IF(I56="",WORKDAY(DATE(YEAR($D56),MONTH($D56)+_xlfn.XLOOKUP(N$2,Paramètres!$A$4:$A$8,Paramètres!$B$4:$B$8,"??",0,1),DAY($D56))-1,1,Table3[Jours fériés]),
WORKDAY(DATE(YEAR($I56),MONTH($I56)+_xlfn.XLOOKUP(N$2,Paramètres!$A$4:$A$8,Paramètres!$B$4:$B$8,"??",0,1),DAY($I56))-1,1,Table3[Jours fériés])))</f>
        <v/>
      </c>
      <c r="O56" s="35" t="str">
        <f>IF(A56="","",IF(J56="",WORKDAY(DATE(YEAR($D56),MONTH($D56)+_xlfn.XLOOKUP(O$2,Paramètres!$A$4:$A$8,Paramètres!$B$4:$B$8,"??",0,1),DAY($D56))-1,1,Table3[Jours fériés]),""))</f>
        <v/>
      </c>
      <c r="P56" s="35" t="str">
        <f>IF(A56="","",IF(K56="",IF($F56=_xlfn.XLOOKUP(P$2,Paramètres!$A$4:$A$8,Paramètres!$B$4:$B$8,"??",0,1),WORKDAY(DATE(YEAR(E56)+_xlfn.XLOOKUP(P$2,Paramètres!$A$4:$A$8,Paramètres!$B$4:$B$8,"??",0,1),MONTH(E56)+2,0)-1,1,Table3[Jours fériés]),
WORKDAY(DATE(YEAR($E56)+_xlfn.XLOOKUP(P$2,Paramètres!$A$4:$A$8,Paramètres!$B$4:$B$8,"??",0,1),MONTH($E56),DAY($E56))-1,1,Table3[Jours fériés])),""))</f>
        <v/>
      </c>
      <c r="Q56" s="35" t="str">
        <f ca="1">IF(A56="","",IF(L56="",IF($F56=_xlfn.XLOOKUP(Q$2,Paramètres!$A$4:$A$8,Paramètres!$B$4:$B$8,"??",0,1),WORKDAY(DATE(YEAR(TODAY()),MONTH(F56)+2,0)-1,1,Table3[Jours fériés]),
WORKDAY(DATE(YEAR($E56)+_xlfn.XLOOKUP(Q$2,Paramètres!$A$4:$A$8,Paramètres!$B$4:$B$8,"??",0,1),MONTH($E56),DAY($E56))-1,1,Table3[Jours fériés])),""))</f>
        <v/>
      </c>
    </row>
    <row r="57" spans="8:17" x14ac:dyDescent="0.2">
      <c r="H57" s="9" t="str" cm="1">
        <f t="array" ref="H57">_xlfn.XLOOKUP(1,(Table2[Nom]=$A57)*(Table2[Prénom]=$B57)*(Table2[Entretien réalisé]=H$2),Table2[Date de l''entretien],"",0,-1)</f>
        <v/>
      </c>
      <c r="I57" s="9" t="str" cm="1">
        <f t="array" ref="I57">_xlfn.XLOOKUP(1,(Table2[Nom]=$A57)*(Table2[Prénom]=$B57)*(Table2[Entretien réalisé]=I$2),Table2[Date de l''entretien],"",0,-1)</f>
        <v/>
      </c>
      <c r="J57" s="9" t="str" cm="1">
        <f t="array" ref="J57">_xlfn.XLOOKUP(1,(Table2[Nom]=$A57)*(Table2[Prénom]=$B57)*(Table2[Entretien réalisé]=J$2),Table2[Date de l''entretien],"",0,-1)</f>
        <v/>
      </c>
      <c r="K57" s="9" t="str" cm="1">
        <f t="array" ref="K57">_xlfn.XLOOKUP(1,(Table2[Nom]=$A57)*(Table2[Prénom]=$B57)*(Table2[Entretien réalisé]=K$2),Table2[Date de l''entretien],"",0,-1)</f>
        <v/>
      </c>
      <c r="L57" s="9" t="str" cm="1">
        <f t="array" ref="L57">_xlfn.XLOOKUP(1,(Table2[Nom]=$A57)*(Table2[Prénom]=$B57)*(Table2[Entretien réalisé]=L$2),Table2[Date de l''entretien],"",0,-1)</f>
        <v/>
      </c>
      <c r="M57" s="35" t="str">
        <f>IF(A57="","",IF(H57="",WORKDAY(DATE(YEAR($D57),MONTH($D57)+_xlfn.XLOOKUP(M$2,Paramètres!$A$4:$A$8,Paramètres!$B$4:$B$8,"??",0,1),DAY($D57))-1,1,Table3[Jours fériés]),""))</f>
        <v/>
      </c>
      <c r="N57" s="35" t="str">
        <f>IF(A57="","",IF(I57="",WORKDAY(DATE(YEAR($D57),MONTH($D57)+_xlfn.XLOOKUP(N$2,Paramètres!$A$4:$A$8,Paramètres!$B$4:$B$8,"??",0,1),DAY($D57))-1,1,Table3[Jours fériés]),
WORKDAY(DATE(YEAR($I57),MONTH($I57)+_xlfn.XLOOKUP(N$2,Paramètres!$A$4:$A$8,Paramètres!$B$4:$B$8,"??",0,1),DAY($I57))-1,1,Table3[Jours fériés])))</f>
        <v/>
      </c>
      <c r="O57" s="35" t="str">
        <f>IF(A57="","",IF(J57="",WORKDAY(DATE(YEAR($D57),MONTH($D57)+_xlfn.XLOOKUP(O$2,Paramètres!$A$4:$A$8,Paramètres!$B$4:$B$8,"??",0,1),DAY($D57))-1,1,Table3[Jours fériés]),""))</f>
        <v/>
      </c>
      <c r="P57" s="35" t="str">
        <f>IF(A57="","",IF(K57="",IF($F57=_xlfn.XLOOKUP(P$2,Paramètres!$A$4:$A$8,Paramètres!$B$4:$B$8,"??",0,1),WORKDAY(DATE(YEAR(E57)+_xlfn.XLOOKUP(P$2,Paramètres!$A$4:$A$8,Paramètres!$B$4:$B$8,"??",0,1),MONTH(E57)+2,0)-1,1,Table3[Jours fériés]),
WORKDAY(DATE(YEAR($E57)+_xlfn.XLOOKUP(P$2,Paramètres!$A$4:$A$8,Paramètres!$B$4:$B$8,"??",0,1),MONTH($E57),DAY($E57))-1,1,Table3[Jours fériés])),""))</f>
        <v/>
      </c>
      <c r="Q57" s="35" t="str">
        <f ca="1">IF(A57="","",IF(L57="",IF($F57=_xlfn.XLOOKUP(Q$2,Paramètres!$A$4:$A$8,Paramètres!$B$4:$B$8,"??",0,1),WORKDAY(DATE(YEAR(TODAY()),MONTH(F57)+2,0)-1,1,Table3[Jours fériés]),
WORKDAY(DATE(YEAR($E57)+_xlfn.XLOOKUP(Q$2,Paramètres!$A$4:$A$8,Paramètres!$B$4:$B$8,"??",0,1),MONTH($E57),DAY($E57))-1,1,Table3[Jours fériés])),""))</f>
        <v/>
      </c>
    </row>
    <row r="58" spans="8:17" x14ac:dyDescent="0.2">
      <c r="H58" s="9" t="str" cm="1">
        <f t="array" ref="H58">_xlfn.XLOOKUP(1,(Table2[Nom]=$A58)*(Table2[Prénom]=$B58)*(Table2[Entretien réalisé]=H$2),Table2[Date de l''entretien],"",0,-1)</f>
        <v/>
      </c>
      <c r="I58" s="9" t="str" cm="1">
        <f t="array" ref="I58">_xlfn.XLOOKUP(1,(Table2[Nom]=$A58)*(Table2[Prénom]=$B58)*(Table2[Entretien réalisé]=I$2),Table2[Date de l''entretien],"",0,-1)</f>
        <v/>
      </c>
      <c r="J58" s="9" t="str" cm="1">
        <f t="array" ref="J58">_xlfn.XLOOKUP(1,(Table2[Nom]=$A58)*(Table2[Prénom]=$B58)*(Table2[Entretien réalisé]=J$2),Table2[Date de l''entretien],"",0,-1)</f>
        <v/>
      </c>
      <c r="K58" s="9" t="str" cm="1">
        <f t="array" ref="K58">_xlfn.XLOOKUP(1,(Table2[Nom]=$A58)*(Table2[Prénom]=$B58)*(Table2[Entretien réalisé]=K$2),Table2[Date de l''entretien],"",0,-1)</f>
        <v/>
      </c>
      <c r="L58" s="9" t="str" cm="1">
        <f t="array" ref="L58">_xlfn.XLOOKUP(1,(Table2[Nom]=$A58)*(Table2[Prénom]=$B58)*(Table2[Entretien réalisé]=L$2),Table2[Date de l''entretien],"",0,-1)</f>
        <v/>
      </c>
      <c r="M58" s="35" t="str">
        <f>IF(A58="","",IF(H58="",WORKDAY(DATE(YEAR($D58),MONTH($D58)+_xlfn.XLOOKUP(M$2,Paramètres!$A$4:$A$8,Paramètres!$B$4:$B$8,"??",0,1),DAY($D58))-1,1,Table3[Jours fériés]),""))</f>
        <v/>
      </c>
      <c r="N58" s="35" t="str">
        <f>IF(A58="","",IF(I58="",WORKDAY(DATE(YEAR($D58),MONTH($D58)+_xlfn.XLOOKUP(N$2,Paramètres!$A$4:$A$8,Paramètres!$B$4:$B$8,"??",0,1),DAY($D58))-1,1,Table3[Jours fériés]),
WORKDAY(DATE(YEAR($I58),MONTH($I58)+_xlfn.XLOOKUP(N$2,Paramètres!$A$4:$A$8,Paramètres!$B$4:$B$8,"??",0,1),DAY($I58))-1,1,Table3[Jours fériés])))</f>
        <v/>
      </c>
      <c r="O58" s="35" t="str">
        <f>IF(A58="","",IF(J58="",WORKDAY(DATE(YEAR($D58),MONTH($D58)+_xlfn.XLOOKUP(O$2,Paramètres!$A$4:$A$8,Paramètres!$B$4:$B$8,"??",0,1),DAY($D58))-1,1,Table3[Jours fériés]),""))</f>
        <v/>
      </c>
      <c r="P58" s="35" t="str">
        <f>IF(A58="","",IF(K58="",IF($F58=_xlfn.XLOOKUP(P$2,Paramètres!$A$4:$A$8,Paramètres!$B$4:$B$8,"??",0,1),WORKDAY(DATE(YEAR(E58)+_xlfn.XLOOKUP(P$2,Paramètres!$A$4:$A$8,Paramètres!$B$4:$B$8,"??",0,1),MONTH(E58)+2,0)-1,1,Table3[Jours fériés]),
WORKDAY(DATE(YEAR($E58)+_xlfn.XLOOKUP(P$2,Paramètres!$A$4:$A$8,Paramètres!$B$4:$B$8,"??",0,1),MONTH($E58),DAY($E58))-1,1,Table3[Jours fériés])),""))</f>
        <v/>
      </c>
      <c r="Q58" s="35" t="str">
        <f ca="1">IF(A58="","",IF(L58="",IF($F58=_xlfn.XLOOKUP(Q$2,Paramètres!$A$4:$A$8,Paramètres!$B$4:$B$8,"??",0,1),WORKDAY(DATE(YEAR(TODAY()),MONTH(F58)+2,0)-1,1,Table3[Jours fériés]),
WORKDAY(DATE(YEAR($E58)+_xlfn.XLOOKUP(Q$2,Paramètres!$A$4:$A$8,Paramètres!$B$4:$B$8,"??",0,1),MONTH($E58),DAY($E58))-1,1,Table3[Jours fériés])),""))</f>
        <v/>
      </c>
    </row>
    <row r="59" spans="8:17" x14ac:dyDescent="0.2">
      <c r="H59" s="9" t="str" cm="1">
        <f t="array" ref="H59">_xlfn.XLOOKUP(1,(Table2[Nom]=$A59)*(Table2[Prénom]=$B59)*(Table2[Entretien réalisé]=H$2),Table2[Date de l''entretien],"",0,-1)</f>
        <v/>
      </c>
      <c r="I59" s="9" t="str" cm="1">
        <f t="array" ref="I59">_xlfn.XLOOKUP(1,(Table2[Nom]=$A59)*(Table2[Prénom]=$B59)*(Table2[Entretien réalisé]=I$2),Table2[Date de l''entretien],"",0,-1)</f>
        <v/>
      </c>
      <c r="J59" s="9" t="str" cm="1">
        <f t="array" ref="J59">_xlfn.XLOOKUP(1,(Table2[Nom]=$A59)*(Table2[Prénom]=$B59)*(Table2[Entretien réalisé]=J$2),Table2[Date de l''entretien],"",0,-1)</f>
        <v/>
      </c>
      <c r="K59" s="9" t="str" cm="1">
        <f t="array" ref="K59">_xlfn.XLOOKUP(1,(Table2[Nom]=$A59)*(Table2[Prénom]=$B59)*(Table2[Entretien réalisé]=K$2),Table2[Date de l''entretien],"",0,-1)</f>
        <v/>
      </c>
      <c r="L59" s="9" t="str" cm="1">
        <f t="array" ref="L59">_xlfn.XLOOKUP(1,(Table2[Nom]=$A59)*(Table2[Prénom]=$B59)*(Table2[Entretien réalisé]=L$2),Table2[Date de l''entretien],"",0,-1)</f>
        <v/>
      </c>
      <c r="M59" s="35" t="str">
        <f>IF(A59="","",IF(H59="",WORKDAY(DATE(YEAR($D59),MONTH($D59)+_xlfn.XLOOKUP(M$2,Paramètres!$A$4:$A$8,Paramètres!$B$4:$B$8,"??",0,1),DAY($D59))-1,1,Table3[Jours fériés]),""))</f>
        <v/>
      </c>
      <c r="N59" s="35" t="str">
        <f>IF(A59="","",IF(I59="",WORKDAY(DATE(YEAR($D59),MONTH($D59)+_xlfn.XLOOKUP(N$2,Paramètres!$A$4:$A$8,Paramètres!$B$4:$B$8,"??",0,1),DAY($D59))-1,1,Table3[Jours fériés]),
WORKDAY(DATE(YEAR($I59),MONTH($I59)+_xlfn.XLOOKUP(N$2,Paramètres!$A$4:$A$8,Paramètres!$B$4:$B$8,"??",0,1),DAY($I59))-1,1,Table3[Jours fériés])))</f>
        <v/>
      </c>
      <c r="O59" s="35" t="str">
        <f>IF(A59="","",IF(J59="",WORKDAY(DATE(YEAR($D59),MONTH($D59)+_xlfn.XLOOKUP(O$2,Paramètres!$A$4:$A$8,Paramètres!$B$4:$B$8,"??",0,1),DAY($D59))-1,1,Table3[Jours fériés]),""))</f>
        <v/>
      </c>
      <c r="P59" s="35" t="str">
        <f>IF(A59="","",IF(K59="",IF($F59=_xlfn.XLOOKUP(P$2,Paramètres!$A$4:$A$8,Paramètres!$B$4:$B$8,"??",0,1),WORKDAY(DATE(YEAR(E59)+_xlfn.XLOOKUP(P$2,Paramètres!$A$4:$A$8,Paramètres!$B$4:$B$8,"??",0,1),MONTH(E59)+2,0)-1,1,Table3[Jours fériés]),
WORKDAY(DATE(YEAR($E59)+_xlfn.XLOOKUP(P$2,Paramètres!$A$4:$A$8,Paramètres!$B$4:$B$8,"??",0,1),MONTH($E59),DAY($E59))-1,1,Table3[Jours fériés])),""))</f>
        <v/>
      </c>
      <c r="Q59" s="35" t="str">
        <f ca="1">IF(A59="","",IF(L59="",IF($F59=_xlfn.XLOOKUP(Q$2,Paramètres!$A$4:$A$8,Paramètres!$B$4:$B$8,"??",0,1),WORKDAY(DATE(YEAR(TODAY()),MONTH(F59)+2,0)-1,1,Table3[Jours fériés]),
WORKDAY(DATE(YEAR($E59)+_xlfn.XLOOKUP(Q$2,Paramètres!$A$4:$A$8,Paramètres!$B$4:$B$8,"??",0,1),MONTH($E59),DAY($E59))-1,1,Table3[Jours fériés])),""))</f>
        <v/>
      </c>
    </row>
    <row r="60" spans="8:17" x14ac:dyDescent="0.2">
      <c r="H60" s="9" t="str" cm="1">
        <f t="array" ref="H60">_xlfn.XLOOKUP(1,(Table2[Nom]=$A60)*(Table2[Prénom]=$B60)*(Table2[Entretien réalisé]=H$2),Table2[Date de l''entretien],"",0,-1)</f>
        <v/>
      </c>
      <c r="I60" s="9" t="str" cm="1">
        <f t="array" ref="I60">_xlfn.XLOOKUP(1,(Table2[Nom]=$A60)*(Table2[Prénom]=$B60)*(Table2[Entretien réalisé]=I$2),Table2[Date de l''entretien],"",0,-1)</f>
        <v/>
      </c>
      <c r="J60" s="9" t="str" cm="1">
        <f t="array" ref="J60">_xlfn.XLOOKUP(1,(Table2[Nom]=$A60)*(Table2[Prénom]=$B60)*(Table2[Entretien réalisé]=J$2),Table2[Date de l''entretien],"",0,-1)</f>
        <v/>
      </c>
      <c r="K60" s="9" t="str" cm="1">
        <f t="array" ref="K60">_xlfn.XLOOKUP(1,(Table2[Nom]=$A60)*(Table2[Prénom]=$B60)*(Table2[Entretien réalisé]=K$2),Table2[Date de l''entretien],"",0,-1)</f>
        <v/>
      </c>
      <c r="L60" s="9" t="str" cm="1">
        <f t="array" ref="L60">_xlfn.XLOOKUP(1,(Table2[Nom]=$A60)*(Table2[Prénom]=$B60)*(Table2[Entretien réalisé]=L$2),Table2[Date de l''entretien],"",0,-1)</f>
        <v/>
      </c>
      <c r="M60" s="35" t="str">
        <f>IF(A60="","",IF(H60="",WORKDAY(DATE(YEAR($D60),MONTH($D60)+_xlfn.XLOOKUP(M$2,Paramètres!$A$4:$A$8,Paramètres!$B$4:$B$8,"??",0,1),DAY($D60))-1,1,Table3[Jours fériés]),""))</f>
        <v/>
      </c>
      <c r="N60" s="35" t="str">
        <f>IF(A60="","",IF(I60="",WORKDAY(DATE(YEAR($D60),MONTH($D60)+_xlfn.XLOOKUP(N$2,Paramètres!$A$4:$A$8,Paramètres!$B$4:$B$8,"??",0,1),DAY($D60))-1,1,Table3[Jours fériés]),
WORKDAY(DATE(YEAR($I60),MONTH($I60)+_xlfn.XLOOKUP(N$2,Paramètres!$A$4:$A$8,Paramètres!$B$4:$B$8,"??",0,1),DAY($I60))-1,1,Table3[Jours fériés])))</f>
        <v/>
      </c>
      <c r="O60" s="35" t="str">
        <f>IF(A60="","",IF(J60="",WORKDAY(DATE(YEAR($D60),MONTH($D60)+_xlfn.XLOOKUP(O$2,Paramètres!$A$4:$A$8,Paramètres!$B$4:$B$8,"??",0,1),DAY($D60))-1,1,Table3[Jours fériés]),""))</f>
        <v/>
      </c>
      <c r="P60" s="35" t="str">
        <f>IF(A60="","",IF(K60="",IF($F60=_xlfn.XLOOKUP(P$2,Paramètres!$A$4:$A$8,Paramètres!$B$4:$B$8,"??",0,1),WORKDAY(DATE(YEAR(E60)+_xlfn.XLOOKUP(P$2,Paramètres!$A$4:$A$8,Paramètres!$B$4:$B$8,"??",0,1),MONTH(E60)+2,0)-1,1,Table3[Jours fériés]),
WORKDAY(DATE(YEAR($E60)+_xlfn.XLOOKUP(P$2,Paramètres!$A$4:$A$8,Paramètres!$B$4:$B$8,"??",0,1),MONTH($E60),DAY($E60))-1,1,Table3[Jours fériés])),""))</f>
        <v/>
      </c>
      <c r="Q60" s="35" t="str">
        <f ca="1">IF(A60="","",IF(L60="",IF($F60=_xlfn.XLOOKUP(Q$2,Paramètres!$A$4:$A$8,Paramètres!$B$4:$B$8,"??",0,1),WORKDAY(DATE(YEAR(TODAY()),MONTH(F60)+2,0)-1,1,Table3[Jours fériés]),
WORKDAY(DATE(YEAR($E60)+_xlfn.XLOOKUP(Q$2,Paramètres!$A$4:$A$8,Paramètres!$B$4:$B$8,"??",0,1),MONTH($E60),DAY($E60))-1,1,Table3[Jours fériés])),""))</f>
        <v/>
      </c>
    </row>
    <row r="61" spans="8:17" x14ac:dyDescent="0.2">
      <c r="H61" s="9" t="str" cm="1">
        <f t="array" ref="H61">_xlfn.XLOOKUP(1,(Table2[Nom]=$A61)*(Table2[Prénom]=$B61)*(Table2[Entretien réalisé]=H$2),Table2[Date de l''entretien],"",0,-1)</f>
        <v/>
      </c>
      <c r="I61" s="9" t="str" cm="1">
        <f t="array" ref="I61">_xlfn.XLOOKUP(1,(Table2[Nom]=$A61)*(Table2[Prénom]=$B61)*(Table2[Entretien réalisé]=I$2),Table2[Date de l''entretien],"",0,-1)</f>
        <v/>
      </c>
      <c r="J61" s="9" t="str" cm="1">
        <f t="array" ref="J61">_xlfn.XLOOKUP(1,(Table2[Nom]=$A61)*(Table2[Prénom]=$B61)*(Table2[Entretien réalisé]=J$2),Table2[Date de l''entretien],"",0,-1)</f>
        <v/>
      </c>
      <c r="K61" s="9" t="str" cm="1">
        <f t="array" ref="K61">_xlfn.XLOOKUP(1,(Table2[Nom]=$A61)*(Table2[Prénom]=$B61)*(Table2[Entretien réalisé]=K$2),Table2[Date de l''entretien],"",0,-1)</f>
        <v/>
      </c>
      <c r="L61" s="9" t="str" cm="1">
        <f t="array" ref="L61">_xlfn.XLOOKUP(1,(Table2[Nom]=$A61)*(Table2[Prénom]=$B61)*(Table2[Entretien réalisé]=L$2),Table2[Date de l''entretien],"",0,-1)</f>
        <v/>
      </c>
      <c r="M61" s="35" t="str">
        <f>IF(A61="","",IF(H61="",WORKDAY(DATE(YEAR($D61),MONTH($D61)+_xlfn.XLOOKUP(M$2,Paramètres!$A$4:$A$8,Paramètres!$B$4:$B$8,"??",0,1),DAY($D61))-1,1,Table3[Jours fériés]),""))</f>
        <v/>
      </c>
      <c r="N61" s="35" t="str">
        <f>IF(A61="","",IF(I61="",WORKDAY(DATE(YEAR($D61),MONTH($D61)+_xlfn.XLOOKUP(N$2,Paramètres!$A$4:$A$8,Paramètres!$B$4:$B$8,"??",0,1),DAY($D61))-1,1,Table3[Jours fériés]),
WORKDAY(DATE(YEAR($I61),MONTH($I61)+_xlfn.XLOOKUP(N$2,Paramètres!$A$4:$A$8,Paramètres!$B$4:$B$8,"??",0,1),DAY($I61))-1,1,Table3[Jours fériés])))</f>
        <v/>
      </c>
      <c r="O61" s="35" t="str">
        <f>IF(A61="","",IF(J61="",WORKDAY(DATE(YEAR($D61),MONTH($D61)+_xlfn.XLOOKUP(O$2,Paramètres!$A$4:$A$8,Paramètres!$B$4:$B$8,"??",0,1),DAY($D61))-1,1,Table3[Jours fériés]),""))</f>
        <v/>
      </c>
      <c r="P61" s="35" t="str">
        <f>IF(A61="","",IF(K61="",IF($F61=_xlfn.XLOOKUP(P$2,Paramètres!$A$4:$A$8,Paramètres!$B$4:$B$8,"??",0,1),WORKDAY(DATE(YEAR(E61)+_xlfn.XLOOKUP(P$2,Paramètres!$A$4:$A$8,Paramètres!$B$4:$B$8,"??",0,1),MONTH(E61)+2,0)-1,1,Table3[Jours fériés]),
WORKDAY(DATE(YEAR($E61)+_xlfn.XLOOKUP(P$2,Paramètres!$A$4:$A$8,Paramètres!$B$4:$B$8,"??",0,1),MONTH($E61),DAY($E61))-1,1,Table3[Jours fériés])),""))</f>
        <v/>
      </c>
      <c r="Q61" s="35" t="str">
        <f ca="1">IF(A61="","",IF(L61="",IF($F61=_xlfn.XLOOKUP(Q$2,Paramètres!$A$4:$A$8,Paramètres!$B$4:$B$8,"??",0,1),WORKDAY(DATE(YEAR(TODAY()),MONTH(F61)+2,0)-1,1,Table3[Jours fériés]),
WORKDAY(DATE(YEAR($E61)+_xlfn.XLOOKUP(Q$2,Paramètres!$A$4:$A$8,Paramètres!$B$4:$B$8,"??",0,1),MONTH($E61),DAY($E61))-1,1,Table3[Jours fériés])),""))</f>
        <v/>
      </c>
    </row>
    <row r="62" spans="8:17" x14ac:dyDescent="0.2">
      <c r="H62" s="9" t="str" cm="1">
        <f t="array" ref="H62">_xlfn.XLOOKUP(1,(Table2[Nom]=$A62)*(Table2[Prénom]=$B62)*(Table2[Entretien réalisé]=H$2),Table2[Date de l''entretien],"",0,-1)</f>
        <v/>
      </c>
      <c r="I62" s="9" t="str" cm="1">
        <f t="array" ref="I62">_xlfn.XLOOKUP(1,(Table2[Nom]=$A62)*(Table2[Prénom]=$B62)*(Table2[Entretien réalisé]=I$2),Table2[Date de l''entretien],"",0,-1)</f>
        <v/>
      </c>
      <c r="J62" s="9" t="str" cm="1">
        <f t="array" ref="J62">_xlfn.XLOOKUP(1,(Table2[Nom]=$A62)*(Table2[Prénom]=$B62)*(Table2[Entretien réalisé]=J$2),Table2[Date de l''entretien],"",0,-1)</f>
        <v/>
      </c>
      <c r="K62" s="9" t="str" cm="1">
        <f t="array" ref="K62">_xlfn.XLOOKUP(1,(Table2[Nom]=$A62)*(Table2[Prénom]=$B62)*(Table2[Entretien réalisé]=K$2),Table2[Date de l''entretien],"",0,-1)</f>
        <v/>
      </c>
      <c r="L62" s="9" t="str" cm="1">
        <f t="array" ref="L62">_xlfn.XLOOKUP(1,(Table2[Nom]=$A62)*(Table2[Prénom]=$B62)*(Table2[Entretien réalisé]=L$2),Table2[Date de l''entretien],"",0,-1)</f>
        <v/>
      </c>
      <c r="M62" s="35" t="str">
        <f>IF(A62="","",IF(H62="",WORKDAY(DATE(YEAR($D62),MONTH($D62)+_xlfn.XLOOKUP(M$2,Paramètres!$A$4:$A$8,Paramètres!$B$4:$B$8,"??",0,1),DAY($D62))-1,1,Table3[Jours fériés]),""))</f>
        <v/>
      </c>
      <c r="N62" s="35" t="str">
        <f>IF(A62="","",IF(I62="",WORKDAY(DATE(YEAR($D62),MONTH($D62)+_xlfn.XLOOKUP(N$2,Paramètres!$A$4:$A$8,Paramètres!$B$4:$B$8,"??",0,1),DAY($D62))-1,1,Table3[Jours fériés]),
WORKDAY(DATE(YEAR($I62),MONTH($I62)+_xlfn.XLOOKUP(N$2,Paramètres!$A$4:$A$8,Paramètres!$B$4:$B$8,"??",0,1),DAY($I62))-1,1,Table3[Jours fériés])))</f>
        <v/>
      </c>
      <c r="O62" s="35" t="str">
        <f>IF(A62="","",IF(J62="",WORKDAY(DATE(YEAR($D62),MONTH($D62)+_xlfn.XLOOKUP(O$2,Paramètres!$A$4:$A$8,Paramètres!$B$4:$B$8,"??",0,1),DAY($D62))-1,1,Table3[Jours fériés]),""))</f>
        <v/>
      </c>
      <c r="P62" s="35" t="str">
        <f>IF(A62="","",IF(K62="",IF($F62=_xlfn.XLOOKUP(P$2,Paramètres!$A$4:$A$8,Paramètres!$B$4:$B$8,"??",0,1),WORKDAY(DATE(YEAR(E62)+_xlfn.XLOOKUP(P$2,Paramètres!$A$4:$A$8,Paramètres!$B$4:$B$8,"??",0,1),MONTH(E62)+2,0)-1,1,Table3[Jours fériés]),
WORKDAY(DATE(YEAR($E62)+_xlfn.XLOOKUP(P$2,Paramètres!$A$4:$A$8,Paramètres!$B$4:$B$8,"??",0,1),MONTH($E62),DAY($E62))-1,1,Table3[Jours fériés])),""))</f>
        <v/>
      </c>
      <c r="Q62" s="35" t="str">
        <f ca="1">IF(A62="","",IF(L62="",IF($F62=_xlfn.XLOOKUP(Q$2,Paramètres!$A$4:$A$8,Paramètres!$B$4:$B$8,"??",0,1),WORKDAY(DATE(YEAR(TODAY()),MONTH(F62)+2,0)-1,1,Table3[Jours fériés]),
WORKDAY(DATE(YEAR($E62)+_xlfn.XLOOKUP(Q$2,Paramètres!$A$4:$A$8,Paramètres!$B$4:$B$8,"??",0,1),MONTH($E62),DAY($E62))-1,1,Table3[Jours fériés])),""))</f>
        <v/>
      </c>
    </row>
    <row r="63" spans="8:17" x14ac:dyDescent="0.2">
      <c r="H63" s="9" t="str" cm="1">
        <f t="array" ref="H63">_xlfn.XLOOKUP(1,(Table2[Nom]=$A63)*(Table2[Prénom]=$B63)*(Table2[Entretien réalisé]=H$2),Table2[Date de l''entretien],"",0,-1)</f>
        <v/>
      </c>
      <c r="I63" s="9" t="str" cm="1">
        <f t="array" ref="I63">_xlfn.XLOOKUP(1,(Table2[Nom]=$A63)*(Table2[Prénom]=$B63)*(Table2[Entretien réalisé]=I$2),Table2[Date de l''entretien],"",0,-1)</f>
        <v/>
      </c>
      <c r="J63" s="9" t="str" cm="1">
        <f t="array" ref="J63">_xlfn.XLOOKUP(1,(Table2[Nom]=$A63)*(Table2[Prénom]=$B63)*(Table2[Entretien réalisé]=J$2),Table2[Date de l''entretien],"",0,-1)</f>
        <v/>
      </c>
      <c r="K63" s="9" t="str" cm="1">
        <f t="array" ref="K63">_xlfn.XLOOKUP(1,(Table2[Nom]=$A63)*(Table2[Prénom]=$B63)*(Table2[Entretien réalisé]=K$2),Table2[Date de l''entretien],"",0,-1)</f>
        <v/>
      </c>
      <c r="L63" s="9" t="str" cm="1">
        <f t="array" ref="L63">_xlfn.XLOOKUP(1,(Table2[Nom]=$A63)*(Table2[Prénom]=$B63)*(Table2[Entretien réalisé]=L$2),Table2[Date de l''entretien],"",0,-1)</f>
        <v/>
      </c>
      <c r="M63" s="35" t="str">
        <f>IF(A63="","",IF(H63="",WORKDAY(DATE(YEAR($D63),MONTH($D63)+_xlfn.XLOOKUP(M$2,Paramètres!$A$4:$A$8,Paramètres!$B$4:$B$8,"??",0,1),DAY($D63))-1,1,Table3[Jours fériés]),""))</f>
        <v/>
      </c>
      <c r="N63" s="35" t="str">
        <f>IF(A63="","",IF(I63="",WORKDAY(DATE(YEAR($D63),MONTH($D63)+_xlfn.XLOOKUP(N$2,Paramètres!$A$4:$A$8,Paramètres!$B$4:$B$8,"??",0,1),DAY($D63))-1,1,Table3[Jours fériés]),
WORKDAY(DATE(YEAR($I63),MONTH($I63)+_xlfn.XLOOKUP(N$2,Paramètres!$A$4:$A$8,Paramètres!$B$4:$B$8,"??",0,1),DAY($I63))-1,1,Table3[Jours fériés])))</f>
        <v/>
      </c>
      <c r="O63" s="35" t="str">
        <f>IF(A63="","",IF(J63="",WORKDAY(DATE(YEAR($D63),MONTH($D63)+_xlfn.XLOOKUP(O$2,Paramètres!$A$4:$A$8,Paramètres!$B$4:$B$8,"??",0,1),DAY($D63))-1,1,Table3[Jours fériés]),""))</f>
        <v/>
      </c>
      <c r="P63" s="35" t="str">
        <f>IF(A63="","",IF(K63="",IF($F63=_xlfn.XLOOKUP(P$2,Paramètres!$A$4:$A$8,Paramètres!$B$4:$B$8,"??",0,1),WORKDAY(DATE(YEAR(E63)+_xlfn.XLOOKUP(P$2,Paramètres!$A$4:$A$8,Paramètres!$B$4:$B$8,"??",0,1),MONTH(E63)+2,0)-1,1,Table3[Jours fériés]),
WORKDAY(DATE(YEAR($E63)+_xlfn.XLOOKUP(P$2,Paramètres!$A$4:$A$8,Paramètres!$B$4:$B$8,"??",0,1),MONTH($E63),DAY($E63))-1,1,Table3[Jours fériés])),""))</f>
        <v/>
      </c>
      <c r="Q63" s="35" t="str">
        <f ca="1">IF(A63="","",IF(L63="",IF($F63=_xlfn.XLOOKUP(Q$2,Paramètres!$A$4:$A$8,Paramètres!$B$4:$B$8,"??",0,1),WORKDAY(DATE(YEAR(TODAY()),MONTH(F63)+2,0)-1,1,Table3[Jours fériés]),
WORKDAY(DATE(YEAR($E63)+_xlfn.XLOOKUP(Q$2,Paramètres!$A$4:$A$8,Paramètres!$B$4:$B$8,"??",0,1),MONTH($E63),DAY($E63))-1,1,Table3[Jours fériés])),""))</f>
        <v/>
      </c>
    </row>
    <row r="64" spans="8:17" x14ac:dyDescent="0.2">
      <c r="H64" s="9" t="str" cm="1">
        <f t="array" ref="H64">_xlfn.XLOOKUP(1,(Table2[Nom]=$A64)*(Table2[Prénom]=$B64)*(Table2[Entretien réalisé]=H$2),Table2[Date de l''entretien],"",0,-1)</f>
        <v/>
      </c>
      <c r="I64" s="9" t="str" cm="1">
        <f t="array" ref="I64">_xlfn.XLOOKUP(1,(Table2[Nom]=$A64)*(Table2[Prénom]=$B64)*(Table2[Entretien réalisé]=I$2),Table2[Date de l''entretien],"",0,-1)</f>
        <v/>
      </c>
      <c r="J64" s="9" t="str" cm="1">
        <f t="array" ref="J64">_xlfn.XLOOKUP(1,(Table2[Nom]=$A64)*(Table2[Prénom]=$B64)*(Table2[Entretien réalisé]=J$2),Table2[Date de l''entretien],"",0,-1)</f>
        <v/>
      </c>
      <c r="K64" s="9" t="str" cm="1">
        <f t="array" ref="K64">_xlfn.XLOOKUP(1,(Table2[Nom]=$A64)*(Table2[Prénom]=$B64)*(Table2[Entretien réalisé]=K$2),Table2[Date de l''entretien],"",0,-1)</f>
        <v/>
      </c>
      <c r="L64" s="9" t="str" cm="1">
        <f t="array" ref="L64">_xlfn.XLOOKUP(1,(Table2[Nom]=$A64)*(Table2[Prénom]=$B64)*(Table2[Entretien réalisé]=L$2),Table2[Date de l''entretien],"",0,-1)</f>
        <v/>
      </c>
      <c r="M64" s="35" t="str">
        <f>IF(A64="","",IF(H64="",WORKDAY(DATE(YEAR($D64),MONTH($D64)+_xlfn.XLOOKUP(M$2,Paramètres!$A$4:$A$8,Paramètres!$B$4:$B$8,"??",0,1),DAY($D64))-1,1,Table3[Jours fériés]),""))</f>
        <v/>
      </c>
      <c r="N64" s="35" t="str">
        <f>IF(A64="","",IF(I64="",WORKDAY(DATE(YEAR($D64),MONTH($D64)+_xlfn.XLOOKUP(N$2,Paramètres!$A$4:$A$8,Paramètres!$B$4:$B$8,"??",0,1),DAY($D64))-1,1,Table3[Jours fériés]),
WORKDAY(DATE(YEAR($I64),MONTH($I64)+_xlfn.XLOOKUP(N$2,Paramètres!$A$4:$A$8,Paramètres!$B$4:$B$8,"??",0,1),DAY($I64))-1,1,Table3[Jours fériés])))</f>
        <v/>
      </c>
      <c r="O64" s="35" t="str">
        <f>IF(A64="","",IF(J64="",WORKDAY(DATE(YEAR($D64),MONTH($D64)+_xlfn.XLOOKUP(O$2,Paramètres!$A$4:$A$8,Paramètres!$B$4:$B$8,"??",0,1),DAY($D64))-1,1,Table3[Jours fériés]),""))</f>
        <v/>
      </c>
      <c r="P64" s="35" t="str">
        <f>IF(A64="","",IF(K64="",IF($F64=_xlfn.XLOOKUP(P$2,Paramètres!$A$4:$A$8,Paramètres!$B$4:$B$8,"??",0,1),WORKDAY(DATE(YEAR(E64)+_xlfn.XLOOKUP(P$2,Paramètres!$A$4:$A$8,Paramètres!$B$4:$B$8,"??",0,1),MONTH(E64)+2,0)-1,1,Table3[Jours fériés]),
WORKDAY(DATE(YEAR($E64)+_xlfn.XLOOKUP(P$2,Paramètres!$A$4:$A$8,Paramètres!$B$4:$B$8,"??",0,1),MONTH($E64),DAY($E64))-1,1,Table3[Jours fériés])),""))</f>
        <v/>
      </c>
      <c r="Q64" s="35" t="str">
        <f ca="1">IF(A64="","",IF(L64="",IF($F64=_xlfn.XLOOKUP(Q$2,Paramètres!$A$4:$A$8,Paramètres!$B$4:$B$8,"??",0,1),WORKDAY(DATE(YEAR(TODAY()),MONTH(F64)+2,0)-1,1,Table3[Jours fériés]),
WORKDAY(DATE(YEAR($E64)+_xlfn.XLOOKUP(Q$2,Paramètres!$A$4:$A$8,Paramètres!$B$4:$B$8,"??",0,1),MONTH($E64),DAY($E64))-1,1,Table3[Jours fériés])),""))</f>
        <v/>
      </c>
    </row>
    <row r="65" spans="8:17" x14ac:dyDescent="0.2">
      <c r="H65" s="9" t="str" cm="1">
        <f t="array" ref="H65">_xlfn.XLOOKUP(1,(Table2[Nom]=$A65)*(Table2[Prénom]=$B65)*(Table2[Entretien réalisé]=H$2),Table2[Date de l''entretien],"",0,-1)</f>
        <v/>
      </c>
      <c r="I65" s="9" t="str" cm="1">
        <f t="array" ref="I65">_xlfn.XLOOKUP(1,(Table2[Nom]=$A65)*(Table2[Prénom]=$B65)*(Table2[Entretien réalisé]=I$2),Table2[Date de l''entretien],"",0,-1)</f>
        <v/>
      </c>
      <c r="J65" s="9" t="str" cm="1">
        <f t="array" ref="J65">_xlfn.XLOOKUP(1,(Table2[Nom]=$A65)*(Table2[Prénom]=$B65)*(Table2[Entretien réalisé]=J$2),Table2[Date de l''entretien],"",0,-1)</f>
        <v/>
      </c>
      <c r="K65" s="9" t="str" cm="1">
        <f t="array" ref="K65">_xlfn.XLOOKUP(1,(Table2[Nom]=$A65)*(Table2[Prénom]=$B65)*(Table2[Entretien réalisé]=K$2),Table2[Date de l''entretien],"",0,-1)</f>
        <v/>
      </c>
      <c r="L65" s="9" t="str" cm="1">
        <f t="array" ref="L65">_xlfn.XLOOKUP(1,(Table2[Nom]=$A65)*(Table2[Prénom]=$B65)*(Table2[Entretien réalisé]=L$2),Table2[Date de l''entretien],"",0,-1)</f>
        <v/>
      </c>
      <c r="M65" s="35" t="str">
        <f>IF(A65="","",IF(H65="",WORKDAY(DATE(YEAR($D65),MONTH($D65)+_xlfn.XLOOKUP(M$2,Paramètres!$A$4:$A$8,Paramètres!$B$4:$B$8,"??",0,1),DAY($D65))-1,1,Table3[Jours fériés]),""))</f>
        <v/>
      </c>
      <c r="N65" s="35" t="str">
        <f>IF(A65="","",IF(I65="",WORKDAY(DATE(YEAR($D65),MONTH($D65)+_xlfn.XLOOKUP(N$2,Paramètres!$A$4:$A$8,Paramètres!$B$4:$B$8,"??",0,1),DAY($D65))-1,1,Table3[Jours fériés]),
WORKDAY(DATE(YEAR($I65),MONTH($I65)+_xlfn.XLOOKUP(N$2,Paramètres!$A$4:$A$8,Paramètres!$B$4:$B$8,"??",0,1),DAY($I65))-1,1,Table3[Jours fériés])))</f>
        <v/>
      </c>
      <c r="O65" s="35" t="str">
        <f>IF(A65="","",IF(J65="",WORKDAY(DATE(YEAR($D65),MONTH($D65)+_xlfn.XLOOKUP(O$2,Paramètres!$A$4:$A$8,Paramètres!$B$4:$B$8,"??",0,1),DAY($D65))-1,1,Table3[Jours fériés]),""))</f>
        <v/>
      </c>
      <c r="P65" s="35" t="str">
        <f>IF(A65="","",IF(K65="",IF($F65=_xlfn.XLOOKUP(P$2,Paramètres!$A$4:$A$8,Paramètres!$B$4:$B$8,"??",0,1),WORKDAY(DATE(YEAR(E65)+_xlfn.XLOOKUP(P$2,Paramètres!$A$4:$A$8,Paramètres!$B$4:$B$8,"??",0,1),MONTH(E65)+2,0)-1,1,Table3[Jours fériés]),
WORKDAY(DATE(YEAR($E65)+_xlfn.XLOOKUP(P$2,Paramètres!$A$4:$A$8,Paramètres!$B$4:$B$8,"??",0,1),MONTH($E65),DAY($E65))-1,1,Table3[Jours fériés])),""))</f>
        <v/>
      </c>
      <c r="Q65" s="35" t="str">
        <f ca="1">IF(A65="","",IF(L65="",IF($F65=_xlfn.XLOOKUP(Q$2,Paramètres!$A$4:$A$8,Paramètres!$B$4:$B$8,"??",0,1),WORKDAY(DATE(YEAR(TODAY()),MONTH(F65)+2,0)-1,1,Table3[Jours fériés]),
WORKDAY(DATE(YEAR($E65)+_xlfn.XLOOKUP(Q$2,Paramètres!$A$4:$A$8,Paramètres!$B$4:$B$8,"??",0,1),MONTH($E65),DAY($E65))-1,1,Table3[Jours fériés])),""))</f>
        <v/>
      </c>
    </row>
    <row r="66" spans="8:17" x14ac:dyDescent="0.2">
      <c r="H66" s="9" t="str" cm="1">
        <f t="array" ref="H66">_xlfn.XLOOKUP(1,(Table2[Nom]=$A66)*(Table2[Prénom]=$B66)*(Table2[Entretien réalisé]=H$2),Table2[Date de l''entretien],"",0,-1)</f>
        <v/>
      </c>
      <c r="I66" s="9" t="str" cm="1">
        <f t="array" ref="I66">_xlfn.XLOOKUP(1,(Table2[Nom]=$A66)*(Table2[Prénom]=$B66)*(Table2[Entretien réalisé]=I$2),Table2[Date de l''entretien],"",0,-1)</f>
        <v/>
      </c>
      <c r="J66" s="9" t="str" cm="1">
        <f t="array" ref="J66">_xlfn.XLOOKUP(1,(Table2[Nom]=$A66)*(Table2[Prénom]=$B66)*(Table2[Entretien réalisé]=J$2),Table2[Date de l''entretien],"",0,-1)</f>
        <v/>
      </c>
      <c r="K66" s="9" t="str" cm="1">
        <f t="array" ref="K66">_xlfn.XLOOKUP(1,(Table2[Nom]=$A66)*(Table2[Prénom]=$B66)*(Table2[Entretien réalisé]=K$2),Table2[Date de l''entretien],"",0,-1)</f>
        <v/>
      </c>
      <c r="L66" s="9" t="str" cm="1">
        <f t="array" ref="L66">_xlfn.XLOOKUP(1,(Table2[Nom]=$A66)*(Table2[Prénom]=$B66)*(Table2[Entretien réalisé]=L$2),Table2[Date de l''entretien],"",0,-1)</f>
        <v/>
      </c>
      <c r="M66" s="35" t="str">
        <f>IF(A66="","",IF(H66="",WORKDAY(DATE(YEAR($D66),MONTH($D66)+_xlfn.XLOOKUP(M$2,Paramètres!$A$4:$A$8,Paramètres!$B$4:$B$8,"??",0,1),DAY($D66))-1,1,Table3[Jours fériés]),""))</f>
        <v/>
      </c>
      <c r="N66" s="35" t="str">
        <f>IF(A66="","",IF(I66="",WORKDAY(DATE(YEAR($D66),MONTH($D66)+_xlfn.XLOOKUP(N$2,Paramètres!$A$4:$A$8,Paramètres!$B$4:$B$8,"??",0,1),DAY($D66))-1,1,Table3[Jours fériés]),
WORKDAY(DATE(YEAR($I66),MONTH($I66)+_xlfn.XLOOKUP(N$2,Paramètres!$A$4:$A$8,Paramètres!$B$4:$B$8,"??",0,1),DAY($I66))-1,1,Table3[Jours fériés])))</f>
        <v/>
      </c>
      <c r="O66" s="35" t="str">
        <f>IF(A66="","",IF(J66="",WORKDAY(DATE(YEAR($D66),MONTH($D66)+_xlfn.XLOOKUP(O$2,Paramètres!$A$4:$A$8,Paramètres!$B$4:$B$8,"??",0,1),DAY($D66))-1,1,Table3[Jours fériés]),""))</f>
        <v/>
      </c>
      <c r="P66" s="35" t="str">
        <f>IF(A66="","",IF(K66="",IF($F66=_xlfn.XLOOKUP(P$2,Paramètres!$A$4:$A$8,Paramètres!$B$4:$B$8,"??",0,1),WORKDAY(DATE(YEAR(E66)+_xlfn.XLOOKUP(P$2,Paramètres!$A$4:$A$8,Paramètres!$B$4:$B$8,"??",0,1),MONTH(E66)+2,0)-1,1,Table3[Jours fériés]),
WORKDAY(DATE(YEAR($E66)+_xlfn.XLOOKUP(P$2,Paramètres!$A$4:$A$8,Paramètres!$B$4:$B$8,"??",0,1),MONTH($E66),DAY($E66))-1,1,Table3[Jours fériés])),""))</f>
        <v/>
      </c>
      <c r="Q66" s="35" t="str">
        <f ca="1">IF(A66="","",IF(L66="",IF($F66=_xlfn.XLOOKUP(Q$2,Paramètres!$A$4:$A$8,Paramètres!$B$4:$B$8,"??",0,1),WORKDAY(DATE(YEAR(TODAY()),MONTH(F66)+2,0)-1,1,Table3[Jours fériés]),
WORKDAY(DATE(YEAR($E66)+_xlfn.XLOOKUP(Q$2,Paramètres!$A$4:$A$8,Paramètres!$B$4:$B$8,"??",0,1),MONTH($E66),DAY($E66))-1,1,Table3[Jours fériés])),""))</f>
        <v/>
      </c>
    </row>
    <row r="67" spans="8:17" x14ac:dyDescent="0.2">
      <c r="H67" s="9" t="str" cm="1">
        <f t="array" ref="H67">_xlfn.XLOOKUP(1,(Table2[Nom]=$A67)*(Table2[Prénom]=$B67)*(Table2[Entretien réalisé]=H$2),Table2[Date de l''entretien],"",0,-1)</f>
        <v/>
      </c>
      <c r="I67" s="9" t="str" cm="1">
        <f t="array" ref="I67">_xlfn.XLOOKUP(1,(Table2[Nom]=$A67)*(Table2[Prénom]=$B67)*(Table2[Entretien réalisé]=I$2),Table2[Date de l''entretien],"",0,-1)</f>
        <v/>
      </c>
      <c r="J67" s="9" t="str" cm="1">
        <f t="array" ref="J67">_xlfn.XLOOKUP(1,(Table2[Nom]=$A67)*(Table2[Prénom]=$B67)*(Table2[Entretien réalisé]=J$2),Table2[Date de l''entretien],"",0,-1)</f>
        <v/>
      </c>
      <c r="K67" s="9" t="str" cm="1">
        <f t="array" ref="K67">_xlfn.XLOOKUP(1,(Table2[Nom]=$A67)*(Table2[Prénom]=$B67)*(Table2[Entretien réalisé]=K$2),Table2[Date de l''entretien],"",0,-1)</f>
        <v/>
      </c>
      <c r="L67" s="9" t="str" cm="1">
        <f t="array" ref="L67">_xlfn.XLOOKUP(1,(Table2[Nom]=$A67)*(Table2[Prénom]=$B67)*(Table2[Entretien réalisé]=L$2),Table2[Date de l''entretien],"",0,-1)</f>
        <v/>
      </c>
      <c r="M67" s="35" t="str">
        <f>IF(A67="","",IF(H67="",WORKDAY(DATE(YEAR($D67),MONTH($D67)+_xlfn.XLOOKUP(M$2,Paramètres!$A$4:$A$8,Paramètres!$B$4:$B$8,"??",0,1),DAY($D67))-1,1,Table3[Jours fériés]),""))</f>
        <v/>
      </c>
      <c r="N67" s="35" t="str">
        <f>IF(A67="","",IF(I67="",WORKDAY(DATE(YEAR($D67),MONTH($D67)+_xlfn.XLOOKUP(N$2,Paramètres!$A$4:$A$8,Paramètres!$B$4:$B$8,"??",0,1),DAY($D67))-1,1,Table3[Jours fériés]),
WORKDAY(DATE(YEAR($I67),MONTH($I67)+_xlfn.XLOOKUP(N$2,Paramètres!$A$4:$A$8,Paramètres!$B$4:$B$8,"??",0,1),DAY($I67))-1,1,Table3[Jours fériés])))</f>
        <v/>
      </c>
      <c r="O67" s="35" t="str">
        <f>IF(A67="","",IF(J67="",WORKDAY(DATE(YEAR($D67),MONTH($D67)+_xlfn.XLOOKUP(O$2,Paramètres!$A$4:$A$8,Paramètres!$B$4:$B$8,"??",0,1),DAY($D67))-1,1,Table3[Jours fériés]),""))</f>
        <v/>
      </c>
      <c r="P67" s="35" t="str">
        <f>IF(A67="","",IF(K67="",IF($F67=_xlfn.XLOOKUP(P$2,Paramètres!$A$4:$A$8,Paramètres!$B$4:$B$8,"??",0,1),WORKDAY(DATE(YEAR(E67)+_xlfn.XLOOKUP(P$2,Paramètres!$A$4:$A$8,Paramètres!$B$4:$B$8,"??",0,1),MONTH(E67)+2,0)-1,1,Table3[Jours fériés]),
WORKDAY(DATE(YEAR($E67)+_xlfn.XLOOKUP(P$2,Paramètres!$A$4:$A$8,Paramètres!$B$4:$B$8,"??",0,1),MONTH($E67),DAY($E67))-1,1,Table3[Jours fériés])),""))</f>
        <v/>
      </c>
      <c r="Q67" s="35" t="str">
        <f ca="1">IF(A67="","",IF(L67="",IF($F67=_xlfn.XLOOKUP(Q$2,Paramètres!$A$4:$A$8,Paramètres!$B$4:$B$8,"??",0,1),WORKDAY(DATE(YEAR(TODAY()),MONTH(F67)+2,0)-1,1,Table3[Jours fériés]),
WORKDAY(DATE(YEAR($E67)+_xlfn.XLOOKUP(Q$2,Paramètres!$A$4:$A$8,Paramètres!$B$4:$B$8,"??",0,1),MONTH($E67),DAY($E67))-1,1,Table3[Jours fériés])),""))</f>
        <v/>
      </c>
    </row>
    <row r="68" spans="8:17" x14ac:dyDescent="0.2">
      <c r="H68" s="9" t="str" cm="1">
        <f t="array" ref="H68">_xlfn.XLOOKUP(1,(Table2[Nom]=$A68)*(Table2[Prénom]=$B68)*(Table2[Entretien réalisé]=H$2),Table2[Date de l''entretien],"",0,-1)</f>
        <v/>
      </c>
      <c r="I68" s="9" t="str" cm="1">
        <f t="array" ref="I68">_xlfn.XLOOKUP(1,(Table2[Nom]=$A68)*(Table2[Prénom]=$B68)*(Table2[Entretien réalisé]=I$2),Table2[Date de l''entretien],"",0,-1)</f>
        <v/>
      </c>
      <c r="J68" s="9" t="str" cm="1">
        <f t="array" ref="J68">_xlfn.XLOOKUP(1,(Table2[Nom]=$A68)*(Table2[Prénom]=$B68)*(Table2[Entretien réalisé]=J$2),Table2[Date de l''entretien],"",0,-1)</f>
        <v/>
      </c>
      <c r="K68" s="9" t="str" cm="1">
        <f t="array" ref="K68">_xlfn.XLOOKUP(1,(Table2[Nom]=$A68)*(Table2[Prénom]=$B68)*(Table2[Entretien réalisé]=K$2),Table2[Date de l''entretien],"",0,-1)</f>
        <v/>
      </c>
      <c r="L68" s="9" t="str" cm="1">
        <f t="array" ref="L68">_xlfn.XLOOKUP(1,(Table2[Nom]=$A68)*(Table2[Prénom]=$B68)*(Table2[Entretien réalisé]=L$2),Table2[Date de l''entretien],"",0,-1)</f>
        <v/>
      </c>
      <c r="M68" s="35" t="str">
        <f>IF(A68="","",IF(H68="",WORKDAY(DATE(YEAR($D68),MONTH($D68)+_xlfn.XLOOKUP(M$2,Paramètres!$A$4:$A$8,Paramètres!$B$4:$B$8,"??",0,1),DAY($D68))-1,1,Table3[Jours fériés]),""))</f>
        <v/>
      </c>
      <c r="N68" s="35" t="str">
        <f>IF(A68="","",IF(I68="",WORKDAY(DATE(YEAR($D68),MONTH($D68)+_xlfn.XLOOKUP(N$2,Paramètres!$A$4:$A$8,Paramètres!$B$4:$B$8,"??",0,1),DAY($D68))-1,1,Table3[Jours fériés]),
WORKDAY(DATE(YEAR($I68),MONTH($I68)+_xlfn.XLOOKUP(N$2,Paramètres!$A$4:$A$8,Paramètres!$B$4:$B$8,"??",0,1),DAY($I68))-1,1,Table3[Jours fériés])))</f>
        <v/>
      </c>
      <c r="O68" s="35" t="str">
        <f>IF(A68="","",IF(J68="",WORKDAY(DATE(YEAR($D68),MONTH($D68)+_xlfn.XLOOKUP(O$2,Paramètres!$A$4:$A$8,Paramètres!$B$4:$B$8,"??",0,1),DAY($D68))-1,1,Table3[Jours fériés]),""))</f>
        <v/>
      </c>
      <c r="P68" s="35" t="str">
        <f>IF(A68="","",IF(K68="",IF($F68=_xlfn.XLOOKUP(P$2,Paramètres!$A$4:$A$8,Paramètres!$B$4:$B$8,"??",0,1),WORKDAY(DATE(YEAR(E68)+_xlfn.XLOOKUP(P$2,Paramètres!$A$4:$A$8,Paramètres!$B$4:$B$8,"??",0,1),MONTH(E68)+2,0)-1,1,Table3[Jours fériés]),
WORKDAY(DATE(YEAR($E68)+_xlfn.XLOOKUP(P$2,Paramètres!$A$4:$A$8,Paramètres!$B$4:$B$8,"??",0,1),MONTH($E68),DAY($E68))-1,1,Table3[Jours fériés])),""))</f>
        <v/>
      </c>
      <c r="Q68" s="35" t="str">
        <f ca="1">IF(A68="","",IF(L68="",IF($F68=_xlfn.XLOOKUP(Q$2,Paramètres!$A$4:$A$8,Paramètres!$B$4:$B$8,"??",0,1),WORKDAY(DATE(YEAR(TODAY()),MONTH(F68)+2,0)-1,1,Table3[Jours fériés]),
WORKDAY(DATE(YEAR($E68)+_xlfn.XLOOKUP(Q$2,Paramètres!$A$4:$A$8,Paramètres!$B$4:$B$8,"??",0,1),MONTH($E68),DAY($E68))-1,1,Table3[Jours fériés])),""))</f>
        <v/>
      </c>
    </row>
    <row r="69" spans="8:17" x14ac:dyDescent="0.2">
      <c r="H69" s="9" t="str" cm="1">
        <f t="array" ref="H69">_xlfn.XLOOKUP(1,(Table2[Nom]=$A69)*(Table2[Prénom]=$B69)*(Table2[Entretien réalisé]=H$2),Table2[Date de l''entretien],"",0,-1)</f>
        <v/>
      </c>
      <c r="I69" s="9" t="str" cm="1">
        <f t="array" ref="I69">_xlfn.XLOOKUP(1,(Table2[Nom]=$A69)*(Table2[Prénom]=$B69)*(Table2[Entretien réalisé]=I$2),Table2[Date de l''entretien],"",0,-1)</f>
        <v/>
      </c>
      <c r="J69" s="9" t="str" cm="1">
        <f t="array" ref="J69">_xlfn.XLOOKUP(1,(Table2[Nom]=$A69)*(Table2[Prénom]=$B69)*(Table2[Entretien réalisé]=J$2),Table2[Date de l''entretien],"",0,-1)</f>
        <v/>
      </c>
      <c r="K69" s="9" t="str" cm="1">
        <f t="array" ref="K69">_xlfn.XLOOKUP(1,(Table2[Nom]=$A69)*(Table2[Prénom]=$B69)*(Table2[Entretien réalisé]=K$2),Table2[Date de l''entretien],"",0,-1)</f>
        <v/>
      </c>
      <c r="L69" s="9" t="str" cm="1">
        <f t="array" ref="L69">_xlfn.XLOOKUP(1,(Table2[Nom]=$A69)*(Table2[Prénom]=$B69)*(Table2[Entretien réalisé]=L$2),Table2[Date de l''entretien],"",0,-1)</f>
        <v/>
      </c>
      <c r="M69" s="35" t="str">
        <f>IF(A69="","",IF(H69="",WORKDAY(DATE(YEAR($D69),MONTH($D69)+_xlfn.XLOOKUP(M$2,Paramètres!$A$4:$A$8,Paramètres!$B$4:$B$8,"??",0,1),DAY($D69))-1,1,Table3[Jours fériés]),""))</f>
        <v/>
      </c>
      <c r="N69" s="35" t="str">
        <f>IF(A69="","",IF(I69="",WORKDAY(DATE(YEAR($D69),MONTH($D69)+_xlfn.XLOOKUP(N$2,Paramètres!$A$4:$A$8,Paramètres!$B$4:$B$8,"??",0,1),DAY($D69))-1,1,Table3[Jours fériés]),
WORKDAY(DATE(YEAR($I69),MONTH($I69)+_xlfn.XLOOKUP(N$2,Paramètres!$A$4:$A$8,Paramètres!$B$4:$B$8,"??",0,1),DAY($I69))-1,1,Table3[Jours fériés])))</f>
        <v/>
      </c>
      <c r="O69" s="35" t="str">
        <f>IF(A69="","",IF(J69="",WORKDAY(DATE(YEAR($D69),MONTH($D69)+_xlfn.XLOOKUP(O$2,Paramètres!$A$4:$A$8,Paramètres!$B$4:$B$8,"??",0,1),DAY($D69))-1,1,Table3[Jours fériés]),""))</f>
        <v/>
      </c>
      <c r="P69" s="35" t="str">
        <f>IF(A69="","",IF(K69="",IF($F69=_xlfn.XLOOKUP(P$2,Paramètres!$A$4:$A$8,Paramètres!$B$4:$B$8,"??",0,1),WORKDAY(DATE(YEAR(E69)+_xlfn.XLOOKUP(P$2,Paramètres!$A$4:$A$8,Paramètres!$B$4:$B$8,"??",0,1),MONTH(E69)+2,0)-1,1,Table3[Jours fériés]),
WORKDAY(DATE(YEAR($E69)+_xlfn.XLOOKUP(P$2,Paramètres!$A$4:$A$8,Paramètres!$B$4:$B$8,"??",0,1),MONTH($E69),DAY($E69))-1,1,Table3[Jours fériés])),""))</f>
        <v/>
      </c>
      <c r="Q69" s="35" t="str">
        <f ca="1">IF(A69="","",IF(L69="",IF($F69=_xlfn.XLOOKUP(Q$2,Paramètres!$A$4:$A$8,Paramètres!$B$4:$B$8,"??",0,1),WORKDAY(DATE(YEAR(TODAY()),MONTH(F69)+2,0)-1,1,Table3[Jours fériés]),
WORKDAY(DATE(YEAR($E69)+_xlfn.XLOOKUP(Q$2,Paramètres!$A$4:$A$8,Paramètres!$B$4:$B$8,"??",0,1),MONTH($E69),DAY($E69))-1,1,Table3[Jours fériés])),""))</f>
        <v/>
      </c>
    </row>
    <row r="70" spans="8:17" x14ac:dyDescent="0.2">
      <c r="H70" s="9" t="str" cm="1">
        <f t="array" ref="H70">_xlfn.XLOOKUP(1,(Table2[Nom]=$A70)*(Table2[Prénom]=$B70)*(Table2[Entretien réalisé]=H$2),Table2[Date de l''entretien],"",0,-1)</f>
        <v/>
      </c>
      <c r="I70" s="9" t="str" cm="1">
        <f t="array" ref="I70">_xlfn.XLOOKUP(1,(Table2[Nom]=$A70)*(Table2[Prénom]=$B70)*(Table2[Entretien réalisé]=I$2),Table2[Date de l''entretien],"",0,-1)</f>
        <v/>
      </c>
      <c r="J70" s="9" t="str" cm="1">
        <f t="array" ref="J70">_xlfn.XLOOKUP(1,(Table2[Nom]=$A70)*(Table2[Prénom]=$B70)*(Table2[Entretien réalisé]=J$2),Table2[Date de l''entretien],"",0,-1)</f>
        <v/>
      </c>
      <c r="K70" s="9" t="str" cm="1">
        <f t="array" ref="K70">_xlfn.XLOOKUP(1,(Table2[Nom]=$A70)*(Table2[Prénom]=$B70)*(Table2[Entretien réalisé]=K$2),Table2[Date de l''entretien],"",0,-1)</f>
        <v/>
      </c>
      <c r="L70" s="9" t="str" cm="1">
        <f t="array" ref="L70">_xlfn.XLOOKUP(1,(Table2[Nom]=$A70)*(Table2[Prénom]=$B70)*(Table2[Entretien réalisé]=L$2),Table2[Date de l''entretien],"",0,-1)</f>
        <v/>
      </c>
      <c r="M70" s="35" t="str">
        <f>IF(A70="","",IF(H70="",WORKDAY(DATE(YEAR($D70),MONTH($D70)+_xlfn.XLOOKUP(M$2,Paramètres!$A$4:$A$8,Paramètres!$B$4:$B$8,"??",0,1),DAY($D70))-1,1,Table3[Jours fériés]),""))</f>
        <v/>
      </c>
      <c r="N70" s="35" t="str">
        <f>IF(A70="","",IF(I70="",WORKDAY(DATE(YEAR($D70),MONTH($D70)+_xlfn.XLOOKUP(N$2,Paramètres!$A$4:$A$8,Paramètres!$B$4:$B$8,"??",0,1),DAY($D70))-1,1,Table3[Jours fériés]),
WORKDAY(DATE(YEAR($I70),MONTH($I70)+_xlfn.XLOOKUP(N$2,Paramètres!$A$4:$A$8,Paramètres!$B$4:$B$8,"??",0,1),DAY($I70))-1,1,Table3[Jours fériés])))</f>
        <v/>
      </c>
      <c r="O70" s="35" t="str">
        <f>IF(A70="","",IF(J70="",WORKDAY(DATE(YEAR($D70),MONTH($D70)+_xlfn.XLOOKUP(O$2,Paramètres!$A$4:$A$8,Paramètres!$B$4:$B$8,"??",0,1),DAY($D70))-1,1,Table3[Jours fériés]),""))</f>
        <v/>
      </c>
      <c r="P70" s="35" t="str">
        <f>IF(A70="","",IF(K70="",IF($F70=_xlfn.XLOOKUP(P$2,Paramètres!$A$4:$A$8,Paramètres!$B$4:$B$8,"??",0,1),WORKDAY(DATE(YEAR(E70)+_xlfn.XLOOKUP(P$2,Paramètres!$A$4:$A$8,Paramètres!$B$4:$B$8,"??",0,1),MONTH(E70)+2,0)-1,1,Table3[Jours fériés]),
WORKDAY(DATE(YEAR($E70)+_xlfn.XLOOKUP(P$2,Paramètres!$A$4:$A$8,Paramètres!$B$4:$B$8,"??",0,1),MONTH($E70),DAY($E70))-1,1,Table3[Jours fériés])),""))</f>
        <v/>
      </c>
      <c r="Q70" s="35" t="str">
        <f ca="1">IF(A70="","",IF(L70="",IF($F70=_xlfn.XLOOKUP(Q$2,Paramètres!$A$4:$A$8,Paramètres!$B$4:$B$8,"??",0,1),WORKDAY(DATE(YEAR(TODAY()),MONTH(F70)+2,0)-1,1,Table3[Jours fériés]),
WORKDAY(DATE(YEAR($E70)+_xlfn.XLOOKUP(Q$2,Paramètres!$A$4:$A$8,Paramètres!$B$4:$B$8,"??",0,1),MONTH($E70),DAY($E70))-1,1,Table3[Jours fériés])),""))</f>
        <v/>
      </c>
    </row>
    <row r="71" spans="8:17" x14ac:dyDescent="0.2">
      <c r="H71" s="9" t="str" cm="1">
        <f t="array" ref="H71">_xlfn.XLOOKUP(1,(Table2[Nom]=$A71)*(Table2[Prénom]=$B71)*(Table2[Entretien réalisé]=H$2),Table2[Date de l''entretien],"",0,-1)</f>
        <v/>
      </c>
      <c r="I71" s="9" t="str" cm="1">
        <f t="array" ref="I71">_xlfn.XLOOKUP(1,(Table2[Nom]=$A71)*(Table2[Prénom]=$B71)*(Table2[Entretien réalisé]=I$2),Table2[Date de l''entretien],"",0,-1)</f>
        <v/>
      </c>
      <c r="J71" s="9" t="str" cm="1">
        <f t="array" ref="J71">_xlfn.XLOOKUP(1,(Table2[Nom]=$A71)*(Table2[Prénom]=$B71)*(Table2[Entretien réalisé]=J$2),Table2[Date de l''entretien],"",0,-1)</f>
        <v/>
      </c>
      <c r="K71" s="9" t="str" cm="1">
        <f t="array" ref="K71">_xlfn.XLOOKUP(1,(Table2[Nom]=$A71)*(Table2[Prénom]=$B71)*(Table2[Entretien réalisé]=K$2),Table2[Date de l''entretien],"",0,-1)</f>
        <v/>
      </c>
      <c r="L71" s="9" t="str" cm="1">
        <f t="array" ref="L71">_xlfn.XLOOKUP(1,(Table2[Nom]=$A71)*(Table2[Prénom]=$B71)*(Table2[Entretien réalisé]=L$2),Table2[Date de l''entretien],"",0,-1)</f>
        <v/>
      </c>
      <c r="M71" s="35" t="str">
        <f>IF(A71="","",IF(H71="",WORKDAY(DATE(YEAR($D71),MONTH($D71)+_xlfn.XLOOKUP(M$2,Paramètres!$A$4:$A$8,Paramètres!$B$4:$B$8,"??",0,1),DAY($D71))-1,1,Table3[Jours fériés]),""))</f>
        <v/>
      </c>
      <c r="N71" s="35" t="str">
        <f>IF(A71="","",IF(I71="",WORKDAY(DATE(YEAR($D71),MONTH($D71)+_xlfn.XLOOKUP(N$2,Paramètres!$A$4:$A$8,Paramètres!$B$4:$B$8,"??",0,1),DAY($D71))-1,1,Table3[Jours fériés]),
WORKDAY(DATE(YEAR($I71),MONTH($I71)+_xlfn.XLOOKUP(N$2,Paramètres!$A$4:$A$8,Paramètres!$B$4:$B$8,"??",0,1),DAY($I71))-1,1,Table3[Jours fériés])))</f>
        <v/>
      </c>
      <c r="O71" s="35" t="str">
        <f>IF(A71="","",IF(J71="",WORKDAY(DATE(YEAR($D71),MONTH($D71)+_xlfn.XLOOKUP(O$2,Paramètres!$A$4:$A$8,Paramètres!$B$4:$B$8,"??",0,1),DAY($D71))-1,1,Table3[Jours fériés]),""))</f>
        <v/>
      </c>
      <c r="P71" s="35" t="str">
        <f>IF(A71="","",IF(K71="",IF($F71=_xlfn.XLOOKUP(P$2,Paramètres!$A$4:$A$8,Paramètres!$B$4:$B$8,"??",0,1),WORKDAY(DATE(YEAR(E71)+_xlfn.XLOOKUP(P$2,Paramètres!$A$4:$A$8,Paramètres!$B$4:$B$8,"??",0,1),MONTH(E71)+2,0)-1,1,Table3[Jours fériés]),
WORKDAY(DATE(YEAR($E71)+_xlfn.XLOOKUP(P$2,Paramètres!$A$4:$A$8,Paramètres!$B$4:$B$8,"??",0,1),MONTH($E71),DAY($E71))-1,1,Table3[Jours fériés])),""))</f>
        <v/>
      </c>
      <c r="Q71" s="35" t="str">
        <f ca="1">IF(A71="","",IF(L71="",IF($F71=_xlfn.XLOOKUP(Q$2,Paramètres!$A$4:$A$8,Paramètres!$B$4:$B$8,"??",0,1),WORKDAY(DATE(YEAR(TODAY()),MONTH(F71)+2,0)-1,1,Table3[Jours fériés]),
WORKDAY(DATE(YEAR($E71)+_xlfn.XLOOKUP(Q$2,Paramètres!$A$4:$A$8,Paramètres!$B$4:$B$8,"??",0,1),MONTH($E71),DAY($E71))-1,1,Table3[Jours fériés])),""))</f>
        <v/>
      </c>
    </row>
    <row r="72" spans="8:17" x14ac:dyDescent="0.2">
      <c r="H72" s="9" t="str" cm="1">
        <f t="array" ref="H72">_xlfn.XLOOKUP(1,(Table2[Nom]=$A72)*(Table2[Prénom]=$B72)*(Table2[Entretien réalisé]=H$2),Table2[Date de l''entretien],"",0,-1)</f>
        <v/>
      </c>
      <c r="I72" s="9" t="str" cm="1">
        <f t="array" ref="I72">_xlfn.XLOOKUP(1,(Table2[Nom]=$A72)*(Table2[Prénom]=$B72)*(Table2[Entretien réalisé]=I$2),Table2[Date de l''entretien],"",0,-1)</f>
        <v/>
      </c>
      <c r="J72" s="9" t="str" cm="1">
        <f t="array" ref="J72">_xlfn.XLOOKUP(1,(Table2[Nom]=$A72)*(Table2[Prénom]=$B72)*(Table2[Entretien réalisé]=J$2),Table2[Date de l''entretien],"",0,-1)</f>
        <v/>
      </c>
      <c r="K72" s="9" t="str" cm="1">
        <f t="array" ref="K72">_xlfn.XLOOKUP(1,(Table2[Nom]=$A72)*(Table2[Prénom]=$B72)*(Table2[Entretien réalisé]=K$2),Table2[Date de l''entretien],"",0,-1)</f>
        <v/>
      </c>
      <c r="L72" s="9" t="str" cm="1">
        <f t="array" ref="L72">_xlfn.XLOOKUP(1,(Table2[Nom]=$A72)*(Table2[Prénom]=$B72)*(Table2[Entretien réalisé]=L$2),Table2[Date de l''entretien],"",0,-1)</f>
        <v/>
      </c>
      <c r="M72" s="35" t="str">
        <f>IF(A72="","",IF(H72="",WORKDAY(DATE(YEAR($D72),MONTH($D72)+_xlfn.XLOOKUP(M$2,Paramètres!$A$4:$A$8,Paramètres!$B$4:$B$8,"??",0,1),DAY($D72))-1,1,Table3[Jours fériés]),""))</f>
        <v/>
      </c>
      <c r="N72" s="35" t="str">
        <f>IF(A72="","",IF(I72="",WORKDAY(DATE(YEAR($D72),MONTH($D72)+_xlfn.XLOOKUP(N$2,Paramètres!$A$4:$A$8,Paramètres!$B$4:$B$8,"??",0,1),DAY($D72))-1,1,Table3[Jours fériés]),
WORKDAY(DATE(YEAR($I72),MONTH($I72)+_xlfn.XLOOKUP(N$2,Paramètres!$A$4:$A$8,Paramètres!$B$4:$B$8,"??",0,1),DAY($I72))-1,1,Table3[Jours fériés])))</f>
        <v/>
      </c>
      <c r="O72" s="35" t="str">
        <f>IF(A72="","",IF(J72="",WORKDAY(DATE(YEAR($D72),MONTH($D72)+_xlfn.XLOOKUP(O$2,Paramètres!$A$4:$A$8,Paramètres!$B$4:$B$8,"??",0,1),DAY($D72))-1,1,Table3[Jours fériés]),""))</f>
        <v/>
      </c>
      <c r="P72" s="35" t="str">
        <f>IF(A72="","",IF(K72="",IF($F72=_xlfn.XLOOKUP(P$2,Paramètres!$A$4:$A$8,Paramètres!$B$4:$B$8,"??",0,1),WORKDAY(DATE(YEAR(E72)+_xlfn.XLOOKUP(P$2,Paramètres!$A$4:$A$8,Paramètres!$B$4:$B$8,"??",0,1),MONTH(E72)+2,0)-1,1,Table3[Jours fériés]),
WORKDAY(DATE(YEAR($E72)+_xlfn.XLOOKUP(P$2,Paramètres!$A$4:$A$8,Paramètres!$B$4:$B$8,"??",0,1),MONTH($E72),DAY($E72))-1,1,Table3[Jours fériés])),""))</f>
        <v/>
      </c>
      <c r="Q72" s="35" t="str">
        <f ca="1">IF(A72="","",IF(L72="",IF($F72=_xlfn.XLOOKUP(Q$2,Paramètres!$A$4:$A$8,Paramètres!$B$4:$B$8,"??",0,1),WORKDAY(DATE(YEAR(TODAY()),MONTH(F72)+2,0)-1,1,Table3[Jours fériés]),
WORKDAY(DATE(YEAR($E72)+_xlfn.XLOOKUP(Q$2,Paramètres!$A$4:$A$8,Paramètres!$B$4:$B$8,"??",0,1),MONTH($E72),DAY($E72))-1,1,Table3[Jours fériés])),""))</f>
        <v/>
      </c>
    </row>
    <row r="73" spans="8:17" x14ac:dyDescent="0.2">
      <c r="H73" s="9" t="str" cm="1">
        <f t="array" ref="H73">_xlfn.XLOOKUP(1,(Table2[Nom]=$A73)*(Table2[Prénom]=$B73)*(Table2[Entretien réalisé]=H$2),Table2[Date de l''entretien],"",0,-1)</f>
        <v/>
      </c>
      <c r="I73" s="9" t="str" cm="1">
        <f t="array" ref="I73">_xlfn.XLOOKUP(1,(Table2[Nom]=$A73)*(Table2[Prénom]=$B73)*(Table2[Entretien réalisé]=I$2),Table2[Date de l''entretien],"",0,-1)</f>
        <v/>
      </c>
      <c r="J73" s="9" t="str" cm="1">
        <f t="array" ref="J73">_xlfn.XLOOKUP(1,(Table2[Nom]=$A73)*(Table2[Prénom]=$B73)*(Table2[Entretien réalisé]=J$2),Table2[Date de l''entretien],"",0,-1)</f>
        <v/>
      </c>
      <c r="K73" s="9" t="str" cm="1">
        <f t="array" ref="K73">_xlfn.XLOOKUP(1,(Table2[Nom]=$A73)*(Table2[Prénom]=$B73)*(Table2[Entretien réalisé]=K$2),Table2[Date de l''entretien],"",0,-1)</f>
        <v/>
      </c>
      <c r="L73" s="9" t="str" cm="1">
        <f t="array" ref="L73">_xlfn.XLOOKUP(1,(Table2[Nom]=$A73)*(Table2[Prénom]=$B73)*(Table2[Entretien réalisé]=L$2),Table2[Date de l''entretien],"",0,-1)</f>
        <v/>
      </c>
      <c r="M73" s="35" t="str">
        <f>IF(A73="","",IF(H73="",WORKDAY(DATE(YEAR($D73),MONTH($D73)+_xlfn.XLOOKUP(M$2,Paramètres!$A$4:$A$8,Paramètres!$B$4:$B$8,"??",0,1),DAY($D73))-1,1,Table3[Jours fériés]),""))</f>
        <v/>
      </c>
      <c r="N73" s="35" t="str">
        <f>IF(A73="","",IF(I73="",WORKDAY(DATE(YEAR($D73),MONTH($D73)+_xlfn.XLOOKUP(N$2,Paramètres!$A$4:$A$8,Paramètres!$B$4:$B$8,"??",0,1),DAY($D73))-1,1,Table3[Jours fériés]),
WORKDAY(DATE(YEAR($I73),MONTH($I73)+_xlfn.XLOOKUP(N$2,Paramètres!$A$4:$A$8,Paramètres!$B$4:$B$8,"??",0,1),DAY($I73))-1,1,Table3[Jours fériés])))</f>
        <v/>
      </c>
      <c r="O73" s="35" t="str">
        <f>IF(A73="","",IF(J73="",WORKDAY(DATE(YEAR($D73),MONTH($D73)+_xlfn.XLOOKUP(O$2,Paramètres!$A$4:$A$8,Paramètres!$B$4:$B$8,"??",0,1),DAY($D73))-1,1,Table3[Jours fériés]),""))</f>
        <v/>
      </c>
      <c r="P73" s="35" t="str">
        <f>IF(A73="","",IF(K73="",IF($F73=_xlfn.XLOOKUP(P$2,Paramètres!$A$4:$A$8,Paramètres!$B$4:$B$8,"??",0,1),WORKDAY(DATE(YEAR(E73)+_xlfn.XLOOKUP(P$2,Paramètres!$A$4:$A$8,Paramètres!$B$4:$B$8,"??",0,1),MONTH(E73)+2,0)-1,1,Table3[Jours fériés]),
WORKDAY(DATE(YEAR($E73)+_xlfn.XLOOKUP(P$2,Paramètres!$A$4:$A$8,Paramètres!$B$4:$B$8,"??",0,1),MONTH($E73),DAY($E73))-1,1,Table3[Jours fériés])),""))</f>
        <v/>
      </c>
      <c r="Q73" s="35" t="str">
        <f ca="1">IF(A73="","",IF(L73="",IF($F73=_xlfn.XLOOKUP(Q$2,Paramètres!$A$4:$A$8,Paramètres!$B$4:$B$8,"??",0,1),WORKDAY(DATE(YEAR(TODAY()),MONTH(F73)+2,0)-1,1,Table3[Jours fériés]),
WORKDAY(DATE(YEAR($E73)+_xlfn.XLOOKUP(Q$2,Paramètres!$A$4:$A$8,Paramètres!$B$4:$B$8,"??",0,1),MONTH($E73),DAY($E73))-1,1,Table3[Jours fériés])),""))</f>
        <v/>
      </c>
    </row>
    <row r="74" spans="8:17" x14ac:dyDescent="0.2">
      <c r="H74" s="9" t="str" cm="1">
        <f t="array" ref="H74">_xlfn.XLOOKUP(1,(Table2[Nom]=$A74)*(Table2[Prénom]=$B74)*(Table2[Entretien réalisé]=H$2),Table2[Date de l''entretien],"",0,-1)</f>
        <v/>
      </c>
      <c r="I74" s="9" t="str" cm="1">
        <f t="array" ref="I74">_xlfn.XLOOKUP(1,(Table2[Nom]=$A74)*(Table2[Prénom]=$B74)*(Table2[Entretien réalisé]=I$2),Table2[Date de l''entretien],"",0,-1)</f>
        <v/>
      </c>
      <c r="J74" s="9" t="str" cm="1">
        <f t="array" ref="J74">_xlfn.XLOOKUP(1,(Table2[Nom]=$A74)*(Table2[Prénom]=$B74)*(Table2[Entretien réalisé]=J$2),Table2[Date de l''entretien],"",0,-1)</f>
        <v/>
      </c>
      <c r="K74" s="9" t="str" cm="1">
        <f t="array" ref="K74">_xlfn.XLOOKUP(1,(Table2[Nom]=$A74)*(Table2[Prénom]=$B74)*(Table2[Entretien réalisé]=K$2),Table2[Date de l''entretien],"",0,-1)</f>
        <v/>
      </c>
      <c r="L74" s="9" t="str" cm="1">
        <f t="array" ref="L74">_xlfn.XLOOKUP(1,(Table2[Nom]=$A74)*(Table2[Prénom]=$B74)*(Table2[Entretien réalisé]=L$2),Table2[Date de l''entretien],"",0,-1)</f>
        <v/>
      </c>
      <c r="M74" s="35" t="str">
        <f>IF(A74="","",IF(H74="",WORKDAY(DATE(YEAR($D74),MONTH($D74)+_xlfn.XLOOKUP(M$2,Paramètres!$A$4:$A$8,Paramètres!$B$4:$B$8,"??",0,1),DAY($D74))-1,1,Table3[Jours fériés]),""))</f>
        <v/>
      </c>
      <c r="N74" s="35" t="str">
        <f>IF(A74="","",IF(I74="",WORKDAY(DATE(YEAR($D74),MONTH($D74)+_xlfn.XLOOKUP(N$2,Paramètres!$A$4:$A$8,Paramètres!$B$4:$B$8,"??",0,1),DAY($D74))-1,1,Table3[Jours fériés]),
WORKDAY(DATE(YEAR($I74),MONTH($I74)+_xlfn.XLOOKUP(N$2,Paramètres!$A$4:$A$8,Paramètres!$B$4:$B$8,"??",0,1),DAY($I74))-1,1,Table3[Jours fériés])))</f>
        <v/>
      </c>
      <c r="O74" s="35" t="str">
        <f>IF(A74="","",IF(J74="",WORKDAY(DATE(YEAR($D74),MONTH($D74)+_xlfn.XLOOKUP(O$2,Paramètres!$A$4:$A$8,Paramètres!$B$4:$B$8,"??",0,1),DAY($D74))-1,1,Table3[Jours fériés]),""))</f>
        <v/>
      </c>
      <c r="P74" s="35" t="str">
        <f>IF(A74="","",IF(K74="",IF($F74=_xlfn.XLOOKUP(P$2,Paramètres!$A$4:$A$8,Paramètres!$B$4:$B$8,"??",0,1),WORKDAY(DATE(YEAR(E74)+_xlfn.XLOOKUP(P$2,Paramètres!$A$4:$A$8,Paramètres!$B$4:$B$8,"??",0,1),MONTH(E74)+2,0)-1,1,Table3[Jours fériés]),
WORKDAY(DATE(YEAR($E74)+_xlfn.XLOOKUP(P$2,Paramètres!$A$4:$A$8,Paramètres!$B$4:$B$8,"??",0,1),MONTH($E74),DAY($E74))-1,1,Table3[Jours fériés])),""))</f>
        <v/>
      </c>
      <c r="Q74" s="35" t="str">
        <f ca="1">IF(A74="","",IF(L74="",IF($F74=_xlfn.XLOOKUP(Q$2,Paramètres!$A$4:$A$8,Paramètres!$B$4:$B$8,"??",0,1),WORKDAY(DATE(YEAR(TODAY()),MONTH(F74)+2,0)-1,1,Table3[Jours fériés]),
WORKDAY(DATE(YEAR($E74)+_xlfn.XLOOKUP(Q$2,Paramètres!$A$4:$A$8,Paramètres!$B$4:$B$8,"??",0,1),MONTH($E74),DAY($E74))-1,1,Table3[Jours fériés])),""))</f>
        <v/>
      </c>
    </row>
    <row r="75" spans="8:17" x14ac:dyDescent="0.2">
      <c r="H75" s="9" t="str" cm="1">
        <f t="array" ref="H75">_xlfn.XLOOKUP(1,(Table2[Nom]=$A75)*(Table2[Prénom]=$B75)*(Table2[Entretien réalisé]=H$2),Table2[Date de l''entretien],"",0,-1)</f>
        <v/>
      </c>
      <c r="I75" s="9" t="str" cm="1">
        <f t="array" ref="I75">_xlfn.XLOOKUP(1,(Table2[Nom]=$A75)*(Table2[Prénom]=$B75)*(Table2[Entretien réalisé]=I$2),Table2[Date de l''entretien],"",0,-1)</f>
        <v/>
      </c>
      <c r="J75" s="9" t="str" cm="1">
        <f t="array" ref="J75">_xlfn.XLOOKUP(1,(Table2[Nom]=$A75)*(Table2[Prénom]=$B75)*(Table2[Entretien réalisé]=J$2),Table2[Date de l''entretien],"",0,-1)</f>
        <v/>
      </c>
      <c r="K75" s="9" t="str" cm="1">
        <f t="array" ref="K75">_xlfn.XLOOKUP(1,(Table2[Nom]=$A75)*(Table2[Prénom]=$B75)*(Table2[Entretien réalisé]=K$2),Table2[Date de l''entretien],"",0,-1)</f>
        <v/>
      </c>
      <c r="L75" s="9" t="str" cm="1">
        <f t="array" ref="L75">_xlfn.XLOOKUP(1,(Table2[Nom]=$A75)*(Table2[Prénom]=$B75)*(Table2[Entretien réalisé]=L$2),Table2[Date de l''entretien],"",0,-1)</f>
        <v/>
      </c>
      <c r="M75" s="35" t="str">
        <f>IF(A75="","",IF(H75="",WORKDAY(DATE(YEAR($D75),MONTH($D75)+_xlfn.XLOOKUP(M$2,Paramètres!$A$4:$A$8,Paramètres!$B$4:$B$8,"??",0,1),DAY($D75))-1,1,Table3[Jours fériés]),""))</f>
        <v/>
      </c>
      <c r="N75" s="35" t="str">
        <f>IF(A75="","",IF(I75="",WORKDAY(DATE(YEAR($D75),MONTH($D75)+_xlfn.XLOOKUP(N$2,Paramètres!$A$4:$A$8,Paramètres!$B$4:$B$8,"??",0,1),DAY($D75))-1,1,Table3[Jours fériés]),
WORKDAY(DATE(YEAR($I75),MONTH($I75)+_xlfn.XLOOKUP(N$2,Paramètres!$A$4:$A$8,Paramètres!$B$4:$B$8,"??",0,1),DAY($I75))-1,1,Table3[Jours fériés])))</f>
        <v/>
      </c>
      <c r="O75" s="35" t="str">
        <f>IF(A75="","",IF(J75="",WORKDAY(DATE(YEAR($D75),MONTH($D75)+_xlfn.XLOOKUP(O$2,Paramètres!$A$4:$A$8,Paramètres!$B$4:$B$8,"??",0,1),DAY($D75))-1,1,Table3[Jours fériés]),""))</f>
        <v/>
      </c>
      <c r="P75" s="35" t="str">
        <f>IF(A75="","",IF(K75="",IF($F75=_xlfn.XLOOKUP(P$2,Paramètres!$A$4:$A$8,Paramètres!$B$4:$B$8,"??",0,1),WORKDAY(DATE(YEAR(E75)+_xlfn.XLOOKUP(P$2,Paramètres!$A$4:$A$8,Paramètres!$B$4:$B$8,"??",0,1),MONTH(E75)+2,0)-1,1,Table3[Jours fériés]),
WORKDAY(DATE(YEAR($E75)+_xlfn.XLOOKUP(P$2,Paramètres!$A$4:$A$8,Paramètres!$B$4:$B$8,"??",0,1),MONTH($E75),DAY($E75))-1,1,Table3[Jours fériés])),""))</f>
        <v/>
      </c>
      <c r="Q75" s="35" t="str">
        <f ca="1">IF(A75="","",IF(L75="",IF($F75=_xlfn.XLOOKUP(Q$2,Paramètres!$A$4:$A$8,Paramètres!$B$4:$B$8,"??",0,1),WORKDAY(DATE(YEAR(TODAY()),MONTH(F75)+2,0)-1,1,Table3[Jours fériés]),
WORKDAY(DATE(YEAR($E75)+_xlfn.XLOOKUP(Q$2,Paramètres!$A$4:$A$8,Paramètres!$B$4:$B$8,"??",0,1),MONTH($E75),DAY($E75))-1,1,Table3[Jours fériés])),""))</f>
        <v/>
      </c>
    </row>
    <row r="76" spans="8:17" x14ac:dyDescent="0.2">
      <c r="H76" s="9" t="str" cm="1">
        <f t="array" ref="H76">_xlfn.XLOOKUP(1,(Table2[Nom]=$A76)*(Table2[Prénom]=$B76)*(Table2[Entretien réalisé]=H$2),Table2[Date de l''entretien],"",0,-1)</f>
        <v/>
      </c>
      <c r="I76" s="9" t="str" cm="1">
        <f t="array" ref="I76">_xlfn.XLOOKUP(1,(Table2[Nom]=$A76)*(Table2[Prénom]=$B76)*(Table2[Entretien réalisé]=I$2),Table2[Date de l''entretien],"",0,-1)</f>
        <v/>
      </c>
      <c r="J76" s="9" t="str" cm="1">
        <f t="array" ref="J76">_xlfn.XLOOKUP(1,(Table2[Nom]=$A76)*(Table2[Prénom]=$B76)*(Table2[Entretien réalisé]=J$2),Table2[Date de l''entretien],"",0,-1)</f>
        <v/>
      </c>
      <c r="K76" s="9" t="str" cm="1">
        <f t="array" ref="K76">_xlfn.XLOOKUP(1,(Table2[Nom]=$A76)*(Table2[Prénom]=$B76)*(Table2[Entretien réalisé]=K$2),Table2[Date de l''entretien],"",0,-1)</f>
        <v/>
      </c>
      <c r="L76" s="9" t="str" cm="1">
        <f t="array" ref="L76">_xlfn.XLOOKUP(1,(Table2[Nom]=$A76)*(Table2[Prénom]=$B76)*(Table2[Entretien réalisé]=L$2),Table2[Date de l''entretien],"",0,-1)</f>
        <v/>
      </c>
      <c r="M76" s="35" t="str">
        <f>IF(A76="","",IF(H76="",WORKDAY(DATE(YEAR($D76),MONTH($D76)+_xlfn.XLOOKUP(M$2,Paramètres!$A$4:$A$8,Paramètres!$B$4:$B$8,"??",0,1),DAY($D76))-1,1,Table3[Jours fériés]),""))</f>
        <v/>
      </c>
      <c r="N76" s="35" t="str">
        <f>IF(A76="","",IF(I76="",WORKDAY(DATE(YEAR($D76),MONTH($D76)+_xlfn.XLOOKUP(N$2,Paramètres!$A$4:$A$8,Paramètres!$B$4:$B$8,"??",0,1),DAY($D76))-1,1,Table3[Jours fériés]),
WORKDAY(DATE(YEAR($I76),MONTH($I76)+_xlfn.XLOOKUP(N$2,Paramètres!$A$4:$A$8,Paramètres!$B$4:$B$8,"??",0,1),DAY($I76))-1,1,Table3[Jours fériés])))</f>
        <v/>
      </c>
      <c r="O76" s="35" t="str">
        <f>IF(A76="","",IF(J76="",WORKDAY(DATE(YEAR($D76),MONTH($D76)+_xlfn.XLOOKUP(O$2,Paramètres!$A$4:$A$8,Paramètres!$B$4:$B$8,"??",0,1),DAY($D76))-1,1,Table3[Jours fériés]),""))</f>
        <v/>
      </c>
      <c r="P76" s="35" t="str">
        <f>IF(A76="","",IF(K76="",IF($F76=_xlfn.XLOOKUP(P$2,Paramètres!$A$4:$A$8,Paramètres!$B$4:$B$8,"??",0,1),WORKDAY(DATE(YEAR(E76)+_xlfn.XLOOKUP(P$2,Paramètres!$A$4:$A$8,Paramètres!$B$4:$B$8,"??",0,1),MONTH(E76)+2,0)-1,1,Table3[Jours fériés]),
WORKDAY(DATE(YEAR($E76)+_xlfn.XLOOKUP(P$2,Paramètres!$A$4:$A$8,Paramètres!$B$4:$B$8,"??",0,1),MONTH($E76),DAY($E76))-1,1,Table3[Jours fériés])),""))</f>
        <v/>
      </c>
      <c r="Q76" s="35" t="str">
        <f ca="1">IF(A76="","",IF(L76="",IF($F76=_xlfn.XLOOKUP(Q$2,Paramètres!$A$4:$A$8,Paramètres!$B$4:$B$8,"??",0,1),WORKDAY(DATE(YEAR(TODAY()),MONTH(F76)+2,0)-1,1,Table3[Jours fériés]),
WORKDAY(DATE(YEAR($E76)+_xlfn.XLOOKUP(Q$2,Paramètres!$A$4:$A$8,Paramètres!$B$4:$B$8,"??",0,1),MONTH($E76),DAY($E76))-1,1,Table3[Jours fériés])),""))</f>
        <v/>
      </c>
    </row>
    <row r="77" spans="8:17" x14ac:dyDescent="0.2">
      <c r="H77" s="9" t="str" cm="1">
        <f t="array" ref="H77">_xlfn.XLOOKUP(1,(Table2[Nom]=$A77)*(Table2[Prénom]=$B77)*(Table2[Entretien réalisé]=H$2),Table2[Date de l''entretien],"",0,-1)</f>
        <v/>
      </c>
      <c r="I77" s="9" t="str" cm="1">
        <f t="array" ref="I77">_xlfn.XLOOKUP(1,(Table2[Nom]=$A77)*(Table2[Prénom]=$B77)*(Table2[Entretien réalisé]=I$2),Table2[Date de l''entretien],"",0,-1)</f>
        <v/>
      </c>
      <c r="J77" s="9" t="str" cm="1">
        <f t="array" ref="J77">_xlfn.XLOOKUP(1,(Table2[Nom]=$A77)*(Table2[Prénom]=$B77)*(Table2[Entretien réalisé]=J$2),Table2[Date de l''entretien],"",0,-1)</f>
        <v/>
      </c>
      <c r="K77" s="9" t="str" cm="1">
        <f t="array" ref="K77">_xlfn.XLOOKUP(1,(Table2[Nom]=$A77)*(Table2[Prénom]=$B77)*(Table2[Entretien réalisé]=K$2),Table2[Date de l''entretien],"",0,-1)</f>
        <v/>
      </c>
      <c r="L77" s="9" t="str" cm="1">
        <f t="array" ref="L77">_xlfn.XLOOKUP(1,(Table2[Nom]=$A77)*(Table2[Prénom]=$B77)*(Table2[Entretien réalisé]=L$2),Table2[Date de l''entretien],"",0,-1)</f>
        <v/>
      </c>
      <c r="M77" s="35" t="str">
        <f>IF(A77="","",IF(H77="",WORKDAY(DATE(YEAR($D77),MONTH($D77)+_xlfn.XLOOKUP(M$2,Paramètres!$A$4:$A$8,Paramètres!$B$4:$B$8,"??",0,1),DAY($D77))-1,1,Table3[Jours fériés]),""))</f>
        <v/>
      </c>
      <c r="N77" s="35" t="str">
        <f>IF(A77="","",IF(I77="",WORKDAY(DATE(YEAR($D77),MONTH($D77)+_xlfn.XLOOKUP(N$2,Paramètres!$A$4:$A$8,Paramètres!$B$4:$B$8,"??",0,1),DAY($D77))-1,1,Table3[Jours fériés]),
WORKDAY(DATE(YEAR($I77),MONTH($I77)+_xlfn.XLOOKUP(N$2,Paramètres!$A$4:$A$8,Paramètres!$B$4:$B$8,"??",0,1),DAY($I77))-1,1,Table3[Jours fériés])))</f>
        <v/>
      </c>
      <c r="O77" s="35" t="str">
        <f>IF(A77="","",IF(J77="",WORKDAY(DATE(YEAR($D77),MONTH($D77)+_xlfn.XLOOKUP(O$2,Paramètres!$A$4:$A$8,Paramètres!$B$4:$B$8,"??",0,1),DAY($D77))-1,1,Table3[Jours fériés]),""))</f>
        <v/>
      </c>
      <c r="P77" s="35" t="str">
        <f>IF(A77="","",IF(K77="",IF($F77=_xlfn.XLOOKUP(P$2,Paramètres!$A$4:$A$8,Paramètres!$B$4:$B$8,"??",0,1),WORKDAY(DATE(YEAR(E77)+_xlfn.XLOOKUP(P$2,Paramètres!$A$4:$A$8,Paramètres!$B$4:$B$8,"??",0,1),MONTH(E77)+2,0)-1,1,Table3[Jours fériés]),
WORKDAY(DATE(YEAR($E77)+_xlfn.XLOOKUP(P$2,Paramètres!$A$4:$A$8,Paramètres!$B$4:$B$8,"??",0,1),MONTH($E77),DAY($E77))-1,1,Table3[Jours fériés])),""))</f>
        <v/>
      </c>
      <c r="Q77" s="35" t="str">
        <f ca="1">IF(A77="","",IF(L77="",IF($F77=_xlfn.XLOOKUP(Q$2,Paramètres!$A$4:$A$8,Paramètres!$B$4:$B$8,"??",0,1),WORKDAY(DATE(YEAR(TODAY()),MONTH(F77)+2,0)-1,1,Table3[Jours fériés]),
WORKDAY(DATE(YEAR($E77)+_xlfn.XLOOKUP(Q$2,Paramètres!$A$4:$A$8,Paramètres!$B$4:$B$8,"??",0,1),MONTH($E77),DAY($E77))-1,1,Table3[Jours fériés])),""))</f>
        <v/>
      </c>
    </row>
    <row r="78" spans="8:17" x14ac:dyDescent="0.2">
      <c r="H78" s="9" t="str" cm="1">
        <f t="array" ref="H78">_xlfn.XLOOKUP(1,(Table2[Nom]=$A78)*(Table2[Prénom]=$B78)*(Table2[Entretien réalisé]=H$2),Table2[Date de l''entretien],"",0,-1)</f>
        <v/>
      </c>
      <c r="I78" s="9" t="str" cm="1">
        <f t="array" ref="I78">_xlfn.XLOOKUP(1,(Table2[Nom]=$A78)*(Table2[Prénom]=$B78)*(Table2[Entretien réalisé]=I$2),Table2[Date de l''entretien],"",0,-1)</f>
        <v/>
      </c>
      <c r="J78" s="9" t="str" cm="1">
        <f t="array" ref="J78">_xlfn.XLOOKUP(1,(Table2[Nom]=$A78)*(Table2[Prénom]=$B78)*(Table2[Entretien réalisé]=J$2),Table2[Date de l''entretien],"",0,-1)</f>
        <v/>
      </c>
      <c r="K78" s="9" t="str" cm="1">
        <f t="array" ref="K78">_xlfn.XLOOKUP(1,(Table2[Nom]=$A78)*(Table2[Prénom]=$B78)*(Table2[Entretien réalisé]=K$2),Table2[Date de l''entretien],"",0,-1)</f>
        <v/>
      </c>
      <c r="L78" s="9" t="str" cm="1">
        <f t="array" ref="L78">_xlfn.XLOOKUP(1,(Table2[Nom]=$A78)*(Table2[Prénom]=$B78)*(Table2[Entretien réalisé]=L$2),Table2[Date de l''entretien],"",0,-1)</f>
        <v/>
      </c>
      <c r="M78" s="35" t="str">
        <f>IF(A78="","",IF(H78="",WORKDAY(DATE(YEAR($D78),MONTH($D78)+_xlfn.XLOOKUP(M$2,Paramètres!$A$4:$A$8,Paramètres!$B$4:$B$8,"??",0,1),DAY($D78))-1,1,Table3[Jours fériés]),""))</f>
        <v/>
      </c>
      <c r="N78" s="35" t="str">
        <f>IF(A78="","",IF(I78="",WORKDAY(DATE(YEAR($D78),MONTH($D78)+_xlfn.XLOOKUP(N$2,Paramètres!$A$4:$A$8,Paramètres!$B$4:$B$8,"??",0,1),DAY($D78))-1,1,Table3[Jours fériés]),
WORKDAY(DATE(YEAR($I78),MONTH($I78)+_xlfn.XLOOKUP(N$2,Paramètres!$A$4:$A$8,Paramètres!$B$4:$B$8,"??",0,1),DAY($I78))-1,1,Table3[Jours fériés])))</f>
        <v/>
      </c>
      <c r="O78" s="35" t="str">
        <f>IF(A78="","",IF(J78="",WORKDAY(DATE(YEAR($D78),MONTH($D78)+_xlfn.XLOOKUP(O$2,Paramètres!$A$4:$A$8,Paramètres!$B$4:$B$8,"??",0,1),DAY($D78))-1,1,Table3[Jours fériés]),""))</f>
        <v/>
      </c>
      <c r="P78" s="35" t="str">
        <f>IF(A78="","",IF(K78="",IF($F78=_xlfn.XLOOKUP(P$2,Paramètres!$A$4:$A$8,Paramètres!$B$4:$B$8,"??",0,1),WORKDAY(DATE(YEAR(E78)+_xlfn.XLOOKUP(P$2,Paramètres!$A$4:$A$8,Paramètres!$B$4:$B$8,"??",0,1),MONTH(E78)+2,0)-1,1,Table3[Jours fériés]),
WORKDAY(DATE(YEAR($E78)+_xlfn.XLOOKUP(P$2,Paramètres!$A$4:$A$8,Paramètres!$B$4:$B$8,"??",0,1),MONTH($E78),DAY($E78))-1,1,Table3[Jours fériés])),""))</f>
        <v/>
      </c>
      <c r="Q78" s="35" t="str">
        <f ca="1">IF(A78="","",IF(L78="",IF($F78=_xlfn.XLOOKUP(Q$2,Paramètres!$A$4:$A$8,Paramètres!$B$4:$B$8,"??",0,1),WORKDAY(DATE(YEAR(TODAY()),MONTH(F78)+2,0)-1,1,Table3[Jours fériés]),
WORKDAY(DATE(YEAR($E78)+_xlfn.XLOOKUP(Q$2,Paramètres!$A$4:$A$8,Paramètres!$B$4:$B$8,"??",0,1),MONTH($E78),DAY($E78))-1,1,Table3[Jours fériés])),""))</f>
        <v/>
      </c>
    </row>
    <row r="79" spans="8:17" x14ac:dyDescent="0.2">
      <c r="H79" s="9" t="str" cm="1">
        <f t="array" ref="H79">_xlfn.XLOOKUP(1,(Table2[Nom]=$A79)*(Table2[Prénom]=$B79)*(Table2[Entretien réalisé]=H$2),Table2[Date de l''entretien],"",0,-1)</f>
        <v/>
      </c>
      <c r="I79" s="9" t="str" cm="1">
        <f t="array" ref="I79">_xlfn.XLOOKUP(1,(Table2[Nom]=$A79)*(Table2[Prénom]=$B79)*(Table2[Entretien réalisé]=I$2),Table2[Date de l''entretien],"",0,-1)</f>
        <v/>
      </c>
      <c r="J79" s="9" t="str" cm="1">
        <f t="array" ref="J79">_xlfn.XLOOKUP(1,(Table2[Nom]=$A79)*(Table2[Prénom]=$B79)*(Table2[Entretien réalisé]=J$2),Table2[Date de l''entretien],"",0,-1)</f>
        <v/>
      </c>
      <c r="K79" s="9" t="str" cm="1">
        <f t="array" ref="K79">_xlfn.XLOOKUP(1,(Table2[Nom]=$A79)*(Table2[Prénom]=$B79)*(Table2[Entretien réalisé]=K$2),Table2[Date de l''entretien],"",0,-1)</f>
        <v/>
      </c>
      <c r="L79" s="9" t="str" cm="1">
        <f t="array" ref="L79">_xlfn.XLOOKUP(1,(Table2[Nom]=$A79)*(Table2[Prénom]=$B79)*(Table2[Entretien réalisé]=L$2),Table2[Date de l''entretien],"",0,-1)</f>
        <v/>
      </c>
      <c r="M79" s="35" t="str">
        <f>IF(A79="","",IF(H79="",WORKDAY(DATE(YEAR($D79),MONTH($D79)+_xlfn.XLOOKUP(M$2,Paramètres!$A$4:$A$8,Paramètres!$B$4:$B$8,"??",0,1),DAY($D79))-1,1,Table3[Jours fériés]),""))</f>
        <v/>
      </c>
      <c r="N79" s="35" t="str">
        <f>IF(A79="","",IF(I79="",WORKDAY(DATE(YEAR($D79),MONTH($D79)+_xlfn.XLOOKUP(N$2,Paramètres!$A$4:$A$8,Paramètres!$B$4:$B$8,"??",0,1),DAY($D79))-1,1,Table3[Jours fériés]),
WORKDAY(DATE(YEAR($I79),MONTH($I79)+_xlfn.XLOOKUP(N$2,Paramètres!$A$4:$A$8,Paramètres!$B$4:$B$8,"??",0,1),DAY($I79))-1,1,Table3[Jours fériés])))</f>
        <v/>
      </c>
      <c r="O79" s="35" t="str">
        <f>IF(A79="","",IF(J79="",WORKDAY(DATE(YEAR($D79),MONTH($D79)+_xlfn.XLOOKUP(O$2,Paramètres!$A$4:$A$8,Paramètres!$B$4:$B$8,"??",0,1),DAY($D79))-1,1,Table3[Jours fériés]),""))</f>
        <v/>
      </c>
      <c r="P79" s="35" t="str">
        <f>IF(A79="","",IF(K79="",IF($F79=_xlfn.XLOOKUP(P$2,Paramètres!$A$4:$A$8,Paramètres!$B$4:$B$8,"??",0,1),WORKDAY(DATE(YEAR(E79)+_xlfn.XLOOKUP(P$2,Paramètres!$A$4:$A$8,Paramètres!$B$4:$B$8,"??",0,1),MONTH(E79)+2,0)-1,1,Table3[Jours fériés]),
WORKDAY(DATE(YEAR($E79)+_xlfn.XLOOKUP(P$2,Paramètres!$A$4:$A$8,Paramètres!$B$4:$B$8,"??",0,1),MONTH($E79),DAY($E79))-1,1,Table3[Jours fériés])),""))</f>
        <v/>
      </c>
      <c r="Q79" s="35" t="str">
        <f ca="1">IF(A79="","",IF(L79="",IF($F79=_xlfn.XLOOKUP(Q$2,Paramètres!$A$4:$A$8,Paramètres!$B$4:$B$8,"??",0,1),WORKDAY(DATE(YEAR(TODAY()),MONTH(F79)+2,0)-1,1,Table3[Jours fériés]),
WORKDAY(DATE(YEAR($E79)+_xlfn.XLOOKUP(Q$2,Paramètres!$A$4:$A$8,Paramètres!$B$4:$B$8,"??",0,1),MONTH($E79),DAY($E79))-1,1,Table3[Jours fériés])),""))</f>
        <v/>
      </c>
    </row>
    <row r="80" spans="8:17" x14ac:dyDescent="0.2">
      <c r="H80" s="9" t="str" cm="1">
        <f t="array" ref="H80">_xlfn.XLOOKUP(1,(Table2[Nom]=$A80)*(Table2[Prénom]=$B80)*(Table2[Entretien réalisé]=H$2),Table2[Date de l''entretien],"",0,-1)</f>
        <v/>
      </c>
      <c r="I80" s="9" t="str" cm="1">
        <f t="array" ref="I80">_xlfn.XLOOKUP(1,(Table2[Nom]=$A80)*(Table2[Prénom]=$B80)*(Table2[Entretien réalisé]=I$2),Table2[Date de l''entretien],"",0,-1)</f>
        <v/>
      </c>
      <c r="J80" s="9" t="str" cm="1">
        <f t="array" ref="J80">_xlfn.XLOOKUP(1,(Table2[Nom]=$A80)*(Table2[Prénom]=$B80)*(Table2[Entretien réalisé]=J$2),Table2[Date de l''entretien],"",0,-1)</f>
        <v/>
      </c>
      <c r="K80" s="9" t="str" cm="1">
        <f t="array" ref="K80">_xlfn.XLOOKUP(1,(Table2[Nom]=$A80)*(Table2[Prénom]=$B80)*(Table2[Entretien réalisé]=K$2),Table2[Date de l''entretien],"",0,-1)</f>
        <v/>
      </c>
      <c r="L80" s="9" t="str" cm="1">
        <f t="array" ref="L80">_xlfn.XLOOKUP(1,(Table2[Nom]=$A80)*(Table2[Prénom]=$B80)*(Table2[Entretien réalisé]=L$2),Table2[Date de l''entretien],"",0,-1)</f>
        <v/>
      </c>
      <c r="M80" s="35" t="str">
        <f>IF(A80="","",IF(H80="",WORKDAY(DATE(YEAR($D80),MONTH($D80)+_xlfn.XLOOKUP(M$2,Paramètres!$A$4:$A$8,Paramètres!$B$4:$B$8,"??",0,1),DAY($D80))-1,1,Table3[Jours fériés]),""))</f>
        <v/>
      </c>
      <c r="N80" s="35" t="str">
        <f>IF(A80="","",IF(I80="",WORKDAY(DATE(YEAR($D80),MONTH($D80)+_xlfn.XLOOKUP(N$2,Paramètres!$A$4:$A$8,Paramètres!$B$4:$B$8,"??",0,1),DAY($D80))-1,1,Table3[Jours fériés]),
WORKDAY(DATE(YEAR($I80),MONTH($I80)+_xlfn.XLOOKUP(N$2,Paramètres!$A$4:$A$8,Paramètres!$B$4:$B$8,"??",0,1),DAY($I80))-1,1,Table3[Jours fériés])))</f>
        <v/>
      </c>
      <c r="O80" s="35" t="str">
        <f>IF(A80="","",IF(J80="",WORKDAY(DATE(YEAR($D80),MONTH($D80)+_xlfn.XLOOKUP(O$2,Paramètres!$A$4:$A$8,Paramètres!$B$4:$B$8,"??",0,1),DAY($D80))-1,1,Table3[Jours fériés]),""))</f>
        <v/>
      </c>
      <c r="P80" s="35" t="str">
        <f>IF(A80="","",IF(K80="",IF($F80=_xlfn.XLOOKUP(P$2,Paramètres!$A$4:$A$8,Paramètres!$B$4:$B$8,"??",0,1),WORKDAY(DATE(YEAR(E80)+_xlfn.XLOOKUP(P$2,Paramètres!$A$4:$A$8,Paramètres!$B$4:$B$8,"??",0,1),MONTH(E80)+2,0)-1,1,Table3[Jours fériés]),
WORKDAY(DATE(YEAR($E80)+_xlfn.XLOOKUP(P$2,Paramètres!$A$4:$A$8,Paramètres!$B$4:$B$8,"??",0,1),MONTH($E80),DAY($E80))-1,1,Table3[Jours fériés])),""))</f>
        <v/>
      </c>
      <c r="Q80" s="35" t="str">
        <f ca="1">IF(A80="","",IF(L80="",IF($F80=_xlfn.XLOOKUP(Q$2,Paramètres!$A$4:$A$8,Paramètres!$B$4:$B$8,"??",0,1),WORKDAY(DATE(YEAR(TODAY()),MONTH(F80)+2,0)-1,1,Table3[Jours fériés]),
WORKDAY(DATE(YEAR($E80)+_xlfn.XLOOKUP(Q$2,Paramètres!$A$4:$A$8,Paramètres!$B$4:$B$8,"??",0,1),MONTH($E80),DAY($E80))-1,1,Table3[Jours fériés])),""))</f>
        <v/>
      </c>
    </row>
    <row r="81" spans="8:17" x14ac:dyDescent="0.2">
      <c r="H81" s="9" t="str" cm="1">
        <f t="array" ref="H81">_xlfn.XLOOKUP(1,(Table2[Nom]=$A81)*(Table2[Prénom]=$B81)*(Table2[Entretien réalisé]=H$2),Table2[Date de l''entretien],"",0,-1)</f>
        <v/>
      </c>
      <c r="I81" s="9" t="str" cm="1">
        <f t="array" ref="I81">_xlfn.XLOOKUP(1,(Table2[Nom]=$A81)*(Table2[Prénom]=$B81)*(Table2[Entretien réalisé]=I$2),Table2[Date de l''entretien],"",0,-1)</f>
        <v/>
      </c>
      <c r="J81" s="9" t="str" cm="1">
        <f t="array" ref="J81">_xlfn.XLOOKUP(1,(Table2[Nom]=$A81)*(Table2[Prénom]=$B81)*(Table2[Entretien réalisé]=J$2),Table2[Date de l''entretien],"",0,-1)</f>
        <v/>
      </c>
      <c r="K81" s="9" t="str" cm="1">
        <f t="array" ref="K81">_xlfn.XLOOKUP(1,(Table2[Nom]=$A81)*(Table2[Prénom]=$B81)*(Table2[Entretien réalisé]=K$2),Table2[Date de l''entretien],"",0,-1)</f>
        <v/>
      </c>
      <c r="L81" s="9" t="str" cm="1">
        <f t="array" ref="L81">_xlfn.XLOOKUP(1,(Table2[Nom]=$A81)*(Table2[Prénom]=$B81)*(Table2[Entretien réalisé]=L$2),Table2[Date de l''entretien],"",0,-1)</f>
        <v/>
      </c>
      <c r="M81" s="35" t="str">
        <f>IF(A81="","",IF(H81="",WORKDAY(DATE(YEAR($D81),MONTH($D81)+_xlfn.XLOOKUP(M$2,Paramètres!$A$4:$A$8,Paramètres!$B$4:$B$8,"??",0,1),DAY($D81))-1,1,Table3[Jours fériés]),""))</f>
        <v/>
      </c>
      <c r="N81" s="35" t="str">
        <f>IF(A81="","",IF(I81="",WORKDAY(DATE(YEAR($D81),MONTH($D81)+_xlfn.XLOOKUP(N$2,Paramètres!$A$4:$A$8,Paramètres!$B$4:$B$8,"??",0,1),DAY($D81))-1,1,Table3[Jours fériés]),
WORKDAY(DATE(YEAR($I81),MONTH($I81)+_xlfn.XLOOKUP(N$2,Paramètres!$A$4:$A$8,Paramètres!$B$4:$B$8,"??",0,1),DAY($I81))-1,1,Table3[Jours fériés])))</f>
        <v/>
      </c>
      <c r="O81" s="35" t="str">
        <f>IF(A81="","",IF(J81="",WORKDAY(DATE(YEAR($D81),MONTH($D81)+_xlfn.XLOOKUP(O$2,Paramètres!$A$4:$A$8,Paramètres!$B$4:$B$8,"??",0,1),DAY($D81))-1,1,Table3[Jours fériés]),""))</f>
        <v/>
      </c>
      <c r="P81" s="35" t="str">
        <f>IF(A81="","",IF(K81="",IF($F81=_xlfn.XLOOKUP(P$2,Paramètres!$A$4:$A$8,Paramètres!$B$4:$B$8,"??",0,1),WORKDAY(DATE(YEAR(E81)+_xlfn.XLOOKUP(P$2,Paramètres!$A$4:$A$8,Paramètres!$B$4:$B$8,"??",0,1),MONTH(E81)+2,0)-1,1,Table3[Jours fériés]),
WORKDAY(DATE(YEAR($E81)+_xlfn.XLOOKUP(P$2,Paramètres!$A$4:$A$8,Paramètres!$B$4:$B$8,"??",0,1),MONTH($E81),DAY($E81))-1,1,Table3[Jours fériés])),""))</f>
        <v/>
      </c>
      <c r="Q81" s="35" t="str">
        <f ca="1">IF(A81="","",IF(L81="",IF($F81=_xlfn.XLOOKUP(Q$2,Paramètres!$A$4:$A$8,Paramètres!$B$4:$B$8,"??",0,1),WORKDAY(DATE(YEAR(TODAY()),MONTH(F81)+2,0)-1,1,Table3[Jours fériés]),
WORKDAY(DATE(YEAR($E81)+_xlfn.XLOOKUP(Q$2,Paramètres!$A$4:$A$8,Paramètres!$B$4:$B$8,"??",0,1),MONTH($E81),DAY($E81))-1,1,Table3[Jours fériés])),""))</f>
        <v/>
      </c>
    </row>
    <row r="82" spans="8:17" x14ac:dyDescent="0.2">
      <c r="H82" s="9" t="str" cm="1">
        <f t="array" ref="H82">_xlfn.XLOOKUP(1,(Table2[Nom]=$A82)*(Table2[Prénom]=$B82)*(Table2[Entretien réalisé]=H$2),Table2[Date de l''entretien],"",0,-1)</f>
        <v/>
      </c>
      <c r="I82" s="9" t="str" cm="1">
        <f t="array" ref="I82">_xlfn.XLOOKUP(1,(Table2[Nom]=$A82)*(Table2[Prénom]=$B82)*(Table2[Entretien réalisé]=I$2),Table2[Date de l''entretien],"",0,-1)</f>
        <v/>
      </c>
      <c r="J82" s="9" t="str" cm="1">
        <f t="array" ref="J82">_xlfn.XLOOKUP(1,(Table2[Nom]=$A82)*(Table2[Prénom]=$B82)*(Table2[Entretien réalisé]=J$2),Table2[Date de l''entretien],"",0,-1)</f>
        <v/>
      </c>
      <c r="K82" s="9" t="str" cm="1">
        <f t="array" ref="K82">_xlfn.XLOOKUP(1,(Table2[Nom]=$A82)*(Table2[Prénom]=$B82)*(Table2[Entretien réalisé]=K$2),Table2[Date de l''entretien],"",0,-1)</f>
        <v/>
      </c>
      <c r="L82" s="9" t="str" cm="1">
        <f t="array" ref="L82">_xlfn.XLOOKUP(1,(Table2[Nom]=$A82)*(Table2[Prénom]=$B82)*(Table2[Entretien réalisé]=L$2),Table2[Date de l''entretien],"",0,-1)</f>
        <v/>
      </c>
      <c r="M82" s="35" t="str">
        <f>IF(A82="","",IF(H82="",WORKDAY(DATE(YEAR($D82),MONTH($D82)+_xlfn.XLOOKUP(M$2,Paramètres!$A$4:$A$8,Paramètres!$B$4:$B$8,"??",0,1),DAY($D82))-1,1,Table3[Jours fériés]),""))</f>
        <v/>
      </c>
      <c r="N82" s="35" t="str">
        <f>IF(A82="","",IF(I82="",WORKDAY(DATE(YEAR($D82),MONTH($D82)+_xlfn.XLOOKUP(N$2,Paramètres!$A$4:$A$8,Paramètres!$B$4:$B$8,"??",0,1),DAY($D82))-1,1,Table3[Jours fériés]),
WORKDAY(DATE(YEAR($I82),MONTH($I82)+_xlfn.XLOOKUP(N$2,Paramètres!$A$4:$A$8,Paramètres!$B$4:$B$8,"??",0,1),DAY($I82))-1,1,Table3[Jours fériés])))</f>
        <v/>
      </c>
      <c r="O82" s="35" t="str">
        <f>IF(A82="","",IF(J82="",WORKDAY(DATE(YEAR($D82),MONTH($D82)+_xlfn.XLOOKUP(O$2,Paramètres!$A$4:$A$8,Paramètres!$B$4:$B$8,"??",0,1),DAY($D82))-1,1,Table3[Jours fériés]),""))</f>
        <v/>
      </c>
      <c r="P82" s="35" t="str">
        <f>IF(A82="","",IF(K82="",IF($F82=_xlfn.XLOOKUP(P$2,Paramètres!$A$4:$A$8,Paramètres!$B$4:$B$8,"??",0,1),WORKDAY(DATE(YEAR(E82)+_xlfn.XLOOKUP(P$2,Paramètres!$A$4:$A$8,Paramètres!$B$4:$B$8,"??",0,1),MONTH(E82)+2,0)-1,1,Table3[Jours fériés]),
WORKDAY(DATE(YEAR($E82)+_xlfn.XLOOKUP(P$2,Paramètres!$A$4:$A$8,Paramètres!$B$4:$B$8,"??",0,1),MONTH($E82),DAY($E82))-1,1,Table3[Jours fériés])),""))</f>
        <v/>
      </c>
      <c r="Q82" s="35" t="str">
        <f ca="1">IF(A82="","",IF(L82="",IF($F82=_xlfn.XLOOKUP(Q$2,Paramètres!$A$4:$A$8,Paramètres!$B$4:$B$8,"??",0,1),WORKDAY(DATE(YEAR(TODAY()),MONTH(F82)+2,0)-1,1,Table3[Jours fériés]),
WORKDAY(DATE(YEAR($E82)+_xlfn.XLOOKUP(Q$2,Paramètres!$A$4:$A$8,Paramètres!$B$4:$B$8,"??",0,1),MONTH($E82),DAY($E82))-1,1,Table3[Jours fériés])),""))</f>
        <v/>
      </c>
    </row>
    <row r="83" spans="8:17" x14ac:dyDescent="0.2">
      <c r="H83" s="9" t="str" cm="1">
        <f t="array" ref="H83">_xlfn.XLOOKUP(1,(Table2[Nom]=$A83)*(Table2[Prénom]=$B83)*(Table2[Entretien réalisé]=H$2),Table2[Date de l''entretien],"",0,-1)</f>
        <v/>
      </c>
      <c r="I83" s="9" t="str" cm="1">
        <f t="array" ref="I83">_xlfn.XLOOKUP(1,(Table2[Nom]=$A83)*(Table2[Prénom]=$B83)*(Table2[Entretien réalisé]=I$2),Table2[Date de l''entretien],"",0,-1)</f>
        <v/>
      </c>
      <c r="J83" s="9" t="str" cm="1">
        <f t="array" ref="J83">_xlfn.XLOOKUP(1,(Table2[Nom]=$A83)*(Table2[Prénom]=$B83)*(Table2[Entretien réalisé]=J$2),Table2[Date de l''entretien],"",0,-1)</f>
        <v/>
      </c>
      <c r="K83" s="9" t="str" cm="1">
        <f t="array" ref="K83">_xlfn.XLOOKUP(1,(Table2[Nom]=$A83)*(Table2[Prénom]=$B83)*(Table2[Entretien réalisé]=K$2),Table2[Date de l''entretien],"",0,-1)</f>
        <v/>
      </c>
      <c r="L83" s="9" t="str" cm="1">
        <f t="array" ref="L83">_xlfn.XLOOKUP(1,(Table2[Nom]=$A83)*(Table2[Prénom]=$B83)*(Table2[Entretien réalisé]=L$2),Table2[Date de l''entretien],"",0,-1)</f>
        <v/>
      </c>
      <c r="M83" s="35" t="str">
        <f>IF(A83="","",IF(H83="",WORKDAY(DATE(YEAR($D83),MONTH($D83)+_xlfn.XLOOKUP(M$2,Paramètres!$A$4:$A$8,Paramètres!$B$4:$B$8,"??",0,1),DAY($D83))-1,1,Table3[Jours fériés]),""))</f>
        <v/>
      </c>
      <c r="N83" s="35" t="str">
        <f>IF(A83="","",IF(I83="",WORKDAY(DATE(YEAR($D83),MONTH($D83)+_xlfn.XLOOKUP(N$2,Paramètres!$A$4:$A$8,Paramètres!$B$4:$B$8,"??",0,1),DAY($D83))-1,1,Table3[Jours fériés]),
WORKDAY(DATE(YEAR($I83),MONTH($I83)+_xlfn.XLOOKUP(N$2,Paramètres!$A$4:$A$8,Paramètres!$B$4:$B$8,"??",0,1),DAY($I83))-1,1,Table3[Jours fériés])))</f>
        <v/>
      </c>
      <c r="O83" s="35" t="str">
        <f>IF(A83="","",IF(J83="",WORKDAY(DATE(YEAR($D83),MONTH($D83)+_xlfn.XLOOKUP(O$2,Paramètres!$A$4:$A$8,Paramètres!$B$4:$B$8,"??",0,1),DAY($D83))-1,1,Table3[Jours fériés]),""))</f>
        <v/>
      </c>
      <c r="P83" s="35" t="str">
        <f>IF(A83="","",IF(K83="",IF($F83=_xlfn.XLOOKUP(P$2,Paramètres!$A$4:$A$8,Paramètres!$B$4:$B$8,"??",0,1),WORKDAY(DATE(YEAR(E83)+_xlfn.XLOOKUP(P$2,Paramètres!$A$4:$A$8,Paramètres!$B$4:$B$8,"??",0,1),MONTH(E83)+2,0)-1,1,Table3[Jours fériés]),
WORKDAY(DATE(YEAR($E83)+_xlfn.XLOOKUP(P$2,Paramètres!$A$4:$A$8,Paramètres!$B$4:$B$8,"??",0,1),MONTH($E83),DAY($E83))-1,1,Table3[Jours fériés])),""))</f>
        <v/>
      </c>
      <c r="Q83" s="35" t="str">
        <f ca="1">IF(A83="","",IF(L83="",IF($F83=_xlfn.XLOOKUP(Q$2,Paramètres!$A$4:$A$8,Paramètres!$B$4:$B$8,"??",0,1),WORKDAY(DATE(YEAR(TODAY()),MONTH(F83)+2,0)-1,1,Table3[Jours fériés]),
WORKDAY(DATE(YEAR($E83)+_xlfn.XLOOKUP(Q$2,Paramètres!$A$4:$A$8,Paramètres!$B$4:$B$8,"??",0,1),MONTH($E83),DAY($E83))-1,1,Table3[Jours fériés])),""))</f>
        <v/>
      </c>
    </row>
    <row r="84" spans="8:17" x14ac:dyDescent="0.2">
      <c r="H84" s="9" t="str" cm="1">
        <f t="array" ref="H84">_xlfn.XLOOKUP(1,(Table2[Nom]=$A84)*(Table2[Prénom]=$B84)*(Table2[Entretien réalisé]=H$2),Table2[Date de l''entretien],"",0,-1)</f>
        <v/>
      </c>
      <c r="I84" s="9" t="str" cm="1">
        <f t="array" ref="I84">_xlfn.XLOOKUP(1,(Table2[Nom]=$A84)*(Table2[Prénom]=$B84)*(Table2[Entretien réalisé]=I$2),Table2[Date de l''entretien],"",0,-1)</f>
        <v/>
      </c>
      <c r="J84" s="9" t="str" cm="1">
        <f t="array" ref="J84">_xlfn.XLOOKUP(1,(Table2[Nom]=$A84)*(Table2[Prénom]=$B84)*(Table2[Entretien réalisé]=J$2),Table2[Date de l''entretien],"",0,-1)</f>
        <v/>
      </c>
      <c r="K84" s="9" t="str" cm="1">
        <f t="array" ref="K84">_xlfn.XLOOKUP(1,(Table2[Nom]=$A84)*(Table2[Prénom]=$B84)*(Table2[Entretien réalisé]=K$2),Table2[Date de l''entretien],"",0,-1)</f>
        <v/>
      </c>
      <c r="L84" s="9" t="str" cm="1">
        <f t="array" ref="L84">_xlfn.XLOOKUP(1,(Table2[Nom]=$A84)*(Table2[Prénom]=$B84)*(Table2[Entretien réalisé]=L$2),Table2[Date de l''entretien],"",0,-1)</f>
        <v/>
      </c>
      <c r="M84" s="35" t="str">
        <f>IF(A84="","",IF(H84="",WORKDAY(DATE(YEAR($D84),MONTH($D84)+_xlfn.XLOOKUP(M$2,Paramètres!$A$4:$A$8,Paramètres!$B$4:$B$8,"??",0,1),DAY($D84))-1,1,Table3[Jours fériés]),""))</f>
        <v/>
      </c>
      <c r="N84" s="35" t="str">
        <f>IF(A84="","",IF(I84="",WORKDAY(DATE(YEAR($D84),MONTH($D84)+_xlfn.XLOOKUP(N$2,Paramètres!$A$4:$A$8,Paramètres!$B$4:$B$8,"??",0,1),DAY($D84))-1,1,Table3[Jours fériés]),
WORKDAY(DATE(YEAR($I84),MONTH($I84)+_xlfn.XLOOKUP(N$2,Paramètres!$A$4:$A$8,Paramètres!$B$4:$B$8,"??",0,1),DAY($I84))-1,1,Table3[Jours fériés])))</f>
        <v/>
      </c>
      <c r="O84" s="35" t="str">
        <f>IF(A84="","",IF(J84="",WORKDAY(DATE(YEAR($D84),MONTH($D84)+_xlfn.XLOOKUP(O$2,Paramètres!$A$4:$A$8,Paramètres!$B$4:$B$8,"??",0,1),DAY($D84))-1,1,Table3[Jours fériés]),""))</f>
        <v/>
      </c>
      <c r="P84" s="35" t="str">
        <f>IF(A84="","",IF(K84="",IF($F84=_xlfn.XLOOKUP(P$2,Paramètres!$A$4:$A$8,Paramètres!$B$4:$B$8,"??",0,1),WORKDAY(DATE(YEAR(E84)+_xlfn.XLOOKUP(P$2,Paramètres!$A$4:$A$8,Paramètres!$B$4:$B$8,"??",0,1),MONTH(E84)+2,0)-1,1,Table3[Jours fériés]),
WORKDAY(DATE(YEAR($E84)+_xlfn.XLOOKUP(P$2,Paramètres!$A$4:$A$8,Paramètres!$B$4:$B$8,"??",0,1),MONTH($E84),DAY($E84))-1,1,Table3[Jours fériés])),""))</f>
        <v/>
      </c>
      <c r="Q84" s="35" t="str">
        <f ca="1">IF(A84="","",IF(L84="",IF($F84=_xlfn.XLOOKUP(Q$2,Paramètres!$A$4:$A$8,Paramètres!$B$4:$B$8,"??",0,1),WORKDAY(DATE(YEAR(TODAY()),MONTH(F84)+2,0)-1,1,Table3[Jours fériés]),
WORKDAY(DATE(YEAR($E84)+_xlfn.XLOOKUP(Q$2,Paramètres!$A$4:$A$8,Paramètres!$B$4:$B$8,"??",0,1),MONTH($E84),DAY($E84))-1,1,Table3[Jours fériés])),""))</f>
        <v/>
      </c>
    </row>
    <row r="85" spans="8:17" x14ac:dyDescent="0.2">
      <c r="H85" s="9" t="str" cm="1">
        <f t="array" ref="H85">_xlfn.XLOOKUP(1,(Table2[Nom]=$A85)*(Table2[Prénom]=$B85)*(Table2[Entretien réalisé]=H$2),Table2[Date de l''entretien],"",0,-1)</f>
        <v/>
      </c>
      <c r="I85" s="9" t="str" cm="1">
        <f t="array" ref="I85">_xlfn.XLOOKUP(1,(Table2[Nom]=$A85)*(Table2[Prénom]=$B85)*(Table2[Entretien réalisé]=I$2),Table2[Date de l''entretien],"",0,-1)</f>
        <v/>
      </c>
      <c r="J85" s="9" t="str" cm="1">
        <f t="array" ref="J85">_xlfn.XLOOKUP(1,(Table2[Nom]=$A85)*(Table2[Prénom]=$B85)*(Table2[Entretien réalisé]=J$2),Table2[Date de l''entretien],"",0,-1)</f>
        <v/>
      </c>
      <c r="K85" s="9" t="str" cm="1">
        <f t="array" ref="K85">_xlfn.XLOOKUP(1,(Table2[Nom]=$A85)*(Table2[Prénom]=$B85)*(Table2[Entretien réalisé]=K$2),Table2[Date de l''entretien],"",0,-1)</f>
        <v/>
      </c>
      <c r="L85" s="9" t="str" cm="1">
        <f t="array" ref="L85">_xlfn.XLOOKUP(1,(Table2[Nom]=$A85)*(Table2[Prénom]=$B85)*(Table2[Entretien réalisé]=L$2),Table2[Date de l''entretien],"",0,-1)</f>
        <v/>
      </c>
      <c r="M85" s="35" t="str">
        <f>IF(A85="","",IF(H85="",WORKDAY(DATE(YEAR($D85),MONTH($D85)+_xlfn.XLOOKUP(M$2,Paramètres!$A$4:$A$8,Paramètres!$B$4:$B$8,"??",0,1),DAY($D85))-1,1,Table3[Jours fériés]),""))</f>
        <v/>
      </c>
      <c r="N85" s="35" t="str">
        <f>IF(A85="","",IF(I85="",WORKDAY(DATE(YEAR($D85),MONTH($D85)+_xlfn.XLOOKUP(N$2,Paramètres!$A$4:$A$8,Paramètres!$B$4:$B$8,"??",0,1),DAY($D85))-1,1,Table3[Jours fériés]),
WORKDAY(DATE(YEAR($I85),MONTH($I85)+_xlfn.XLOOKUP(N$2,Paramètres!$A$4:$A$8,Paramètres!$B$4:$B$8,"??",0,1),DAY($I85))-1,1,Table3[Jours fériés])))</f>
        <v/>
      </c>
      <c r="O85" s="35" t="str">
        <f>IF(A85="","",IF(J85="",WORKDAY(DATE(YEAR($D85),MONTH($D85)+_xlfn.XLOOKUP(O$2,Paramètres!$A$4:$A$8,Paramètres!$B$4:$B$8,"??",0,1),DAY($D85))-1,1,Table3[Jours fériés]),""))</f>
        <v/>
      </c>
      <c r="P85" s="35" t="str">
        <f>IF(A85="","",IF(K85="",IF($F85=_xlfn.XLOOKUP(P$2,Paramètres!$A$4:$A$8,Paramètres!$B$4:$B$8,"??",0,1),WORKDAY(DATE(YEAR(E85)+_xlfn.XLOOKUP(P$2,Paramètres!$A$4:$A$8,Paramètres!$B$4:$B$8,"??",0,1),MONTH(E85)+2,0)-1,1,Table3[Jours fériés]),
WORKDAY(DATE(YEAR($E85)+_xlfn.XLOOKUP(P$2,Paramètres!$A$4:$A$8,Paramètres!$B$4:$B$8,"??",0,1),MONTH($E85),DAY($E85))-1,1,Table3[Jours fériés])),""))</f>
        <v/>
      </c>
      <c r="Q85" s="35" t="str">
        <f ca="1">IF(A85="","",IF(L85="",IF($F85=_xlfn.XLOOKUP(Q$2,Paramètres!$A$4:$A$8,Paramètres!$B$4:$B$8,"??",0,1),WORKDAY(DATE(YEAR(TODAY()),MONTH(F85)+2,0)-1,1,Table3[Jours fériés]),
WORKDAY(DATE(YEAR($E85)+_xlfn.XLOOKUP(Q$2,Paramètres!$A$4:$A$8,Paramètres!$B$4:$B$8,"??",0,1),MONTH($E85),DAY($E85))-1,1,Table3[Jours fériés])),""))</f>
        <v/>
      </c>
    </row>
    <row r="86" spans="8:17" x14ac:dyDescent="0.2">
      <c r="H86" s="9" t="str" cm="1">
        <f t="array" ref="H86">_xlfn.XLOOKUP(1,(Table2[Nom]=$A86)*(Table2[Prénom]=$B86)*(Table2[Entretien réalisé]=H$2),Table2[Date de l''entretien],"",0,-1)</f>
        <v/>
      </c>
      <c r="I86" s="9" t="str" cm="1">
        <f t="array" ref="I86">_xlfn.XLOOKUP(1,(Table2[Nom]=$A86)*(Table2[Prénom]=$B86)*(Table2[Entretien réalisé]=I$2),Table2[Date de l''entretien],"",0,-1)</f>
        <v/>
      </c>
      <c r="J86" s="9" t="str" cm="1">
        <f t="array" ref="J86">_xlfn.XLOOKUP(1,(Table2[Nom]=$A86)*(Table2[Prénom]=$B86)*(Table2[Entretien réalisé]=J$2),Table2[Date de l''entretien],"",0,-1)</f>
        <v/>
      </c>
      <c r="K86" s="9" t="str" cm="1">
        <f t="array" ref="K86">_xlfn.XLOOKUP(1,(Table2[Nom]=$A86)*(Table2[Prénom]=$B86)*(Table2[Entretien réalisé]=K$2),Table2[Date de l''entretien],"",0,-1)</f>
        <v/>
      </c>
      <c r="L86" s="9" t="str" cm="1">
        <f t="array" ref="L86">_xlfn.XLOOKUP(1,(Table2[Nom]=$A86)*(Table2[Prénom]=$B86)*(Table2[Entretien réalisé]=L$2),Table2[Date de l''entretien],"",0,-1)</f>
        <v/>
      </c>
      <c r="M86" s="35" t="str">
        <f>IF(A86="","",IF(H86="",WORKDAY(DATE(YEAR($D86),MONTH($D86)+_xlfn.XLOOKUP(M$2,Paramètres!$A$4:$A$8,Paramètres!$B$4:$B$8,"??",0,1),DAY($D86))-1,1,Table3[Jours fériés]),""))</f>
        <v/>
      </c>
      <c r="N86" s="35" t="str">
        <f>IF(A86="","",IF(I86="",WORKDAY(DATE(YEAR($D86),MONTH($D86)+_xlfn.XLOOKUP(N$2,Paramètres!$A$4:$A$8,Paramètres!$B$4:$B$8,"??",0,1),DAY($D86))-1,1,Table3[Jours fériés]),
WORKDAY(DATE(YEAR($I86),MONTH($I86)+_xlfn.XLOOKUP(N$2,Paramètres!$A$4:$A$8,Paramètres!$B$4:$B$8,"??",0,1),DAY($I86))-1,1,Table3[Jours fériés])))</f>
        <v/>
      </c>
      <c r="O86" s="35" t="str">
        <f>IF(A86="","",IF(J86="",WORKDAY(DATE(YEAR($D86),MONTH($D86)+_xlfn.XLOOKUP(O$2,Paramètres!$A$4:$A$8,Paramètres!$B$4:$B$8,"??",0,1),DAY($D86))-1,1,Table3[Jours fériés]),""))</f>
        <v/>
      </c>
      <c r="P86" s="35" t="str">
        <f>IF(A86="","",IF(K86="",IF($F86=_xlfn.XLOOKUP(P$2,Paramètres!$A$4:$A$8,Paramètres!$B$4:$B$8,"??",0,1),WORKDAY(DATE(YEAR(E86)+_xlfn.XLOOKUP(P$2,Paramètres!$A$4:$A$8,Paramètres!$B$4:$B$8,"??",0,1),MONTH(E86)+2,0)-1,1,Table3[Jours fériés]),
WORKDAY(DATE(YEAR($E86)+_xlfn.XLOOKUP(P$2,Paramètres!$A$4:$A$8,Paramètres!$B$4:$B$8,"??",0,1),MONTH($E86),DAY($E86))-1,1,Table3[Jours fériés])),""))</f>
        <v/>
      </c>
      <c r="Q86" s="35" t="str">
        <f ca="1">IF(A86="","",IF(L86="",IF($F86=_xlfn.XLOOKUP(Q$2,Paramètres!$A$4:$A$8,Paramètres!$B$4:$B$8,"??",0,1),WORKDAY(DATE(YEAR(TODAY()),MONTH(F86)+2,0)-1,1,Table3[Jours fériés]),
WORKDAY(DATE(YEAR($E86)+_xlfn.XLOOKUP(Q$2,Paramètres!$A$4:$A$8,Paramètres!$B$4:$B$8,"??",0,1),MONTH($E86),DAY($E86))-1,1,Table3[Jours fériés])),""))</f>
        <v/>
      </c>
    </row>
    <row r="87" spans="8:17" x14ac:dyDescent="0.2">
      <c r="H87" s="9" t="str" cm="1">
        <f t="array" ref="H87">_xlfn.XLOOKUP(1,(Table2[Nom]=$A87)*(Table2[Prénom]=$B87)*(Table2[Entretien réalisé]=H$2),Table2[Date de l''entretien],"",0,-1)</f>
        <v/>
      </c>
      <c r="I87" s="9" t="str" cm="1">
        <f t="array" ref="I87">_xlfn.XLOOKUP(1,(Table2[Nom]=$A87)*(Table2[Prénom]=$B87)*(Table2[Entretien réalisé]=I$2),Table2[Date de l''entretien],"",0,-1)</f>
        <v/>
      </c>
      <c r="J87" s="9" t="str" cm="1">
        <f t="array" ref="J87">_xlfn.XLOOKUP(1,(Table2[Nom]=$A87)*(Table2[Prénom]=$B87)*(Table2[Entretien réalisé]=J$2),Table2[Date de l''entretien],"",0,-1)</f>
        <v/>
      </c>
      <c r="K87" s="9" t="str" cm="1">
        <f t="array" ref="K87">_xlfn.XLOOKUP(1,(Table2[Nom]=$A87)*(Table2[Prénom]=$B87)*(Table2[Entretien réalisé]=K$2),Table2[Date de l''entretien],"",0,-1)</f>
        <v/>
      </c>
      <c r="L87" s="9" t="str" cm="1">
        <f t="array" ref="L87">_xlfn.XLOOKUP(1,(Table2[Nom]=$A87)*(Table2[Prénom]=$B87)*(Table2[Entretien réalisé]=L$2),Table2[Date de l''entretien],"",0,-1)</f>
        <v/>
      </c>
      <c r="M87" s="35" t="str">
        <f>IF(A87="","",IF(H87="",WORKDAY(DATE(YEAR($D87),MONTH($D87)+_xlfn.XLOOKUP(M$2,Paramètres!$A$4:$A$8,Paramètres!$B$4:$B$8,"??",0,1),DAY($D87))-1,1,Table3[Jours fériés]),""))</f>
        <v/>
      </c>
      <c r="N87" s="35" t="str">
        <f>IF(A87="","",IF(I87="",WORKDAY(DATE(YEAR($D87),MONTH($D87)+_xlfn.XLOOKUP(N$2,Paramètres!$A$4:$A$8,Paramètres!$B$4:$B$8,"??",0,1),DAY($D87))-1,1,Table3[Jours fériés]),
WORKDAY(DATE(YEAR($I87),MONTH($I87)+_xlfn.XLOOKUP(N$2,Paramètres!$A$4:$A$8,Paramètres!$B$4:$B$8,"??",0,1),DAY($I87))-1,1,Table3[Jours fériés])))</f>
        <v/>
      </c>
      <c r="O87" s="35" t="str">
        <f>IF(A87="","",IF(J87="",WORKDAY(DATE(YEAR($D87),MONTH($D87)+_xlfn.XLOOKUP(O$2,Paramètres!$A$4:$A$8,Paramètres!$B$4:$B$8,"??",0,1),DAY($D87))-1,1,Table3[Jours fériés]),""))</f>
        <v/>
      </c>
      <c r="P87" s="35" t="str">
        <f>IF(A87="","",IF(K87="",IF($F87=_xlfn.XLOOKUP(P$2,Paramètres!$A$4:$A$8,Paramètres!$B$4:$B$8,"??",0,1),WORKDAY(DATE(YEAR(E87)+_xlfn.XLOOKUP(P$2,Paramètres!$A$4:$A$8,Paramètres!$B$4:$B$8,"??",0,1),MONTH(E87)+2,0)-1,1,Table3[Jours fériés]),
WORKDAY(DATE(YEAR($E87)+_xlfn.XLOOKUP(P$2,Paramètres!$A$4:$A$8,Paramètres!$B$4:$B$8,"??",0,1),MONTH($E87),DAY($E87))-1,1,Table3[Jours fériés])),""))</f>
        <v/>
      </c>
      <c r="Q87" s="35" t="str">
        <f ca="1">IF(A87="","",IF(L87="",IF($F87=_xlfn.XLOOKUP(Q$2,Paramètres!$A$4:$A$8,Paramètres!$B$4:$B$8,"??",0,1),WORKDAY(DATE(YEAR(TODAY()),MONTH(F87)+2,0)-1,1,Table3[Jours fériés]),
WORKDAY(DATE(YEAR($E87)+_xlfn.XLOOKUP(Q$2,Paramètres!$A$4:$A$8,Paramètres!$B$4:$B$8,"??",0,1),MONTH($E87),DAY($E87))-1,1,Table3[Jours fériés])),""))</f>
        <v/>
      </c>
    </row>
    <row r="88" spans="8:17" x14ac:dyDescent="0.2">
      <c r="H88" s="9" t="str" cm="1">
        <f t="array" ref="H88">_xlfn.XLOOKUP(1,(Table2[Nom]=$A88)*(Table2[Prénom]=$B88)*(Table2[Entretien réalisé]=H$2),Table2[Date de l''entretien],"",0,-1)</f>
        <v/>
      </c>
      <c r="I88" s="9" t="str" cm="1">
        <f t="array" ref="I88">_xlfn.XLOOKUP(1,(Table2[Nom]=$A88)*(Table2[Prénom]=$B88)*(Table2[Entretien réalisé]=I$2),Table2[Date de l''entretien],"",0,-1)</f>
        <v/>
      </c>
      <c r="J88" s="9" t="str" cm="1">
        <f t="array" ref="J88">_xlfn.XLOOKUP(1,(Table2[Nom]=$A88)*(Table2[Prénom]=$B88)*(Table2[Entretien réalisé]=J$2),Table2[Date de l''entretien],"",0,-1)</f>
        <v/>
      </c>
      <c r="K88" s="9" t="str" cm="1">
        <f t="array" ref="K88">_xlfn.XLOOKUP(1,(Table2[Nom]=$A88)*(Table2[Prénom]=$B88)*(Table2[Entretien réalisé]=K$2),Table2[Date de l''entretien],"",0,-1)</f>
        <v/>
      </c>
      <c r="L88" s="9" t="str" cm="1">
        <f t="array" ref="L88">_xlfn.XLOOKUP(1,(Table2[Nom]=$A88)*(Table2[Prénom]=$B88)*(Table2[Entretien réalisé]=L$2),Table2[Date de l''entretien],"",0,-1)</f>
        <v/>
      </c>
      <c r="M88" s="35" t="str">
        <f>IF(A88="","",IF(H88="",WORKDAY(DATE(YEAR($D88),MONTH($D88)+_xlfn.XLOOKUP(M$2,Paramètres!$A$4:$A$8,Paramètres!$B$4:$B$8,"??",0,1),DAY($D88))-1,1,Table3[Jours fériés]),""))</f>
        <v/>
      </c>
      <c r="N88" s="35" t="str">
        <f>IF(A88="","",IF(I88="",WORKDAY(DATE(YEAR($D88),MONTH($D88)+_xlfn.XLOOKUP(N$2,Paramètres!$A$4:$A$8,Paramètres!$B$4:$B$8,"??",0,1),DAY($D88))-1,1,Table3[Jours fériés]),
WORKDAY(DATE(YEAR($I88),MONTH($I88)+_xlfn.XLOOKUP(N$2,Paramètres!$A$4:$A$8,Paramètres!$B$4:$B$8,"??",0,1),DAY($I88))-1,1,Table3[Jours fériés])))</f>
        <v/>
      </c>
      <c r="O88" s="35" t="str">
        <f>IF(A88="","",IF(J88="",WORKDAY(DATE(YEAR($D88),MONTH($D88)+_xlfn.XLOOKUP(O$2,Paramètres!$A$4:$A$8,Paramètres!$B$4:$B$8,"??",0,1),DAY($D88))-1,1,Table3[Jours fériés]),""))</f>
        <v/>
      </c>
      <c r="P88" s="35" t="str">
        <f>IF(A88="","",IF(K88="",IF($F88=_xlfn.XLOOKUP(P$2,Paramètres!$A$4:$A$8,Paramètres!$B$4:$B$8,"??",0,1),WORKDAY(DATE(YEAR(E88)+_xlfn.XLOOKUP(P$2,Paramètres!$A$4:$A$8,Paramètres!$B$4:$B$8,"??",0,1),MONTH(E88)+2,0)-1,1,Table3[Jours fériés]),
WORKDAY(DATE(YEAR($E88)+_xlfn.XLOOKUP(P$2,Paramètres!$A$4:$A$8,Paramètres!$B$4:$B$8,"??",0,1),MONTH($E88),DAY($E88))-1,1,Table3[Jours fériés])),""))</f>
        <v/>
      </c>
      <c r="Q88" s="35" t="str">
        <f ca="1">IF(A88="","",IF(L88="",IF($F88=_xlfn.XLOOKUP(Q$2,Paramètres!$A$4:$A$8,Paramètres!$B$4:$B$8,"??",0,1),WORKDAY(DATE(YEAR(TODAY()),MONTH(F88)+2,0)-1,1,Table3[Jours fériés]),
WORKDAY(DATE(YEAR($E88)+_xlfn.XLOOKUP(Q$2,Paramètres!$A$4:$A$8,Paramètres!$B$4:$B$8,"??",0,1),MONTH($E88),DAY($E88))-1,1,Table3[Jours fériés])),""))</f>
        <v/>
      </c>
    </row>
    <row r="89" spans="8:17" x14ac:dyDescent="0.2">
      <c r="H89" s="9" t="str" cm="1">
        <f t="array" ref="H89">_xlfn.XLOOKUP(1,(Table2[Nom]=$A89)*(Table2[Prénom]=$B89)*(Table2[Entretien réalisé]=H$2),Table2[Date de l''entretien],"",0,-1)</f>
        <v/>
      </c>
      <c r="I89" s="9" t="str" cm="1">
        <f t="array" ref="I89">_xlfn.XLOOKUP(1,(Table2[Nom]=$A89)*(Table2[Prénom]=$B89)*(Table2[Entretien réalisé]=I$2),Table2[Date de l''entretien],"",0,-1)</f>
        <v/>
      </c>
      <c r="J89" s="9" t="str" cm="1">
        <f t="array" ref="J89">_xlfn.XLOOKUP(1,(Table2[Nom]=$A89)*(Table2[Prénom]=$B89)*(Table2[Entretien réalisé]=J$2),Table2[Date de l''entretien],"",0,-1)</f>
        <v/>
      </c>
      <c r="K89" s="9" t="str" cm="1">
        <f t="array" ref="K89">_xlfn.XLOOKUP(1,(Table2[Nom]=$A89)*(Table2[Prénom]=$B89)*(Table2[Entretien réalisé]=K$2),Table2[Date de l''entretien],"",0,-1)</f>
        <v/>
      </c>
      <c r="L89" s="9" t="str" cm="1">
        <f t="array" ref="L89">_xlfn.XLOOKUP(1,(Table2[Nom]=$A89)*(Table2[Prénom]=$B89)*(Table2[Entretien réalisé]=L$2),Table2[Date de l''entretien],"",0,-1)</f>
        <v/>
      </c>
      <c r="M89" s="35" t="str">
        <f>IF(A89="","",IF(H89="",WORKDAY(DATE(YEAR($D89),MONTH($D89)+_xlfn.XLOOKUP(M$2,Paramètres!$A$4:$A$8,Paramètres!$B$4:$B$8,"??",0,1),DAY($D89))-1,1,Table3[Jours fériés]),""))</f>
        <v/>
      </c>
      <c r="N89" s="35" t="str">
        <f>IF(A89="","",IF(I89="",WORKDAY(DATE(YEAR($D89),MONTH($D89)+_xlfn.XLOOKUP(N$2,Paramètres!$A$4:$A$8,Paramètres!$B$4:$B$8,"??",0,1),DAY($D89))-1,1,Table3[Jours fériés]),
WORKDAY(DATE(YEAR($I89),MONTH($I89)+_xlfn.XLOOKUP(N$2,Paramètres!$A$4:$A$8,Paramètres!$B$4:$B$8,"??",0,1),DAY($I89))-1,1,Table3[Jours fériés])))</f>
        <v/>
      </c>
      <c r="O89" s="35" t="str">
        <f>IF(A89="","",IF(J89="",WORKDAY(DATE(YEAR($D89),MONTH($D89)+_xlfn.XLOOKUP(O$2,Paramètres!$A$4:$A$8,Paramètres!$B$4:$B$8,"??",0,1),DAY($D89))-1,1,Table3[Jours fériés]),""))</f>
        <v/>
      </c>
      <c r="P89" s="35" t="str">
        <f>IF(A89="","",IF(K89="",IF($F89=_xlfn.XLOOKUP(P$2,Paramètres!$A$4:$A$8,Paramètres!$B$4:$B$8,"??",0,1),WORKDAY(DATE(YEAR(E89)+_xlfn.XLOOKUP(P$2,Paramètres!$A$4:$A$8,Paramètres!$B$4:$B$8,"??",0,1),MONTH(E89)+2,0)-1,1,Table3[Jours fériés]),
WORKDAY(DATE(YEAR($E89)+_xlfn.XLOOKUP(P$2,Paramètres!$A$4:$A$8,Paramètres!$B$4:$B$8,"??",0,1),MONTH($E89),DAY($E89))-1,1,Table3[Jours fériés])),""))</f>
        <v/>
      </c>
      <c r="Q89" s="35" t="str">
        <f ca="1">IF(A89="","",IF(L89="",IF($F89=_xlfn.XLOOKUP(Q$2,Paramètres!$A$4:$A$8,Paramètres!$B$4:$B$8,"??",0,1),WORKDAY(DATE(YEAR(TODAY()),MONTH(F89)+2,0)-1,1,Table3[Jours fériés]),
WORKDAY(DATE(YEAR($E89)+_xlfn.XLOOKUP(Q$2,Paramètres!$A$4:$A$8,Paramètres!$B$4:$B$8,"??",0,1),MONTH($E89),DAY($E89))-1,1,Table3[Jours fériés])),""))</f>
        <v/>
      </c>
    </row>
    <row r="90" spans="8:17" x14ac:dyDescent="0.2">
      <c r="H90" s="9" t="str" cm="1">
        <f t="array" ref="H90">_xlfn.XLOOKUP(1,(Table2[Nom]=$A90)*(Table2[Prénom]=$B90)*(Table2[Entretien réalisé]=H$2),Table2[Date de l''entretien],"",0,-1)</f>
        <v/>
      </c>
      <c r="I90" s="9" t="str" cm="1">
        <f t="array" ref="I90">_xlfn.XLOOKUP(1,(Table2[Nom]=$A90)*(Table2[Prénom]=$B90)*(Table2[Entretien réalisé]=I$2),Table2[Date de l''entretien],"",0,-1)</f>
        <v/>
      </c>
      <c r="J90" s="9" t="str" cm="1">
        <f t="array" ref="J90">_xlfn.XLOOKUP(1,(Table2[Nom]=$A90)*(Table2[Prénom]=$B90)*(Table2[Entretien réalisé]=J$2),Table2[Date de l''entretien],"",0,-1)</f>
        <v/>
      </c>
      <c r="K90" s="9" t="str" cm="1">
        <f t="array" ref="K90">_xlfn.XLOOKUP(1,(Table2[Nom]=$A90)*(Table2[Prénom]=$B90)*(Table2[Entretien réalisé]=K$2),Table2[Date de l''entretien],"",0,-1)</f>
        <v/>
      </c>
      <c r="L90" s="9" t="str" cm="1">
        <f t="array" ref="L90">_xlfn.XLOOKUP(1,(Table2[Nom]=$A90)*(Table2[Prénom]=$B90)*(Table2[Entretien réalisé]=L$2),Table2[Date de l''entretien],"",0,-1)</f>
        <v/>
      </c>
      <c r="M90" s="35" t="str">
        <f>IF(A90="","",IF(H90="",WORKDAY(DATE(YEAR($D90),MONTH($D90)+_xlfn.XLOOKUP(M$2,Paramètres!$A$4:$A$8,Paramètres!$B$4:$B$8,"??",0,1),DAY($D90))-1,1,Table3[Jours fériés]),""))</f>
        <v/>
      </c>
      <c r="N90" s="35" t="str">
        <f>IF(A90="","",IF(I90="",WORKDAY(DATE(YEAR($D90),MONTH($D90)+_xlfn.XLOOKUP(N$2,Paramètres!$A$4:$A$8,Paramètres!$B$4:$B$8,"??",0,1),DAY($D90))-1,1,Table3[Jours fériés]),
WORKDAY(DATE(YEAR($I90),MONTH($I90)+_xlfn.XLOOKUP(N$2,Paramètres!$A$4:$A$8,Paramètres!$B$4:$B$8,"??",0,1),DAY($I90))-1,1,Table3[Jours fériés])))</f>
        <v/>
      </c>
      <c r="O90" s="35" t="str">
        <f>IF(A90="","",IF(J90="",WORKDAY(DATE(YEAR($D90),MONTH($D90)+_xlfn.XLOOKUP(O$2,Paramètres!$A$4:$A$8,Paramètres!$B$4:$B$8,"??",0,1),DAY($D90))-1,1,Table3[Jours fériés]),""))</f>
        <v/>
      </c>
      <c r="P90" s="35" t="str">
        <f>IF(A90="","",IF(K90="",IF($F90=_xlfn.XLOOKUP(P$2,Paramètres!$A$4:$A$8,Paramètres!$B$4:$B$8,"??",0,1),WORKDAY(DATE(YEAR(E90)+_xlfn.XLOOKUP(P$2,Paramètres!$A$4:$A$8,Paramètres!$B$4:$B$8,"??",0,1),MONTH(E90)+2,0)-1,1,Table3[Jours fériés]),
WORKDAY(DATE(YEAR($E90)+_xlfn.XLOOKUP(P$2,Paramètres!$A$4:$A$8,Paramètres!$B$4:$B$8,"??",0,1),MONTH($E90),DAY($E90))-1,1,Table3[Jours fériés])),""))</f>
        <v/>
      </c>
      <c r="Q90" s="35" t="str">
        <f ca="1">IF(A90="","",IF(L90="",IF($F90=_xlfn.XLOOKUP(Q$2,Paramètres!$A$4:$A$8,Paramètres!$B$4:$B$8,"??",0,1),WORKDAY(DATE(YEAR(TODAY()),MONTH(F90)+2,0)-1,1,Table3[Jours fériés]),
WORKDAY(DATE(YEAR($E90)+_xlfn.XLOOKUP(Q$2,Paramètres!$A$4:$A$8,Paramètres!$B$4:$B$8,"??",0,1),MONTH($E90),DAY($E90))-1,1,Table3[Jours fériés])),""))</f>
        <v/>
      </c>
    </row>
    <row r="91" spans="8:17" x14ac:dyDescent="0.2">
      <c r="H91" s="9" t="str" cm="1">
        <f t="array" ref="H91">_xlfn.XLOOKUP(1,(Table2[Nom]=$A91)*(Table2[Prénom]=$B91)*(Table2[Entretien réalisé]=H$2),Table2[Date de l''entretien],"",0,-1)</f>
        <v/>
      </c>
      <c r="I91" s="9" t="str" cm="1">
        <f t="array" ref="I91">_xlfn.XLOOKUP(1,(Table2[Nom]=$A91)*(Table2[Prénom]=$B91)*(Table2[Entretien réalisé]=I$2),Table2[Date de l''entretien],"",0,-1)</f>
        <v/>
      </c>
      <c r="J91" s="9" t="str" cm="1">
        <f t="array" ref="J91">_xlfn.XLOOKUP(1,(Table2[Nom]=$A91)*(Table2[Prénom]=$B91)*(Table2[Entretien réalisé]=J$2),Table2[Date de l''entretien],"",0,-1)</f>
        <v/>
      </c>
      <c r="K91" s="9" t="str" cm="1">
        <f t="array" ref="K91">_xlfn.XLOOKUP(1,(Table2[Nom]=$A91)*(Table2[Prénom]=$B91)*(Table2[Entretien réalisé]=K$2),Table2[Date de l''entretien],"",0,-1)</f>
        <v/>
      </c>
      <c r="L91" s="9" t="str" cm="1">
        <f t="array" ref="L91">_xlfn.XLOOKUP(1,(Table2[Nom]=$A91)*(Table2[Prénom]=$B91)*(Table2[Entretien réalisé]=L$2),Table2[Date de l''entretien],"",0,-1)</f>
        <v/>
      </c>
      <c r="M91" s="35" t="str">
        <f>IF(A91="","",IF(H91="",WORKDAY(DATE(YEAR($D91),MONTH($D91)+_xlfn.XLOOKUP(M$2,Paramètres!$A$4:$A$8,Paramètres!$B$4:$B$8,"??",0,1),DAY($D91))-1,1,Table3[Jours fériés]),""))</f>
        <v/>
      </c>
      <c r="N91" s="35" t="str">
        <f>IF(A91="","",IF(I91="",WORKDAY(DATE(YEAR($D91),MONTH($D91)+_xlfn.XLOOKUP(N$2,Paramètres!$A$4:$A$8,Paramètres!$B$4:$B$8,"??",0,1),DAY($D91))-1,1,Table3[Jours fériés]),
WORKDAY(DATE(YEAR($I91),MONTH($I91)+_xlfn.XLOOKUP(N$2,Paramètres!$A$4:$A$8,Paramètres!$B$4:$B$8,"??",0,1),DAY($I91))-1,1,Table3[Jours fériés])))</f>
        <v/>
      </c>
      <c r="O91" s="35" t="str">
        <f>IF(A91="","",IF(J91="",WORKDAY(DATE(YEAR($D91),MONTH($D91)+_xlfn.XLOOKUP(O$2,Paramètres!$A$4:$A$8,Paramètres!$B$4:$B$8,"??",0,1),DAY($D91))-1,1,Table3[Jours fériés]),""))</f>
        <v/>
      </c>
      <c r="P91" s="35" t="str">
        <f>IF(A91="","",IF(K91="",IF($F91=_xlfn.XLOOKUP(P$2,Paramètres!$A$4:$A$8,Paramètres!$B$4:$B$8,"??",0,1),WORKDAY(DATE(YEAR(E91)+_xlfn.XLOOKUP(P$2,Paramètres!$A$4:$A$8,Paramètres!$B$4:$B$8,"??",0,1),MONTH(E91)+2,0)-1,1,Table3[Jours fériés]),
WORKDAY(DATE(YEAR($E91)+_xlfn.XLOOKUP(P$2,Paramètres!$A$4:$A$8,Paramètres!$B$4:$B$8,"??",0,1),MONTH($E91),DAY($E91))-1,1,Table3[Jours fériés])),""))</f>
        <v/>
      </c>
      <c r="Q91" s="35" t="str">
        <f ca="1">IF(A91="","",IF(L91="",IF($F91=_xlfn.XLOOKUP(Q$2,Paramètres!$A$4:$A$8,Paramètres!$B$4:$B$8,"??",0,1),WORKDAY(DATE(YEAR(TODAY()),MONTH(F91)+2,0)-1,1,Table3[Jours fériés]),
WORKDAY(DATE(YEAR($E91)+_xlfn.XLOOKUP(Q$2,Paramètres!$A$4:$A$8,Paramètres!$B$4:$B$8,"??",0,1),MONTH($E91),DAY($E91))-1,1,Table3[Jours fériés])),""))</f>
        <v/>
      </c>
    </row>
    <row r="92" spans="8:17" x14ac:dyDescent="0.2">
      <c r="H92" s="9" t="str" cm="1">
        <f t="array" ref="H92">_xlfn.XLOOKUP(1,(Table2[Nom]=$A92)*(Table2[Prénom]=$B92)*(Table2[Entretien réalisé]=H$2),Table2[Date de l''entretien],"",0,-1)</f>
        <v/>
      </c>
      <c r="I92" s="9" t="str" cm="1">
        <f t="array" ref="I92">_xlfn.XLOOKUP(1,(Table2[Nom]=$A92)*(Table2[Prénom]=$B92)*(Table2[Entretien réalisé]=I$2),Table2[Date de l''entretien],"",0,-1)</f>
        <v/>
      </c>
      <c r="J92" s="9" t="str" cm="1">
        <f t="array" ref="J92">_xlfn.XLOOKUP(1,(Table2[Nom]=$A92)*(Table2[Prénom]=$B92)*(Table2[Entretien réalisé]=J$2),Table2[Date de l''entretien],"",0,-1)</f>
        <v/>
      </c>
      <c r="K92" s="9" t="str" cm="1">
        <f t="array" ref="K92">_xlfn.XLOOKUP(1,(Table2[Nom]=$A92)*(Table2[Prénom]=$B92)*(Table2[Entretien réalisé]=K$2),Table2[Date de l''entretien],"",0,-1)</f>
        <v/>
      </c>
      <c r="L92" s="9" t="str" cm="1">
        <f t="array" ref="L92">_xlfn.XLOOKUP(1,(Table2[Nom]=$A92)*(Table2[Prénom]=$B92)*(Table2[Entretien réalisé]=L$2),Table2[Date de l''entretien],"",0,-1)</f>
        <v/>
      </c>
      <c r="M92" s="35" t="str">
        <f>IF(A92="","",IF(H92="",WORKDAY(DATE(YEAR($D92),MONTH($D92)+_xlfn.XLOOKUP(M$2,Paramètres!$A$4:$A$8,Paramètres!$B$4:$B$8,"??",0,1),DAY($D92))-1,1,Table3[Jours fériés]),""))</f>
        <v/>
      </c>
      <c r="N92" s="35" t="str">
        <f>IF(A92="","",IF(I92="",WORKDAY(DATE(YEAR($D92),MONTH($D92)+_xlfn.XLOOKUP(N$2,Paramètres!$A$4:$A$8,Paramètres!$B$4:$B$8,"??",0,1),DAY($D92))-1,1,Table3[Jours fériés]),
WORKDAY(DATE(YEAR($I92),MONTH($I92)+_xlfn.XLOOKUP(N$2,Paramètres!$A$4:$A$8,Paramètres!$B$4:$B$8,"??",0,1),DAY($I92))-1,1,Table3[Jours fériés])))</f>
        <v/>
      </c>
      <c r="O92" s="35" t="str">
        <f>IF(A92="","",IF(J92="",WORKDAY(DATE(YEAR($D92),MONTH($D92)+_xlfn.XLOOKUP(O$2,Paramètres!$A$4:$A$8,Paramètres!$B$4:$B$8,"??",0,1),DAY($D92))-1,1,Table3[Jours fériés]),""))</f>
        <v/>
      </c>
      <c r="P92" s="35" t="str">
        <f>IF(A92="","",IF(K92="",IF($F92=_xlfn.XLOOKUP(P$2,Paramètres!$A$4:$A$8,Paramètres!$B$4:$B$8,"??",0,1),WORKDAY(DATE(YEAR(E92)+_xlfn.XLOOKUP(P$2,Paramètres!$A$4:$A$8,Paramètres!$B$4:$B$8,"??",0,1),MONTH(E92)+2,0)-1,1,Table3[Jours fériés]),
WORKDAY(DATE(YEAR($E92)+_xlfn.XLOOKUP(P$2,Paramètres!$A$4:$A$8,Paramètres!$B$4:$B$8,"??",0,1),MONTH($E92),DAY($E92))-1,1,Table3[Jours fériés])),""))</f>
        <v/>
      </c>
      <c r="Q92" s="35" t="str">
        <f ca="1">IF(A92="","",IF(L92="",IF($F92=_xlfn.XLOOKUP(Q$2,Paramètres!$A$4:$A$8,Paramètres!$B$4:$B$8,"??",0,1),WORKDAY(DATE(YEAR(TODAY()),MONTH(F92)+2,0)-1,1,Table3[Jours fériés]),
WORKDAY(DATE(YEAR($E92)+_xlfn.XLOOKUP(Q$2,Paramètres!$A$4:$A$8,Paramètres!$B$4:$B$8,"??",0,1),MONTH($E92),DAY($E92))-1,1,Table3[Jours fériés])),""))</f>
        <v/>
      </c>
    </row>
    <row r="93" spans="8:17" x14ac:dyDescent="0.2">
      <c r="H93" s="9" t="str" cm="1">
        <f t="array" ref="H93">_xlfn.XLOOKUP(1,(Table2[Nom]=$A93)*(Table2[Prénom]=$B93)*(Table2[Entretien réalisé]=H$2),Table2[Date de l''entretien],"",0,-1)</f>
        <v/>
      </c>
      <c r="I93" s="9" t="str" cm="1">
        <f t="array" ref="I93">_xlfn.XLOOKUP(1,(Table2[Nom]=$A93)*(Table2[Prénom]=$B93)*(Table2[Entretien réalisé]=I$2),Table2[Date de l''entretien],"",0,-1)</f>
        <v/>
      </c>
      <c r="J93" s="9" t="str" cm="1">
        <f t="array" ref="J93">_xlfn.XLOOKUP(1,(Table2[Nom]=$A93)*(Table2[Prénom]=$B93)*(Table2[Entretien réalisé]=J$2),Table2[Date de l''entretien],"",0,-1)</f>
        <v/>
      </c>
      <c r="K93" s="9" t="str" cm="1">
        <f t="array" ref="K93">_xlfn.XLOOKUP(1,(Table2[Nom]=$A93)*(Table2[Prénom]=$B93)*(Table2[Entretien réalisé]=K$2),Table2[Date de l''entretien],"",0,-1)</f>
        <v/>
      </c>
      <c r="L93" s="9" t="str" cm="1">
        <f t="array" ref="L93">_xlfn.XLOOKUP(1,(Table2[Nom]=$A93)*(Table2[Prénom]=$B93)*(Table2[Entretien réalisé]=L$2),Table2[Date de l''entretien],"",0,-1)</f>
        <v/>
      </c>
      <c r="M93" s="35" t="str">
        <f>IF(A93="","",IF(H93="",WORKDAY(DATE(YEAR($D93),MONTH($D93)+_xlfn.XLOOKUP(M$2,Paramètres!$A$4:$A$8,Paramètres!$B$4:$B$8,"??",0,1),DAY($D93))-1,1,Table3[Jours fériés]),""))</f>
        <v/>
      </c>
      <c r="N93" s="35" t="str">
        <f>IF(A93="","",IF(I93="",WORKDAY(DATE(YEAR($D93),MONTH($D93)+_xlfn.XLOOKUP(N$2,Paramètres!$A$4:$A$8,Paramètres!$B$4:$B$8,"??",0,1),DAY($D93))-1,1,Table3[Jours fériés]),
WORKDAY(DATE(YEAR($I93),MONTH($I93)+_xlfn.XLOOKUP(N$2,Paramètres!$A$4:$A$8,Paramètres!$B$4:$B$8,"??",0,1),DAY($I93))-1,1,Table3[Jours fériés])))</f>
        <v/>
      </c>
      <c r="O93" s="35" t="str">
        <f>IF(A93="","",IF(J93="",WORKDAY(DATE(YEAR($D93),MONTH($D93)+_xlfn.XLOOKUP(O$2,Paramètres!$A$4:$A$8,Paramètres!$B$4:$B$8,"??",0,1),DAY($D93))-1,1,Table3[Jours fériés]),""))</f>
        <v/>
      </c>
      <c r="P93" s="35" t="str">
        <f>IF(A93="","",IF(K93="",IF($F93=_xlfn.XLOOKUP(P$2,Paramètres!$A$4:$A$8,Paramètres!$B$4:$B$8,"??",0,1),WORKDAY(DATE(YEAR(E93)+_xlfn.XLOOKUP(P$2,Paramètres!$A$4:$A$8,Paramètres!$B$4:$B$8,"??",0,1),MONTH(E93)+2,0)-1,1,Table3[Jours fériés]),
WORKDAY(DATE(YEAR($E93)+_xlfn.XLOOKUP(P$2,Paramètres!$A$4:$A$8,Paramètres!$B$4:$B$8,"??",0,1),MONTH($E93),DAY($E93))-1,1,Table3[Jours fériés])),""))</f>
        <v/>
      </c>
      <c r="Q93" s="35" t="str">
        <f ca="1">IF(A93="","",IF(L93="",IF($F93=_xlfn.XLOOKUP(Q$2,Paramètres!$A$4:$A$8,Paramètres!$B$4:$B$8,"??",0,1),WORKDAY(DATE(YEAR(TODAY()),MONTH(F93)+2,0)-1,1,Table3[Jours fériés]),
WORKDAY(DATE(YEAR($E93)+_xlfn.XLOOKUP(Q$2,Paramètres!$A$4:$A$8,Paramètres!$B$4:$B$8,"??",0,1),MONTH($E93),DAY($E93))-1,1,Table3[Jours fériés])),""))</f>
        <v/>
      </c>
    </row>
    <row r="94" spans="8:17" x14ac:dyDescent="0.2">
      <c r="H94" s="9" t="str" cm="1">
        <f t="array" ref="H94">_xlfn.XLOOKUP(1,(Table2[Nom]=$A94)*(Table2[Prénom]=$B94)*(Table2[Entretien réalisé]=H$2),Table2[Date de l''entretien],"",0,-1)</f>
        <v/>
      </c>
      <c r="I94" s="9" t="str" cm="1">
        <f t="array" ref="I94">_xlfn.XLOOKUP(1,(Table2[Nom]=$A94)*(Table2[Prénom]=$B94)*(Table2[Entretien réalisé]=I$2),Table2[Date de l''entretien],"",0,-1)</f>
        <v/>
      </c>
      <c r="J94" s="9" t="str" cm="1">
        <f t="array" ref="J94">_xlfn.XLOOKUP(1,(Table2[Nom]=$A94)*(Table2[Prénom]=$B94)*(Table2[Entretien réalisé]=J$2),Table2[Date de l''entretien],"",0,-1)</f>
        <v/>
      </c>
      <c r="K94" s="9" t="str" cm="1">
        <f t="array" ref="K94">_xlfn.XLOOKUP(1,(Table2[Nom]=$A94)*(Table2[Prénom]=$B94)*(Table2[Entretien réalisé]=K$2),Table2[Date de l''entretien],"",0,-1)</f>
        <v/>
      </c>
      <c r="L94" s="9" t="str" cm="1">
        <f t="array" ref="L94">_xlfn.XLOOKUP(1,(Table2[Nom]=$A94)*(Table2[Prénom]=$B94)*(Table2[Entretien réalisé]=L$2),Table2[Date de l''entretien],"",0,-1)</f>
        <v/>
      </c>
      <c r="M94" s="35" t="str">
        <f>IF(A94="","",IF(H94="",WORKDAY(DATE(YEAR($D94),MONTH($D94)+_xlfn.XLOOKUP(M$2,Paramètres!$A$4:$A$8,Paramètres!$B$4:$B$8,"??",0,1),DAY($D94))-1,1,Table3[Jours fériés]),""))</f>
        <v/>
      </c>
      <c r="N94" s="35" t="str">
        <f>IF(A94="","",IF(I94="",WORKDAY(DATE(YEAR($D94),MONTH($D94)+_xlfn.XLOOKUP(N$2,Paramètres!$A$4:$A$8,Paramètres!$B$4:$B$8,"??",0,1),DAY($D94))-1,1,Table3[Jours fériés]),
WORKDAY(DATE(YEAR($I94),MONTH($I94)+_xlfn.XLOOKUP(N$2,Paramètres!$A$4:$A$8,Paramètres!$B$4:$B$8,"??",0,1),DAY($I94))-1,1,Table3[Jours fériés])))</f>
        <v/>
      </c>
      <c r="O94" s="35" t="str">
        <f>IF(A94="","",IF(J94="",WORKDAY(DATE(YEAR($D94),MONTH($D94)+_xlfn.XLOOKUP(O$2,Paramètres!$A$4:$A$8,Paramètres!$B$4:$B$8,"??",0,1),DAY($D94))-1,1,Table3[Jours fériés]),""))</f>
        <v/>
      </c>
      <c r="P94" s="35" t="str">
        <f>IF(A94="","",IF(K94="",IF($F94=_xlfn.XLOOKUP(P$2,Paramètres!$A$4:$A$8,Paramètres!$B$4:$B$8,"??",0,1),WORKDAY(DATE(YEAR(E94)+_xlfn.XLOOKUP(P$2,Paramètres!$A$4:$A$8,Paramètres!$B$4:$B$8,"??",0,1),MONTH(E94)+2,0)-1,1,Table3[Jours fériés]),
WORKDAY(DATE(YEAR($E94)+_xlfn.XLOOKUP(P$2,Paramètres!$A$4:$A$8,Paramètres!$B$4:$B$8,"??",0,1),MONTH($E94),DAY($E94))-1,1,Table3[Jours fériés])),""))</f>
        <v/>
      </c>
      <c r="Q94" s="35" t="str">
        <f ca="1">IF(A94="","",IF(L94="",IF($F94=_xlfn.XLOOKUP(Q$2,Paramètres!$A$4:$A$8,Paramètres!$B$4:$B$8,"??",0,1),WORKDAY(DATE(YEAR(TODAY()),MONTH(F94)+2,0)-1,1,Table3[Jours fériés]),
WORKDAY(DATE(YEAR($E94)+_xlfn.XLOOKUP(Q$2,Paramètres!$A$4:$A$8,Paramètres!$B$4:$B$8,"??",0,1),MONTH($E94),DAY($E94))-1,1,Table3[Jours fériés])),""))</f>
        <v/>
      </c>
    </row>
    <row r="95" spans="8:17" x14ac:dyDescent="0.2">
      <c r="H95" s="9" t="str" cm="1">
        <f t="array" ref="H95">_xlfn.XLOOKUP(1,(Table2[Nom]=$A95)*(Table2[Prénom]=$B95)*(Table2[Entretien réalisé]=H$2),Table2[Date de l''entretien],"",0,-1)</f>
        <v/>
      </c>
      <c r="I95" s="9" t="str" cm="1">
        <f t="array" ref="I95">_xlfn.XLOOKUP(1,(Table2[Nom]=$A95)*(Table2[Prénom]=$B95)*(Table2[Entretien réalisé]=I$2),Table2[Date de l''entretien],"",0,-1)</f>
        <v/>
      </c>
      <c r="J95" s="9" t="str" cm="1">
        <f t="array" ref="J95">_xlfn.XLOOKUP(1,(Table2[Nom]=$A95)*(Table2[Prénom]=$B95)*(Table2[Entretien réalisé]=J$2),Table2[Date de l''entretien],"",0,-1)</f>
        <v/>
      </c>
      <c r="K95" s="9" t="str" cm="1">
        <f t="array" ref="K95">_xlfn.XLOOKUP(1,(Table2[Nom]=$A95)*(Table2[Prénom]=$B95)*(Table2[Entretien réalisé]=K$2),Table2[Date de l''entretien],"",0,-1)</f>
        <v/>
      </c>
      <c r="L95" s="9" t="str" cm="1">
        <f t="array" ref="L95">_xlfn.XLOOKUP(1,(Table2[Nom]=$A95)*(Table2[Prénom]=$B95)*(Table2[Entretien réalisé]=L$2),Table2[Date de l''entretien],"",0,-1)</f>
        <v/>
      </c>
      <c r="M95" s="35" t="str">
        <f>IF(A95="","",IF(H95="",WORKDAY(DATE(YEAR($D95),MONTH($D95)+_xlfn.XLOOKUP(M$2,Paramètres!$A$4:$A$8,Paramètres!$B$4:$B$8,"??",0,1),DAY($D95))-1,1,Table3[Jours fériés]),""))</f>
        <v/>
      </c>
      <c r="N95" s="35" t="str">
        <f>IF(A95="","",IF(I95="",WORKDAY(DATE(YEAR($D95),MONTH($D95)+_xlfn.XLOOKUP(N$2,Paramètres!$A$4:$A$8,Paramètres!$B$4:$B$8,"??",0,1),DAY($D95))-1,1,Table3[Jours fériés]),
WORKDAY(DATE(YEAR($I95),MONTH($I95)+_xlfn.XLOOKUP(N$2,Paramètres!$A$4:$A$8,Paramètres!$B$4:$B$8,"??",0,1),DAY($I95))-1,1,Table3[Jours fériés])))</f>
        <v/>
      </c>
      <c r="O95" s="35" t="str">
        <f>IF(A95="","",IF(J95="",WORKDAY(DATE(YEAR($D95),MONTH($D95)+_xlfn.XLOOKUP(O$2,Paramètres!$A$4:$A$8,Paramètres!$B$4:$B$8,"??",0,1),DAY($D95))-1,1,Table3[Jours fériés]),""))</f>
        <v/>
      </c>
      <c r="P95" s="35" t="str">
        <f>IF(A95="","",IF(K95="",IF($F95=_xlfn.XLOOKUP(P$2,Paramètres!$A$4:$A$8,Paramètres!$B$4:$B$8,"??",0,1),WORKDAY(DATE(YEAR(E95)+_xlfn.XLOOKUP(P$2,Paramètres!$A$4:$A$8,Paramètres!$B$4:$B$8,"??",0,1),MONTH(E95)+2,0)-1,1,Table3[Jours fériés]),
WORKDAY(DATE(YEAR($E95)+_xlfn.XLOOKUP(P$2,Paramètres!$A$4:$A$8,Paramètres!$B$4:$B$8,"??",0,1),MONTH($E95),DAY($E95))-1,1,Table3[Jours fériés])),""))</f>
        <v/>
      </c>
      <c r="Q95" s="35" t="str">
        <f ca="1">IF(A95="","",IF(L95="",IF($F95=_xlfn.XLOOKUP(Q$2,Paramètres!$A$4:$A$8,Paramètres!$B$4:$B$8,"??",0,1),WORKDAY(DATE(YEAR(TODAY()),MONTH(F95)+2,0)-1,1,Table3[Jours fériés]),
WORKDAY(DATE(YEAR($E95)+_xlfn.XLOOKUP(Q$2,Paramètres!$A$4:$A$8,Paramètres!$B$4:$B$8,"??",0,1),MONTH($E95),DAY($E95))-1,1,Table3[Jours fériés])),""))</f>
        <v/>
      </c>
    </row>
    <row r="96" spans="8:17" x14ac:dyDescent="0.2">
      <c r="H96" s="9" t="str" cm="1">
        <f t="array" ref="H96">_xlfn.XLOOKUP(1,(Table2[Nom]=$A96)*(Table2[Prénom]=$B96)*(Table2[Entretien réalisé]=H$2),Table2[Date de l''entretien],"",0,-1)</f>
        <v/>
      </c>
      <c r="I96" s="9" t="str" cm="1">
        <f t="array" ref="I96">_xlfn.XLOOKUP(1,(Table2[Nom]=$A96)*(Table2[Prénom]=$B96)*(Table2[Entretien réalisé]=I$2),Table2[Date de l''entretien],"",0,-1)</f>
        <v/>
      </c>
      <c r="J96" s="9" t="str" cm="1">
        <f t="array" ref="J96">_xlfn.XLOOKUP(1,(Table2[Nom]=$A96)*(Table2[Prénom]=$B96)*(Table2[Entretien réalisé]=J$2),Table2[Date de l''entretien],"",0,-1)</f>
        <v/>
      </c>
      <c r="K96" s="9" t="str" cm="1">
        <f t="array" ref="K96">_xlfn.XLOOKUP(1,(Table2[Nom]=$A96)*(Table2[Prénom]=$B96)*(Table2[Entretien réalisé]=K$2),Table2[Date de l''entretien],"",0,-1)</f>
        <v/>
      </c>
      <c r="L96" s="9" t="str" cm="1">
        <f t="array" ref="L96">_xlfn.XLOOKUP(1,(Table2[Nom]=$A96)*(Table2[Prénom]=$B96)*(Table2[Entretien réalisé]=L$2),Table2[Date de l''entretien],"",0,-1)</f>
        <v/>
      </c>
      <c r="M96" s="35" t="str">
        <f>IF(A96="","",IF(H96="",WORKDAY(DATE(YEAR($D96),MONTH($D96)+_xlfn.XLOOKUP(M$2,Paramètres!$A$4:$A$8,Paramètres!$B$4:$B$8,"??",0,1),DAY($D96))-1,1,Table3[Jours fériés]),""))</f>
        <v/>
      </c>
      <c r="N96" s="35" t="str">
        <f>IF(A96="","",IF(I96="",WORKDAY(DATE(YEAR($D96),MONTH($D96)+_xlfn.XLOOKUP(N$2,Paramètres!$A$4:$A$8,Paramètres!$B$4:$B$8,"??",0,1),DAY($D96))-1,1,Table3[Jours fériés]),
WORKDAY(DATE(YEAR($I96),MONTH($I96)+_xlfn.XLOOKUP(N$2,Paramètres!$A$4:$A$8,Paramètres!$B$4:$B$8,"??",0,1),DAY($I96))-1,1,Table3[Jours fériés])))</f>
        <v/>
      </c>
      <c r="O96" s="35" t="str">
        <f>IF(A96="","",IF(J96="",WORKDAY(DATE(YEAR($D96),MONTH($D96)+_xlfn.XLOOKUP(O$2,Paramètres!$A$4:$A$8,Paramètres!$B$4:$B$8,"??",0,1),DAY($D96))-1,1,Table3[Jours fériés]),""))</f>
        <v/>
      </c>
      <c r="P96" s="35" t="str">
        <f>IF(A96="","",IF(K96="",IF($F96=_xlfn.XLOOKUP(P$2,Paramètres!$A$4:$A$8,Paramètres!$B$4:$B$8,"??",0,1),WORKDAY(DATE(YEAR(E96)+_xlfn.XLOOKUP(P$2,Paramètres!$A$4:$A$8,Paramètres!$B$4:$B$8,"??",0,1),MONTH(E96)+2,0)-1,1,Table3[Jours fériés]),
WORKDAY(DATE(YEAR($E96)+_xlfn.XLOOKUP(P$2,Paramètres!$A$4:$A$8,Paramètres!$B$4:$B$8,"??",0,1),MONTH($E96),DAY($E96))-1,1,Table3[Jours fériés])),""))</f>
        <v/>
      </c>
      <c r="Q96" s="35" t="str">
        <f ca="1">IF(A96="","",IF(L96="",IF($F96=_xlfn.XLOOKUP(Q$2,Paramètres!$A$4:$A$8,Paramètres!$B$4:$B$8,"??",0,1),WORKDAY(DATE(YEAR(TODAY()),MONTH(F96)+2,0)-1,1,Table3[Jours fériés]),
WORKDAY(DATE(YEAR($E96)+_xlfn.XLOOKUP(Q$2,Paramètres!$A$4:$A$8,Paramètres!$B$4:$B$8,"??",0,1),MONTH($E96),DAY($E96))-1,1,Table3[Jours fériés])),""))</f>
        <v/>
      </c>
    </row>
    <row r="97" spans="8:17" x14ac:dyDescent="0.2">
      <c r="H97" s="9" t="str" cm="1">
        <f t="array" ref="H97">_xlfn.XLOOKUP(1,(Table2[Nom]=$A97)*(Table2[Prénom]=$B97)*(Table2[Entretien réalisé]=H$2),Table2[Date de l''entretien],"",0,-1)</f>
        <v/>
      </c>
      <c r="I97" s="9" t="str" cm="1">
        <f t="array" ref="I97">_xlfn.XLOOKUP(1,(Table2[Nom]=$A97)*(Table2[Prénom]=$B97)*(Table2[Entretien réalisé]=I$2),Table2[Date de l''entretien],"",0,-1)</f>
        <v/>
      </c>
      <c r="J97" s="9" t="str" cm="1">
        <f t="array" ref="J97">_xlfn.XLOOKUP(1,(Table2[Nom]=$A97)*(Table2[Prénom]=$B97)*(Table2[Entretien réalisé]=J$2),Table2[Date de l''entretien],"",0,-1)</f>
        <v/>
      </c>
      <c r="K97" s="9" t="str" cm="1">
        <f t="array" ref="K97">_xlfn.XLOOKUP(1,(Table2[Nom]=$A97)*(Table2[Prénom]=$B97)*(Table2[Entretien réalisé]=K$2),Table2[Date de l''entretien],"",0,-1)</f>
        <v/>
      </c>
      <c r="L97" s="9" t="str" cm="1">
        <f t="array" ref="L97">_xlfn.XLOOKUP(1,(Table2[Nom]=$A97)*(Table2[Prénom]=$B97)*(Table2[Entretien réalisé]=L$2),Table2[Date de l''entretien],"",0,-1)</f>
        <v/>
      </c>
      <c r="M97" s="35" t="str">
        <f>IF(A97="","",IF(H97="",WORKDAY(DATE(YEAR($D97),MONTH($D97)+_xlfn.XLOOKUP(M$2,Paramètres!$A$4:$A$8,Paramètres!$B$4:$B$8,"??",0,1),DAY($D97))-1,1,Table3[Jours fériés]),""))</f>
        <v/>
      </c>
      <c r="N97" s="35" t="str">
        <f>IF(A97="","",IF(I97="",WORKDAY(DATE(YEAR($D97),MONTH($D97)+_xlfn.XLOOKUP(N$2,Paramètres!$A$4:$A$8,Paramètres!$B$4:$B$8,"??",0,1),DAY($D97))-1,1,Table3[Jours fériés]),
WORKDAY(DATE(YEAR($I97),MONTH($I97)+_xlfn.XLOOKUP(N$2,Paramètres!$A$4:$A$8,Paramètres!$B$4:$B$8,"??",0,1),DAY($I97))-1,1,Table3[Jours fériés])))</f>
        <v/>
      </c>
      <c r="O97" s="35" t="str">
        <f>IF(A97="","",IF(J97="",WORKDAY(DATE(YEAR($D97),MONTH($D97)+_xlfn.XLOOKUP(O$2,Paramètres!$A$4:$A$8,Paramètres!$B$4:$B$8,"??",0,1),DAY($D97))-1,1,Table3[Jours fériés]),""))</f>
        <v/>
      </c>
      <c r="P97" s="35" t="str">
        <f>IF(A97="","",IF(K97="",IF($F97=_xlfn.XLOOKUP(P$2,Paramètres!$A$4:$A$8,Paramètres!$B$4:$B$8,"??",0,1),WORKDAY(DATE(YEAR(E97)+_xlfn.XLOOKUP(P$2,Paramètres!$A$4:$A$8,Paramètres!$B$4:$B$8,"??",0,1),MONTH(E97)+2,0)-1,1,Table3[Jours fériés]),
WORKDAY(DATE(YEAR($E97)+_xlfn.XLOOKUP(P$2,Paramètres!$A$4:$A$8,Paramètres!$B$4:$B$8,"??",0,1),MONTH($E97),DAY($E97))-1,1,Table3[Jours fériés])),""))</f>
        <v/>
      </c>
      <c r="Q97" s="35" t="str">
        <f ca="1">IF(A97="","",IF(L97="",IF($F97=_xlfn.XLOOKUP(Q$2,Paramètres!$A$4:$A$8,Paramètres!$B$4:$B$8,"??",0,1),WORKDAY(DATE(YEAR(TODAY()),MONTH(F97)+2,0)-1,1,Table3[Jours fériés]),
WORKDAY(DATE(YEAR($E97)+_xlfn.XLOOKUP(Q$2,Paramètres!$A$4:$A$8,Paramètres!$B$4:$B$8,"??",0,1),MONTH($E97),DAY($E97))-1,1,Table3[Jours fériés])),""))</f>
        <v/>
      </c>
    </row>
    <row r="98" spans="8:17" x14ac:dyDescent="0.2">
      <c r="H98" s="9" t="str" cm="1">
        <f t="array" ref="H98">_xlfn.XLOOKUP(1,(Table2[Nom]=$A98)*(Table2[Prénom]=$B98)*(Table2[Entretien réalisé]=H$2),Table2[Date de l''entretien],"",0,-1)</f>
        <v/>
      </c>
      <c r="I98" s="9" t="str" cm="1">
        <f t="array" ref="I98">_xlfn.XLOOKUP(1,(Table2[Nom]=$A98)*(Table2[Prénom]=$B98)*(Table2[Entretien réalisé]=I$2),Table2[Date de l''entretien],"",0,-1)</f>
        <v/>
      </c>
      <c r="J98" s="9" t="str" cm="1">
        <f t="array" ref="J98">_xlfn.XLOOKUP(1,(Table2[Nom]=$A98)*(Table2[Prénom]=$B98)*(Table2[Entretien réalisé]=J$2),Table2[Date de l''entretien],"",0,-1)</f>
        <v/>
      </c>
      <c r="K98" s="9" t="str" cm="1">
        <f t="array" ref="K98">_xlfn.XLOOKUP(1,(Table2[Nom]=$A98)*(Table2[Prénom]=$B98)*(Table2[Entretien réalisé]=K$2),Table2[Date de l''entretien],"",0,-1)</f>
        <v/>
      </c>
      <c r="L98" s="9" t="str" cm="1">
        <f t="array" ref="L98">_xlfn.XLOOKUP(1,(Table2[Nom]=$A98)*(Table2[Prénom]=$B98)*(Table2[Entretien réalisé]=L$2),Table2[Date de l''entretien],"",0,-1)</f>
        <v/>
      </c>
      <c r="M98" s="35" t="str">
        <f>IF(A98="","",IF(H98="",WORKDAY(DATE(YEAR($D98),MONTH($D98)+_xlfn.XLOOKUP(M$2,Paramètres!$A$4:$A$8,Paramètres!$B$4:$B$8,"??",0,1),DAY($D98))-1,1,Table3[Jours fériés]),""))</f>
        <v/>
      </c>
      <c r="N98" s="35" t="str">
        <f>IF(A98="","",IF(I98="",WORKDAY(DATE(YEAR($D98),MONTH($D98)+_xlfn.XLOOKUP(N$2,Paramètres!$A$4:$A$8,Paramètres!$B$4:$B$8,"??",0,1),DAY($D98))-1,1,Table3[Jours fériés]),
WORKDAY(DATE(YEAR($I98),MONTH($I98)+_xlfn.XLOOKUP(N$2,Paramètres!$A$4:$A$8,Paramètres!$B$4:$B$8,"??",0,1),DAY($I98))-1,1,Table3[Jours fériés])))</f>
        <v/>
      </c>
      <c r="O98" s="35" t="str">
        <f>IF(A98="","",IF(J98="",WORKDAY(DATE(YEAR($D98),MONTH($D98)+_xlfn.XLOOKUP(O$2,Paramètres!$A$4:$A$8,Paramètres!$B$4:$B$8,"??",0,1),DAY($D98))-1,1,Table3[Jours fériés]),""))</f>
        <v/>
      </c>
      <c r="P98" s="35" t="str">
        <f>IF(A98="","",IF(K98="",IF($F98=_xlfn.XLOOKUP(P$2,Paramètres!$A$4:$A$8,Paramètres!$B$4:$B$8,"??",0,1),WORKDAY(DATE(YEAR(E98)+_xlfn.XLOOKUP(P$2,Paramètres!$A$4:$A$8,Paramètres!$B$4:$B$8,"??",0,1),MONTH(E98)+2,0)-1,1,Table3[Jours fériés]),
WORKDAY(DATE(YEAR($E98)+_xlfn.XLOOKUP(P$2,Paramètres!$A$4:$A$8,Paramètres!$B$4:$B$8,"??",0,1),MONTH($E98),DAY($E98))-1,1,Table3[Jours fériés])),""))</f>
        <v/>
      </c>
      <c r="Q98" s="35" t="str">
        <f ca="1">IF(A98="","",IF(L98="",IF($F98=_xlfn.XLOOKUP(Q$2,Paramètres!$A$4:$A$8,Paramètres!$B$4:$B$8,"??",0,1),WORKDAY(DATE(YEAR(TODAY()),MONTH(F98)+2,0)-1,1,Table3[Jours fériés]),
WORKDAY(DATE(YEAR($E98)+_xlfn.XLOOKUP(Q$2,Paramètres!$A$4:$A$8,Paramètres!$B$4:$B$8,"??",0,1),MONTH($E98),DAY($E98))-1,1,Table3[Jours fériés])),""))</f>
        <v/>
      </c>
    </row>
    <row r="99" spans="8:17" x14ac:dyDescent="0.2">
      <c r="H99" s="9" t="str" cm="1">
        <f t="array" ref="H99">_xlfn.XLOOKUP(1,(Table2[Nom]=$A99)*(Table2[Prénom]=$B99)*(Table2[Entretien réalisé]=H$2),Table2[Date de l''entretien],"",0,-1)</f>
        <v/>
      </c>
      <c r="I99" s="9" t="str" cm="1">
        <f t="array" ref="I99">_xlfn.XLOOKUP(1,(Table2[Nom]=$A99)*(Table2[Prénom]=$B99)*(Table2[Entretien réalisé]=I$2),Table2[Date de l''entretien],"",0,-1)</f>
        <v/>
      </c>
      <c r="J99" s="9" t="str" cm="1">
        <f t="array" ref="J99">_xlfn.XLOOKUP(1,(Table2[Nom]=$A99)*(Table2[Prénom]=$B99)*(Table2[Entretien réalisé]=J$2),Table2[Date de l''entretien],"",0,-1)</f>
        <v/>
      </c>
      <c r="K99" s="9" t="str" cm="1">
        <f t="array" ref="K99">_xlfn.XLOOKUP(1,(Table2[Nom]=$A99)*(Table2[Prénom]=$B99)*(Table2[Entretien réalisé]=K$2),Table2[Date de l''entretien],"",0,-1)</f>
        <v/>
      </c>
      <c r="L99" s="9" t="str" cm="1">
        <f t="array" ref="L99">_xlfn.XLOOKUP(1,(Table2[Nom]=$A99)*(Table2[Prénom]=$B99)*(Table2[Entretien réalisé]=L$2),Table2[Date de l''entretien],"",0,-1)</f>
        <v/>
      </c>
      <c r="M99" s="35" t="str">
        <f>IF(A99="","",IF(H99="",WORKDAY(DATE(YEAR($D99),MONTH($D99)+_xlfn.XLOOKUP(M$2,Paramètres!$A$4:$A$8,Paramètres!$B$4:$B$8,"??",0,1),DAY($D99))-1,1,Table3[Jours fériés]),""))</f>
        <v/>
      </c>
      <c r="N99" s="35" t="str">
        <f>IF(A99="","",IF(I99="",WORKDAY(DATE(YEAR($D99),MONTH($D99)+_xlfn.XLOOKUP(N$2,Paramètres!$A$4:$A$8,Paramètres!$B$4:$B$8,"??",0,1),DAY($D99))-1,1,Table3[Jours fériés]),
WORKDAY(DATE(YEAR($I99),MONTH($I99)+_xlfn.XLOOKUP(N$2,Paramètres!$A$4:$A$8,Paramètres!$B$4:$B$8,"??",0,1),DAY($I99))-1,1,Table3[Jours fériés])))</f>
        <v/>
      </c>
      <c r="O99" s="35" t="str">
        <f>IF(A99="","",IF(J99="",WORKDAY(DATE(YEAR($D99),MONTH($D99)+_xlfn.XLOOKUP(O$2,Paramètres!$A$4:$A$8,Paramètres!$B$4:$B$8,"??",0,1),DAY($D99))-1,1,Table3[Jours fériés]),""))</f>
        <v/>
      </c>
      <c r="P99" s="35" t="str">
        <f>IF(A99="","",IF(K99="",IF($F99=_xlfn.XLOOKUP(P$2,Paramètres!$A$4:$A$8,Paramètres!$B$4:$B$8,"??",0,1),WORKDAY(DATE(YEAR(E99)+_xlfn.XLOOKUP(P$2,Paramètres!$A$4:$A$8,Paramètres!$B$4:$B$8,"??",0,1),MONTH(E99)+2,0)-1,1,Table3[Jours fériés]),
WORKDAY(DATE(YEAR($E99)+_xlfn.XLOOKUP(P$2,Paramètres!$A$4:$A$8,Paramètres!$B$4:$B$8,"??",0,1),MONTH($E99),DAY($E99))-1,1,Table3[Jours fériés])),""))</f>
        <v/>
      </c>
      <c r="Q99" s="35" t="str">
        <f ca="1">IF(A99="","",IF(L99="",IF($F99=_xlfn.XLOOKUP(Q$2,Paramètres!$A$4:$A$8,Paramètres!$B$4:$B$8,"??",0,1),WORKDAY(DATE(YEAR(TODAY()),MONTH(F99)+2,0)-1,1,Table3[Jours fériés]),
WORKDAY(DATE(YEAR($E99)+_xlfn.XLOOKUP(Q$2,Paramètres!$A$4:$A$8,Paramètres!$B$4:$B$8,"??",0,1),MONTH($E99),DAY($E99))-1,1,Table3[Jours fériés])),""))</f>
        <v/>
      </c>
    </row>
    <row r="100" spans="8:17" x14ac:dyDescent="0.2">
      <c r="H100" s="9" t="str" cm="1">
        <f t="array" ref="H100">_xlfn.XLOOKUP(1,(Table2[Nom]=$A100)*(Table2[Prénom]=$B100)*(Table2[Entretien réalisé]=H$2),Table2[Date de l''entretien],"",0,-1)</f>
        <v/>
      </c>
      <c r="I100" s="9" t="str" cm="1">
        <f t="array" ref="I100">_xlfn.XLOOKUP(1,(Table2[Nom]=$A100)*(Table2[Prénom]=$B100)*(Table2[Entretien réalisé]=I$2),Table2[Date de l''entretien],"",0,-1)</f>
        <v/>
      </c>
      <c r="J100" s="9" t="str" cm="1">
        <f t="array" ref="J100">_xlfn.XLOOKUP(1,(Table2[Nom]=$A100)*(Table2[Prénom]=$B100)*(Table2[Entretien réalisé]=J$2),Table2[Date de l''entretien],"",0,-1)</f>
        <v/>
      </c>
      <c r="K100" s="9" t="str" cm="1">
        <f t="array" ref="K100">_xlfn.XLOOKUP(1,(Table2[Nom]=$A100)*(Table2[Prénom]=$B100)*(Table2[Entretien réalisé]=K$2),Table2[Date de l''entretien],"",0,-1)</f>
        <v/>
      </c>
      <c r="L100" s="9" t="str" cm="1">
        <f t="array" ref="L100">_xlfn.XLOOKUP(1,(Table2[Nom]=$A100)*(Table2[Prénom]=$B100)*(Table2[Entretien réalisé]=L$2),Table2[Date de l''entretien],"",0,-1)</f>
        <v/>
      </c>
      <c r="M100" s="35" t="str">
        <f>IF(A100="","",IF(H100="",WORKDAY(DATE(YEAR($D100),MONTH($D100)+_xlfn.XLOOKUP(M$2,Paramètres!$A$4:$A$8,Paramètres!$B$4:$B$8,"??",0,1),DAY($D100))-1,1,Table3[Jours fériés]),""))</f>
        <v/>
      </c>
      <c r="N100" s="35" t="str">
        <f>IF(A100="","",IF(I100="",WORKDAY(DATE(YEAR($D100),MONTH($D100)+_xlfn.XLOOKUP(N$2,Paramètres!$A$4:$A$8,Paramètres!$B$4:$B$8,"??",0,1),DAY($D100))-1,1,Table3[Jours fériés]),
WORKDAY(DATE(YEAR($I100),MONTH($I100)+_xlfn.XLOOKUP(N$2,Paramètres!$A$4:$A$8,Paramètres!$B$4:$B$8,"??",0,1),DAY($I100))-1,1,Table3[Jours fériés])))</f>
        <v/>
      </c>
      <c r="O100" s="35" t="str">
        <f>IF(A100="","",IF(J100="",WORKDAY(DATE(YEAR($D100),MONTH($D100)+_xlfn.XLOOKUP(O$2,Paramètres!$A$4:$A$8,Paramètres!$B$4:$B$8,"??",0,1),DAY($D100))-1,1,Table3[Jours fériés]),""))</f>
        <v/>
      </c>
      <c r="P100" s="35" t="str">
        <f>IF(A100="","",IF(K100="",IF($F100=_xlfn.XLOOKUP(P$2,Paramètres!$A$4:$A$8,Paramètres!$B$4:$B$8,"??",0,1),WORKDAY(DATE(YEAR(E100)+_xlfn.XLOOKUP(P$2,Paramètres!$A$4:$A$8,Paramètres!$B$4:$B$8,"??",0,1),MONTH(E100)+2,0)-1,1,Table3[Jours fériés]),
WORKDAY(DATE(YEAR($E100)+_xlfn.XLOOKUP(P$2,Paramètres!$A$4:$A$8,Paramètres!$B$4:$B$8,"??",0,1),MONTH($E100),DAY($E100))-1,1,Table3[Jours fériés])),""))</f>
        <v/>
      </c>
      <c r="Q100" s="35" t="str">
        <f ca="1">IF(A100="","",IF(L100="",IF($F100=_xlfn.XLOOKUP(Q$2,Paramètres!$A$4:$A$8,Paramètres!$B$4:$B$8,"??",0,1),WORKDAY(DATE(YEAR(TODAY()),MONTH(F100)+2,0)-1,1,Table3[Jours fériés]),
WORKDAY(DATE(YEAR($E100)+_xlfn.XLOOKUP(Q$2,Paramètres!$A$4:$A$8,Paramètres!$B$4:$B$8,"??",0,1),MONTH($E100),DAY($E100))-1,1,Table3[Jours fériés])),""))</f>
        <v/>
      </c>
    </row>
    <row r="101" spans="8:17" x14ac:dyDescent="0.2">
      <c r="H101" s="9" t="str" cm="1">
        <f t="array" ref="H101">_xlfn.XLOOKUP(1,(Table2[Nom]=$A101)*(Table2[Prénom]=$B101)*(Table2[Entretien réalisé]=H$2),Table2[Date de l''entretien],"",0,-1)</f>
        <v/>
      </c>
      <c r="I101" s="9" t="str" cm="1">
        <f t="array" ref="I101">_xlfn.XLOOKUP(1,(Table2[Nom]=$A101)*(Table2[Prénom]=$B101)*(Table2[Entretien réalisé]=I$2),Table2[Date de l''entretien],"",0,-1)</f>
        <v/>
      </c>
      <c r="J101" s="9" t="str" cm="1">
        <f t="array" ref="J101">_xlfn.XLOOKUP(1,(Table2[Nom]=$A101)*(Table2[Prénom]=$B101)*(Table2[Entretien réalisé]=J$2),Table2[Date de l''entretien],"",0,-1)</f>
        <v/>
      </c>
      <c r="K101" s="9" t="str" cm="1">
        <f t="array" ref="K101">_xlfn.XLOOKUP(1,(Table2[Nom]=$A101)*(Table2[Prénom]=$B101)*(Table2[Entretien réalisé]=K$2),Table2[Date de l''entretien],"",0,-1)</f>
        <v/>
      </c>
      <c r="L101" s="9" t="str" cm="1">
        <f t="array" ref="L101">_xlfn.XLOOKUP(1,(Table2[Nom]=$A101)*(Table2[Prénom]=$B101)*(Table2[Entretien réalisé]=L$2),Table2[Date de l''entretien],"",0,-1)</f>
        <v/>
      </c>
      <c r="M101" s="35" t="str">
        <f>IF(A101="","",IF(H101="",WORKDAY(DATE(YEAR($D101),MONTH($D101)+_xlfn.XLOOKUP(M$2,Paramètres!$A$4:$A$8,Paramètres!$B$4:$B$8,"??",0,1),DAY($D101))-1,1,Table3[Jours fériés]),""))</f>
        <v/>
      </c>
      <c r="N101" s="35" t="str">
        <f>IF(A101="","",IF(I101="",WORKDAY(DATE(YEAR($D101),MONTH($D101)+_xlfn.XLOOKUP(N$2,Paramètres!$A$4:$A$8,Paramètres!$B$4:$B$8,"??",0,1),DAY($D101))-1,1,Table3[Jours fériés]),
WORKDAY(DATE(YEAR($I101),MONTH($I101)+_xlfn.XLOOKUP(N$2,Paramètres!$A$4:$A$8,Paramètres!$B$4:$B$8,"??",0,1),DAY($I101))-1,1,Table3[Jours fériés])))</f>
        <v/>
      </c>
      <c r="O101" s="35" t="str">
        <f>IF(A101="","",IF(J101="",WORKDAY(DATE(YEAR($D101),MONTH($D101)+_xlfn.XLOOKUP(O$2,Paramètres!$A$4:$A$8,Paramètres!$B$4:$B$8,"??",0,1),DAY($D101))-1,1,Table3[Jours fériés]),""))</f>
        <v/>
      </c>
      <c r="P101" s="35" t="str">
        <f>IF(A101="","",IF(K101="",IF($F101=_xlfn.XLOOKUP(P$2,Paramètres!$A$4:$A$8,Paramètres!$B$4:$B$8,"??",0,1),WORKDAY(DATE(YEAR(E101)+_xlfn.XLOOKUP(P$2,Paramètres!$A$4:$A$8,Paramètres!$B$4:$B$8,"??",0,1),MONTH(E101)+2,0)-1,1,Table3[Jours fériés]),
WORKDAY(DATE(YEAR($E101)+_xlfn.XLOOKUP(P$2,Paramètres!$A$4:$A$8,Paramètres!$B$4:$B$8,"??",0,1),MONTH($E101),DAY($E101))-1,1,Table3[Jours fériés])),""))</f>
        <v/>
      </c>
      <c r="Q101" s="35" t="str">
        <f ca="1">IF(A101="","",IF(L101="",IF($F101=_xlfn.XLOOKUP(Q$2,Paramètres!$A$4:$A$8,Paramètres!$B$4:$B$8,"??",0,1),WORKDAY(DATE(YEAR(TODAY()),MONTH(F101)+2,0)-1,1,Table3[Jours fériés]),
WORKDAY(DATE(YEAR($E101)+_xlfn.XLOOKUP(Q$2,Paramètres!$A$4:$A$8,Paramètres!$B$4:$B$8,"??",0,1),MONTH($E101),DAY($E101))-1,1,Table3[Jours fériés])),""))</f>
        <v/>
      </c>
    </row>
    <row r="102" spans="8:17" x14ac:dyDescent="0.2">
      <c r="H102" s="9" t="str" cm="1">
        <f t="array" ref="H102">_xlfn.XLOOKUP(1,(Table2[Nom]=$A102)*(Table2[Prénom]=$B102)*(Table2[Entretien réalisé]=H$2),Table2[Date de l''entretien],"",0,-1)</f>
        <v/>
      </c>
      <c r="I102" s="9" t="str" cm="1">
        <f t="array" ref="I102">_xlfn.XLOOKUP(1,(Table2[Nom]=$A102)*(Table2[Prénom]=$B102)*(Table2[Entretien réalisé]=I$2),Table2[Date de l''entretien],"",0,-1)</f>
        <v/>
      </c>
      <c r="J102" s="9" t="str" cm="1">
        <f t="array" ref="J102">_xlfn.XLOOKUP(1,(Table2[Nom]=$A102)*(Table2[Prénom]=$B102)*(Table2[Entretien réalisé]=J$2),Table2[Date de l''entretien],"",0,-1)</f>
        <v/>
      </c>
      <c r="K102" s="9" t="str" cm="1">
        <f t="array" ref="K102">_xlfn.XLOOKUP(1,(Table2[Nom]=$A102)*(Table2[Prénom]=$B102)*(Table2[Entretien réalisé]=K$2),Table2[Date de l''entretien],"",0,-1)</f>
        <v/>
      </c>
      <c r="L102" s="9" t="str" cm="1">
        <f t="array" ref="L102">_xlfn.XLOOKUP(1,(Table2[Nom]=$A102)*(Table2[Prénom]=$B102)*(Table2[Entretien réalisé]=L$2),Table2[Date de l''entretien],"",0,-1)</f>
        <v/>
      </c>
      <c r="M102" s="35" t="str">
        <f>IF(A102="","",IF(H102="",WORKDAY(DATE(YEAR($D102),MONTH($D102)+_xlfn.XLOOKUP(M$2,Paramètres!$A$4:$A$8,Paramètres!$B$4:$B$8,"??",0,1),DAY($D102))-1,1,Table3[Jours fériés]),""))</f>
        <v/>
      </c>
      <c r="N102" s="35" t="str">
        <f>IF(A102="","",IF(I102="",WORKDAY(DATE(YEAR($D102),MONTH($D102)+_xlfn.XLOOKUP(N$2,Paramètres!$A$4:$A$8,Paramètres!$B$4:$B$8,"??",0,1),DAY($D102))-1,1,Table3[Jours fériés]),
WORKDAY(DATE(YEAR($I102),MONTH($I102)+_xlfn.XLOOKUP(N$2,Paramètres!$A$4:$A$8,Paramètres!$B$4:$B$8,"??",0,1),DAY($I102))-1,1,Table3[Jours fériés])))</f>
        <v/>
      </c>
      <c r="O102" s="35" t="str">
        <f>IF(A102="","",IF(J102="",WORKDAY(DATE(YEAR($D102),MONTH($D102)+_xlfn.XLOOKUP(O$2,Paramètres!$A$4:$A$8,Paramètres!$B$4:$B$8,"??",0,1),DAY($D102))-1,1,Table3[Jours fériés]),""))</f>
        <v/>
      </c>
      <c r="P102" s="35" t="str">
        <f>IF(A102="","",IF(K102="",IF($F102=_xlfn.XLOOKUP(P$2,Paramètres!$A$4:$A$8,Paramètres!$B$4:$B$8,"??",0,1),WORKDAY(DATE(YEAR(E102)+_xlfn.XLOOKUP(P$2,Paramètres!$A$4:$A$8,Paramètres!$B$4:$B$8,"??",0,1),MONTH(E102)+2,0)-1,1,Table3[Jours fériés]),
WORKDAY(DATE(YEAR($E102)+_xlfn.XLOOKUP(P$2,Paramètres!$A$4:$A$8,Paramètres!$B$4:$B$8,"??",0,1),MONTH($E102),DAY($E102))-1,1,Table3[Jours fériés])),""))</f>
        <v/>
      </c>
      <c r="Q102" s="35" t="str">
        <f ca="1">IF(A102="","",IF(L102="",IF($F102=_xlfn.XLOOKUP(Q$2,Paramètres!$A$4:$A$8,Paramètres!$B$4:$B$8,"??",0,1),WORKDAY(DATE(YEAR(TODAY()),MONTH(F102)+2,0)-1,1,Table3[Jours fériés]),
WORKDAY(DATE(YEAR($E102)+_xlfn.XLOOKUP(Q$2,Paramètres!$A$4:$A$8,Paramètres!$B$4:$B$8,"??",0,1),MONTH($E102),DAY($E102))-1,1,Table3[Jours fériés])),""))</f>
        <v/>
      </c>
    </row>
    <row r="103" spans="8:17" x14ac:dyDescent="0.2">
      <c r="H103" s="9" t="str" cm="1">
        <f t="array" ref="H103">_xlfn.XLOOKUP(1,(Table2[Nom]=$A103)*(Table2[Prénom]=$B103)*(Table2[Entretien réalisé]=H$2),Table2[Date de l''entretien],"",0,-1)</f>
        <v/>
      </c>
      <c r="I103" s="9" t="str" cm="1">
        <f t="array" ref="I103">_xlfn.XLOOKUP(1,(Table2[Nom]=$A103)*(Table2[Prénom]=$B103)*(Table2[Entretien réalisé]=I$2),Table2[Date de l''entretien],"",0,-1)</f>
        <v/>
      </c>
      <c r="J103" s="9" t="str" cm="1">
        <f t="array" ref="J103">_xlfn.XLOOKUP(1,(Table2[Nom]=$A103)*(Table2[Prénom]=$B103)*(Table2[Entretien réalisé]=J$2),Table2[Date de l''entretien],"",0,-1)</f>
        <v/>
      </c>
      <c r="K103" s="9" t="str" cm="1">
        <f t="array" ref="K103">_xlfn.XLOOKUP(1,(Table2[Nom]=$A103)*(Table2[Prénom]=$B103)*(Table2[Entretien réalisé]=K$2),Table2[Date de l''entretien],"",0,-1)</f>
        <v/>
      </c>
      <c r="L103" s="9" t="str" cm="1">
        <f t="array" ref="L103">_xlfn.XLOOKUP(1,(Table2[Nom]=$A103)*(Table2[Prénom]=$B103)*(Table2[Entretien réalisé]=L$2),Table2[Date de l''entretien],"",0,-1)</f>
        <v/>
      </c>
      <c r="M103" s="35" t="str">
        <f>IF(A103="","",IF(H103="",WORKDAY(DATE(YEAR($D103),MONTH($D103)+_xlfn.XLOOKUP(M$2,Paramètres!$A$4:$A$8,Paramètres!$B$4:$B$8,"??",0,1),DAY($D103))-1,1,Table3[Jours fériés]),""))</f>
        <v/>
      </c>
      <c r="N103" s="35" t="str">
        <f>IF(A103="","",IF(I103="",WORKDAY(DATE(YEAR($D103),MONTH($D103)+_xlfn.XLOOKUP(N$2,Paramètres!$A$4:$A$8,Paramètres!$B$4:$B$8,"??",0,1),DAY($D103))-1,1,Table3[Jours fériés]),
WORKDAY(DATE(YEAR($I103),MONTH($I103)+_xlfn.XLOOKUP(N$2,Paramètres!$A$4:$A$8,Paramètres!$B$4:$B$8,"??",0,1),DAY($I103))-1,1,Table3[Jours fériés])))</f>
        <v/>
      </c>
      <c r="O103" s="35" t="str">
        <f>IF(A103="","",IF(J103="",WORKDAY(DATE(YEAR($D103),MONTH($D103)+_xlfn.XLOOKUP(O$2,Paramètres!$A$4:$A$8,Paramètres!$B$4:$B$8,"??",0,1),DAY($D103))-1,1,Table3[Jours fériés]),""))</f>
        <v/>
      </c>
      <c r="P103" s="35" t="str">
        <f>IF(A103="","",IF(K103="",IF($F103=_xlfn.XLOOKUP(P$2,Paramètres!$A$4:$A$8,Paramètres!$B$4:$B$8,"??",0,1),WORKDAY(DATE(YEAR(E103)+_xlfn.XLOOKUP(P$2,Paramètres!$A$4:$A$8,Paramètres!$B$4:$B$8,"??",0,1),MONTH(E103)+2,0)-1,1,Table3[Jours fériés]),
WORKDAY(DATE(YEAR($E103)+_xlfn.XLOOKUP(P$2,Paramètres!$A$4:$A$8,Paramètres!$B$4:$B$8,"??",0,1),MONTH($E103),DAY($E103))-1,1,Table3[Jours fériés])),""))</f>
        <v/>
      </c>
      <c r="Q103" s="35" t="str">
        <f ca="1">IF(A103="","",IF(L103="",IF($F103=_xlfn.XLOOKUP(Q$2,Paramètres!$A$4:$A$8,Paramètres!$B$4:$B$8,"??",0,1),WORKDAY(DATE(YEAR(TODAY()),MONTH(F103)+2,0)-1,1,Table3[Jours fériés]),
WORKDAY(DATE(YEAR($E103)+_xlfn.XLOOKUP(Q$2,Paramètres!$A$4:$A$8,Paramètres!$B$4:$B$8,"??",0,1),MONTH($E103),DAY($E103))-1,1,Table3[Jours fériés])),""))</f>
        <v/>
      </c>
    </row>
    <row r="104" spans="8:17" x14ac:dyDescent="0.2">
      <c r="H104" s="9" t="str" cm="1">
        <f t="array" ref="H104">_xlfn.XLOOKUP(1,(Table2[Nom]=$A104)*(Table2[Prénom]=$B104)*(Table2[Entretien réalisé]=H$2),Table2[Date de l''entretien],"",0,-1)</f>
        <v/>
      </c>
      <c r="I104" s="9" t="str" cm="1">
        <f t="array" ref="I104">_xlfn.XLOOKUP(1,(Table2[Nom]=$A104)*(Table2[Prénom]=$B104)*(Table2[Entretien réalisé]=I$2),Table2[Date de l''entretien],"",0,-1)</f>
        <v/>
      </c>
      <c r="J104" s="9" t="str" cm="1">
        <f t="array" ref="J104">_xlfn.XLOOKUP(1,(Table2[Nom]=$A104)*(Table2[Prénom]=$B104)*(Table2[Entretien réalisé]=J$2),Table2[Date de l''entretien],"",0,-1)</f>
        <v/>
      </c>
      <c r="K104" s="9" t="str" cm="1">
        <f t="array" ref="K104">_xlfn.XLOOKUP(1,(Table2[Nom]=$A104)*(Table2[Prénom]=$B104)*(Table2[Entretien réalisé]=K$2),Table2[Date de l''entretien],"",0,-1)</f>
        <v/>
      </c>
      <c r="L104" s="9" t="str" cm="1">
        <f t="array" ref="L104">_xlfn.XLOOKUP(1,(Table2[Nom]=$A104)*(Table2[Prénom]=$B104)*(Table2[Entretien réalisé]=L$2),Table2[Date de l''entretien],"",0,-1)</f>
        <v/>
      </c>
      <c r="M104" s="35" t="str">
        <f>IF(A104="","",IF(H104="",WORKDAY(DATE(YEAR($D104),MONTH($D104)+_xlfn.XLOOKUP(M$2,Paramètres!$A$4:$A$8,Paramètres!$B$4:$B$8,"??",0,1),DAY($D104))-1,1,Table3[Jours fériés]),""))</f>
        <v/>
      </c>
      <c r="N104" s="35" t="str">
        <f>IF(A104="","",IF(I104="",WORKDAY(DATE(YEAR($D104),MONTH($D104)+_xlfn.XLOOKUP(N$2,Paramètres!$A$4:$A$8,Paramètres!$B$4:$B$8,"??",0,1),DAY($D104))-1,1,Table3[Jours fériés]),
WORKDAY(DATE(YEAR($I104),MONTH($I104)+_xlfn.XLOOKUP(N$2,Paramètres!$A$4:$A$8,Paramètres!$B$4:$B$8,"??",0,1),DAY($I104))-1,1,Table3[Jours fériés])))</f>
        <v/>
      </c>
      <c r="O104" s="35" t="str">
        <f>IF(A104="","",IF(J104="",WORKDAY(DATE(YEAR($D104),MONTH($D104)+_xlfn.XLOOKUP(O$2,Paramètres!$A$4:$A$8,Paramètres!$B$4:$B$8,"??",0,1),DAY($D104))-1,1,Table3[Jours fériés]),""))</f>
        <v/>
      </c>
      <c r="P104" s="35" t="str">
        <f>IF(A104="","",IF(K104="",IF($F104=_xlfn.XLOOKUP(P$2,Paramètres!$A$4:$A$8,Paramètres!$B$4:$B$8,"??",0,1),WORKDAY(DATE(YEAR(E104)+_xlfn.XLOOKUP(P$2,Paramètres!$A$4:$A$8,Paramètres!$B$4:$B$8,"??",0,1),MONTH(E104)+2,0)-1,1,Table3[Jours fériés]),
WORKDAY(DATE(YEAR($E104)+_xlfn.XLOOKUP(P$2,Paramètres!$A$4:$A$8,Paramètres!$B$4:$B$8,"??",0,1),MONTH($E104),DAY($E104))-1,1,Table3[Jours fériés])),""))</f>
        <v/>
      </c>
      <c r="Q104" s="35" t="str">
        <f ca="1">IF(A104="","",IF(L104="",IF($F104=_xlfn.XLOOKUP(Q$2,Paramètres!$A$4:$A$8,Paramètres!$B$4:$B$8,"??",0,1),WORKDAY(DATE(YEAR(TODAY()),MONTH(F104)+2,0)-1,1,Table3[Jours fériés]),
WORKDAY(DATE(YEAR($E104)+_xlfn.XLOOKUP(Q$2,Paramètres!$A$4:$A$8,Paramètres!$B$4:$B$8,"??",0,1),MONTH($E104),DAY($E104))-1,1,Table3[Jours fériés])),""))</f>
        <v/>
      </c>
    </row>
    <row r="105" spans="8:17" x14ac:dyDescent="0.2">
      <c r="H105" s="9" t="str" cm="1">
        <f t="array" ref="H105">_xlfn.XLOOKUP(1,(Table2[Nom]=$A105)*(Table2[Prénom]=$B105)*(Table2[Entretien réalisé]=H$2),Table2[Date de l''entretien],"",0,-1)</f>
        <v/>
      </c>
      <c r="I105" s="9" t="str" cm="1">
        <f t="array" ref="I105">_xlfn.XLOOKUP(1,(Table2[Nom]=$A105)*(Table2[Prénom]=$B105)*(Table2[Entretien réalisé]=I$2),Table2[Date de l''entretien],"",0,-1)</f>
        <v/>
      </c>
      <c r="J105" s="9" t="str" cm="1">
        <f t="array" ref="J105">_xlfn.XLOOKUP(1,(Table2[Nom]=$A105)*(Table2[Prénom]=$B105)*(Table2[Entretien réalisé]=J$2),Table2[Date de l''entretien],"",0,-1)</f>
        <v/>
      </c>
      <c r="K105" s="9" t="str" cm="1">
        <f t="array" ref="K105">_xlfn.XLOOKUP(1,(Table2[Nom]=$A105)*(Table2[Prénom]=$B105)*(Table2[Entretien réalisé]=K$2),Table2[Date de l''entretien],"",0,-1)</f>
        <v/>
      </c>
      <c r="L105" s="9" t="str" cm="1">
        <f t="array" ref="L105">_xlfn.XLOOKUP(1,(Table2[Nom]=$A105)*(Table2[Prénom]=$B105)*(Table2[Entretien réalisé]=L$2),Table2[Date de l''entretien],"",0,-1)</f>
        <v/>
      </c>
      <c r="M105" s="35" t="str">
        <f>IF(A105="","",IF(H105="",WORKDAY(DATE(YEAR($D105),MONTH($D105)+_xlfn.XLOOKUP(M$2,Paramètres!$A$4:$A$8,Paramètres!$B$4:$B$8,"??",0,1),DAY($D105))-1,1,Table3[Jours fériés]),""))</f>
        <v/>
      </c>
      <c r="N105" s="35" t="str">
        <f>IF(A105="","",IF(I105="",WORKDAY(DATE(YEAR($D105),MONTH($D105)+_xlfn.XLOOKUP(N$2,Paramètres!$A$4:$A$8,Paramètres!$B$4:$B$8,"??",0,1),DAY($D105))-1,1,Table3[Jours fériés]),
WORKDAY(DATE(YEAR($I105),MONTH($I105)+_xlfn.XLOOKUP(N$2,Paramètres!$A$4:$A$8,Paramètres!$B$4:$B$8,"??",0,1),DAY($I105))-1,1,Table3[Jours fériés])))</f>
        <v/>
      </c>
      <c r="O105" s="35" t="str">
        <f>IF(A105="","",IF(J105="",WORKDAY(DATE(YEAR($D105),MONTH($D105)+_xlfn.XLOOKUP(O$2,Paramètres!$A$4:$A$8,Paramètres!$B$4:$B$8,"??",0,1),DAY($D105))-1,1,Table3[Jours fériés]),""))</f>
        <v/>
      </c>
      <c r="P105" s="35" t="str">
        <f>IF(A105="","",IF(K105="",IF($F105=_xlfn.XLOOKUP(P$2,Paramètres!$A$4:$A$8,Paramètres!$B$4:$B$8,"??",0,1),WORKDAY(DATE(YEAR(E105)+_xlfn.XLOOKUP(P$2,Paramètres!$A$4:$A$8,Paramètres!$B$4:$B$8,"??",0,1),MONTH(E105)+2,0)-1,1,Table3[Jours fériés]),
WORKDAY(DATE(YEAR($E105)+_xlfn.XLOOKUP(P$2,Paramètres!$A$4:$A$8,Paramètres!$B$4:$B$8,"??",0,1),MONTH($E105),DAY($E105))-1,1,Table3[Jours fériés])),""))</f>
        <v/>
      </c>
      <c r="Q105" s="35" t="str">
        <f ca="1">IF(A105="","",IF(L105="",IF($F105=_xlfn.XLOOKUP(Q$2,Paramètres!$A$4:$A$8,Paramètres!$B$4:$B$8,"??",0,1),WORKDAY(DATE(YEAR(TODAY()),MONTH(F105)+2,0)-1,1,Table3[Jours fériés]),
WORKDAY(DATE(YEAR($E105)+_xlfn.XLOOKUP(Q$2,Paramètres!$A$4:$A$8,Paramètres!$B$4:$B$8,"??",0,1),MONTH($E105),DAY($E105))-1,1,Table3[Jours fériés])),""))</f>
        <v/>
      </c>
    </row>
    <row r="106" spans="8:17" x14ac:dyDescent="0.2">
      <c r="H106" s="9" t="str" cm="1">
        <f t="array" ref="H106">_xlfn.XLOOKUP(1,(Table2[Nom]=$A106)*(Table2[Prénom]=$B106)*(Table2[Entretien réalisé]=H$2),Table2[Date de l''entretien],"",0,-1)</f>
        <v/>
      </c>
      <c r="I106" s="9" t="str" cm="1">
        <f t="array" ref="I106">_xlfn.XLOOKUP(1,(Table2[Nom]=$A106)*(Table2[Prénom]=$B106)*(Table2[Entretien réalisé]=I$2),Table2[Date de l''entretien],"",0,-1)</f>
        <v/>
      </c>
      <c r="J106" s="9" t="str" cm="1">
        <f t="array" ref="J106">_xlfn.XLOOKUP(1,(Table2[Nom]=$A106)*(Table2[Prénom]=$B106)*(Table2[Entretien réalisé]=J$2),Table2[Date de l''entretien],"",0,-1)</f>
        <v/>
      </c>
      <c r="K106" s="9" t="str" cm="1">
        <f t="array" ref="K106">_xlfn.XLOOKUP(1,(Table2[Nom]=$A106)*(Table2[Prénom]=$B106)*(Table2[Entretien réalisé]=K$2),Table2[Date de l''entretien],"",0,-1)</f>
        <v/>
      </c>
      <c r="L106" s="9" t="str" cm="1">
        <f t="array" ref="L106">_xlfn.XLOOKUP(1,(Table2[Nom]=$A106)*(Table2[Prénom]=$B106)*(Table2[Entretien réalisé]=L$2),Table2[Date de l''entretien],"",0,-1)</f>
        <v/>
      </c>
      <c r="M106" s="35" t="str">
        <f>IF(A106="","",IF(H106="",WORKDAY(DATE(YEAR($D106),MONTH($D106)+_xlfn.XLOOKUP(M$2,Paramètres!$A$4:$A$8,Paramètres!$B$4:$B$8,"??",0,1),DAY($D106))-1,1,Table3[Jours fériés]),""))</f>
        <v/>
      </c>
      <c r="N106" s="35" t="str">
        <f>IF(A106="","",IF(I106="",WORKDAY(DATE(YEAR($D106),MONTH($D106)+_xlfn.XLOOKUP(N$2,Paramètres!$A$4:$A$8,Paramètres!$B$4:$B$8,"??",0,1),DAY($D106))-1,1,Table3[Jours fériés]),
WORKDAY(DATE(YEAR($I106),MONTH($I106)+_xlfn.XLOOKUP(N$2,Paramètres!$A$4:$A$8,Paramètres!$B$4:$B$8,"??",0,1),DAY($I106))-1,1,Table3[Jours fériés])))</f>
        <v/>
      </c>
      <c r="O106" s="35" t="str">
        <f>IF(A106="","",IF(J106="",WORKDAY(DATE(YEAR($D106),MONTH($D106)+_xlfn.XLOOKUP(O$2,Paramètres!$A$4:$A$8,Paramètres!$B$4:$B$8,"??",0,1),DAY($D106))-1,1,Table3[Jours fériés]),""))</f>
        <v/>
      </c>
      <c r="P106" s="35" t="str">
        <f>IF(A106="","",IF(K106="",IF($F106=_xlfn.XLOOKUP(P$2,Paramètres!$A$4:$A$8,Paramètres!$B$4:$B$8,"??",0,1),WORKDAY(DATE(YEAR(E106)+_xlfn.XLOOKUP(P$2,Paramètres!$A$4:$A$8,Paramètres!$B$4:$B$8,"??",0,1),MONTH(E106)+2,0)-1,1,Table3[Jours fériés]),
WORKDAY(DATE(YEAR($E106)+_xlfn.XLOOKUP(P$2,Paramètres!$A$4:$A$8,Paramètres!$B$4:$B$8,"??",0,1),MONTH($E106),DAY($E106))-1,1,Table3[Jours fériés])),""))</f>
        <v/>
      </c>
      <c r="Q106" s="35" t="str">
        <f ca="1">IF(A106="","",IF(L106="",IF($F106=_xlfn.XLOOKUP(Q$2,Paramètres!$A$4:$A$8,Paramètres!$B$4:$B$8,"??",0,1),WORKDAY(DATE(YEAR(TODAY()),MONTH(F106)+2,0)-1,1,Table3[Jours fériés]),
WORKDAY(DATE(YEAR($E106)+_xlfn.XLOOKUP(Q$2,Paramètres!$A$4:$A$8,Paramètres!$B$4:$B$8,"??",0,1),MONTH($E106),DAY($E106))-1,1,Table3[Jours fériés])),""))</f>
        <v/>
      </c>
    </row>
    <row r="107" spans="8:17" x14ac:dyDescent="0.2">
      <c r="H107" s="9" t="str" cm="1">
        <f t="array" ref="H107">_xlfn.XLOOKUP(1,(Table2[Nom]=$A107)*(Table2[Prénom]=$B107)*(Table2[Entretien réalisé]=H$2),Table2[Date de l''entretien],"",0,-1)</f>
        <v/>
      </c>
      <c r="I107" s="9" t="str" cm="1">
        <f t="array" ref="I107">_xlfn.XLOOKUP(1,(Table2[Nom]=$A107)*(Table2[Prénom]=$B107)*(Table2[Entretien réalisé]=I$2),Table2[Date de l''entretien],"",0,-1)</f>
        <v/>
      </c>
      <c r="J107" s="9" t="str" cm="1">
        <f t="array" ref="J107">_xlfn.XLOOKUP(1,(Table2[Nom]=$A107)*(Table2[Prénom]=$B107)*(Table2[Entretien réalisé]=J$2),Table2[Date de l''entretien],"",0,-1)</f>
        <v/>
      </c>
      <c r="K107" s="9" t="str" cm="1">
        <f t="array" ref="K107">_xlfn.XLOOKUP(1,(Table2[Nom]=$A107)*(Table2[Prénom]=$B107)*(Table2[Entretien réalisé]=K$2),Table2[Date de l''entretien],"",0,-1)</f>
        <v/>
      </c>
      <c r="L107" s="9" t="str" cm="1">
        <f t="array" ref="L107">_xlfn.XLOOKUP(1,(Table2[Nom]=$A107)*(Table2[Prénom]=$B107)*(Table2[Entretien réalisé]=L$2),Table2[Date de l''entretien],"",0,-1)</f>
        <v/>
      </c>
      <c r="M107" s="35" t="str">
        <f>IF(A107="","",IF(H107="",WORKDAY(DATE(YEAR($D107),MONTH($D107)+_xlfn.XLOOKUP(M$2,Paramètres!$A$4:$A$8,Paramètres!$B$4:$B$8,"??",0,1),DAY($D107))-1,1,Table3[Jours fériés]),""))</f>
        <v/>
      </c>
      <c r="N107" s="35" t="str">
        <f>IF(A107="","",IF(I107="",WORKDAY(DATE(YEAR($D107),MONTH($D107)+_xlfn.XLOOKUP(N$2,Paramètres!$A$4:$A$8,Paramètres!$B$4:$B$8,"??",0,1),DAY($D107))-1,1,Table3[Jours fériés]),
WORKDAY(DATE(YEAR($I107),MONTH($I107)+_xlfn.XLOOKUP(N$2,Paramètres!$A$4:$A$8,Paramètres!$B$4:$B$8,"??",0,1),DAY($I107))-1,1,Table3[Jours fériés])))</f>
        <v/>
      </c>
      <c r="O107" s="35" t="str">
        <f>IF(A107="","",IF(J107="",WORKDAY(DATE(YEAR($D107),MONTH($D107)+_xlfn.XLOOKUP(O$2,Paramètres!$A$4:$A$8,Paramètres!$B$4:$B$8,"??",0,1),DAY($D107))-1,1,Table3[Jours fériés]),""))</f>
        <v/>
      </c>
      <c r="P107" s="35" t="str">
        <f>IF(A107="","",IF(K107="",IF($F107=_xlfn.XLOOKUP(P$2,Paramètres!$A$4:$A$8,Paramètres!$B$4:$B$8,"??",0,1),WORKDAY(DATE(YEAR(E107)+_xlfn.XLOOKUP(P$2,Paramètres!$A$4:$A$8,Paramètres!$B$4:$B$8,"??",0,1),MONTH(E107)+2,0)-1,1,Table3[Jours fériés]),
WORKDAY(DATE(YEAR($E107)+_xlfn.XLOOKUP(P$2,Paramètres!$A$4:$A$8,Paramètres!$B$4:$B$8,"??",0,1),MONTH($E107),DAY($E107))-1,1,Table3[Jours fériés])),""))</f>
        <v/>
      </c>
      <c r="Q107" s="35" t="str">
        <f ca="1">IF(A107="","",IF(L107="",IF($F107=_xlfn.XLOOKUP(Q$2,Paramètres!$A$4:$A$8,Paramètres!$B$4:$B$8,"??",0,1),WORKDAY(DATE(YEAR(TODAY()),MONTH(F107)+2,0)-1,1,Table3[Jours fériés]),
WORKDAY(DATE(YEAR($E107)+_xlfn.XLOOKUP(Q$2,Paramètres!$A$4:$A$8,Paramètres!$B$4:$B$8,"??",0,1),MONTH($E107),DAY($E107))-1,1,Table3[Jours fériés])),""))</f>
        <v/>
      </c>
    </row>
    <row r="108" spans="8:17" x14ac:dyDescent="0.2">
      <c r="H108" s="9" t="str" cm="1">
        <f t="array" ref="H108">_xlfn.XLOOKUP(1,(Table2[Nom]=$A108)*(Table2[Prénom]=$B108)*(Table2[Entretien réalisé]=H$2),Table2[Date de l''entretien],"",0,-1)</f>
        <v/>
      </c>
      <c r="I108" s="9" t="str" cm="1">
        <f t="array" ref="I108">_xlfn.XLOOKUP(1,(Table2[Nom]=$A108)*(Table2[Prénom]=$B108)*(Table2[Entretien réalisé]=I$2),Table2[Date de l''entretien],"",0,-1)</f>
        <v/>
      </c>
      <c r="J108" s="9" t="str" cm="1">
        <f t="array" ref="J108">_xlfn.XLOOKUP(1,(Table2[Nom]=$A108)*(Table2[Prénom]=$B108)*(Table2[Entretien réalisé]=J$2),Table2[Date de l''entretien],"",0,-1)</f>
        <v/>
      </c>
      <c r="K108" s="9" t="str" cm="1">
        <f t="array" ref="K108">_xlfn.XLOOKUP(1,(Table2[Nom]=$A108)*(Table2[Prénom]=$B108)*(Table2[Entretien réalisé]=K$2),Table2[Date de l''entretien],"",0,-1)</f>
        <v/>
      </c>
      <c r="L108" s="9" t="str" cm="1">
        <f t="array" ref="L108">_xlfn.XLOOKUP(1,(Table2[Nom]=$A108)*(Table2[Prénom]=$B108)*(Table2[Entretien réalisé]=L$2),Table2[Date de l''entretien],"",0,-1)</f>
        <v/>
      </c>
      <c r="M108" s="35" t="str">
        <f>IF(A108="","",IF(H108="",WORKDAY(DATE(YEAR($D108),MONTH($D108)+_xlfn.XLOOKUP(M$2,Paramètres!$A$4:$A$8,Paramètres!$B$4:$B$8,"??",0,1),DAY($D108))-1,1,Table3[Jours fériés]),""))</f>
        <v/>
      </c>
      <c r="N108" s="35" t="str">
        <f>IF(A108="","",IF(I108="",WORKDAY(DATE(YEAR($D108),MONTH($D108)+_xlfn.XLOOKUP(N$2,Paramètres!$A$4:$A$8,Paramètres!$B$4:$B$8,"??",0,1),DAY($D108))-1,1,Table3[Jours fériés]),
WORKDAY(DATE(YEAR($I108),MONTH($I108)+_xlfn.XLOOKUP(N$2,Paramètres!$A$4:$A$8,Paramètres!$B$4:$B$8,"??",0,1),DAY($I108))-1,1,Table3[Jours fériés])))</f>
        <v/>
      </c>
      <c r="O108" s="35" t="str">
        <f>IF(A108="","",IF(J108="",WORKDAY(DATE(YEAR($D108),MONTH($D108)+_xlfn.XLOOKUP(O$2,Paramètres!$A$4:$A$8,Paramètres!$B$4:$B$8,"??",0,1),DAY($D108))-1,1,Table3[Jours fériés]),""))</f>
        <v/>
      </c>
      <c r="P108" s="35" t="str">
        <f>IF(A108="","",IF(K108="",IF($F108=_xlfn.XLOOKUP(P$2,Paramètres!$A$4:$A$8,Paramètres!$B$4:$B$8,"??",0,1),WORKDAY(DATE(YEAR(E108)+_xlfn.XLOOKUP(P$2,Paramètres!$A$4:$A$8,Paramètres!$B$4:$B$8,"??",0,1),MONTH(E108)+2,0)-1,1,Table3[Jours fériés]),
WORKDAY(DATE(YEAR($E108)+_xlfn.XLOOKUP(P$2,Paramètres!$A$4:$A$8,Paramètres!$B$4:$B$8,"??",0,1),MONTH($E108),DAY($E108))-1,1,Table3[Jours fériés])),""))</f>
        <v/>
      </c>
      <c r="Q108" s="35" t="str">
        <f ca="1">IF(A108="","",IF(L108="",IF($F108=_xlfn.XLOOKUP(Q$2,Paramètres!$A$4:$A$8,Paramètres!$B$4:$B$8,"??",0,1),WORKDAY(DATE(YEAR(TODAY()),MONTH(F108)+2,0)-1,1,Table3[Jours fériés]),
WORKDAY(DATE(YEAR($E108)+_xlfn.XLOOKUP(Q$2,Paramètres!$A$4:$A$8,Paramètres!$B$4:$B$8,"??",0,1),MONTH($E108),DAY($E108))-1,1,Table3[Jours fériés])),""))</f>
        <v/>
      </c>
    </row>
    <row r="109" spans="8:17" x14ac:dyDescent="0.2">
      <c r="H109" s="9" t="str" cm="1">
        <f t="array" ref="H109">_xlfn.XLOOKUP(1,(Table2[Nom]=$A109)*(Table2[Prénom]=$B109)*(Table2[Entretien réalisé]=H$2),Table2[Date de l''entretien],"",0,-1)</f>
        <v/>
      </c>
      <c r="I109" s="9" t="str" cm="1">
        <f t="array" ref="I109">_xlfn.XLOOKUP(1,(Table2[Nom]=$A109)*(Table2[Prénom]=$B109)*(Table2[Entretien réalisé]=I$2),Table2[Date de l''entretien],"",0,-1)</f>
        <v/>
      </c>
      <c r="J109" s="9" t="str" cm="1">
        <f t="array" ref="J109">_xlfn.XLOOKUP(1,(Table2[Nom]=$A109)*(Table2[Prénom]=$B109)*(Table2[Entretien réalisé]=J$2),Table2[Date de l''entretien],"",0,-1)</f>
        <v/>
      </c>
      <c r="K109" s="9" t="str" cm="1">
        <f t="array" ref="K109">_xlfn.XLOOKUP(1,(Table2[Nom]=$A109)*(Table2[Prénom]=$B109)*(Table2[Entretien réalisé]=K$2),Table2[Date de l''entretien],"",0,-1)</f>
        <v/>
      </c>
      <c r="L109" s="9" t="str" cm="1">
        <f t="array" ref="L109">_xlfn.XLOOKUP(1,(Table2[Nom]=$A109)*(Table2[Prénom]=$B109)*(Table2[Entretien réalisé]=L$2),Table2[Date de l''entretien],"",0,-1)</f>
        <v/>
      </c>
      <c r="M109" s="35" t="str">
        <f>IF(A109="","",IF(H109="",WORKDAY(DATE(YEAR($D109),MONTH($D109)+_xlfn.XLOOKUP(M$2,Paramètres!$A$4:$A$8,Paramètres!$B$4:$B$8,"??",0,1),DAY($D109))-1,1,Table3[Jours fériés]),""))</f>
        <v/>
      </c>
      <c r="N109" s="35" t="str">
        <f>IF(A109="","",IF(I109="",WORKDAY(DATE(YEAR($D109),MONTH($D109)+_xlfn.XLOOKUP(N$2,Paramètres!$A$4:$A$8,Paramètres!$B$4:$B$8,"??",0,1),DAY($D109))-1,1,Table3[Jours fériés]),
WORKDAY(DATE(YEAR($I109),MONTH($I109)+_xlfn.XLOOKUP(N$2,Paramètres!$A$4:$A$8,Paramètres!$B$4:$B$8,"??",0,1),DAY($I109))-1,1,Table3[Jours fériés])))</f>
        <v/>
      </c>
      <c r="O109" s="35" t="str">
        <f>IF(A109="","",IF(J109="",WORKDAY(DATE(YEAR($D109),MONTH($D109)+_xlfn.XLOOKUP(O$2,Paramètres!$A$4:$A$8,Paramètres!$B$4:$B$8,"??",0,1),DAY($D109))-1,1,Table3[Jours fériés]),""))</f>
        <v/>
      </c>
      <c r="P109" s="35" t="str">
        <f>IF(A109="","",IF(K109="",IF($F109=_xlfn.XLOOKUP(P$2,Paramètres!$A$4:$A$8,Paramètres!$B$4:$B$8,"??",0,1),WORKDAY(DATE(YEAR(E109)+_xlfn.XLOOKUP(P$2,Paramètres!$A$4:$A$8,Paramètres!$B$4:$B$8,"??",0,1),MONTH(E109)+2,0)-1,1,Table3[Jours fériés]),
WORKDAY(DATE(YEAR($E109)+_xlfn.XLOOKUP(P$2,Paramètres!$A$4:$A$8,Paramètres!$B$4:$B$8,"??",0,1),MONTH($E109),DAY($E109))-1,1,Table3[Jours fériés])),""))</f>
        <v/>
      </c>
      <c r="Q109" s="35" t="str">
        <f ca="1">IF(A109="","",IF(L109="",IF($F109=_xlfn.XLOOKUP(Q$2,Paramètres!$A$4:$A$8,Paramètres!$B$4:$B$8,"??",0,1),WORKDAY(DATE(YEAR(TODAY()),MONTH(F109)+2,0)-1,1,Table3[Jours fériés]),
WORKDAY(DATE(YEAR($E109)+_xlfn.XLOOKUP(Q$2,Paramètres!$A$4:$A$8,Paramètres!$B$4:$B$8,"??",0,1),MONTH($E109),DAY($E109))-1,1,Table3[Jours fériés])),""))</f>
        <v/>
      </c>
    </row>
    <row r="110" spans="8:17" x14ac:dyDescent="0.2">
      <c r="H110" s="9" t="str" cm="1">
        <f t="array" ref="H110">_xlfn.XLOOKUP(1,(Table2[Nom]=$A110)*(Table2[Prénom]=$B110)*(Table2[Entretien réalisé]=H$2),Table2[Date de l''entretien],"",0,-1)</f>
        <v/>
      </c>
      <c r="I110" s="9" t="str" cm="1">
        <f t="array" ref="I110">_xlfn.XLOOKUP(1,(Table2[Nom]=$A110)*(Table2[Prénom]=$B110)*(Table2[Entretien réalisé]=I$2),Table2[Date de l''entretien],"",0,-1)</f>
        <v/>
      </c>
      <c r="J110" s="9" t="str" cm="1">
        <f t="array" ref="J110">_xlfn.XLOOKUP(1,(Table2[Nom]=$A110)*(Table2[Prénom]=$B110)*(Table2[Entretien réalisé]=J$2),Table2[Date de l''entretien],"",0,-1)</f>
        <v/>
      </c>
      <c r="K110" s="9" t="str" cm="1">
        <f t="array" ref="K110">_xlfn.XLOOKUP(1,(Table2[Nom]=$A110)*(Table2[Prénom]=$B110)*(Table2[Entretien réalisé]=K$2),Table2[Date de l''entretien],"",0,-1)</f>
        <v/>
      </c>
      <c r="L110" s="9" t="str" cm="1">
        <f t="array" ref="L110">_xlfn.XLOOKUP(1,(Table2[Nom]=$A110)*(Table2[Prénom]=$B110)*(Table2[Entretien réalisé]=L$2),Table2[Date de l''entretien],"",0,-1)</f>
        <v/>
      </c>
      <c r="M110" s="35" t="str">
        <f>IF(A110="","",IF(H110="",WORKDAY(DATE(YEAR($D110),MONTH($D110)+_xlfn.XLOOKUP(M$2,Paramètres!$A$4:$A$8,Paramètres!$B$4:$B$8,"??",0,1),DAY($D110))-1,1,Table3[Jours fériés]),""))</f>
        <v/>
      </c>
      <c r="N110" s="35" t="str">
        <f>IF(A110="","",IF(I110="",WORKDAY(DATE(YEAR($D110),MONTH($D110)+_xlfn.XLOOKUP(N$2,Paramètres!$A$4:$A$8,Paramètres!$B$4:$B$8,"??",0,1),DAY($D110))-1,1,Table3[Jours fériés]),
WORKDAY(DATE(YEAR($I110),MONTH($I110)+_xlfn.XLOOKUP(N$2,Paramètres!$A$4:$A$8,Paramètres!$B$4:$B$8,"??",0,1),DAY($I110))-1,1,Table3[Jours fériés])))</f>
        <v/>
      </c>
      <c r="O110" s="35" t="str">
        <f>IF(A110="","",IF(J110="",WORKDAY(DATE(YEAR($D110),MONTH($D110)+_xlfn.XLOOKUP(O$2,Paramètres!$A$4:$A$8,Paramètres!$B$4:$B$8,"??",0,1),DAY($D110))-1,1,Table3[Jours fériés]),""))</f>
        <v/>
      </c>
      <c r="P110" s="35" t="str">
        <f>IF(A110="","",IF(K110="",IF($F110=_xlfn.XLOOKUP(P$2,Paramètres!$A$4:$A$8,Paramètres!$B$4:$B$8,"??",0,1),WORKDAY(DATE(YEAR(E110)+_xlfn.XLOOKUP(P$2,Paramètres!$A$4:$A$8,Paramètres!$B$4:$B$8,"??",0,1),MONTH(E110)+2,0)-1,1,Table3[Jours fériés]),
WORKDAY(DATE(YEAR($E110)+_xlfn.XLOOKUP(P$2,Paramètres!$A$4:$A$8,Paramètres!$B$4:$B$8,"??",0,1),MONTH($E110),DAY($E110))-1,1,Table3[Jours fériés])),""))</f>
        <v/>
      </c>
      <c r="Q110" s="35" t="str">
        <f ca="1">IF(A110="","",IF(L110="",IF($F110=_xlfn.XLOOKUP(Q$2,Paramètres!$A$4:$A$8,Paramètres!$B$4:$B$8,"??",0,1),WORKDAY(DATE(YEAR(TODAY()),MONTH(F110)+2,0)-1,1,Table3[Jours fériés]),
WORKDAY(DATE(YEAR($E110)+_xlfn.XLOOKUP(Q$2,Paramètres!$A$4:$A$8,Paramètres!$B$4:$B$8,"??",0,1),MONTH($E110),DAY($E110))-1,1,Table3[Jours fériés])),""))</f>
        <v/>
      </c>
    </row>
    <row r="111" spans="8:17" x14ac:dyDescent="0.2">
      <c r="H111" s="9" t="str" cm="1">
        <f t="array" ref="H111">_xlfn.XLOOKUP(1,(Table2[Nom]=$A111)*(Table2[Prénom]=$B111)*(Table2[Entretien réalisé]=H$2),Table2[Date de l''entretien],"",0,-1)</f>
        <v/>
      </c>
      <c r="I111" s="9" t="str" cm="1">
        <f t="array" ref="I111">_xlfn.XLOOKUP(1,(Table2[Nom]=$A111)*(Table2[Prénom]=$B111)*(Table2[Entretien réalisé]=I$2),Table2[Date de l''entretien],"",0,-1)</f>
        <v/>
      </c>
      <c r="J111" s="9" t="str" cm="1">
        <f t="array" ref="J111">_xlfn.XLOOKUP(1,(Table2[Nom]=$A111)*(Table2[Prénom]=$B111)*(Table2[Entretien réalisé]=J$2),Table2[Date de l''entretien],"",0,-1)</f>
        <v/>
      </c>
      <c r="K111" s="9" t="str" cm="1">
        <f t="array" ref="K111">_xlfn.XLOOKUP(1,(Table2[Nom]=$A111)*(Table2[Prénom]=$B111)*(Table2[Entretien réalisé]=K$2),Table2[Date de l''entretien],"",0,-1)</f>
        <v/>
      </c>
      <c r="L111" s="9" t="str" cm="1">
        <f t="array" ref="L111">_xlfn.XLOOKUP(1,(Table2[Nom]=$A111)*(Table2[Prénom]=$B111)*(Table2[Entretien réalisé]=L$2),Table2[Date de l''entretien],"",0,-1)</f>
        <v/>
      </c>
      <c r="M111" s="35" t="str">
        <f>IF(A111="","",IF(H111="",WORKDAY(DATE(YEAR($D111),MONTH($D111)+_xlfn.XLOOKUP(M$2,Paramètres!$A$4:$A$8,Paramètres!$B$4:$B$8,"??",0,1),DAY($D111))-1,1,Table3[Jours fériés]),""))</f>
        <v/>
      </c>
      <c r="N111" s="35" t="str">
        <f>IF(A111="","",IF(I111="",WORKDAY(DATE(YEAR($D111),MONTH($D111)+_xlfn.XLOOKUP(N$2,Paramètres!$A$4:$A$8,Paramètres!$B$4:$B$8,"??",0,1),DAY($D111))-1,1,Table3[Jours fériés]),
WORKDAY(DATE(YEAR($I111),MONTH($I111)+_xlfn.XLOOKUP(N$2,Paramètres!$A$4:$A$8,Paramètres!$B$4:$B$8,"??",0,1),DAY($I111))-1,1,Table3[Jours fériés])))</f>
        <v/>
      </c>
      <c r="O111" s="35" t="str">
        <f>IF(A111="","",IF(J111="",WORKDAY(DATE(YEAR($D111),MONTH($D111)+_xlfn.XLOOKUP(O$2,Paramètres!$A$4:$A$8,Paramètres!$B$4:$B$8,"??",0,1),DAY($D111))-1,1,Table3[Jours fériés]),""))</f>
        <v/>
      </c>
      <c r="P111" s="35" t="str">
        <f>IF(A111="","",IF(K111="",IF($F111=_xlfn.XLOOKUP(P$2,Paramètres!$A$4:$A$8,Paramètres!$B$4:$B$8,"??",0,1),WORKDAY(DATE(YEAR(E111)+_xlfn.XLOOKUP(P$2,Paramètres!$A$4:$A$8,Paramètres!$B$4:$B$8,"??",0,1),MONTH(E111)+2,0)-1,1,Table3[Jours fériés]),
WORKDAY(DATE(YEAR($E111)+_xlfn.XLOOKUP(P$2,Paramètres!$A$4:$A$8,Paramètres!$B$4:$B$8,"??",0,1),MONTH($E111),DAY($E111))-1,1,Table3[Jours fériés])),""))</f>
        <v/>
      </c>
      <c r="Q111" s="35" t="str">
        <f ca="1">IF(A111="","",IF(L111="",IF($F111=_xlfn.XLOOKUP(Q$2,Paramètres!$A$4:$A$8,Paramètres!$B$4:$B$8,"??",0,1),WORKDAY(DATE(YEAR(TODAY()),MONTH(F111)+2,0)-1,1,Table3[Jours fériés]),
WORKDAY(DATE(YEAR($E111)+_xlfn.XLOOKUP(Q$2,Paramètres!$A$4:$A$8,Paramètres!$B$4:$B$8,"??",0,1),MONTH($E111),DAY($E111))-1,1,Table3[Jours fériés])),""))</f>
        <v/>
      </c>
    </row>
    <row r="112" spans="8:17" x14ac:dyDescent="0.2">
      <c r="H112" s="9" t="str" cm="1">
        <f t="array" ref="H112">_xlfn.XLOOKUP(1,(Table2[Nom]=$A112)*(Table2[Prénom]=$B112)*(Table2[Entretien réalisé]=H$2),Table2[Date de l''entretien],"",0,-1)</f>
        <v/>
      </c>
      <c r="I112" s="9" t="str" cm="1">
        <f t="array" ref="I112">_xlfn.XLOOKUP(1,(Table2[Nom]=$A112)*(Table2[Prénom]=$B112)*(Table2[Entretien réalisé]=I$2),Table2[Date de l''entretien],"",0,-1)</f>
        <v/>
      </c>
      <c r="J112" s="9" t="str" cm="1">
        <f t="array" ref="J112">_xlfn.XLOOKUP(1,(Table2[Nom]=$A112)*(Table2[Prénom]=$B112)*(Table2[Entretien réalisé]=J$2),Table2[Date de l''entretien],"",0,-1)</f>
        <v/>
      </c>
      <c r="K112" s="9" t="str" cm="1">
        <f t="array" ref="K112">_xlfn.XLOOKUP(1,(Table2[Nom]=$A112)*(Table2[Prénom]=$B112)*(Table2[Entretien réalisé]=K$2),Table2[Date de l''entretien],"",0,-1)</f>
        <v/>
      </c>
      <c r="L112" s="9" t="str" cm="1">
        <f t="array" ref="L112">_xlfn.XLOOKUP(1,(Table2[Nom]=$A112)*(Table2[Prénom]=$B112)*(Table2[Entretien réalisé]=L$2),Table2[Date de l''entretien],"",0,-1)</f>
        <v/>
      </c>
      <c r="M112" s="35" t="str">
        <f>IF(A112="","",IF(H112="",WORKDAY(DATE(YEAR($D112),MONTH($D112)+_xlfn.XLOOKUP(M$2,Paramètres!$A$4:$A$8,Paramètres!$B$4:$B$8,"??",0,1),DAY($D112))-1,1,Table3[Jours fériés]),""))</f>
        <v/>
      </c>
      <c r="N112" s="35" t="str">
        <f>IF(A112="","",IF(I112="",WORKDAY(DATE(YEAR($D112),MONTH($D112)+_xlfn.XLOOKUP(N$2,Paramètres!$A$4:$A$8,Paramètres!$B$4:$B$8,"??",0,1),DAY($D112))-1,1,Table3[Jours fériés]),
WORKDAY(DATE(YEAR($I112),MONTH($I112)+_xlfn.XLOOKUP(N$2,Paramètres!$A$4:$A$8,Paramètres!$B$4:$B$8,"??",0,1),DAY($I112))-1,1,Table3[Jours fériés])))</f>
        <v/>
      </c>
      <c r="O112" s="35" t="str">
        <f>IF(A112="","",IF(J112="",WORKDAY(DATE(YEAR($D112),MONTH($D112)+_xlfn.XLOOKUP(O$2,Paramètres!$A$4:$A$8,Paramètres!$B$4:$B$8,"??",0,1),DAY($D112))-1,1,Table3[Jours fériés]),""))</f>
        <v/>
      </c>
      <c r="P112" s="35" t="str">
        <f>IF(A112="","",IF(K112="",IF($F112=_xlfn.XLOOKUP(P$2,Paramètres!$A$4:$A$8,Paramètres!$B$4:$B$8,"??",0,1),WORKDAY(DATE(YEAR(E112)+_xlfn.XLOOKUP(P$2,Paramètres!$A$4:$A$8,Paramètres!$B$4:$B$8,"??",0,1),MONTH(E112)+2,0)-1,1,Table3[Jours fériés]),
WORKDAY(DATE(YEAR($E112)+_xlfn.XLOOKUP(P$2,Paramètres!$A$4:$A$8,Paramètres!$B$4:$B$8,"??",0,1),MONTH($E112),DAY($E112))-1,1,Table3[Jours fériés])),""))</f>
        <v/>
      </c>
      <c r="Q112" s="35" t="str">
        <f ca="1">IF(A112="","",IF(L112="",IF($F112=_xlfn.XLOOKUP(Q$2,Paramètres!$A$4:$A$8,Paramètres!$B$4:$B$8,"??",0,1),WORKDAY(DATE(YEAR(TODAY()),MONTH(F112)+2,0)-1,1,Table3[Jours fériés]),
WORKDAY(DATE(YEAR($E112)+_xlfn.XLOOKUP(Q$2,Paramètres!$A$4:$A$8,Paramètres!$B$4:$B$8,"??",0,1),MONTH($E112),DAY($E112))-1,1,Table3[Jours fériés])),""))</f>
        <v/>
      </c>
    </row>
    <row r="113" spans="8:17" x14ac:dyDescent="0.2">
      <c r="H113" s="9" t="str" cm="1">
        <f t="array" ref="H113">_xlfn.XLOOKUP(1,(Table2[Nom]=$A113)*(Table2[Prénom]=$B113)*(Table2[Entretien réalisé]=H$2),Table2[Date de l''entretien],"",0,-1)</f>
        <v/>
      </c>
      <c r="I113" s="9" t="str" cm="1">
        <f t="array" ref="I113">_xlfn.XLOOKUP(1,(Table2[Nom]=$A113)*(Table2[Prénom]=$B113)*(Table2[Entretien réalisé]=I$2),Table2[Date de l''entretien],"",0,-1)</f>
        <v/>
      </c>
      <c r="J113" s="9" t="str" cm="1">
        <f t="array" ref="J113">_xlfn.XLOOKUP(1,(Table2[Nom]=$A113)*(Table2[Prénom]=$B113)*(Table2[Entretien réalisé]=J$2),Table2[Date de l''entretien],"",0,-1)</f>
        <v/>
      </c>
      <c r="K113" s="9" t="str" cm="1">
        <f t="array" ref="K113">_xlfn.XLOOKUP(1,(Table2[Nom]=$A113)*(Table2[Prénom]=$B113)*(Table2[Entretien réalisé]=K$2),Table2[Date de l''entretien],"",0,-1)</f>
        <v/>
      </c>
      <c r="L113" s="9" t="str" cm="1">
        <f t="array" ref="L113">_xlfn.XLOOKUP(1,(Table2[Nom]=$A113)*(Table2[Prénom]=$B113)*(Table2[Entretien réalisé]=L$2),Table2[Date de l''entretien],"",0,-1)</f>
        <v/>
      </c>
      <c r="M113" s="35" t="str">
        <f>IF(A113="","",IF(H113="",WORKDAY(DATE(YEAR($D113),MONTH($D113)+_xlfn.XLOOKUP(M$2,Paramètres!$A$4:$A$8,Paramètres!$B$4:$B$8,"??",0,1),DAY($D113))-1,1,Table3[Jours fériés]),""))</f>
        <v/>
      </c>
      <c r="N113" s="35" t="str">
        <f>IF(A113="","",IF(I113="",WORKDAY(DATE(YEAR($D113),MONTH($D113)+_xlfn.XLOOKUP(N$2,Paramètres!$A$4:$A$8,Paramètres!$B$4:$B$8,"??",0,1),DAY($D113))-1,1,Table3[Jours fériés]),
WORKDAY(DATE(YEAR($I113),MONTH($I113)+_xlfn.XLOOKUP(N$2,Paramètres!$A$4:$A$8,Paramètres!$B$4:$B$8,"??",0,1),DAY($I113))-1,1,Table3[Jours fériés])))</f>
        <v/>
      </c>
      <c r="O113" s="35" t="str">
        <f>IF(A113="","",IF(J113="",WORKDAY(DATE(YEAR($D113),MONTH($D113)+_xlfn.XLOOKUP(O$2,Paramètres!$A$4:$A$8,Paramètres!$B$4:$B$8,"??",0,1),DAY($D113))-1,1,Table3[Jours fériés]),""))</f>
        <v/>
      </c>
      <c r="P113" s="35" t="str">
        <f>IF(A113="","",IF(K113="",IF($F113=_xlfn.XLOOKUP(P$2,Paramètres!$A$4:$A$8,Paramètres!$B$4:$B$8,"??",0,1),WORKDAY(DATE(YEAR(E113)+_xlfn.XLOOKUP(P$2,Paramètres!$A$4:$A$8,Paramètres!$B$4:$B$8,"??",0,1),MONTH(E113)+2,0)-1,1,Table3[Jours fériés]),
WORKDAY(DATE(YEAR($E113)+_xlfn.XLOOKUP(P$2,Paramètres!$A$4:$A$8,Paramètres!$B$4:$B$8,"??",0,1),MONTH($E113),DAY($E113))-1,1,Table3[Jours fériés])),""))</f>
        <v/>
      </c>
      <c r="Q113" s="35" t="str">
        <f ca="1">IF(A113="","",IF(L113="",IF($F113=_xlfn.XLOOKUP(Q$2,Paramètres!$A$4:$A$8,Paramètres!$B$4:$B$8,"??",0,1),WORKDAY(DATE(YEAR(TODAY()),MONTH(F113)+2,0)-1,1,Table3[Jours fériés]),
WORKDAY(DATE(YEAR($E113)+_xlfn.XLOOKUP(Q$2,Paramètres!$A$4:$A$8,Paramètres!$B$4:$B$8,"??",0,1),MONTH($E113),DAY($E113))-1,1,Table3[Jours fériés])),""))</f>
        <v/>
      </c>
    </row>
    <row r="114" spans="8:17" x14ac:dyDescent="0.2">
      <c r="H114" s="9" t="str" cm="1">
        <f t="array" ref="H114">_xlfn.XLOOKUP(1,(Table2[Nom]=$A114)*(Table2[Prénom]=$B114)*(Table2[Entretien réalisé]=H$2),Table2[Date de l''entretien],"",0,-1)</f>
        <v/>
      </c>
      <c r="I114" s="9" t="str" cm="1">
        <f t="array" ref="I114">_xlfn.XLOOKUP(1,(Table2[Nom]=$A114)*(Table2[Prénom]=$B114)*(Table2[Entretien réalisé]=I$2),Table2[Date de l''entretien],"",0,-1)</f>
        <v/>
      </c>
      <c r="J114" s="9" t="str" cm="1">
        <f t="array" ref="J114">_xlfn.XLOOKUP(1,(Table2[Nom]=$A114)*(Table2[Prénom]=$B114)*(Table2[Entretien réalisé]=J$2),Table2[Date de l''entretien],"",0,-1)</f>
        <v/>
      </c>
      <c r="K114" s="9" t="str" cm="1">
        <f t="array" ref="K114">_xlfn.XLOOKUP(1,(Table2[Nom]=$A114)*(Table2[Prénom]=$B114)*(Table2[Entretien réalisé]=K$2),Table2[Date de l''entretien],"",0,-1)</f>
        <v/>
      </c>
      <c r="L114" s="9" t="str" cm="1">
        <f t="array" ref="L114">_xlfn.XLOOKUP(1,(Table2[Nom]=$A114)*(Table2[Prénom]=$B114)*(Table2[Entretien réalisé]=L$2),Table2[Date de l''entretien],"",0,-1)</f>
        <v/>
      </c>
      <c r="M114" s="35" t="str">
        <f>IF(A114="","",IF(H114="",WORKDAY(DATE(YEAR($D114),MONTH($D114)+_xlfn.XLOOKUP(M$2,Paramètres!$A$4:$A$8,Paramètres!$B$4:$B$8,"??",0,1),DAY($D114))-1,1,Table3[Jours fériés]),""))</f>
        <v/>
      </c>
      <c r="N114" s="35" t="str">
        <f>IF(A114="","",IF(I114="",WORKDAY(DATE(YEAR($D114),MONTH($D114)+_xlfn.XLOOKUP(N$2,Paramètres!$A$4:$A$8,Paramètres!$B$4:$B$8,"??",0,1),DAY($D114))-1,1,Table3[Jours fériés]),
WORKDAY(DATE(YEAR($I114),MONTH($I114)+_xlfn.XLOOKUP(N$2,Paramètres!$A$4:$A$8,Paramètres!$B$4:$B$8,"??",0,1),DAY($I114))-1,1,Table3[Jours fériés])))</f>
        <v/>
      </c>
      <c r="O114" s="35" t="str">
        <f>IF(A114="","",IF(J114="",WORKDAY(DATE(YEAR($D114),MONTH($D114)+_xlfn.XLOOKUP(O$2,Paramètres!$A$4:$A$8,Paramètres!$B$4:$B$8,"??",0,1),DAY($D114))-1,1,Table3[Jours fériés]),""))</f>
        <v/>
      </c>
      <c r="P114" s="35" t="str">
        <f>IF(A114="","",IF(K114="",IF($F114=_xlfn.XLOOKUP(P$2,Paramètres!$A$4:$A$8,Paramètres!$B$4:$B$8,"??",0,1),WORKDAY(DATE(YEAR(E114)+_xlfn.XLOOKUP(P$2,Paramètres!$A$4:$A$8,Paramètres!$B$4:$B$8,"??",0,1),MONTH(E114)+2,0)-1,1,Table3[Jours fériés]),
WORKDAY(DATE(YEAR($E114)+_xlfn.XLOOKUP(P$2,Paramètres!$A$4:$A$8,Paramètres!$B$4:$B$8,"??",0,1),MONTH($E114),DAY($E114))-1,1,Table3[Jours fériés])),""))</f>
        <v/>
      </c>
      <c r="Q114" s="35" t="str">
        <f ca="1">IF(A114="","",IF(L114="",IF($F114=_xlfn.XLOOKUP(Q$2,Paramètres!$A$4:$A$8,Paramètres!$B$4:$B$8,"??",0,1),WORKDAY(DATE(YEAR(TODAY()),MONTH(F114)+2,0)-1,1,Table3[Jours fériés]),
WORKDAY(DATE(YEAR($E114)+_xlfn.XLOOKUP(Q$2,Paramètres!$A$4:$A$8,Paramètres!$B$4:$B$8,"??",0,1),MONTH($E114),DAY($E114))-1,1,Table3[Jours fériés])),""))</f>
        <v/>
      </c>
    </row>
    <row r="115" spans="8:17" x14ac:dyDescent="0.2">
      <c r="H115" s="9" t="str" cm="1">
        <f t="array" ref="H115">_xlfn.XLOOKUP(1,(Table2[Nom]=$A115)*(Table2[Prénom]=$B115)*(Table2[Entretien réalisé]=H$2),Table2[Date de l''entretien],"",0,-1)</f>
        <v/>
      </c>
      <c r="I115" s="9" t="str" cm="1">
        <f t="array" ref="I115">_xlfn.XLOOKUP(1,(Table2[Nom]=$A115)*(Table2[Prénom]=$B115)*(Table2[Entretien réalisé]=I$2),Table2[Date de l''entretien],"",0,-1)</f>
        <v/>
      </c>
      <c r="J115" s="9" t="str" cm="1">
        <f t="array" ref="J115">_xlfn.XLOOKUP(1,(Table2[Nom]=$A115)*(Table2[Prénom]=$B115)*(Table2[Entretien réalisé]=J$2),Table2[Date de l''entretien],"",0,-1)</f>
        <v/>
      </c>
      <c r="K115" s="9" t="str" cm="1">
        <f t="array" ref="K115">_xlfn.XLOOKUP(1,(Table2[Nom]=$A115)*(Table2[Prénom]=$B115)*(Table2[Entretien réalisé]=K$2),Table2[Date de l''entretien],"",0,-1)</f>
        <v/>
      </c>
      <c r="L115" s="9" t="str" cm="1">
        <f t="array" ref="L115">_xlfn.XLOOKUP(1,(Table2[Nom]=$A115)*(Table2[Prénom]=$B115)*(Table2[Entretien réalisé]=L$2),Table2[Date de l''entretien],"",0,-1)</f>
        <v/>
      </c>
      <c r="M115" s="35" t="str">
        <f>IF(A115="","",IF(H115="",WORKDAY(DATE(YEAR($D115),MONTH($D115)+_xlfn.XLOOKUP(M$2,Paramètres!$A$4:$A$8,Paramètres!$B$4:$B$8,"??",0,1),DAY($D115))-1,1,Table3[Jours fériés]),""))</f>
        <v/>
      </c>
      <c r="N115" s="35" t="str">
        <f>IF(A115="","",IF(I115="",WORKDAY(DATE(YEAR($D115),MONTH($D115)+_xlfn.XLOOKUP(N$2,Paramètres!$A$4:$A$8,Paramètres!$B$4:$B$8,"??",0,1),DAY($D115))-1,1,Table3[Jours fériés]),
WORKDAY(DATE(YEAR($I115),MONTH($I115)+_xlfn.XLOOKUP(N$2,Paramètres!$A$4:$A$8,Paramètres!$B$4:$B$8,"??",0,1),DAY($I115))-1,1,Table3[Jours fériés])))</f>
        <v/>
      </c>
      <c r="O115" s="35" t="str">
        <f>IF(A115="","",IF(J115="",WORKDAY(DATE(YEAR($D115),MONTH($D115)+_xlfn.XLOOKUP(O$2,Paramètres!$A$4:$A$8,Paramètres!$B$4:$B$8,"??",0,1),DAY($D115))-1,1,Table3[Jours fériés]),""))</f>
        <v/>
      </c>
      <c r="P115" s="35" t="str">
        <f>IF(A115="","",IF(K115="",IF($F115=_xlfn.XLOOKUP(P$2,Paramètres!$A$4:$A$8,Paramètres!$B$4:$B$8,"??",0,1),WORKDAY(DATE(YEAR(E115)+_xlfn.XLOOKUP(P$2,Paramètres!$A$4:$A$8,Paramètres!$B$4:$B$8,"??",0,1),MONTH(E115)+2,0)-1,1,Table3[Jours fériés]),
WORKDAY(DATE(YEAR($E115)+_xlfn.XLOOKUP(P$2,Paramètres!$A$4:$A$8,Paramètres!$B$4:$B$8,"??",0,1),MONTH($E115),DAY($E115))-1,1,Table3[Jours fériés])),""))</f>
        <v/>
      </c>
      <c r="Q115" s="35" t="str">
        <f ca="1">IF(A115="","",IF(L115="",IF($F115=_xlfn.XLOOKUP(Q$2,Paramètres!$A$4:$A$8,Paramètres!$B$4:$B$8,"??",0,1),WORKDAY(DATE(YEAR(TODAY()),MONTH(F115)+2,0)-1,1,Table3[Jours fériés]),
WORKDAY(DATE(YEAR($E115)+_xlfn.XLOOKUP(Q$2,Paramètres!$A$4:$A$8,Paramètres!$B$4:$B$8,"??",0,1),MONTH($E115),DAY($E115))-1,1,Table3[Jours fériés])),""))</f>
        <v/>
      </c>
    </row>
    <row r="116" spans="8:17" x14ac:dyDescent="0.2">
      <c r="H116" s="9" t="str" cm="1">
        <f t="array" ref="H116">_xlfn.XLOOKUP(1,(Table2[Nom]=$A116)*(Table2[Prénom]=$B116)*(Table2[Entretien réalisé]=H$2),Table2[Date de l''entretien],"",0,-1)</f>
        <v/>
      </c>
      <c r="I116" s="9" t="str" cm="1">
        <f t="array" ref="I116">_xlfn.XLOOKUP(1,(Table2[Nom]=$A116)*(Table2[Prénom]=$B116)*(Table2[Entretien réalisé]=I$2),Table2[Date de l''entretien],"",0,-1)</f>
        <v/>
      </c>
      <c r="J116" s="9" t="str" cm="1">
        <f t="array" ref="J116">_xlfn.XLOOKUP(1,(Table2[Nom]=$A116)*(Table2[Prénom]=$B116)*(Table2[Entretien réalisé]=J$2),Table2[Date de l''entretien],"",0,-1)</f>
        <v/>
      </c>
      <c r="K116" s="9" t="str" cm="1">
        <f t="array" ref="K116">_xlfn.XLOOKUP(1,(Table2[Nom]=$A116)*(Table2[Prénom]=$B116)*(Table2[Entretien réalisé]=K$2),Table2[Date de l''entretien],"",0,-1)</f>
        <v/>
      </c>
      <c r="L116" s="9" t="str" cm="1">
        <f t="array" ref="L116">_xlfn.XLOOKUP(1,(Table2[Nom]=$A116)*(Table2[Prénom]=$B116)*(Table2[Entretien réalisé]=L$2),Table2[Date de l''entretien],"",0,-1)</f>
        <v/>
      </c>
      <c r="M116" s="35" t="str">
        <f>IF(A116="","",IF(H116="",WORKDAY(DATE(YEAR($D116),MONTH($D116)+_xlfn.XLOOKUP(M$2,Paramètres!$A$4:$A$8,Paramètres!$B$4:$B$8,"??",0,1),DAY($D116))-1,1,Table3[Jours fériés]),""))</f>
        <v/>
      </c>
      <c r="N116" s="35" t="str">
        <f>IF(A116="","",IF(I116="",WORKDAY(DATE(YEAR($D116),MONTH($D116)+_xlfn.XLOOKUP(N$2,Paramètres!$A$4:$A$8,Paramètres!$B$4:$B$8,"??",0,1),DAY($D116))-1,1,Table3[Jours fériés]),
WORKDAY(DATE(YEAR($I116),MONTH($I116)+_xlfn.XLOOKUP(N$2,Paramètres!$A$4:$A$8,Paramètres!$B$4:$B$8,"??",0,1),DAY($I116))-1,1,Table3[Jours fériés])))</f>
        <v/>
      </c>
      <c r="O116" s="35" t="str">
        <f>IF(A116="","",IF(J116="",WORKDAY(DATE(YEAR($D116),MONTH($D116)+_xlfn.XLOOKUP(O$2,Paramètres!$A$4:$A$8,Paramètres!$B$4:$B$8,"??",0,1),DAY($D116))-1,1,Table3[Jours fériés]),""))</f>
        <v/>
      </c>
      <c r="P116" s="35" t="str">
        <f>IF(A116="","",IF(K116="",IF($F116=_xlfn.XLOOKUP(P$2,Paramètres!$A$4:$A$8,Paramètres!$B$4:$B$8,"??",0,1),WORKDAY(DATE(YEAR(E116)+_xlfn.XLOOKUP(P$2,Paramètres!$A$4:$A$8,Paramètres!$B$4:$B$8,"??",0,1),MONTH(E116)+2,0)-1,1,Table3[Jours fériés]),
WORKDAY(DATE(YEAR($E116)+_xlfn.XLOOKUP(P$2,Paramètres!$A$4:$A$8,Paramètres!$B$4:$B$8,"??",0,1),MONTH($E116),DAY($E116))-1,1,Table3[Jours fériés])),""))</f>
        <v/>
      </c>
      <c r="Q116" s="35" t="str">
        <f ca="1">IF(A116="","",IF(L116="",IF($F116=_xlfn.XLOOKUP(Q$2,Paramètres!$A$4:$A$8,Paramètres!$B$4:$B$8,"??",0,1),WORKDAY(DATE(YEAR(TODAY()),MONTH(F116)+2,0)-1,1,Table3[Jours fériés]),
WORKDAY(DATE(YEAR($E116)+_xlfn.XLOOKUP(Q$2,Paramètres!$A$4:$A$8,Paramètres!$B$4:$B$8,"??",0,1),MONTH($E116),DAY($E116))-1,1,Table3[Jours fériés])),""))</f>
        <v/>
      </c>
    </row>
    <row r="117" spans="8:17" x14ac:dyDescent="0.2">
      <c r="H117" s="9" t="str" cm="1">
        <f t="array" ref="H117">_xlfn.XLOOKUP(1,(Table2[Nom]=$A117)*(Table2[Prénom]=$B117)*(Table2[Entretien réalisé]=H$2),Table2[Date de l''entretien],"",0,-1)</f>
        <v/>
      </c>
      <c r="I117" s="9" t="str" cm="1">
        <f t="array" ref="I117">_xlfn.XLOOKUP(1,(Table2[Nom]=$A117)*(Table2[Prénom]=$B117)*(Table2[Entretien réalisé]=I$2),Table2[Date de l''entretien],"",0,-1)</f>
        <v/>
      </c>
      <c r="J117" s="9" t="str" cm="1">
        <f t="array" ref="J117">_xlfn.XLOOKUP(1,(Table2[Nom]=$A117)*(Table2[Prénom]=$B117)*(Table2[Entretien réalisé]=J$2),Table2[Date de l''entretien],"",0,-1)</f>
        <v/>
      </c>
      <c r="K117" s="9" t="str" cm="1">
        <f t="array" ref="K117">_xlfn.XLOOKUP(1,(Table2[Nom]=$A117)*(Table2[Prénom]=$B117)*(Table2[Entretien réalisé]=K$2),Table2[Date de l''entretien],"",0,-1)</f>
        <v/>
      </c>
      <c r="L117" s="9" t="str" cm="1">
        <f t="array" ref="L117">_xlfn.XLOOKUP(1,(Table2[Nom]=$A117)*(Table2[Prénom]=$B117)*(Table2[Entretien réalisé]=L$2),Table2[Date de l''entretien],"",0,-1)</f>
        <v/>
      </c>
      <c r="M117" s="35" t="str">
        <f>IF(A117="","",IF(H117="",WORKDAY(DATE(YEAR($D117),MONTH($D117)+_xlfn.XLOOKUP(M$2,Paramètres!$A$4:$A$8,Paramètres!$B$4:$B$8,"??",0,1),DAY($D117))-1,1,Table3[Jours fériés]),""))</f>
        <v/>
      </c>
      <c r="N117" s="35" t="str">
        <f>IF(A117="","",IF(I117="",WORKDAY(DATE(YEAR($D117),MONTH($D117)+_xlfn.XLOOKUP(N$2,Paramètres!$A$4:$A$8,Paramètres!$B$4:$B$8,"??",0,1),DAY($D117))-1,1,Table3[Jours fériés]),
WORKDAY(DATE(YEAR($I117),MONTH($I117)+_xlfn.XLOOKUP(N$2,Paramètres!$A$4:$A$8,Paramètres!$B$4:$B$8,"??",0,1),DAY($I117))-1,1,Table3[Jours fériés])))</f>
        <v/>
      </c>
      <c r="O117" s="35" t="str">
        <f>IF(A117="","",IF(J117="",WORKDAY(DATE(YEAR($D117),MONTH($D117)+_xlfn.XLOOKUP(O$2,Paramètres!$A$4:$A$8,Paramètres!$B$4:$B$8,"??",0,1),DAY($D117))-1,1,Table3[Jours fériés]),""))</f>
        <v/>
      </c>
      <c r="P117" s="35" t="str">
        <f>IF(A117="","",IF(K117="",IF($F117=_xlfn.XLOOKUP(P$2,Paramètres!$A$4:$A$8,Paramètres!$B$4:$B$8,"??",0,1),WORKDAY(DATE(YEAR(E117)+_xlfn.XLOOKUP(P$2,Paramètres!$A$4:$A$8,Paramètres!$B$4:$B$8,"??",0,1),MONTH(E117)+2,0)-1,1,Table3[Jours fériés]),
WORKDAY(DATE(YEAR($E117)+_xlfn.XLOOKUP(P$2,Paramètres!$A$4:$A$8,Paramètres!$B$4:$B$8,"??",0,1),MONTH($E117),DAY($E117))-1,1,Table3[Jours fériés])),""))</f>
        <v/>
      </c>
      <c r="Q117" s="35" t="str">
        <f ca="1">IF(A117="","",IF(L117="",IF($F117=_xlfn.XLOOKUP(Q$2,Paramètres!$A$4:$A$8,Paramètres!$B$4:$B$8,"??",0,1),WORKDAY(DATE(YEAR(TODAY()),MONTH(F117)+2,0)-1,1,Table3[Jours fériés]),
WORKDAY(DATE(YEAR($E117)+_xlfn.XLOOKUP(Q$2,Paramètres!$A$4:$A$8,Paramètres!$B$4:$B$8,"??",0,1),MONTH($E117),DAY($E117))-1,1,Table3[Jours fériés])),""))</f>
        <v/>
      </c>
    </row>
    <row r="118" spans="8:17" x14ac:dyDescent="0.2">
      <c r="H118" s="9" t="str" cm="1">
        <f t="array" ref="H118">_xlfn.XLOOKUP(1,(Table2[Nom]=$A118)*(Table2[Prénom]=$B118)*(Table2[Entretien réalisé]=H$2),Table2[Date de l''entretien],"",0,-1)</f>
        <v/>
      </c>
      <c r="I118" s="9" t="str" cm="1">
        <f t="array" ref="I118">_xlfn.XLOOKUP(1,(Table2[Nom]=$A118)*(Table2[Prénom]=$B118)*(Table2[Entretien réalisé]=I$2),Table2[Date de l''entretien],"",0,-1)</f>
        <v/>
      </c>
      <c r="J118" s="9" t="str" cm="1">
        <f t="array" ref="J118">_xlfn.XLOOKUP(1,(Table2[Nom]=$A118)*(Table2[Prénom]=$B118)*(Table2[Entretien réalisé]=J$2),Table2[Date de l''entretien],"",0,-1)</f>
        <v/>
      </c>
      <c r="K118" s="9" t="str" cm="1">
        <f t="array" ref="K118">_xlfn.XLOOKUP(1,(Table2[Nom]=$A118)*(Table2[Prénom]=$B118)*(Table2[Entretien réalisé]=K$2),Table2[Date de l''entretien],"",0,-1)</f>
        <v/>
      </c>
      <c r="L118" s="9" t="str" cm="1">
        <f t="array" ref="L118">_xlfn.XLOOKUP(1,(Table2[Nom]=$A118)*(Table2[Prénom]=$B118)*(Table2[Entretien réalisé]=L$2),Table2[Date de l''entretien],"",0,-1)</f>
        <v/>
      </c>
      <c r="M118" s="35" t="str">
        <f>IF(A118="","",IF(H118="",WORKDAY(DATE(YEAR($D118),MONTH($D118)+_xlfn.XLOOKUP(M$2,Paramètres!$A$4:$A$8,Paramètres!$B$4:$B$8,"??",0,1),DAY($D118))-1,1,Table3[Jours fériés]),""))</f>
        <v/>
      </c>
      <c r="N118" s="35" t="str">
        <f>IF(A118="","",IF(I118="",WORKDAY(DATE(YEAR($D118),MONTH($D118)+_xlfn.XLOOKUP(N$2,Paramètres!$A$4:$A$8,Paramètres!$B$4:$B$8,"??",0,1),DAY($D118))-1,1,Table3[Jours fériés]),
WORKDAY(DATE(YEAR($I118),MONTH($I118)+_xlfn.XLOOKUP(N$2,Paramètres!$A$4:$A$8,Paramètres!$B$4:$B$8,"??",0,1),DAY($I118))-1,1,Table3[Jours fériés])))</f>
        <v/>
      </c>
      <c r="O118" s="35" t="str">
        <f>IF(A118="","",IF(J118="",WORKDAY(DATE(YEAR($D118),MONTH($D118)+_xlfn.XLOOKUP(O$2,Paramètres!$A$4:$A$8,Paramètres!$B$4:$B$8,"??",0,1),DAY($D118))-1,1,Table3[Jours fériés]),""))</f>
        <v/>
      </c>
      <c r="P118" s="35" t="str">
        <f>IF(A118="","",IF(K118="",IF($F118=_xlfn.XLOOKUP(P$2,Paramètres!$A$4:$A$8,Paramètres!$B$4:$B$8,"??",0,1),WORKDAY(DATE(YEAR(E118)+_xlfn.XLOOKUP(P$2,Paramètres!$A$4:$A$8,Paramètres!$B$4:$B$8,"??",0,1),MONTH(E118)+2,0)-1,1,Table3[Jours fériés]),
WORKDAY(DATE(YEAR($E118)+_xlfn.XLOOKUP(P$2,Paramètres!$A$4:$A$8,Paramètres!$B$4:$B$8,"??",0,1),MONTH($E118),DAY($E118))-1,1,Table3[Jours fériés])),""))</f>
        <v/>
      </c>
      <c r="Q118" s="35" t="str">
        <f ca="1">IF(A118="","",IF(L118="",IF($F118=_xlfn.XLOOKUP(Q$2,Paramètres!$A$4:$A$8,Paramètres!$B$4:$B$8,"??",0,1),WORKDAY(DATE(YEAR(TODAY()),MONTH(F118)+2,0)-1,1,Table3[Jours fériés]),
WORKDAY(DATE(YEAR($E118)+_xlfn.XLOOKUP(Q$2,Paramètres!$A$4:$A$8,Paramètres!$B$4:$B$8,"??",0,1),MONTH($E118),DAY($E118))-1,1,Table3[Jours fériés])),""))</f>
        <v/>
      </c>
    </row>
    <row r="119" spans="8:17" x14ac:dyDescent="0.2">
      <c r="H119" s="9" t="str" cm="1">
        <f t="array" ref="H119">_xlfn.XLOOKUP(1,(Table2[Nom]=$A119)*(Table2[Prénom]=$B119)*(Table2[Entretien réalisé]=H$2),Table2[Date de l''entretien],"",0,-1)</f>
        <v/>
      </c>
      <c r="I119" s="9" t="str" cm="1">
        <f t="array" ref="I119">_xlfn.XLOOKUP(1,(Table2[Nom]=$A119)*(Table2[Prénom]=$B119)*(Table2[Entretien réalisé]=I$2),Table2[Date de l''entretien],"",0,-1)</f>
        <v/>
      </c>
      <c r="J119" s="9" t="str" cm="1">
        <f t="array" ref="J119">_xlfn.XLOOKUP(1,(Table2[Nom]=$A119)*(Table2[Prénom]=$B119)*(Table2[Entretien réalisé]=J$2),Table2[Date de l''entretien],"",0,-1)</f>
        <v/>
      </c>
      <c r="K119" s="9" t="str" cm="1">
        <f t="array" ref="K119">_xlfn.XLOOKUP(1,(Table2[Nom]=$A119)*(Table2[Prénom]=$B119)*(Table2[Entretien réalisé]=K$2),Table2[Date de l''entretien],"",0,-1)</f>
        <v/>
      </c>
      <c r="L119" s="9" t="str" cm="1">
        <f t="array" ref="L119">_xlfn.XLOOKUP(1,(Table2[Nom]=$A119)*(Table2[Prénom]=$B119)*(Table2[Entretien réalisé]=L$2),Table2[Date de l''entretien],"",0,-1)</f>
        <v/>
      </c>
      <c r="M119" s="35" t="str">
        <f>IF(A119="","",IF(H119="",WORKDAY(DATE(YEAR($D119),MONTH($D119)+_xlfn.XLOOKUP(M$2,Paramètres!$A$4:$A$8,Paramètres!$B$4:$B$8,"??",0,1),DAY($D119))-1,1,Table3[Jours fériés]),""))</f>
        <v/>
      </c>
      <c r="N119" s="35" t="str">
        <f>IF(A119="","",IF(I119="",WORKDAY(DATE(YEAR($D119),MONTH($D119)+_xlfn.XLOOKUP(N$2,Paramètres!$A$4:$A$8,Paramètres!$B$4:$B$8,"??",0,1),DAY($D119))-1,1,Table3[Jours fériés]),
WORKDAY(DATE(YEAR($I119),MONTH($I119)+_xlfn.XLOOKUP(N$2,Paramètres!$A$4:$A$8,Paramètres!$B$4:$B$8,"??",0,1),DAY($I119))-1,1,Table3[Jours fériés])))</f>
        <v/>
      </c>
      <c r="O119" s="35" t="str">
        <f>IF(A119="","",IF(J119="",WORKDAY(DATE(YEAR($D119),MONTH($D119)+_xlfn.XLOOKUP(O$2,Paramètres!$A$4:$A$8,Paramètres!$B$4:$B$8,"??",0,1),DAY($D119))-1,1,Table3[Jours fériés]),""))</f>
        <v/>
      </c>
      <c r="P119" s="35" t="str">
        <f>IF(A119="","",IF(K119="",IF($F119=_xlfn.XLOOKUP(P$2,Paramètres!$A$4:$A$8,Paramètres!$B$4:$B$8,"??",0,1),WORKDAY(DATE(YEAR(E119)+_xlfn.XLOOKUP(P$2,Paramètres!$A$4:$A$8,Paramètres!$B$4:$B$8,"??",0,1),MONTH(E119)+2,0)-1,1,Table3[Jours fériés]),
WORKDAY(DATE(YEAR($E119)+_xlfn.XLOOKUP(P$2,Paramètres!$A$4:$A$8,Paramètres!$B$4:$B$8,"??",0,1),MONTH($E119),DAY($E119))-1,1,Table3[Jours fériés])),""))</f>
        <v/>
      </c>
      <c r="Q119" s="35" t="str">
        <f ca="1">IF(A119="","",IF(L119="",IF($F119=_xlfn.XLOOKUP(Q$2,Paramètres!$A$4:$A$8,Paramètres!$B$4:$B$8,"??",0,1),WORKDAY(DATE(YEAR(TODAY()),MONTH(F119)+2,0)-1,1,Table3[Jours fériés]),
WORKDAY(DATE(YEAR($E119)+_xlfn.XLOOKUP(Q$2,Paramètres!$A$4:$A$8,Paramètres!$B$4:$B$8,"??",0,1),MONTH($E119),DAY($E119))-1,1,Table3[Jours fériés])),""))</f>
        <v/>
      </c>
    </row>
    <row r="120" spans="8:17" x14ac:dyDescent="0.2">
      <c r="H120" s="9" t="str" cm="1">
        <f t="array" ref="H120">_xlfn.XLOOKUP(1,(Table2[Nom]=$A120)*(Table2[Prénom]=$B120)*(Table2[Entretien réalisé]=H$2),Table2[Date de l''entretien],"",0,-1)</f>
        <v/>
      </c>
      <c r="I120" s="9" t="str" cm="1">
        <f t="array" ref="I120">_xlfn.XLOOKUP(1,(Table2[Nom]=$A120)*(Table2[Prénom]=$B120)*(Table2[Entretien réalisé]=I$2),Table2[Date de l''entretien],"",0,-1)</f>
        <v/>
      </c>
      <c r="J120" s="9" t="str" cm="1">
        <f t="array" ref="J120">_xlfn.XLOOKUP(1,(Table2[Nom]=$A120)*(Table2[Prénom]=$B120)*(Table2[Entretien réalisé]=J$2),Table2[Date de l''entretien],"",0,-1)</f>
        <v/>
      </c>
      <c r="K120" s="9" t="str" cm="1">
        <f t="array" ref="K120">_xlfn.XLOOKUP(1,(Table2[Nom]=$A120)*(Table2[Prénom]=$B120)*(Table2[Entretien réalisé]=K$2),Table2[Date de l''entretien],"",0,-1)</f>
        <v/>
      </c>
      <c r="L120" s="9" t="str" cm="1">
        <f t="array" ref="L120">_xlfn.XLOOKUP(1,(Table2[Nom]=$A120)*(Table2[Prénom]=$B120)*(Table2[Entretien réalisé]=L$2),Table2[Date de l''entretien],"",0,-1)</f>
        <v/>
      </c>
      <c r="M120" s="35" t="str">
        <f>IF(A120="","",IF(H120="",WORKDAY(DATE(YEAR($D120),MONTH($D120)+_xlfn.XLOOKUP(M$2,Paramètres!$A$4:$A$8,Paramètres!$B$4:$B$8,"??",0,1),DAY($D120))-1,1,Table3[Jours fériés]),""))</f>
        <v/>
      </c>
      <c r="N120" s="35" t="str">
        <f>IF(A120="","",IF(I120="",WORKDAY(DATE(YEAR($D120),MONTH($D120)+_xlfn.XLOOKUP(N$2,Paramètres!$A$4:$A$8,Paramètres!$B$4:$B$8,"??",0,1),DAY($D120))-1,1,Table3[Jours fériés]),
WORKDAY(DATE(YEAR($I120),MONTH($I120)+_xlfn.XLOOKUP(N$2,Paramètres!$A$4:$A$8,Paramètres!$B$4:$B$8,"??",0,1),DAY($I120))-1,1,Table3[Jours fériés])))</f>
        <v/>
      </c>
      <c r="O120" s="35" t="str">
        <f>IF(A120="","",IF(J120="",WORKDAY(DATE(YEAR($D120),MONTH($D120)+_xlfn.XLOOKUP(O$2,Paramètres!$A$4:$A$8,Paramètres!$B$4:$B$8,"??",0,1),DAY($D120))-1,1,Table3[Jours fériés]),""))</f>
        <v/>
      </c>
      <c r="P120" s="35" t="str">
        <f>IF(A120="","",IF(K120="",IF($F120=_xlfn.XLOOKUP(P$2,Paramètres!$A$4:$A$8,Paramètres!$B$4:$B$8,"??",0,1),WORKDAY(DATE(YEAR(E120)+_xlfn.XLOOKUP(P$2,Paramètres!$A$4:$A$8,Paramètres!$B$4:$B$8,"??",0,1),MONTH(E120)+2,0)-1,1,Table3[Jours fériés]),
WORKDAY(DATE(YEAR($E120)+_xlfn.XLOOKUP(P$2,Paramètres!$A$4:$A$8,Paramètres!$B$4:$B$8,"??",0,1),MONTH($E120),DAY($E120))-1,1,Table3[Jours fériés])),""))</f>
        <v/>
      </c>
      <c r="Q120" s="35" t="str">
        <f ca="1">IF(A120="","",IF(L120="",IF($F120=_xlfn.XLOOKUP(Q$2,Paramètres!$A$4:$A$8,Paramètres!$B$4:$B$8,"??",0,1),WORKDAY(DATE(YEAR(TODAY()),MONTH(F120)+2,0)-1,1,Table3[Jours fériés]),
WORKDAY(DATE(YEAR($E120)+_xlfn.XLOOKUP(Q$2,Paramètres!$A$4:$A$8,Paramètres!$B$4:$B$8,"??",0,1),MONTH($E120),DAY($E120))-1,1,Table3[Jours fériés])),""))</f>
        <v/>
      </c>
    </row>
    <row r="121" spans="8:17" x14ac:dyDescent="0.2">
      <c r="H121" s="9" t="str" cm="1">
        <f t="array" ref="H121">_xlfn.XLOOKUP(1,(Table2[Nom]=$A121)*(Table2[Prénom]=$B121)*(Table2[Entretien réalisé]=H$2),Table2[Date de l''entretien],"",0,-1)</f>
        <v/>
      </c>
      <c r="I121" s="9" t="str" cm="1">
        <f t="array" ref="I121">_xlfn.XLOOKUP(1,(Table2[Nom]=$A121)*(Table2[Prénom]=$B121)*(Table2[Entretien réalisé]=I$2),Table2[Date de l''entretien],"",0,-1)</f>
        <v/>
      </c>
      <c r="J121" s="9" t="str" cm="1">
        <f t="array" ref="J121">_xlfn.XLOOKUP(1,(Table2[Nom]=$A121)*(Table2[Prénom]=$B121)*(Table2[Entretien réalisé]=J$2),Table2[Date de l''entretien],"",0,-1)</f>
        <v/>
      </c>
      <c r="K121" s="9" t="str" cm="1">
        <f t="array" ref="K121">_xlfn.XLOOKUP(1,(Table2[Nom]=$A121)*(Table2[Prénom]=$B121)*(Table2[Entretien réalisé]=K$2),Table2[Date de l''entretien],"",0,-1)</f>
        <v/>
      </c>
      <c r="L121" s="9" t="str" cm="1">
        <f t="array" ref="L121">_xlfn.XLOOKUP(1,(Table2[Nom]=$A121)*(Table2[Prénom]=$B121)*(Table2[Entretien réalisé]=L$2),Table2[Date de l''entretien],"",0,-1)</f>
        <v/>
      </c>
      <c r="M121" s="35" t="str">
        <f>IF(A121="","",IF(H121="",WORKDAY(DATE(YEAR($D121),MONTH($D121)+_xlfn.XLOOKUP(M$2,Paramètres!$A$4:$A$8,Paramètres!$B$4:$B$8,"??",0,1),DAY($D121))-1,1,Table3[Jours fériés]),""))</f>
        <v/>
      </c>
      <c r="N121" s="35" t="str">
        <f>IF(A121="","",IF(I121="",WORKDAY(DATE(YEAR($D121),MONTH($D121)+_xlfn.XLOOKUP(N$2,Paramètres!$A$4:$A$8,Paramètres!$B$4:$B$8,"??",0,1),DAY($D121))-1,1,Table3[Jours fériés]),
WORKDAY(DATE(YEAR($I121),MONTH($I121)+_xlfn.XLOOKUP(N$2,Paramètres!$A$4:$A$8,Paramètres!$B$4:$B$8,"??",0,1),DAY($I121))-1,1,Table3[Jours fériés])))</f>
        <v/>
      </c>
      <c r="O121" s="35" t="str">
        <f>IF(A121="","",IF(J121="",WORKDAY(DATE(YEAR($D121),MONTH($D121)+_xlfn.XLOOKUP(O$2,Paramètres!$A$4:$A$8,Paramètres!$B$4:$B$8,"??",0,1),DAY($D121))-1,1,Table3[Jours fériés]),""))</f>
        <v/>
      </c>
      <c r="P121" s="35" t="str">
        <f>IF(A121="","",IF(K121="",IF($F121=_xlfn.XLOOKUP(P$2,Paramètres!$A$4:$A$8,Paramètres!$B$4:$B$8,"??",0,1),WORKDAY(DATE(YEAR(E121)+_xlfn.XLOOKUP(P$2,Paramètres!$A$4:$A$8,Paramètres!$B$4:$B$8,"??",0,1),MONTH(E121)+2,0)-1,1,Table3[Jours fériés]),
WORKDAY(DATE(YEAR($E121)+_xlfn.XLOOKUP(P$2,Paramètres!$A$4:$A$8,Paramètres!$B$4:$B$8,"??",0,1),MONTH($E121),DAY($E121))-1,1,Table3[Jours fériés])),""))</f>
        <v/>
      </c>
      <c r="Q121" s="35" t="str">
        <f ca="1">IF(A121="","",IF(L121="",IF($F121=_xlfn.XLOOKUP(Q$2,Paramètres!$A$4:$A$8,Paramètres!$B$4:$B$8,"??",0,1),WORKDAY(DATE(YEAR(TODAY()),MONTH(F121)+2,0)-1,1,Table3[Jours fériés]),
WORKDAY(DATE(YEAR($E121)+_xlfn.XLOOKUP(Q$2,Paramètres!$A$4:$A$8,Paramètres!$B$4:$B$8,"??",0,1),MONTH($E121),DAY($E121))-1,1,Table3[Jours fériés])),""))</f>
        <v/>
      </c>
    </row>
    <row r="122" spans="8:17" x14ac:dyDescent="0.2">
      <c r="H122" s="9" t="str" cm="1">
        <f t="array" ref="H122">_xlfn.XLOOKUP(1,(Table2[Nom]=$A122)*(Table2[Prénom]=$B122)*(Table2[Entretien réalisé]=H$2),Table2[Date de l''entretien],"",0,-1)</f>
        <v/>
      </c>
      <c r="I122" s="9" t="str" cm="1">
        <f t="array" ref="I122">_xlfn.XLOOKUP(1,(Table2[Nom]=$A122)*(Table2[Prénom]=$B122)*(Table2[Entretien réalisé]=I$2),Table2[Date de l''entretien],"",0,-1)</f>
        <v/>
      </c>
      <c r="J122" s="9" t="str" cm="1">
        <f t="array" ref="J122">_xlfn.XLOOKUP(1,(Table2[Nom]=$A122)*(Table2[Prénom]=$B122)*(Table2[Entretien réalisé]=J$2),Table2[Date de l''entretien],"",0,-1)</f>
        <v/>
      </c>
      <c r="K122" s="9" t="str" cm="1">
        <f t="array" ref="K122">_xlfn.XLOOKUP(1,(Table2[Nom]=$A122)*(Table2[Prénom]=$B122)*(Table2[Entretien réalisé]=K$2),Table2[Date de l''entretien],"",0,-1)</f>
        <v/>
      </c>
      <c r="L122" s="9" t="str" cm="1">
        <f t="array" ref="L122">_xlfn.XLOOKUP(1,(Table2[Nom]=$A122)*(Table2[Prénom]=$B122)*(Table2[Entretien réalisé]=L$2),Table2[Date de l''entretien],"",0,-1)</f>
        <v/>
      </c>
      <c r="M122" s="35" t="str">
        <f>IF(A122="","",IF(H122="",WORKDAY(DATE(YEAR($D122),MONTH($D122)+_xlfn.XLOOKUP(M$2,Paramètres!$A$4:$A$8,Paramètres!$B$4:$B$8,"??",0,1),DAY($D122))-1,1,Table3[Jours fériés]),""))</f>
        <v/>
      </c>
      <c r="N122" s="35" t="str">
        <f>IF(A122="","",IF(I122="",WORKDAY(DATE(YEAR($D122),MONTH($D122)+_xlfn.XLOOKUP(N$2,Paramètres!$A$4:$A$8,Paramètres!$B$4:$B$8,"??",0,1),DAY($D122))-1,1,Table3[Jours fériés]),
WORKDAY(DATE(YEAR($I122),MONTH($I122)+_xlfn.XLOOKUP(N$2,Paramètres!$A$4:$A$8,Paramètres!$B$4:$B$8,"??",0,1),DAY($I122))-1,1,Table3[Jours fériés])))</f>
        <v/>
      </c>
      <c r="O122" s="35" t="str">
        <f>IF(A122="","",IF(J122="",WORKDAY(DATE(YEAR($D122),MONTH($D122)+_xlfn.XLOOKUP(O$2,Paramètres!$A$4:$A$8,Paramètres!$B$4:$B$8,"??",0,1),DAY($D122))-1,1,Table3[Jours fériés]),""))</f>
        <v/>
      </c>
      <c r="P122" s="35" t="str">
        <f>IF(A122="","",IF(K122="",IF($F122=_xlfn.XLOOKUP(P$2,Paramètres!$A$4:$A$8,Paramètres!$B$4:$B$8,"??",0,1),WORKDAY(DATE(YEAR(E122)+_xlfn.XLOOKUP(P$2,Paramètres!$A$4:$A$8,Paramètres!$B$4:$B$8,"??",0,1),MONTH(E122)+2,0)-1,1,Table3[Jours fériés]),
WORKDAY(DATE(YEAR($E122)+_xlfn.XLOOKUP(P$2,Paramètres!$A$4:$A$8,Paramètres!$B$4:$B$8,"??",0,1),MONTH($E122),DAY($E122))-1,1,Table3[Jours fériés])),""))</f>
        <v/>
      </c>
      <c r="Q122" s="35" t="str">
        <f ca="1">IF(A122="","",IF(L122="",IF($F122=_xlfn.XLOOKUP(Q$2,Paramètres!$A$4:$A$8,Paramètres!$B$4:$B$8,"??",0,1),WORKDAY(DATE(YEAR(TODAY()),MONTH(F122)+2,0)-1,1,Table3[Jours fériés]),
WORKDAY(DATE(YEAR($E122)+_xlfn.XLOOKUP(Q$2,Paramètres!$A$4:$A$8,Paramètres!$B$4:$B$8,"??",0,1),MONTH($E122),DAY($E122))-1,1,Table3[Jours fériés])),""))</f>
        <v/>
      </c>
    </row>
    <row r="123" spans="8:17" x14ac:dyDescent="0.2">
      <c r="H123" s="9" t="str" cm="1">
        <f t="array" ref="H123">_xlfn.XLOOKUP(1,(Table2[Nom]=$A123)*(Table2[Prénom]=$B123)*(Table2[Entretien réalisé]=H$2),Table2[Date de l''entretien],"",0,-1)</f>
        <v/>
      </c>
      <c r="I123" s="9" t="str" cm="1">
        <f t="array" ref="I123">_xlfn.XLOOKUP(1,(Table2[Nom]=$A123)*(Table2[Prénom]=$B123)*(Table2[Entretien réalisé]=I$2),Table2[Date de l''entretien],"",0,-1)</f>
        <v/>
      </c>
      <c r="J123" s="9" t="str" cm="1">
        <f t="array" ref="J123">_xlfn.XLOOKUP(1,(Table2[Nom]=$A123)*(Table2[Prénom]=$B123)*(Table2[Entretien réalisé]=J$2),Table2[Date de l''entretien],"",0,-1)</f>
        <v/>
      </c>
      <c r="K123" s="9" t="str" cm="1">
        <f t="array" ref="K123">_xlfn.XLOOKUP(1,(Table2[Nom]=$A123)*(Table2[Prénom]=$B123)*(Table2[Entretien réalisé]=K$2),Table2[Date de l''entretien],"",0,-1)</f>
        <v/>
      </c>
      <c r="L123" s="9" t="str" cm="1">
        <f t="array" ref="L123">_xlfn.XLOOKUP(1,(Table2[Nom]=$A123)*(Table2[Prénom]=$B123)*(Table2[Entretien réalisé]=L$2),Table2[Date de l''entretien],"",0,-1)</f>
        <v/>
      </c>
      <c r="M123" s="35" t="str">
        <f>IF(A123="","",IF(H123="",WORKDAY(DATE(YEAR($D123),MONTH($D123)+_xlfn.XLOOKUP(M$2,Paramètres!$A$4:$A$8,Paramètres!$B$4:$B$8,"??",0,1),DAY($D123))-1,1,Table3[Jours fériés]),""))</f>
        <v/>
      </c>
      <c r="N123" s="35" t="str">
        <f>IF(A123="","",IF(I123="",WORKDAY(DATE(YEAR($D123),MONTH($D123)+_xlfn.XLOOKUP(N$2,Paramètres!$A$4:$A$8,Paramètres!$B$4:$B$8,"??",0,1),DAY($D123))-1,1,Table3[Jours fériés]),
WORKDAY(DATE(YEAR($I123),MONTH($I123)+_xlfn.XLOOKUP(N$2,Paramètres!$A$4:$A$8,Paramètres!$B$4:$B$8,"??",0,1),DAY($I123))-1,1,Table3[Jours fériés])))</f>
        <v/>
      </c>
      <c r="O123" s="35" t="str">
        <f>IF(A123="","",IF(J123="",WORKDAY(DATE(YEAR($D123),MONTH($D123)+_xlfn.XLOOKUP(O$2,Paramètres!$A$4:$A$8,Paramètres!$B$4:$B$8,"??",0,1),DAY($D123))-1,1,Table3[Jours fériés]),""))</f>
        <v/>
      </c>
      <c r="P123" s="35" t="str">
        <f>IF(A123="","",IF(K123="",IF($F123=_xlfn.XLOOKUP(P$2,Paramètres!$A$4:$A$8,Paramètres!$B$4:$B$8,"??",0,1),WORKDAY(DATE(YEAR(E123)+_xlfn.XLOOKUP(P$2,Paramètres!$A$4:$A$8,Paramètres!$B$4:$B$8,"??",0,1),MONTH(E123)+2,0)-1,1,Table3[Jours fériés]),
WORKDAY(DATE(YEAR($E123)+_xlfn.XLOOKUP(P$2,Paramètres!$A$4:$A$8,Paramètres!$B$4:$B$8,"??",0,1),MONTH($E123),DAY($E123))-1,1,Table3[Jours fériés])),""))</f>
        <v/>
      </c>
      <c r="Q123" s="35" t="str">
        <f ca="1">IF(A123="","",IF(L123="",IF($F123=_xlfn.XLOOKUP(Q$2,Paramètres!$A$4:$A$8,Paramètres!$B$4:$B$8,"??",0,1),WORKDAY(DATE(YEAR(TODAY()),MONTH(F123)+2,0)-1,1,Table3[Jours fériés]),
WORKDAY(DATE(YEAR($E123)+_xlfn.XLOOKUP(Q$2,Paramètres!$A$4:$A$8,Paramètres!$B$4:$B$8,"??",0,1),MONTH($E123),DAY($E123))-1,1,Table3[Jours fériés])),""))</f>
        <v/>
      </c>
    </row>
    <row r="124" spans="8:17" x14ac:dyDescent="0.2">
      <c r="H124" s="9" t="str" cm="1">
        <f t="array" ref="H124">_xlfn.XLOOKUP(1,(Table2[Nom]=$A124)*(Table2[Prénom]=$B124)*(Table2[Entretien réalisé]=H$2),Table2[Date de l''entretien],"",0,-1)</f>
        <v/>
      </c>
      <c r="I124" s="9" t="str" cm="1">
        <f t="array" ref="I124">_xlfn.XLOOKUP(1,(Table2[Nom]=$A124)*(Table2[Prénom]=$B124)*(Table2[Entretien réalisé]=I$2),Table2[Date de l''entretien],"",0,-1)</f>
        <v/>
      </c>
      <c r="J124" s="9" t="str" cm="1">
        <f t="array" ref="J124">_xlfn.XLOOKUP(1,(Table2[Nom]=$A124)*(Table2[Prénom]=$B124)*(Table2[Entretien réalisé]=J$2),Table2[Date de l''entretien],"",0,-1)</f>
        <v/>
      </c>
      <c r="K124" s="9" t="str" cm="1">
        <f t="array" ref="K124">_xlfn.XLOOKUP(1,(Table2[Nom]=$A124)*(Table2[Prénom]=$B124)*(Table2[Entretien réalisé]=K$2),Table2[Date de l''entretien],"",0,-1)</f>
        <v/>
      </c>
      <c r="L124" s="9" t="str" cm="1">
        <f t="array" ref="L124">_xlfn.XLOOKUP(1,(Table2[Nom]=$A124)*(Table2[Prénom]=$B124)*(Table2[Entretien réalisé]=L$2),Table2[Date de l''entretien],"",0,-1)</f>
        <v/>
      </c>
      <c r="M124" s="35" t="str">
        <f>IF(A124="","",IF(H124="",WORKDAY(DATE(YEAR($D124),MONTH($D124)+_xlfn.XLOOKUP(M$2,Paramètres!$A$4:$A$8,Paramètres!$B$4:$B$8,"??",0,1),DAY($D124))-1,1,Table3[Jours fériés]),""))</f>
        <v/>
      </c>
      <c r="N124" s="35" t="str">
        <f>IF(A124="","",IF(I124="",WORKDAY(DATE(YEAR($D124),MONTH($D124)+_xlfn.XLOOKUP(N$2,Paramètres!$A$4:$A$8,Paramètres!$B$4:$B$8,"??",0,1),DAY($D124))-1,1,Table3[Jours fériés]),
WORKDAY(DATE(YEAR($I124),MONTH($I124)+_xlfn.XLOOKUP(N$2,Paramètres!$A$4:$A$8,Paramètres!$B$4:$B$8,"??",0,1),DAY($I124))-1,1,Table3[Jours fériés])))</f>
        <v/>
      </c>
      <c r="O124" s="35" t="str">
        <f>IF(A124="","",IF(J124="",WORKDAY(DATE(YEAR($D124),MONTH($D124)+_xlfn.XLOOKUP(O$2,Paramètres!$A$4:$A$8,Paramètres!$B$4:$B$8,"??",0,1),DAY($D124))-1,1,Table3[Jours fériés]),""))</f>
        <v/>
      </c>
      <c r="P124" s="35" t="str">
        <f>IF(A124="","",IF(K124="",IF($F124=_xlfn.XLOOKUP(P$2,Paramètres!$A$4:$A$8,Paramètres!$B$4:$B$8,"??",0,1),WORKDAY(DATE(YEAR(E124)+_xlfn.XLOOKUP(P$2,Paramètres!$A$4:$A$8,Paramètres!$B$4:$B$8,"??",0,1),MONTH(E124)+2,0)-1,1,Table3[Jours fériés]),
WORKDAY(DATE(YEAR($E124)+_xlfn.XLOOKUP(P$2,Paramètres!$A$4:$A$8,Paramètres!$B$4:$B$8,"??",0,1),MONTH($E124),DAY($E124))-1,1,Table3[Jours fériés])),""))</f>
        <v/>
      </c>
      <c r="Q124" s="35" t="str">
        <f ca="1">IF(A124="","",IF(L124="",IF($F124=_xlfn.XLOOKUP(Q$2,Paramètres!$A$4:$A$8,Paramètres!$B$4:$B$8,"??",0,1),WORKDAY(DATE(YEAR(TODAY()),MONTH(F124)+2,0)-1,1,Table3[Jours fériés]),
WORKDAY(DATE(YEAR($E124)+_xlfn.XLOOKUP(Q$2,Paramètres!$A$4:$A$8,Paramètres!$B$4:$B$8,"??",0,1),MONTH($E124),DAY($E124))-1,1,Table3[Jours fériés])),""))</f>
        <v/>
      </c>
    </row>
    <row r="125" spans="8:17" x14ac:dyDescent="0.2">
      <c r="H125" s="9" t="str" cm="1">
        <f t="array" ref="H125">_xlfn.XLOOKUP(1,(Table2[Nom]=$A125)*(Table2[Prénom]=$B125)*(Table2[Entretien réalisé]=H$2),Table2[Date de l''entretien],"",0,-1)</f>
        <v/>
      </c>
      <c r="I125" s="9" t="str" cm="1">
        <f t="array" ref="I125">_xlfn.XLOOKUP(1,(Table2[Nom]=$A125)*(Table2[Prénom]=$B125)*(Table2[Entretien réalisé]=I$2),Table2[Date de l''entretien],"",0,-1)</f>
        <v/>
      </c>
      <c r="J125" s="9" t="str" cm="1">
        <f t="array" ref="J125">_xlfn.XLOOKUP(1,(Table2[Nom]=$A125)*(Table2[Prénom]=$B125)*(Table2[Entretien réalisé]=J$2),Table2[Date de l''entretien],"",0,-1)</f>
        <v/>
      </c>
      <c r="K125" s="9" t="str" cm="1">
        <f t="array" ref="K125">_xlfn.XLOOKUP(1,(Table2[Nom]=$A125)*(Table2[Prénom]=$B125)*(Table2[Entretien réalisé]=K$2),Table2[Date de l''entretien],"",0,-1)</f>
        <v/>
      </c>
      <c r="L125" s="9" t="str" cm="1">
        <f t="array" ref="L125">_xlfn.XLOOKUP(1,(Table2[Nom]=$A125)*(Table2[Prénom]=$B125)*(Table2[Entretien réalisé]=L$2),Table2[Date de l''entretien],"",0,-1)</f>
        <v/>
      </c>
      <c r="M125" s="35" t="str">
        <f>IF(A125="","",IF(H125="",WORKDAY(DATE(YEAR($D125),MONTH($D125)+_xlfn.XLOOKUP(M$2,Paramètres!$A$4:$A$8,Paramètres!$B$4:$B$8,"??",0,1),DAY($D125))-1,1,Table3[Jours fériés]),""))</f>
        <v/>
      </c>
      <c r="N125" s="35" t="str">
        <f>IF(A125="","",IF(I125="",WORKDAY(DATE(YEAR($D125),MONTH($D125)+_xlfn.XLOOKUP(N$2,Paramètres!$A$4:$A$8,Paramètres!$B$4:$B$8,"??",0,1),DAY($D125))-1,1,Table3[Jours fériés]),
WORKDAY(DATE(YEAR($I125),MONTH($I125)+_xlfn.XLOOKUP(N$2,Paramètres!$A$4:$A$8,Paramètres!$B$4:$B$8,"??",0,1),DAY($I125))-1,1,Table3[Jours fériés])))</f>
        <v/>
      </c>
      <c r="O125" s="35" t="str">
        <f>IF(A125="","",IF(J125="",WORKDAY(DATE(YEAR($D125),MONTH($D125)+_xlfn.XLOOKUP(O$2,Paramètres!$A$4:$A$8,Paramètres!$B$4:$B$8,"??",0,1),DAY($D125))-1,1,Table3[Jours fériés]),""))</f>
        <v/>
      </c>
      <c r="P125" s="35" t="str">
        <f>IF(A125="","",IF(K125="",IF($F125=_xlfn.XLOOKUP(P$2,Paramètres!$A$4:$A$8,Paramètres!$B$4:$B$8,"??",0,1),WORKDAY(DATE(YEAR(E125)+_xlfn.XLOOKUP(P$2,Paramètres!$A$4:$A$8,Paramètres!$B$4:$B$8,"??",0,1),MONTH(E125)+2,0)-1,1,Table3[Jours fériés]),
WORKDAY(DATE(YEAR($E125)+_xlfn.XLOOKUP(P$2,Paramètres!$A$4:$A$8,Paramètres!$B$4:$B$8,"??",0,1),MONTH($E125),DAY($E125))-1,1,Table3[Jours fériés])),""))</f>
        <v/>
      </c>
      <c r="Q125" s="35" t="str">
        <f ca="1">IF(A125="","",IF(L125="",IF($F125=_xlfn.XLOOKUP(Q$2,Paramètres!$A$4:$A$8,Paramètres!$B$4:$B$8,"??",0,1),WORKDAY(DATE(YEAR(TODAY()),MONTH(F125)+2,0)-1,1,Table3[Jours fériés]),
WORKDAY(DATE(YEAR($E125)+_xlfn.XLOOKUP(Q$2,Paramètres!$A$4:$A$8,Paramètres!$B$4:$B$8,"??",0,1),MONTH($E125),DAY($E125))-1,1,Table3[Jours fériés])),""))</f>
        <v/>
      </c>
    </row>
    <row r="126" spans="8:17" x14ac:dyDescent="0.2">
      <c r="H126" s="9" t="str" cm="1">
        <f t="array" ref="H126">_xlfn.XLOOKUP(1,(Table2[Nom]=$A126)*(Table2[Prénom]=$B126)*(Table2[Entretien réalisé]=H$2),Table2[Date de l''entretien],"",0,-1)</f>
        <v/>
      </c>
      <c r="I126" s="9" t="str" cm="1">
        <f t="array" ref="I126">_xlfn.XLOOKUP(1,(Table2[Nom]=$A126)*(Table2[Prénom]=$B126)*(Table2[Entretien réalisé]=I$2),Table2[Date de l''entretien],"",0,-1)</f>
        <v/>
      </c>
      <c r="J126" s="9" t="str" cm="1">
        <f t="array" ref="J126">_xlfn.XLOOKUP(1,(Table2[Nom]=$A126)*(Table2[Prénom]=$B126)*(Table2[Entretien réalisé]=J$2),Table2[Date de l''entretien],"",0,-1)</f>
        <v/>
      </c>
      <c r="K126" s="9" t="str" cm="1">
        <f t="array" ref="K126">_xlfn.XLOOKUP(1,(Table2[Nom]=$A126)*(Table2[Prénom]=$B126)*(Table2[Entretien réalisé]=K$2),Table2[Date de l''entretien],"",0,-1)</f>
        <v/>
      </c>
      <c r="L126" s="9" t="str" cm="1">
        <f t="array" ref="L126">_xlfn.XLOOKUP(1,(Table2[Nom]=$A126)*(Table2[Prénom]=$B126)*(Table2[Entretien réalisé]=L$2),Table2[Date de l''entretien],"",0,-1)</f>
        <v/>
      </c>
      <c r="M126" s="35" t="str">
        <f>IF(A126="","",IF(H126="",WORKDAY(DATE(YEAR($D126),MONTH($D126)+_xlfn.XLOOKUP(M$2,Paramètres!$A$4:$A$8,Paramètres!$B$4:$B$8,"??",0,1),DAY($D126))-1,1,Table3[Jours fériés]),""))</f>
        <v/>
      </c>
      <c r="N126" s="35" t="str">
        <f>IF(A126="","",IF(I126="",WORKDAY(DATE(YEAR($D126),MONTH($D126)+_xlfn.XLOOKUP(N$2,Paramètres!$A$4:$A$8,Paramètres!$B$4:$B$8,"??",0,1),DAY($D126))-1,1,Table3[Jours fériés]),
WORKDAY(DATE(YEAR($I126),MONTH($I126)+_xlfn.XLOOKUP(N$2,Paramètres!$A$4:$A$8,Paramètres!$B$4:$B$8,"??",0,1),DAY($I126))-1,1,Table3[Jours fériés])))</f>
        <v/>
      </c>
      <c r="O126" s="35" t="str">
        <f>IF(A126="","",IF(J126="",WORKDAY(DATE(YEAR($D126),MONTH($D126)+_xlfn.XLOOKUP(O$2,Paramètres!$A$4:$A$8,Paramètres!$B$4:$B$8,"??",0,1),DAY($D126))-1,1,Table3[Jours fériés]),""))</f>
        <v/>
      </c>
      <c r="P126" s="35" t="str">
        <f>IF(A126="","",IF(K126="",IF($F126=_xlfn.XLOOKUP(P$2,Paramètres!$A$4:$A$8,Paramètres!$B$4:$B$8,"??",0,1),WORKDAY(DATE(YEAR(E126)+_xlfn.XLOOKUP(P$2,Paramètres!$A$4:$A$8,Paramètres!$B$4:$B$8,"??",0,1),MONTH(E126)+2,0)-1,1,Table3[Jours fériés]),
WORKDAY(DATE(YEAR($E126)+_xlfn.XLOOKUP(P$2,Paramètres!$A$4:$A$8,Paramètres!$B$4:$B$8,"??",0,1),MONTH($E126),DAY($E126))-1,1,Table3[Jours fériés])),""))</f>
        <v/>
      </c>
      <c r="Q126" s="35" t="str">
        <f ca="1">IF(A126="","",IF(L126="",IF($F126=_xlfn.XLOOKUP(Q$2,Paramètres!$A$4:$A$8,Paramètres!$B$4:$B$8,"??",0,1),WORKDAY(DATE(YEAR(TODAY()),MONTH(F126)+2,0)-1,1,Table3[Jours fériés]),
WORKDAY(DATE(YEAR($E126)+_xlfn.XLOOKUP(Q$2,Paramètres!$A$4:$A$8,Paramètres!$B$4:$B$8,"??",0,1),MONTH($E126),DAY($E126))-1,1,Table3[Jours fériés])),""))</f>
        <v/>
      </c>
    </row>
    <row r="127" spans="8:17" x14ac:dyDescent="0.2">
      <c r="H127" s="9" t="str" cm="1">
        <f t="array" ref="H127">_xlfn.XLOOKUP(1,(Table2[Nom]=$A127)*(Table2[Prénom]=$B127)*(Table2[Entretien réalisé]=H$2),Table2[Date de l''entretien],"",0,-1)</f>
        <v/>
      </c>
      <c r="I127" s="9" t="str" cm="1">
        <f t="array" ref="I127">_xlfn.XLOOKUP(1,(Table2[Nom]=$A127)*(Table2[Prénom]=$B127)*(Table2[Entretien réalisé]=I$2),Table2[Date de l''entretien],"",0,-1)</f>
        <v/>
      </c>
      <c r="J127" s="9" t="str" cm="1">
        <f t="array" ref="J127">_xlfn.XLOOKUP(1,(Table2[Nom]=$A127)*(Table2[Prénom]=$B127)*(Table2[Entretien réalisé]=J$2),Table2[Date de l''entretien],"",0,-1)</f>
        <v/>
      </c>
      <c r="K127" s="9" t="str" cm="1">
        <f t="array" ref="K127">_xlfn.XLOOKUP(1,(Table2[Nom]=$A127)*(Table2[Prénom]=$B127)*(Table2[Entretien réalisé]=K$2),Table2[Date de l''entretien],"",0,-1)</f>
        <v/>
      </c>
      <c r="L127" s="9" t="str" cm="1">
        <f t="array" ref="L127">_xlfn.XLOOKUP(1,(Table2[Nom]=$A127)*(Table2[Prénom]=$B127)*(Table2[Entretien réalisé]=L$2),Table2[Date de l''entretien],"",0,-1)</f>
        <v/>
      </c>
      <c r="M127" s="35" t="str">
        <f>IF(A127="","",IF(H127="",WORKDAY(DATE(YEAR($D127),MONTH($D127)+_xlfn.XLOOKUP(M$2,Paramètres!$A$4:$A$8,Paramètres!$B$4:$B$8,"??",0,1),DAY($D127))-1,1,Table3[Jours fériés]),""))</f>
        <v/>
      </c>
      <c r="N127" s="35" t="str">
        <f>IF(A127="","",IF(I127="",WORKDAY(DATE(YEAR($D127),MONTH($D127)+_xlfn.XLOOKUP(N$2,Paramètres!$A$4:$A$8,Paramètres!$B$4:$B$8,"??",0,1),DAY($D127))-1,1,Table3[Jours fériés]),
WORKDAY(DATE(YEAR($I127),MONTH($I127)+_xlfn.XLOOKUP(N$2,Paramètres!$A$4:$A$8,Paramètres!$B$4:$B$8,"??",0,1),DAY($I127))-1,1,Table3[Jours fériés])))</f>
        <v/>
      </c>
      <c r="O127" s="35" t="str">
        <f>IF(A127="","",IF(J127="",WORKDAY(DATE(YEAR($D127),MONTH($D127)+_xlfn.XLOOKUP(O$2,Paramètres!$A$4:$A$8,Paramètres!$B$4:$B$8,"??",0,1),DAY($D127))-1,1,Table3[Jours fériés]),""))</f>
        <v/>
      </c>
      <c r="P127" s="35" t="str">
        <f>IF(A127="","",IF(K127="",IF($F127=_xlfn.XLOOKUP(P$2,Paramètres!$A$4:$A$8,Paramètres!$B$4:$B$8,"??",0,1),WORKDAY(DATE(YEAR(E127)+_xlfn.XLOOKUP(P$2,Paramètres!$A$4:$A$8,Paramètres!$B$4:$B$8,"??",0,1),MONTH(E127)+2,0)-1,1,Table3[Jours fériés]),
WORKDAY(DATE(YEAR($E127)+_xlfn.XLOOKUP(P$2,Paramètres!$A$4:$A$8,Paramètres!$B$4:$B$8,"??",0,1),MONTH($E127),DAY($E127))-1,1,Table3[Jours fériés])),""))</f>
        <v/>
      </c>
      <c r="Q127" s="35" t="str">
        <f ca="1">IF(A127="","",IF(L127="",IF($F127=_xlfn.XLOOKUP(Q$2,Paramètres!$A$4:$A$8,Paramètres!$B$4:$B$8,"??",0,1),WORKDAY(DATE(YEAR(TODAY()),MONTH(F127)+2,0)-1,1,Table3[Jours fériés]),
WORKDAY(DATE(YEAR($E127)+_xlfn.XLOOKUP(Q$2,Paramètres!$A$4:$A$8,Paramètres!$B$4:$B$8,"??",0,1),MONTH($E127),DAY($E127))-1,1,Table3[Jours fériés])),""))</f>
        <v/>
      </c>
    </row>
    <row r="128" spans="8:17" x14ac:dyDescent="0.2">
      <c r="H128" s="9" t="str" cm="1">
        <f t="array" ref="H128">_xlfn.XLOOKUP(1,(Table2[Nom]=$A128)*(Table2[Prénom]=$B128)*(Table2[Entretien réalisé]=H$2),Table2[Date de l''entretien],"",0,-1)</f>
        <v/>
      </c>
      <c r="I128" s="9" t="str" cm="1">
        <f t="array" ref="I128">_xlfn.XLOOKUP(1,(Table2[Nom]=$A128)*(Table2[Prénom]=$B128)*(Table2[Entretien réalisé]=I$2),Table2[Date de l''entretien],"",0,-1)</f>
        <v/>
      </c>
      <c r="J128" s="9" t="str" cm="1">
        <f t="array" ref="J128">_xlfn.XLOOKUP(1,(Table2[Nom]=$A128)*(Table2[Prénom]=$B128)*(Table2[Entretien réalisé]=J$2),Table2[Date de l''entretien],"",0,-1)</f>
        <v/>
      </c>
      <c r="K128" s="9" t="str" cm="1">
        <f t="array" ref="K128">_xlfn.XLOOKUP(1,(Table2[Nom]=$A128)*(Table2[Prénom]=$B128)*(Table2[Entretien réalisé]=K$2),Table2[Date de l''entretien],"",0,-1)</f>
        <v/>
      </c>
      <c r="L128" s="9" t="str" cm="1">
        <f t="array" ref="L128">_xlfn.XLOOKUP(1,(Table2[Nom]=$A128)*(Table2[Prénom]=$B128)*(Table2[Entretien réalisé]=L$2),Table2[Date de l''entretien],"",0,-1)</f>
        <v/>
      </c>
      <c r="M128" s="35" t="str">
        <f>IF(A128="","",IF(H128="",WORKDAY(DATE(YEAR($D128),MONTH($D128)+_xlfn.XLOOKUP(M$2,Paramètres!$A$4:$A$8,Paramètres!$B$4:$B$8,"??",0,1),DAY($D128))-1,1,Table3[Jours fériés]),""))</f>
        <v/>
      </c>
      <c r="N128" s="35" t="str">
        <f>IF(A128="","",IF(I128="",WORKDAY(DATE(YEAR($D128),MONTH($D128)+_xlfn.XLOOKUP(N$2,Paramètres!$A$4:$A$8,Paramètres!$B$4:$B$8,"??",0,1),DAY($D128))-1,1,Table3[Jours fériés]),
WORKDAY(DATE(YEAR($I128),MONTH($I128)+_xlfn.XLOOKUP(N$2,Paramètres!$A$4:$A$8,Paramètres!$B$4:$B$8,"??",0,1),DAY($I128))-1,1,Table3[Jours fériés])))</f>
        <v/>
      </c>
      <c r="O128" s="35" t="str">
        <f>IF(A128="","",IF(J128="",WORKDAY(DATE(YEAR($D128),MONTH($D128)+_xlfn.XLOOKUP(O$2,Paramètres!$A$4:$A$8,Paramètres!$B$4:$B$8,"??",0,1),DAY($D128))-1,1,Table3[Jours fériés]),""))</f>
        <v/>
      </c>
      <c r="P128" s="35" t="str">
        <f>IF(A128="","",IF(K128="",IF($F128=_xlfn.XLOOKUP(P$2,Paramètres!$A$4:$A$8,Paramètres!$B$4:$B$8,"??",0,1),WORKDAY(DATE(YEAR(E128)+_xlfn.XLOOKUP(P$2,Paramètres!$A$4:$A$8,Paramètres!$B$4:$B$8,"??",0,1),MONTH(E128)+2,0)-1,1,Table3[Jours fériés]),
WORKDAY(DATE(YEAR($E128)+_xlfn.XLOOKUP(P$2,Paramètres!$A$4:$A$8,Paramètres!$B$4:$B$8,"??",0,1),MONTH($E128),DAY($E128))-1,1,Table3[Jours fériés])),""))</f>
        <v/>
      </c>
      <c r="Q128" s="35" t="str">
        <f ca="1">IF(A128="","",IF(L128="",IF($F128=_xlfn.XLOOKUP(Q$2,Paramètres!$A$4:$A$8,Paramètres!$B$4:$B$8,"??",0,1),WORKDAY(DATE(YEAR(TODAY()),MONTH(F128)+2,0)-1,1,Table3[Jours fériés]),
WORKDAY(DATE(YEAR($E128)+_xlfn.XLOOKUP(Q$2,Paramètres!$A$4:$A$8,Paramètres!$B$4:$B$8,"??",0,1),MONTH($E128),DAY($E128))-1,1,Table3[Jours fériés])),""))</f>
        <v/>
      </c>
    </row>
    <row r="129" spans="8:17" x14ac:dyDescent="0.2">
      <c r="H129" s="9" t="str" cm="1">
        <f t="array" ref="H129">_xlfn.XLOOKUP(1,(Table2[Nom]=$A129)*(Table2[Prénom]=$B129)*(Table2[Entretien réalisé]=H$2),Table2[Date de l''entretien],"",0,-1)</f>
        <v/>
      </c>
      <c r="I129" s="9" t="str" cm="1">
        <f t="array" ref="I129">_xlfn.XLOOKUP(1,(Table2[Nom]=$A129)*(Table2[Prénom]=$B129)*(Table2[Entretien réalisé]=I$2),Table2[Date de l''entretien],"",0,-1)</f>
        <v/>
      </c>
      <c r="J129" s="9" t="str" cm="1">
        <f t="array" ref="J129">_xlfn.XLOOKUP(1,(Table2[Nom]=$A129)*(Table2[Prénom]=$B129)*(Table2[Entretien réalisé]=J$2),Table2[Date de l''entretien],"",0,-1)</f>
        <v/>
      </c>
      <c r="K129" s="9" t="str" cm="1">
        <f t="array" ref="K129">_xlfn.XLOOKUP(1,(Table2[Nom]=$A129)*(Table2[Prénom]=$B129)*(Table2[Entretien réalisé]=K$2),Table2[Date de l''entretien],"",0,-1)</f>
        <v/>
      </c>
      <c r="L129" s="9" t="str" cm="1">
        <f t="array" ref="L129">_xlfn.XLOOKUP(1,(Table2[Nom]=$A129)*(Table2[Prénom]=$B129)*(Table2[Entretien réalisé]=L$2),Table2[Date de l''entretien],"",0,-1)</f>
        <v/>
      </c>
      <c r="M129" s="35" t="str">
        <f>IF(A129="","",IF(H129="",WORKDAY(DATE(YEAR($D129),MONTH($D129)+_xlfn.XLOOKUP(M$2,Paramètres!$A$4:$A$8,Paramètres!$B$4:$B$8,"??",0,1),DAY($D129))-1,1,Table3[Jours fériés]),""))</f>
        <v/>
      </c>
      <c r="N129" s="35" t="str">
        <f>IF(A129="","",IF(I129="",WORKDAY(DATE(YEAR($D129),MONTH($D129)+_xlfn.XLOOKUP(N$2,Paramètres!$A$4:$A$8,Paramètres!$B$4:$B$8,"??",0,1),DAY($D129))-1,1,Table3[Jours fériés]),
WORKDAY(DATE(YEAR($I129),MONTH($I129)+_xlfn.XLOOKUP(N$2,Paramètres!$A$4:$A$8,Paramètres!$B$4:$B$8,"??",0,1),DAY($I129))-1,1,Table3[Jours fériés])))</f>
        <v/>
      </c>
      <c r="O129" s="35" t="str">
        <f>IF(A129="","",IF(J129="",WORKDAY(DATE(YEAR($D129),MONTH($D129)+_xlfn.XLOOKUP(O$2,Paramètres!$A$4:$A$8,Paramètres!$B$4:$B$8,"??",0,1),DAY($D129))-1,1,Table3[Jours fériés]),""))</f>
        <v/>
      </c>
      <c r="P129" s="35" t="str">
        <f>IF(A129="","",IF(K129="",IF($F129=_xlfn.XLOOKUP(P$2,Paramètres!$A$4:$A$8,Paramètres!$B$4:$B$8,"??",0,1),WORKDAY(DATE(YEAR(E129)+_xlfn.XLOOKUP(P$2,Paramètres!$A$4:$A$8,Paramètres!$B$4:$B$8,"??",0,1),MONTH(E129)+2,0)-1,1,Table3[Jours fériés]),
WORKDAY(DATE(YEAR($E129)+_xlfn.XLOOKUP(P$2,Paramètres!$A$4:$A$8,Paramètres!$B$4:$B$8,"??",0,1),MONTH($E129),DAY($E129))-1,1,Table3[Jours fériés])),""))</f>
        <v/>
      </c>
      <c r="Q129" s="35" t="str">
        <f ca="1">IF(A129="","",IF(L129="",IF($F129=_xlfn.XLOOKUP(Q$2,Paramètres!$A$4:$A$8,Paramètres!$B$4:$B$8,"??",0,1),WORKDAY(DATE(YEAR(TODAY()),MONTH(F129)+2,0)-1,1,Table3[Jours fériés]),
WORKDAY(DATE(YEAR($E129)+_xlfn.XLOOKUP(Q$2,Paramètres!$A$4:$A$8,Paramètres!$B$4:$B$8,"??",0,1),MONTH($E129),DAY($E129))-1,1,Table3[Jours fériés])),""))</f>
        <v/>
      </c>
    </row>
    <row r="130" spans="8:17" x14ac:dyDescent="0.2">
      <c r="H130" s="9" t="str" cm="1">
        <f t="array" ref="H130">_xlfn.XLOOKUP(1,(Table2[Nom]=$A130)*(Table2[Prénom]=$B130)*(Table2[Entretien réalisé]=H$2),Table2[Date de l''entretien],"",0,-1)</f>
        <v/>
      </c>
      <c r="I130" s="9" t="str" cm="1">
        <f t="array" ref="I130">_xlfn.XLOOKUP(1,(Table2[Nom]=$A130)*(Table2[Prénom]=$B130)*(Table2[Entretien réalisé]=I$2),Table2[Date de l''entretien],"",0,-1)</f>
        <v/>
      </c>
      <c r="J130" s="9" t="str" cm="1">
        <f t="array" ref="J130">_xlfn.XLOOKUP(1,(Table2[Nom]=$A130)*(Table2[Prénom]=$B130)*(Table2[Entretien réalisé]=J$2),Table2[Date de l''entretien],"",0,-1)</f>
        <v/>
      </c>
      <c r="K130" s="9" t="str" cm="1">
        <f t="array" ref="K130">_xlfn.XLOOKUP(1,(Table2[Nom]=$A130)*(Table2[Prénom]=$B130)*(Table2[Entretien réalisé]=K$2),Table2[Date de l''entretien],"",0,-1)</f>
        <v/>
      </c>
      <c r="L130" s="9" t="str" cm="1">
        <f t="array" ref="L130">_xlfn.XLOOKUP(1,(Table2[Nom]=$A130)*(Table2[Prénom]=$B130)*(Table2[Entretien réalisé]=L$2),Table2[Date de l''entretien],"",0,-1)</f>
        <v/>
      </c>
      <c r="M130" s="35" t="str">
        <f>IF(A130="","",IF(H130="",WORKDAY(DATE(YEAR($D130),MONTH($D130)+_xlfn.XLOOKUP(M$2,Paramètres!$A$4:$A$8,Paramètres!$B$4:$B$8,"??",0,1),DAY($D130))-1,1,Table3[Jours fériés]),""))</f>
        <v/>
      </c>
      <c r="N130" s="35" t="str">
        <f>IF(A130="","",IF(I130="",WORKDAY(DATE(YEAR($D130),MONTH($D130)+_xlfn.XLOOKUP(N$2,Paramètres!$A$4:$A$8,Paramètres!$B$4:$B$8,"??",0,1),DAY($D130))-1,1,Table3[Jours fériés]),
WORKDAY(DATE(YEAR($I130),MONTH($I130)+_xlfn.XLOOKUP(N$2,Paramètres!$A$4:$A$8,Paramètres!$B$4:$B$8,"??",0,1),DAY($I130))-1,1,Table3[Jours fériés])))</f>
        <v/>
      </c>
      <c r="O130" s="35" t="str">
        <f>IF(A130="","",IF(J130="",WORKDAY(DATE(YEAR($D130),MONTH($D130)+_xlfn.XLOOKUP(O$2,Paramètres!$A$4:$A$8,Paramètres!$B$4:$B$8,"??",0,1),DAY($D130))-1,1,Table3[Jours fériés]),""))</f>
        <v/>
      </c>
      <c r="P130" s="35" t="str">
        <f>IF(A130="","",IF(K130="",IF($F130=_xlfn.XLOOKUP(P$2,Paramètres!$A$4:$A$8,Paramètres!$B$4:$B$8,"??",0,1),WORKDAY(DATE(YEAR(E130)+_xlfn.XLOOKUP(P$2,Paramètres!$A$4:$A$8,Paramètres!$B$4:$B$8,"??",0,1),MONTH(E130)+2,0)-1,1,Table3[Jours fériés]),
WORKDAY(DATE(YEAR($E130)+_xlfn.XLOOKUP(P$2,Paramètres!$A$4:$A$8,Paramètres!$B$4:$B$8,"??",0,1),MONTH($E130),DAY($E130))-1,1,Table3[Jours fériés])),""))</f>
        <v/>
      </c>
      <c r="Q130" s="35" t="str">
        <f ca="1">IF(A130="","",IF(L130="",IF($F130=_xlfn.XLOOKUP(Q$2,Paramètres!$A$4:$A$8,Paramètres!$B$4:$B$8,"??",0,1),WORKDAY(DATE(YEAR(TODAY()),MONTH(F130)+2,0)-1,1,Table3[Jours fériés]),
WORKDAY(DATE(YEAR($E130)+_xlfn.XLOOKUP(Q$2,Paramètres!$A$4:$A$8,Paramètres!$B$4:$B$8,"??",0,1),MONTH($E130),DAY($E130))-1,1,Table3[Jours fériés])),""))</f>
        <v/>
      </c>
    </row>
    <row r="131" spans="8:17" x14ac:dyDescent="0.2">
      <c r="H131" s="9" t="str" cm="1">
        <f t="array" ref="H131">_xlfn.XLOOKUP(1,(Table2[Nom]=$A131)*(Table2[Prénom]=$B131)*(Table2[Entretien réalisé]=H$2),Table2[Date de l''entretien],"",0,-1)</f>
        <v/>
      </c>
      <c r="I131" s="9" t="str" cm="1">
        <f t="array" ref="I131">_xlfn.XLOOKUP(1,(Table2[Nom]=$A131)*(Table2[Prénom]=$B131)*(Table2[Entretien réalisé]=I$2),Table2[Date de l''entretien],"",0,-1)</f>
        <v/>
      </c>
      <c r="J131" s="9" t="str" cm="1">
        <f t="array" ref="J131">_xlfn.XLOOKUP(1,(Table2[Nom]=$A131)*(Table2[Prénom]=$B131)*(Table2[Entretien réalisé]=J$2),Table2[Date de l''entretien],"",0,-1)</f>
        <v/>
      </c>
      <c r="K131" s="9" t="str" cm="1">
        <f t="array" ref="K131">_xlfn.XLOOKUP(1,(Table2[Nom]=$A131)*(Table2[Prénom]=$B131)*(Table2[Entretien réalisé]=K$2),Table2[Date de l''entretien],"",0,-1)</f>
        <v/>
      </c>
      <c r="L131" s="9" t="str" cm="1">
        <f t="array" ref="L131">_xlfn.XLOOKUP(1,(Table2[Nom]=$A131)*(Table2[Prénom]=$B131)*(Table2[Entretien réalisé]=L$2),Table2[Date de l''entretien],"",0,-1)</f>
        <v/>
      </c>
      <c r="M131" s="35" t="str">
        <f>IF(A131="","",IF(H131="",WORKDAY(DATE(YEAR($D131),MONTH($D131)+_xlfn.XLOOKUP(M$2,Paramètres!$A$4:$A$8,Paramètres!$B$4:$B$8,"??",0,1),DAY($D131))-1,1,Table3[Jours fériés]),""))</f>
        <v/>
      </c>
      <c r="N131" s="35" t="str">
        <f>IF(A131="","",IF(I131="",WORKDAY(DATE(YEAR($D131),MONTH($D131)+_xlfn.XLOOKUP(N$2,Paramètres!$A$4:$A$8,Paramètres!$B$4:$B$8,"??",0,1),DAY($D131))-1,1,Table3[Jours fériés]),
WORKDAY(DATE(YEAR($I131),MONTH($I131)+_xlfn.XLOOKUP(N$2,Paramètres!$A$4:$A$8,Paramètres!$B$4:$B$8,"??",0,1),DAY($I131))-1,1,Table3[Jours fériés])))</f>
        <v/>
      </c>
      <c r="O131" s="35" t="str">
        <f>IF(A131="","",IF(J131="",WORKDAY(DATE(YEAR($D131),MONTH($D131)+_xlfn.XLOOKUP(O$2,Paramètres!$A$4:$A$8,Paramètres!$B$4:$B$8,"??",0,1),DAY($D131))-1,1,Table3[Jours fériés]),""))</f>
        <v/>
      </c>
      <c r="P131" s="35" t="str">
        <f>IF(A131="","",IF(K131="",IF($F131=_xlfn.XLOOKUP(P$2,Paramètres!$A$4:$A$8,Paramètres!$B$4:$B$8,"??",0,1),WORKDAY(DATE(YEAR(E131)+_xlfn.XLOOKUP(P$2,Paramètres!$A$4:$A$8,Paramètres!$B$4:$B$8,"??",0,1),MONTH(E131)+2,0)-1,1,Table3[Jours fériés]),
WORKDAY(DATE(YEAR($E131)+_xlfn.XLOOKUP(P$2,Paramètres!$A$4:$A$8,Paramètres!$B$4:$B$8,"??",0,1),MONTH($E131),DAY($E131))-1,1,Table3[Jours fériés])),""))</f>
        <v/>
      </c>
      <c r="Q131" s="35" t="str">
        <f ca="1">IF(A131="","",IF(L131="",IF($F131=_xlfn.XLOOKUP(Q$2,Paramètres!$A$4:$A$8,Paramètres!$B$4:$B$8,"??",0,1),WORKDAY(DATE(YEAR(TODAY()),MONTH(F131)+2,0)-1,1,Table3[Jours fériés]),
WORKDAY(DATE(YEAR($E131)+_xlfn.XLOOKUP(Q$2,Paramètres!$A$4:$A$8,Paramètres!$B$4:$B$8,"??",0,1),MONTH($E131),DAY($E131))-1,1,Table3[Jours fériés])),""))</f>
        <v/>
      </c>
    </row>
    <row r="132" spans="8:17" x14ac:dyDescent="0.2">
      <c r="H132" s="9" t="str" cm="1">
        <f t="array" ref="H132">_xlfn.XLOOKUP(1,(Table2[Nom]=$A132)*(Table2[Prénom]=$B132)*(Table2[Entretien réalisé]=H$2),Table2[Date de l''entretien],"",0,-1)</f>
        <v/>
      </c>
      <c r="I132" s="9" t="str" cm="1">
        <f t="array" ref="I132">_xlfn.XLOOKUP(1,(Table2[Nom]=$A132)*(Table2[Prénom]=$B132)*(Table2[Entretien réalisé]=I$2),Table2[Date de l''entretien],"",0,-1)</f>
        <v/>
      </c>
      <c r="J132" s="9" t="str" cm="1">
        <f t="array" ref="J132">_xlfn.XLOOKUP(1,(Table2[Nom]=$A132)*(Table2[Prénom]=$B132)*(Table2[Entretien réalisé]=J$2),Table2[Date de l''entretien],"",0,-1)</f>
        <v/>
      </c>
      <c r="K132" s="9" t="str" cm="1">
        <f t="array" ref="K132">_xlfn.XLOOKUP(1,(Table2[Nom]=$A132)*(Table2[Prénom]=$B132)*(Table2[Entretien réalisé]=K$2),Table2[Date de l''entretien],"",0,-1)</f>
        <v/>
      </c>
      <c r="L132" s="9" t="str" cm="1">
        <f t="array" ref="L132">_xlfn.XLOOKUP(1,(Table2[Nom]=$A132)*(Table2[Prénom]=$B132)*(Table2[Entretien réalisé]=L$2),Table2[Date de l''entretien],"",0,-1)</f>
        <v/>
      </c>
      <c r="M132" s="35" t="str">
        <f>IF(A132="","",IF(H132="",WORKDAY(DATE(YEAR($D132),MONTH($D132)+_xlfn.XLOOKUP(M$2,Paramètres!$A$4:$A$8,Paramètres!$B$4:$B$8,"??",0,1),DAY($D132))-1,1,Table3[Jours fériés]),""))</f>
        <v/>
      </c>
      <c r="N132" s="35" t="str">
        <f>IF(A132="","",IF(I132="",WORKDAY(DATE(YEAR($D132),MONTH($D132)+_xlfn.XLOOKUP(N$2,Paramètres!$A$4:$A$8,Paramètres!$B$4:$B$8,"??",0,1),DAY($D132))-1,1,Table3[Jours fériés]),
WORKDAY(DATE(YEAR($I132),MONTH($I132)+_xlfn.XLOOKUP(N$2,Paramètres!$A$4:$A$8,Paramètres!$B$4:$B$8,"??",0,1),DAY($I132))-1,1,Table3[Jours fériés])))</f>
        <v/>
      </c>
      <c r="O132" s="35" t="str">
        <f>IF(A132="","",IF(J132="",WORKDAY(DATE(YEAR($D132),MONTH($D132)+_xlfn.XLOOKUP(O$2,Paramètres!$A$4:$A$8,Paramètres!$B$4:$B$8,"??",0,1),DAY($D132))-1,1,Table3[Jours fériés]),""))</f>
        <v/>
      </c>
      <c r="P132" s="35" t="str">
        <f>IF(A132="","",IF(K132="",IF($F132=_xlfn.XLOOKUP(P$2,Paramètres!$A$4:$A$8,Paramètres!$B$4:$B$8,"??",0,1),WORKDAY(DATE(YEAR(E132)+_xlfn.XLOOKUP(P$2,Paramètres!$A$4:$A$8,Paramètres!$B$4:$B$8,"??",0,1),MONTH(E132)+2,0)-1,1,Table3[Jours fériés]),
WORKDAY(DATE(YEAR($E132)+_xlfn.XLOOKUP(P$2,Paramètres!$A$4:$A$8,Paramètres!$B$4:$B$8,"??",0,1),MONTH($E132),DAY($E132))-1,1,Table3[Jours fériés])),""))</f>
        <v/>
      </c>
      <c r="Q132" s="35" t="str">
        <f ca="1">IF(A132="","",IF(L132="",IF($F132=_xlfn.XLOOKUP(Q$2,Paramètres!$A$4:$A$8,Paramètres!$B$4:$B$8,"??",0,1),WORKDAY(DATE(YEAR(TODAY()),MONTH(F132)+2,0)-1,1,Table3[Jours fériés]),
WORKDAY(DATE(YEAR($E132)+_xlfn.XLOOKUP(Q$2,Paramètres!$A$4:$A$8,Paramètres!$B$4:$B$8,"??",0,1),MONTH($E132),DAY($E132))-1,1,Table3[Jours fériés])),""))</f>
        <v/>
      </c>
    </row>
    <row r="133" spans="8:17" x14ac:dyDescent="0.2">
      <c r="H133" s="9" t="str" cm="1">
        <f t="array" ref="H133">_xlfn.XLOOKUP(1,(Table2[Nom]=$A133)*(Table2[Prénom]=$B133)*(Table2[Entretien réalisé]=H$2),Table2[Date de l''entretien],"",0,-1)</f>
        <v/>
      </c>
      <c r="I133" s="9" t="str" cm="1">
        <f t="array" ref="I133">_xlfn.XLOOKUP(1,(Table2[Nom]=$A133)*(Table2[Prénom]=$B133)*(Table2[Entretien réalisé]=I$2),Table2[Date de l''entretien],"",0,-1)</f>
        <v/>
      </c>
      <c r="J133" s="9" t="str" cm="1">
        <f t="array" ref="J133">_xlfn.XLOOKUP(1,(Table2[Nom]=$A133)*(Table2[Prénom]=$B133)*(Table2[Entretien réalisé]=J$2),Table2[Date de l''entretien],"",0,-1)</f>
        <v/>
      </c>
      <c r="K133" s="9" t="str" cm="1">
        <f t="array" ref="K133">_xlfn.XLOOKUP(1,(Table2[Nom]=$A133)*(Table2[Prénom]=$B133)*(Table2[Entretien réalisé]=K$2),Table2[Date de l''entretien],"",0,-1)</f>
        <v/>
      </c>
      <c r="L133" s="9" t="str" cm="1">
        <f t="array" ref="L133">_xlfn.XLOOKUP(1,(Table2[Nom]=$A133)*(Table2[Prénom]=$B133)*(Table2[Entretien réalisé]=L$2),Table2[Date de l''entretien],"",0,-1)</f>
        <v/>
      </c>
      <c r="M133" s="35" t="str">
        <f>IF(A133="","",IF(H133="",WORKDAY(DATE(YEAR($D133),MONTH($D133)+_xlfn.XLOOKUP(M$2,Paramètres!$A$4:$A$8,Paramètres!$B$4:$B$8,"??",0,1),DAY($D133))-1,1,Table3[Jours fériés]),""))</f>
        <v/>
      </c>
      <c r="N133" s="35" t="str">
        <f>IF(A133="","",IF(I133="",WORKDAY(DATE(YEAR($D133),MONTH($D133)+_xlfn.XLOOKUP(N$2,Paramètres!$A$4:$A$8,Paramètres!$B$4:$B$8,"??",0,1),DAY($D133))-1,1,Table3[Jours fériés]),
WORKDAY(DATE(YEAR($I133),MONTH($I133)+_xlfn.XLOOKUP(N$2,Paramètres!$A$4:$A$8,Paramètres!$B$4:$B$8,"??",0,1),DAY($I133))-1,1,Table3[Jours fériés])))</f>
        <v/>
      </c>
      <c r="O133" s="35" t="str">
        <f>IF(A133="","",IF(J133="",WORKDAY(DATE(YEAR($D133),MONTH($D133)+_xlfn.XLOOKUP(O$2,Paramètres!$A$4:$A$8,Paramètres!$B$4:$B$8,"??",0,1),DAY($D133))-1,1,Table3[Jours fériés]),""))</f>
        <v/>
      </c>
      <c r="P133" s="35" t="str">
        <f>IF(A133="","",IF(K133="",IF($F133=_xlfn.XLOOKUP(P$2,Paramètres!$A$4:$A$8,Paramètres!$B$4:$B$8,"??",0,1),WORKDAY(DATE(YEAR(E133)+_xlfn.XLOOKUP(P$2,Paramètres!$A$4:$A$8,Paramètres!$B$4:$B$8,"??",0,1),MONTH(E133)+2,0)-1,1,Table3[Jours fériés]),
WORKDAY(DATE(YEAR($E133)+_xlfn.XLOOKUP(P$2,Paramètres!$A$4:$A$8,Paramètres!$B$4:$B$8,"??",0,1),MONTH($E133),DAY($E133))-1,1,Table3[Jours fériés])),""))</f>
        <v/>
      </c>
      <c r="Q133" s="35" t="str">
        <f ca="1">IF(A133="","",IF(L133="",IF($F133=_xlfn.XLOOKUP(Q$2,Paramètres!$A$4:$A$8,Paramètres!$B$4:$B$8,"??",0,1),WORKDAY(DATE(YEAR(TODAY()),MONTH(F133)+2,0)-1,1,Table3[Jours fériés]),
WORKDAY(DATE(YEAR($E133)+_xlfn.XLOOKUP(Q$2,Paramètres!$A$4:$A$8,Paramètres!$B$4:$B$8,"??",0,1),MONTH($E133),DAY($E133))-1,1,Table3[Jours fériés])),""))</f>
        <v/>
      </c>
    </row>
    <row r="134" spans="8:17" x14ac:dyDescent="0.2">
      <c r="H134" s="9" t="str" cm="1">
        <f t="array" ref="H134">_xlfn.XLOOKUP(1,(Table2[Nom]=$A134)*(Table2[Prénom]=$B134)*(Table2[Entretien réalisé]=H$2),Table2[Date de l''entretien],"",0,-1)</f>
        <v/>
      </c>
      <c r="I134" s="9" t="str" cm="1">
        <f t="array" ref="I134">_xlfn.XLOOKUP(1,(Table2[Nom]=$A134)*(Table2[Prénom]=$B134)*(Table2[Entretien réalisé]=I$2),Table2[Date de l''entretien],"",0,-1)</f>
        <v/>
      </c>
      <c r="J134" s="9" t="str" cm="1">
        <f t="array" ref="J134">_xlfn.XLOOKUP(1,(Table2[Nom]=$A134)*(Table2[Prénom]=$B134)*(Table2[Entretien réalisé]=J$2),Table2[Date de l''entretien],"",0,-1)</f>
        <v/>
      </c>
      <c r="K134" s="9" t="str" cm="1">
        <f t="array" ref="K134">_xlfn.XLOOKUP(1,(Table2[Nom]=$A134)*(Table2[Prénom]=$B134)*(Table2[Entretien réalisé]=K$2),Table2[Date de l''entretien],"",0,-1)</f>
        <v/>
      </c>
      <c r="L134" s="9" t="str" cm="1">
        <f t="array" ref="L134">_xlfn.XLOOKUP(1,(Table2[Nom]=$A134)*(Table2[Prénom]=$B134)*(Table2[Entretien réalisé]=L$2),Table2[Date de l''entretien],"",0,-1)</f>
        <v/>
      </c>
      <c r="M134" s="35" t="str">
        <f>IF(A134="","",IF(H134="",WORKDAY(DATE(YEAR($D134),MONTH($D134)+_xlfn.XLOOKUP(M$2,Paramètres!$A$4:$A$8,Paramètres!$B$4:$B$8,"??",0,1),DAY($D134))-1,1,Table3[Jours fériés]),""))</f>
        <v/>
      </c>
      <c r="N134" s="35" t="str">
        <f>IF(A134="","",IF(I134="",WORKDAY(DATE(YEAR($D134),MONTH($D134)+_xlfn.XLOOKUP(N$2,Paramètres!$A$4:$A$8,Paramètres!$B$4:$B$8,"??",0,1),DAY($D134))-1,1,Table3[Jours fériés]),
WORKDAY(DATE(YEAR($I134),MONTH($I134)+_xlfn.XLOOKUP(N$2,Paramètres!$A$4:$A$8,Paramètres!$B$4:$B$8,"??",0,1),DAY($I134))-1,1,Table3[Jours fériés])))</f>
        <v/>
      </c>
      <c r="O134" s="35" t="str">
        <f>IF(A134="","",IF(J134="",WORKDAY(DATE(YEAR($D134),MONTH($D134)+_xlfn.XLOOKUP(O$2,Paramètres!$A$4:$A$8,Paramètres!$B$4:$B$8,"??",0,1),DAY($D134))-1,1,Table3[Jours fériés]),""))</f>
        <v/>
      </c>
      <c r="P134" s="35" t="str">
        <f>IF(A134="","",IF(K134="",IF($F134=_xlfn.XLOOKUP(P$2,Paramètres!$A$4:$A$8,Paramètres!$B$4:$B$8,"??",0,1),WORKDAY(DATE(YEAR(E134)+_xlfn.XLOOKUP(P$2,Paramètres!$A$4:$A$8,Paramètres!$B$4:$B$8,"??",0,1),MONTH(E134)+2,0)-1,1,Table3[Jours fériés]),
WORKDAY(DATE(YEAR($E134)+_xlfn.XLOOKUP(P$2,Paramètres!$A$4:$A$8,Paramètres!$B$4:$B$8,"??",0,1),MONTH($E134),DAY($E134))-1,1,Table3[Jours fériés])),""))</f>
        <v/>
      </c>
      <c r="Q134" s="35" t="str">
        <f ca="1">IF(A134="","",IF(L134="",IF($F134=_xlfn.XLOOKUP(Q$2,Paramètres!$A$4:$A$8,Paramètres!$B$4:$B$8,"??",0,1),WORKDAY(DATE(YEAR(TODAY()),MONTH(F134)+2,0)-1,1,Table3[Jours fériés]),
WORKDAY(DATE(YEAR($E134)+_xlfn.XLOOKUP(Q$2,Paramètres!$A$4:$A$8,Paramètres!$B$4:$B$8,"??",0,1),MONTH($E134),DAY($E134))-1,1,Table3[Jours fériés])),""))</f>
        <v/>
      </c>
    </row>
    <row r="135" spans="8:17" x14ac:dyDescent="0.2">
      <c r="H135" s="9" t="str" cm="1">
        <f t="array" ref="H135">_xlfn.XLOOKUP(1,(Table2[Nom]=$A135)*(Table2[Prénom]=$B135)*(Table2[Entretien réalisé]=H$2),Table2[Date de l''entretien],"",0,-1)</f>
        <v/>
      </c>
      <c r="I135" s="9" t="str" cm="1">
        <f t="array" ref="I135">_xlfn.XLOOKUP(1,(Table2[Nom]=$A135)*(Table2[Prénom]=$B135)*(Table2[Entretien réalisé]=I$2),Table2[Date de l''entretien],"",0,-1)</f>
        <v/>
      </c>
      <c r="J135" s="9" t="str" cm="1">
        <f t="array" ref="J135">_xlfn.XLOOKUP(1,(Table2[Nom]=$A135)*(Table2[Prénom]=$B135)*(Table2[Entretien réalisé]=J$2),Table2[Date de l''entretien],"",0,-1)</f>
        <v/>
      </c>
      <c r="K135" s="9" t="str" cm="1">
        <f t="array" ref="K135">_xlfn.XLOOKUP(1,(Table2[Nom]=$A135)*(Table2[Prénom]=$B135)*(Table2[Entretien réalisé]=K$2),Table2[Date de l''entretien],"",0,-1)</f>
        <v/>
      </c>
      <c r="L135" s="9" t="str" cm="1">
        <f t="array" ref="L135">_xlfn.XLOOKUP(1,(Table2[Nom]=$A135)*(Table2[Prénom]=$B135)*(Table2[Entretien réalisé]=L$2),Table2[Date de l''entretien],"",0,-1)</f>
        <v/>
      </c>
      <c r="M135" s="35" t="str">
        <f>IF(A135="","",IF(H135="",WORKDAY(DATE(YEAR($D135),MONTH($D135)+_xlfn.XLOOKUP(M$2,Paramètres!$A$4:$A$8,Paramètres!$B$4:$B$8,"??",0,1),DAY($D135))-1,1,Table3[Jours fériés]),""))</f>
        <v/>
      </c>
      <c r="N135" s="35" t="str">
        <f>IF(A135="","",IF(I135="",WORKDAY(DATE(YEAR($D135),MONTH($D135)+_xlfn.XLOOKUP(N$2,Paramètres!$A$4:$A$8,Paramètres!$B$4:$B$8,"??",0,1),DAY($D135))-1,1,Table3[Jours fériés]),
WORKDAY(DATE(YEAR($I135),MONTH($I135)+_xlfn.XLOOKUP(N$2,Paramètres!$A$4:$A$8,Paramètres!$B$4:$B$8,"??",0,1),DAY($I135))-1,1,Table3[Jours fériés])))</f>
        <v/>
      </c>
      <c r="O135" s="35" t="str">
        <f>IF(A135="","",IF(J135="",WORKDAY(DATE(YEAR($D135),MONTH($D135)+_xlfn.XLOOKUP(O$2,Paramètres!$A$4:$A$8,Paramètres!$B$4:$B$8,"??",0,1),DAY($D135))-1,1,Table3[Jours fériés]),""))</f>
        <v/>
      </c>
      <c r="P135" s="35" t="str">
        <f>IF(A135="","",IF(K135="",IF($F135=_xlfn.XLOOKUP(P$2,Paramètres!$A$4:$A$8,Paramètres!$B$4:$B$8,"??",0,1),WORKDAY(DATE(YEAR(E135)+_xlfn.XLOOKUP(P$2,Paramètres!$A$4:$A$8,Paramètres!$B$4:$B$8,"??",0,1),MONTH(E135)+2,0)-1,1,Table3[Jours fériés]),
WORKDAY(DATE(YEAR($E135)+_xlfn.XLOOKUP(P$2,Paramètres!$A$4:$A$8,Paramètres!$B$4:$B$8,"??",0,1),MONTH($E135),DAY($E135))-1,1,Table3[Jours fériés])),""))</f>
        <v/>
      </c>
      <c r="Q135" s="35" t="str">
        <f ca="1">IF(A135="","",IF(L135="",IF($F135=_xlfn.XLOOKUP(Q$2,Paramètres!$A$4:$A$8,Paramètres!$B$4:$B$8,"??",0,1),WORKDAY(DATE(YEAR(TODAY()),MONTH(F135)+2,0)-1,1,Table3[Jours fériés]),
WORKDAY(DATE(YEAR($E135)+_xlfn.XLOOKUP(Q$2,Paramètres!$A$4:$A$8,Paramètres!$B$4:$B$8,"??",0,1),MONTH($E135),DAY($E135))-1,1,Table3[Jours fériés])),""))</f>
        <v/>
      </c>
    </row>
    <row r="136" spans="8:17" x14ac:dyDescent="0.2">
      <c r="H136" s="9" t="str" cm="1">
        <f t="array" ref="H136">_xlfn.XLOOKUP(1,(Table2[Nom]=$A136)*(Table2[Prénom]=$B136)*(Table2[Entretien réalisé]=H$2),Table2[Date de l''entretien],"",0,-1)</f>
        <v/>
      </c>
      <c r="I136" s="9" t="str" cm="1">
        <f t="array" ref="I136">_xlfn.XLOOKUP(1,(Table2[Nom]=$A136)*(Table2[Prénom]=$B136)*(Table2[Entretien réalisé]=I$2),Table2[Date de l''entretien],"",0,-1)</f>
        <v/>
      </c>
      <c r="J136" s="9" t="str" cm="1">
        <f t="array" ref="J136">_xlfn.XLOOKUP(1,(Table2[Nom]=$A136)*(Table2[Prénom]=$B136)*(Table2[Entretien réalisé]=J$2),Table2[Date de l''entretien],"",0,-1)</f>
        <v/>
      </c>
      <c r="K136" s="9" t="str" cm="1">
        <f t="array" ref="K136">_xlfn.XLOOKUP(1,(Table2[Nom]=$A136)*(Table2[Prénom]=$B136)*(Table2[Entretien réalisé]=K$2),Table2[Date de l''entretien],"",0,-1)</f>
        <v/>
      </c>
      <c r="L136" s="9" t="str" cm="1">
        <f t="array" ref="L136">_xlfn.XLOOKUP(1,(Table2[Nom]=$A136)*(Table2[Prénom]=$B136)*(Table2[Entretien réalisé]=L$2),Table2[Date de l''entretien],"",0,-1)</f>
        <v/>
      </c>
      <c r="M136" s="35" t="str">
        <f>IF(A136="","",IF(H136="",WORKDAY(DATE(YEAR($D136),MONTH($D136)+_xlfn.XLOOKUP(M$2,Paramètres!$A$4:$A$8,Paramètres!$B$4:$B$8,"??",0,1),DAY($D136))-1,1,Table3[Jours fériés]),""))</f>
        <v/>
      </c>
      <c r="N136" s="35" t="str">
        <f>IF(A136="","",IF(I136="",WORKDAY(DATE(YEAR($D136),MONTH($D136)+_xlfn.XLOOKUP(N$2,Paramètres!$A$4:$A$8,Paramètres!$B$4:$B$8,"??",0,1),DAY($D136))-1,1,Table3[Jours fériés]),
WORKDAY(DATE(YEAR($I136),MONTH($I136)+_xlfn.XLOOKUP(N$2,Paramètres!$A$4:$A$8,Paramètres!$B$4:$B$8,"??",0,1),DAY($I136))-1,1,Table3[Jours fériés])))</f>
        <v/>
      </c>
      <c r="O136" s="35" t="str">
        <f>IF(A136="","",IF(J136="",WORKDAY(DATE(YEAR($D136),MONTH($D136)+_xlfn.XLOOKUP(O$2,Paramètres!$A$4:$A$8,Paramètres!$B$4:$B$8,"??",0,1),DAY($D136))-1,1,Table3[Jours fériés]),""))</f>
        <v/>
      </c>
      <c r="P136" s="35" t="str">
        <f>IF(A136="","",IF(K136="",IF($F136=_xlfn.XLOOKUP(P$2,Paramètres!$A$4:$A$8,Paramètres!$B$4:$B$8,"??",0,1),WORKDAY(DATE(YEAR(E136)+_xlfn.XLOOKUP(P$2,Paramètres!$A$4:$A$8,Paramètres!$B$4:$B$8,"??",0,1),MONTH(E136)+2,0)-1,1,Table3[Jours fériés]),
WORKDAY(DATE(YEAR($E136)+_xlfn.XLOOKUP(P$2,Paramètres!$A$4:$A$8,Paramètres!$B$4:$B$8,"??",0,1),MONTH($E136),DAY($E136))-1,1,Table3[Jours fériés])),""))</f>
        <v/>
      </c>
      <c r="Q136" s="35" t="str">
        <f ca="1">IF(A136="","",IF(L136="",IF($F136=_xlfn.XLOOKUP(Q$2,Paramètres!$A$4:$A$8,Paramètres!$B$4:$B$8,"??",0,1),WORKDAY(DATE(YEAR(TODAY()),MONTH(F136)+2,0)-1,1,Table3[Jours fériés]),
WORKDAY(DATE(YEAR($E136)+_xlfn.XLOOKUP(Q$2,Paramètres!$A$4:$A$8,Paramètres!$B$4:$B$8,"??",0,1),MONTH($E136),DAY($E136))-1,1,Table3[Jours fériés])),""))</f>
        <v/>
      </c>
    </row>
    <row r="137" spans="8:17" x14ac:dyDescent="0.2">
      <c r="H137" s="9" t="str" cm="1">
        <f t="array" ref="H137">_xlfn.XLOOKUP(1,(Table2[Nom]=$A137)*(Table2[Prénom]=$B137)*(Table2[Entretien réalisé]=H$2),Table2[Date de l''entretien],"",0,-1)</f>
        <v/>
      </c>
      <c r="I137" s="9" t="str" cm="1">
        <f t="array" ref="I137">_xlfn.XLOOKUP(1,(Table2[Nom]=$A137)*(Table2[Prénom]=$B137)*(Table2[Entretien réalisé]=I$2),Table2[Date de l''entretien],"",0,-1)</f>
        <v/>
      </c>
      <c r="J137" s="9" t="str" cm="1">
        <f t="array" ref="J137">_xlfn.XLOOKUP(1,(Table2[Nom]=$A137)*(Table2[Prénom]=$B137)*(Table2[Entretien réalisé]=J$2),Table2[Date de l''entretien],"",0,-1)</f>
        <v/>
      </c>
      <c r="K137" s="9" t="str" cm="1">
        <f t="array" ref="K137">_xlfn.XLOOKUP(1,(Table2[Nom]=$A137)*(Table2[Prénom]=$B137)*(Table2[Entretien réalisé]=K$2),Table2[Date de l''entretien],"",0,-1)</f>
        <v/>
      </c>
      <c r="L137" s="9" t="str" cm="1">
        <f t="array" ref="L137">_xlfn.XLOOKUP(1,(Table2[Nom]=$A137)*(Table2[Prénom]=$B137)*(Table2[Entretien réalisé]=L$2),Table2[Date de l''entretien],"",0,-1)</f>
        <v/>
      </c>
      <c r="M137" s="35" t="str">
        <f>IF(A137="","",IF(H137="",WORKDAY(DATE(YEAR($D137),MONTH($D137)+_xlfn.XLOOKUP(M$2,Paramètres!$A$4:$A$8,Paramètres!$B$4:$B$8,"??",0,1),DAY($D137))-1,1,Table3[Jours fériés]),""))</f>
        <v/>
      </c>
      <c r="N137" s="35" t="str">
        <f>IF(A137="","",IF(I137="",WORKDAY(DATE(YEAR($D137),MONTH($D137)+_xlfn.XLOOKUP(N$2,Paramètres!$A$4:$A$8,Paramètres!$B$4:$B$8,"??",0,1),DAY($D137))-1,1,Table3[Jours fériés]),
WORKDAY(DATE(YEAR($I137),MONTH($I137)+_xlfn.XLOOKUP(N$2,Paramètres!$A$4:$A$8,Paramètres!$B$4:$B$8,"??",0,1),DAY($I137))-1,1,Table3[Jours fériés])))</f>
        <v/>
      </c>
      <c r="O137" s="35" t="str">
        <f>IF(A137="","",IF(J137="",WORKDAY(DATE(YEAR($D137),MONTH($D137)+_xlfn.XLOOKUP(O$2,Paramètres!$A$4:$A$8,Paramètres!$B$4:$B$8,"??",0,1),DAY($D137))-1,1,Table3[Jours fériés]),""))</f>
        <v/>
      </c>
      <c r="P137" s="35" t="str">
        <f>IF(A137="","",IF(K137="",IF($F137=_xlfn.XLOOKUP(P$2,Paramètres!$A$4:$A$8,Paramètres!$B$4:$B$8,"??",0,1),WORKDAY(DATE(YEAR(E137)+_xlfn.XLOOKUP(P$2,Paramètres!$A$4:$A$8,Paramètres!$B$4:$B$8,"??",0,1),MONTH(E137)+2,0)-1,1,Table3[Jours fériés]),
WORKDAY(DATE(YEAR($E137)+_xlfn.XLOOKUP(P$2,Paramètres!$A$4:$A$8,Paramètres!$B$4:$B$8,"??",0,1),MONTH($E137),DAY($E137))-1,1,Table3[Jours fériés])),""))</f>
        <v/>
      </c>
      <c r="Q137" s="35" t="str">
        <f ca="1">IF(A137="","",IF(L137="",IF($F137=_xlfn.XLOOKUP(Q$2,Paramètres!$A$4:$A$8,Paramètres!$B$4:$B$8,"??",0,1),WORKDAY(DATE(YEAR(TODAY()),MONTH(F137)+2,0)-1,1,Table3[Jours fériés]),
WORKDAY(DATE(YEAR($E137)+_xlfn.XLOOKUP(Q$2,Paramètres!$A$4:$A$8,Paramètres!$B$4:$B$8,"??",0,1),MONTH($E137),DAY($E137))-1,1,Table3[Jours fériés])),""))</f>
        <v/>
      </c>
    </row>
    <row r="138" spans="8:17" x14ac:dyDescent="0.2">
      <c r="H138" s="9" t="str" cm="1">
        <f t="array" ref="H138">_xlfn.XLOOKUP(1,(Table2[Nom]=$A138)*(Table2[Prénom]=$B138)*(Table2[Entretien réalisé]=H$2),Table2[Date de l''entretien],"",0,-1)</f>
        <v/>
      </c>
      <c r="I138" s="9" t="str" cm="1">
        <f t="array" ref="I138">_xlfn.XLOOKUP(1,(Table2[Nom]=$A138)*(Table2[Prénom]=$B138)*(Table2[Entretien réalisé]=I$2),Table2[Date de l''entretien],"",0,-1)</f>
        <v/>
      </c>
      <c r="J138" s="9" t="str" cm="1">
        <f t="array" ref="J138">_xlfn.XLOOKUP(1,(Table2[Nom]=$A138)*(Table2[Prénom]=$B138)*(Table2[Entretien réalisé]=J$2),Table2[Date de l''entretien],"",0,-1)</f>
        <v/>
      </c>
      <c r="K138" s="9" t="str" cm="1">
        <f t="array" ref="K138">_xlfn.XLOOKUP(1,(Table2[Nom]=$A138)*(Table2[Prénom]=$B138)*(Table2[Entretien réalisé]=K$2),Table2[Date de l''entretien],"",0,-1)</f>
        <v/>
      </c>
      <c r="L138" s="9" t="str" cm="1">
        <f t="array" ref="L138">_xlfn.XLOOKUP(1,(Table2[Nom]=$A138)*(Table2[Prénom]=$B138)*(Table2[Entretien réalisé]=L$2),Table2[Date de l''entretien],"",0,-1)</f>
        <v/>
      </c>
      <c r="M138" s="35" t="str">
        <f>IF(A138="","",IF(H138="",WORKDAY(DATE(YEAR($D138),MONTH($D138)+_xlfn.XLOOKUP(M$2,Paramètres!$A$4:$A$8,Paramètres!$B$4:$B$8,"??",0,1),DAY($D138))-1,1,Table3[Jours fériés]),""))</f>
        <v/>
      </c>
      <c r="N138" s="35" t="str">
        <f>IF(A138="","",IF(I138="",WORKDAY(DATE(YEAR($D138),MONTH($D138)+_xlfn.XLOOKUP(N$2,Paramètres!$A$4:$A$8,Paramètres!$B$4:$B$8,"??",0,1),DAY($D138))-1,1,Table3[Jours fériés]),
WORKDAY(DATE(YEAR($I138),MONTH($I138)+_xlfn.XLOOKUP(N$2,Paramètres!$A$4:$A$8,Paramètres!$B$4:$B$8,"??",0,1),DAY($I138))-1,1,Table3[Jours fériés])))</f>
        <v/>
      </c>
      <c r="O138" s="35" t="str">
        <f>IF(A138="","",IF(J138="",WORKDAY(DATE(YEAR($D138),MONTH($D138)+_xlfn.XLOOKUP(O$2,Paramètres!$A$4:$A$8,Paramètres!$B$4:$B$8,"??",0,1),DAY($D138))-1,1,Table3[Jours fériés]),""))</f>
        <v/>
      </c>
      <c r="P138" s="35" t="str">
        <f>IF(A138="","",IF(K138="",IF($F138=_xlfn.XLOOKUP(P$2,Paramètres!$A$4:$A$8,Paramètres!$B$4:$B$8,"??",0,1),WORKDAY(DATE(YEAR(E138)+_xlfn.XLOOKUP(P$2,Paramètres!$A$4:$A$8,Paramètres!$B$4:$B$8,"??",0,1),MONTH(E138)+2,0)-1,1,Table3[Jours fériés]),
WORKDAY(DATE(YEAR($E138)+_xlfn.XLOOKUP(P$2,Paramètres!$A$4:$A$8,Paramètres!$B$4:$B$8,"??",0,1),MONTH($E138),DAY($E138))-1,1,Table3[Jours fériés])),""))</f>
        <v/>
      </c>
      <c r="Q138" s="35" t="str">
        <f ca="1">IF(A138="","",IF(L138="",IF($F138=_xlfn.XLOOKUP(Q$2,Paramètres!$A$4:$A$8,Paramètres!$B$4:$B$8,"??",0,1),WORKDAY(DATE(YEAR(TODAY()),MONTH(F138)+2,0)-1,1,Table3[Jours fériés]),
WORKDAY(DATE(YEAR($E138)+_xlfn.XLOOKUP(Q$2,Paramètres!$A$4:$A$8,Paramètres!$B$4:$B$8,"??",0,1),MONTH($E138),DAY($E138))-1,1,Table3[Jours fériés])),""))</f>
        <v/>
      </c>
    </row>
    <row r="139" spans="8:17" x14ac:dyDescent="0.2">
      <c r="H139" s="9" t="str" cm="1">
        <f t="array" ref="H139">_xlfn.XLOOKUP(1,(Table2[Nom]=$A139)*(Table2[Prénom]=$B139)*(Table2[Entretien réalisé]=H$2),Table2[Date de l''entretien],"",0,-1)</f>
        <v/>
      </c>
      <c r="I139" s="9" t="str" cm="1">
        <f t="array" ref="I139">_xlfn.XLOOKUP(1,(Table2[Nom]=$A139)*(Table2[Prénom]=$B139)*(Table2[Entretien réalisé]=I$2),Table2[Date de l''entretien],"",0,-1)</f>
        <v/>
      </c>
      <c r="J139" s="9" t="str" cm="1">
        <f t="array" ref="J139">_xlfn.XLOOKUP(1,(Table2[Nom]=$A139)*(Table2[Prénom]=$B139)*(Table2[Entretien réalisé]=J$2),Table2[Date de l''entretien],"",0,-1)</f>
        <v/>
      </c>
      <c r="K139" s="9" t="str" cm="1">
        <f t="array" ref="K139">_xlfn.XLOOKUP(1,(Table2[Nom]=$A139)*(Table2[Prénom]=$B139)*(Table2[Entretien réalisé]=K$2),Table2[Date de l''entretien],"",0,-1)</f>
        <v/>
      </c>
      <c r="L139" s="9" t="str" cm="1">
        <f t="array" ref="L139">_xlfn.XLOOKUP(1,(Table2[Nom]=$A139)*(Table2[Prénom]=$B139)*(Table2[Entretien réalisé]=L$2),Table2[Date de l''entretien],"",0,-1)</f>
        <v/>
      </c>
      <c r="M139" s="35" t="str">
        <f>IF(A139="","",IF(H139="",WORKDAY(DATE(YEAR($D139),MONTH($D139)+_xlfn.XLOOKUP(M$2,Paramètres!$A$4:$A$8,Paramètres!$B$4:$B$8,"??",0,1),DAY($D139))-1,1,Table3[Jours fériés]),""))</f>
        <v/>
      </c>
      <c r="N139" s="35" t="str">
        <f>IF(A139="","",IF(I139="",WORKDAY(DATE(YEAR($D139),MONTH($D139)+_xlfn.XLOOKUP(N$2,Paramètres!$A$4:$A$8,Paramètres!$B$4:$B$8,"??",0,1),DAY($D139))-1,1,Table3[Jours fériés]),
WORKDAY(DATE(YEAR($I139),MONTH($I139)+_xlfn.XLOOKUP(N$2,Paramètres!$A$4:$A$8,Paramètres!$B$4:$B$8,"??",0,1),DAY($I139))-1,1,Table3[Jours fériés])))</f>
        <v/>
      </c>
      <c r="O139" s="35" t="str">
        <f>IF(A139="","",IF(J139="",WORKDAY(DATE(YEAR($D139),MONTH($D139)+_xlfn.XLOOKUP(O$2,Paramètres!$A$4:$A$8,Paramètres!$B$4:$B$8,"??",0,1),DAY($D139))-1,1,Table3[Jours fériés]),""))</f>
        <v/>
      </c>
      <c r="P139" s="35" t="str">
        <f>IF(A139="","",IF(K139="",IF($F139=_xlfn.XLOOKUP(P$2,Paramètres!$A$4:$A$8,Paramètres!$B$4:$B$8,"??",0,1),WORKDAY(DATE(YEAR(E139)+_xlfn.XLOOKUP(P$2,Paramètres!$A$4:$A$8,Paramètres!$B$4:$B$8,"??",0,1),MONTH(E139)+2,0)-1,1,Table3[Jours fériés]),
WORKDAY(DATE(YEAR($E139)+_xlfn.XLOOKUP(P$2,Paramètres!$A$4:$A$8,Paramètres!$B$4:$B$8,"??",0,1),MONTH($E139),DAY($E139))-1,1,Table3[Jours fériés])),""))</f>
        <v/>
      </c>
      <c r="Q139" s="35" t="str">
        <f ca="1">IF(A139="","",IF(L139="",IF($F139=_xlfn.XLOOKUP(Q$2,Paramètres!$A$4:$A$8,Paramètres!$B$4:$B$8,"??",0,1),WORKDAY(DATE(YEAR(TODAY()),MONTH(F139)+2,0)-1,1,Table3[Jours fériés]),
WORKDAY(DATE(YEAR($E139)+_xlfn.XLOOKUP(Q$2,Paramètres!$A$4:$A$8,Paramètres!$B$4:$B$8,"??",0,1),MONTH($E139),DAY($E139))-1,1,Table3[Jours fériés])),""))</f>
        <v/>
      </c>
    </row>
    <row r="140" spans="8:17" x14ac:dyDescent="0.2">
      <c r="H140" s="9" t="str" cm="1">
        <f t="array" ref="H140">_xlfn.XLOOKUP(1,(Table2[Nom]=$A140)*(Table2[Prénom]=$B140)*(Table2[Entretien réalisé]=H$2),Table2[Date de l''entretien],"",0,-1)</f>
        <v/>
      </c>
      <c r="I140" s="9" t="str" cm="1">
        <f t="array" ref="I140">_xlfn.XLOOKUP(1,(Table2[Nom]=$A140)*(Table2[Prénom]=$B140)*(Table2[Entretien réalisé]=I$2),Table2[Date de l''entretien],"",0,-1)</f>
        <v/>
      </c>
      <c r="J140" s="9" t="str" cm="1">
        <f t="array" ref="J140">_xlfn.XLOOKUP(1,(Table2[Nom]=$A140)*(Table2[Prénom]=$B140)*(Table2[Entretien réalisé]=J$2),Table2[Date de l''entretien],"",0,-1)</f>
        <v/>
      </c>
      <c r="K140" s="9" t="str" cm="1">
        <f t="array" ref="K140">_xlfn.XLOOKUP(1,(Table2[Nom]=$A140)*(Table2[Prénom]=$B140)*(Table2[Entretien réalisé]=K$2),Table2[Date de l''entretien],"",0,-1)</f>
        <v/>
      </c>
      <c r="L140" s="9" t="str" cm="1">
        <f t="array" ref="L140">_xlfn.XLOOKUP(1,(Table2[Nom]=$A140)*(Table2[Prénom]=$B140)*(Table2[Entretien réalisé]=L$2),Table2[Date de l''entretien],"",0,-1)</f>
        <v/>
      </c>
      <c r="M140" s="35" t="str">
        <f>IF(A140="","",IF(H140="",WORKDAY(DATE(YEAR($D140),MONTH($D140)+_xlfn.XLOOKUP(M$2,Paramètres!$A$4:$A$8,Paramètres!$B$4:$B$8,"??",0,1),DAY($D140))-1,1,Table3[Jours fériés]),""))</f>
        <v/>
      </c>
      <c r="N140" s="35" t="str">
        <f>IF(A140="","",IF(I140="",WORKDAY(DATE(YEAR($D140),MONTH($D140)+_xlfn.XLOOKUP(N$2,Paramètres!$A$4:$A$8,Paramètres!$B$4:$B$8,"??",0,1),DAY($D140))-1,1,Table3[Jours fériés]),
WORKDAY(DATE(YEAR($I140),MONTH($I140)+_xlfn.XLOOKUP(N$2,Paramètres!$A$4:$A$8,Paramètres!$B$4:$B$8,"??",0,1),DAY($I140))-1,1,Table3[Jours fériés])))</f>
        <v/>
      </c>
      <c r="O140" s="35" t="str">
        <f>IF(A140="","",IF(J140="",WORKDAY(DATE(YEAR($D140),MONTH($D140)+_xlfn.XLOOKUP(O$2,Paramètres!$A$4:$A$8,Paramètres!$B$4:$B$8,"??",0,1),DAY($D140))-1,1,Table3[Jours fériés]),""))</f>
        <v/>
      </c>
      <c r="P140" s="35" t="str">
        <f>IF(A140="","",IF(K140="",IF($F140=_xlfn.XLOOKUP(P$2,Paramètres!$A$4:$A$8,Paramètres!$B$4:$B$8,"??",0,1),WORKDAY(DATE(YEAR(E140)+_xlfn.XLOOKUP(P$2,Paramètres!$A$4:$A$8,Paramètres!$B$4:$B$8,"??",0,1),MONTH(E140)+2,0)-1,1,Table3[Jours fériés]),
WORKDAY(DATE(YEAR($E140)+_xlfn.XLOOKUP(P$2,Paramètres!$A$4:$A$8,Paramètres!$B$4:$B$8,"??",0,1),MONTH($E140),DAY($E140))-1,1,Table3[Jours fériés])),""))</f>
        <v/>
      </c>
      <c r="Q140" s="35" t="str">
        <f ca="1">IF(A140="","",IF(L140="",IF($F140=_xlfn.XLOOKUP(Q$2,Paramètres!$A$4:$A$8,Paramètres!$B$4:$B$8,"??",0,1),WORKDAY(DATE(YEAR(TODAY()),MONTH(F140)+2,0)-1,1,Table3[Jours fériés]),
WORKDAY(DATE(YEAR($E140)+_xlfn.XLOOKUP(Q$2,Paramètres!$A$4:$A$8,Paramètres!$B$4:$B$8,"??",0,1),MONTH($E140),DAY($E140))-1,1,Table3[Jours fériés])),""))</f>
        <v/>
      </c>
    </row>
    <row r="141" spans="8:17" x14ac:dyDescent="0.2">
      <c r="H141" s="9" t="str" cm="1">
        <f t="array" ref="H141">_xlfn.XLOOKUP(1,(Table2[Nom]=$A141)*(Table2[Prénom]=$B141)*(Table2[Entretien réalisé]=H$2),Table2[Date de l''entretien],"",0,-1)</f>
        <v/>
      </c>
      <c r="I141" s="9" t="str" cm="1">
        <f t="array" ref="I141">_xlfn.XLOOKUP(1,(Table2[Nom]=$A141)*(Table2[Prénom]=$B141)*(Table2[Entretien réalisé]=I$2),Table2[Date de l''entretien],"",0,-1)</f>
        <v/>
      </c>
      <c r="J141" s="9" t="str" cm="1">
        <f t="array" ref="J141">_xlfn.XLOOKUP(1,(Table2[Nom]=$A141)*(Table2[Prénom]=$B141)*(Table2[Entretien réalisé]=J$2),Table2[Date de l''entretien],"",0,-1)</f>
        <v/>
      </c>
      <c r="K141" s="9" t="str" cm="1">
        <f t="array" ref="K141">_xlfn.XLOOKUP(1,(Table2[Nom]=$A141)*(Table2[Prénom]=$B141)*(Table2[Entretien réalisé]=K$2),Table2[Date de l''entretien],"",0,-1)</f>
        <v/>
      </c>
      <c r="L141" s="9" t="str" cm="1">
        <f t="array" ref="L141">_xlfn.XLOOKUP(1,(Table2[Nom]=$A141)*(Table2[Prénom]=$B141)*(Table2[Entretien réalisé]=L$2),Table2[Date de l''entretien],"",0,-1)</f>
        <v/>
      </c>
      <c r="M141" s="35" t="str">
        <f>IF(A141="","",IF(H141="",WORKDAY(DATE(YEAR($D141),MONTH($D141)+_xlfn.XLOOKUP(M$2,Paramètres!$A$4:$A$8,Paramètres!$B$4:$B$8,"??",0,1),DAY($D141))-1,1,Table3[Jours fériés]),""))</f>
        <v/>
      </c>
      <c r="N141" s="35" t="str">
        <f>IF(A141="","",IF(I141="",WORKDAY(DATE(YEAR($D141),MONTH($D141)+_xlfn.XLOOKUP(N$2,Paramètres!$A$4:$A$8,Paramètres!$B$4:$B$8,"??",0,1),DAY($D141))-1,1,Table3[Jours fériés]),
WORKDAY(DATE(YEAR($I141),MONTH($I141)+_xlfn.XLOOKUP(N$2,Paramètres!$A$4:$A$8,Paramètres!$B$4:$B$8,"??",0,1),DAY($I141))-1,1,Table3[Jours fériés])))</f>
        <v/>
      </c>
      <c r="O141" s="35" t="str">
        <f>IF(A141="","",IF(J141="",WORKDAY(DATE(YEAR($D141),MONTH($D141)+_xlfn.XLOOKUP(O$2,Paramètres!$A$4:$A$8,Paramètres!$B$4:$B$8,"??",0,1),DAY($D141))-1,1,Table3[Jours fériés]),""))</f>
        <v/>
      </c>
      <c r="P141" s="35" t="str">
        <f>IF(A141="","",IF(K141="",IF($F141=_xlfn.XLOOKUP(P$2,Paramètres!$A$4:$A$8,Paramètres!$B$4:$B$8,"??",0,1),WORKDAY(DATE(YEAR(E141)+_xlfn.XLOOKUP(P$2,Paramètres!$A$4:$A$8,Paramètres!$B$4:$B$8,"??",0,1),MONTH(E141)+2,0)-1,1,Table3[Jours fériés]),
WORKDAY(DATE(YEAR($E141)+_xlfn.XLOOKUP(P$2,Paramètres!$A$4:$A$8,Paramètres!$B$4:$B$8,"??",0,1),MONTH($E141),DAY($E141))-1,1,Table3[Jours fériés])),""))</f>
        <v/>
      </c>
      <c r="Q141" s="35" t="str">
        <f ca="1">IF(A141="","",IF(L141="",IF($F141=_xlfn.XLOOKUP(Q$2,Paramètres!$A$4:$A$8,Paramètres!$B$4:$B$8,"??",0,1),WORKDAY(DATE(YEAR(TODAY()),MONTH(F141)+2,0)-1,1,Table3[Jours fériés]),
WORKDAY(DATE(YEAR($E141)+_xlfn.XLOOKUP(Q$2,Paramètres!$A$4:$A$8,Paramètres!$B$4:$B$8,"??",0,1),MONTH($E141),DAY($E141))-1,1,Table3[Jours fériés])),""))</f>
        <v/>
      </c>
    </row>
    <row r="142" spans="8:17" x14ac:dyDescent="0.2">
      <c r="H142" s="9" t="str" cm="1">
        <f t="array" ref="H142">_xlfn.XLOOKUP(1,(Table2[Nom]=$A142)*(Table2[Prénom]=$B142)*(Table2[Entretien réalisé]=H$2),Table2[Date de l''entretien],"",0,-1)</f>
        <v/>
      </c>
      <c r="I142" s="9" t="str" cm="1">
        <f t="array" ref="I142">_xlfn.XLOOKUP(1,(Table2[Nom]=$A142)*(Table2[Prénom]=$B142)*(Table2[Entretien réalisé]=I$2),Table2[Date de l''entretien],"",0,-1)</f>
        <v/>
      </c>
      <c r="J142" s="9" t="str" cm="1">
        <f t="array" ref="J142">_xlfn.XLOOKUP(1,(Table2[Nom]=$A142)*(Table2[Prénom]=$B142)*(Table2[Entretien réalisé]=J$2),Table2[Date de l''entretien],"",0,-1)</f>
        <v/>
      </c>
      <c r="K142" s="9" t="str" cm="1">
        <f t="array" ref="K142">_xlfn.XLOOKUP(1,(Table2[Nom]=$A142)*(Table2[Prénom]=$B142)*(Table2[Entretien réalisé]=K$2),Table2[Date de l''entretien],"",0,-1)</f>
        <v/>
      </c>
      <c r="L142" s="9" t="str" cm="1">
        <f t="array" ref="L142">_xlfn.XLOOKUP(1,(Table2[Nom]=$A142)*(Table2[Prénom]=$B142)*(Table2[Entretien réalisé]=L$2),Table2[Date de l''entretien],"",0,-1)</f>
        <v/>
      </c>
      <c r="M142" s="35" t="str">
        <f>IF(A142="","",IF(H142="",WORKDAY(DATE(YEAR($D142),MONTH($D142)+_xlfn.XLOOKUP(M$2,Paramètres!$A$4:$A$8,Paramètres!$B$4:$B$8,"??",0,1),DAY($D142))-1,1,Table3[Jours fériés]),""))</f>
        <v/>
      </c>
      <c r="N142" s="35" t="str">
        <f>IF(A142="","",IF(I142="",WORKDAY(DATE(YEAR($D142),MONTH($D142)+_xlfn.XLOOKUP(N$2,Paramètres!$A$4:$A$8,Paramètres!$B$4:$B$8,"??",0,1),DAY($D142))-1,1,Table3[Jours fériés]),
WORKDAY(DATE(YEAR($I142),MONTH($I142)+_xlfn.XLOOKUP(N$2,Paramètres!$A$4:$A$8,Paramètres!$B$4:$B$8,"??",0,1),DAY($I142))-1,1,Table3[Jours fériés])))</f>
        <v/>
      </c>
      <c r="O142" s="35" t="str">
        <f>IF(A142="","",IF(J142="",WORKDAY(DATE(YEAR($D142),MONTH($D142)+_xlfn.XLOOKUP(O$2,Paramètres!$A$4:$A$8,Paramètres!$B$4:$B$8,"??",0,1),DAY($D142))-1,1,Table3[Jours fériés]),""))</f>
        <v/>
      </c>
      <c r="P142" s="35" t="str">
        <f>IF(A142="","",IF(K142="",IF($F142=_xlfn.XLOOKUP(P$2,Paramètres!$A$4:$A$8,Paramètres!$B$4:$B$8,"??",0,1),WORKDAY(DATE(YEAR(E142)+_xlfn.XLOOKUP(P$2,Paramètres!$A$4:$A$8,Paramètres!$B$4:$B$8,"??",0,1),MONTH(E142)+2,0)-1,1,Table3[Jours fériés]),
WORKDAY(DATE(YEAR($E142)+_xlfn.XLOOKUP(P$2,Paramètres!$A$4:$A$8,Paramètres!$B$4:$B$8,"??",0,1),MONTH($E142),DAY($E142))-1,1,Table3[Jours fériés])),""))</f>
        <v/>
      </c>
      <c r="Q142" s="35" t="str">
        <f ca="1">IF(A142="","",IF(L142="",IF($F142=_xlfn.XLOOKUP(Q$2,Paramètres!$A$4:$A$8,Paramètres!$B$4:$B$8,"??",0,1),WORKDAY(DATE(YEAR(TODAY()),MONTH(F142)+2,0)-1,1,Table3[Jours fériés]),
WORKDAY(DATE(YEAR($E142)+_xlfn.XLOOKUP(Q$2,Paramètres!$A$4:$A$8,Paramètres!$B$4:$B$8,"??",0,1),MONTH($E142),DAY($E142))-1,1,Table3[Jours fériés])),""))</f>
        <v/>
      </c>
    </row>
    <row r="143" spans="8:17" x14ac:dyDescent="0.2">
      <c r="H143" s="9" t="str" cm="1">
        <f t="array" ref="H143">_xlfn.XLOOKUP(1,(Table2[Nom]=$A143)*(Table2[Prénom]=$B143)*(Table2[Entretien réalisé]=H$2),Table2[Date de l''entretien],"",0,-1)</f>
        <v/>
      </c>
      <c r="I143" s="9" t="str" cm="1">
        <f t="array" ref="I143">_xlfn.XLOOKUP(1,(Table2[Nom]=$A143)*(Table2[Prénom]=$B143)*(Table2[Entretien réalisé]=I$2),Table2[Date de l''entretien],"",0,-1)</f>
        <v/>
      </c>
      <c r="J143" s="9" t="str" cm="1">
        <f t="array" ref="J143">_xlfn.XLOOKUP(1,(Table2[Nom]=$A143)*(Table2[Prénom]=$B143)*(Table2[Entretien réalisé]=J$2),Table2[Date de l''entretien],"",0,-1)</f>
        <v/>
      </c>
      <c r="K143" s="9" t="str" cm="1">
        <f t="array" ref="K143">_xlfn.XLOOKUP(1,(Table2[Nom]=$A143)*(Table2[Prénom]=$B143)*(Table2[Entretien réalisé]=K$2),Table2[Date de l''entretien],"",0,-1)</f>
        <v/>
      </c>
      <c r="L143" s="9" t="str" cm="1">
        <f t="array" ref="L143">_xlfn.XLOOKUP(1,(Table2[Nom]=$A143)*(Table2[Prénom]=$B143)*(Table2[Entretien réalisé]=L$2),Table2[Date de l''entretien],"",0,-1)</f>
        <v/>
      </c>
      <c r="M143" s="35" t="str">
        <f>IF(A143="","",IF(H143="",WORKDAY(DATE(YEAR($D143),MONTH($D143)+_xlfn.XLOOKUP(M$2,Paramètres!$A$4:$A$8,Paramètres!$B$4:$B$8,"??",0,1),DAY($D143))-1,1,Table3[Jours fériés]),""))</f>
        <v/>
      </c>
      <c r="N143" s="35" t="str">
        <f>IF(A143="","",IF(I143="",WORKDAY(DATE(YEAR($D143),MONTH($D143)+_xlfn.XLOOKUP(N$2,Paramètres!$A$4:$A$8,Paramètres!$B$4:$B$8,"??",0,1),DAY($D143))-1,1,Table3[Jours fériés]),
WORKDAY(DATE(YEAR($I143),MONTH($I143)+_xlfn.XLOOKUP(N$2,Paramètres!$A$4:$A$8,Paramètres!$B$4:$B$8,"??",0,1),DAY($I143))-1,1,Table3[Jours fériés])))</f>
        <v/>
      </c>
      <c r="O143" s="35" t="str">
        <f>IF(A143="","",IF(J143="",WORKDAY(DATE(YEAR($D143),MONTH($D143)+_xlfn.XLOOKUP(O$2,Paramètres!$A$4:$A$8,Paramètres!$B$4:$B$8,"??",0,1),DAY($D143))-1,1,Table3[Jours fériés]),""))</f>
        <v/>
      </c>
      <c r="P143" s="35" t="str">
        <f>IF(A143="","",IF(K143="",IF($F143=_xlfn.XLOOKUP(P$2,Paramètres!$A$4:$A$8,Paramètres!$B$4:$B$8,"??",0,1),WORKDAY(DATE(YEAR(E143)+_xlfn.XLOOKUP(P$2,Paramètres!$A$4:$A$8,Paramètres!$B$4:$B$8,"??",0,1),MONTH(E143)+2,0)-1,1,Table3[Jours fériés]),
WORKDAY(DATE(YEAR($E143)+_xlfn.XLOOKUP(P$2,Paramètres!$A$4:$A$8,Paramètres!$B$4:$B$8,"??",0,1),MONTH($E143),DAY($E143))-1,1,Table3[Jours fériés])),""))</f>
        <v/>
      </c>
      <c r="Q143" s="35" t="str">
        <f ca="1">IF(A143="","",IF(L143="",IF($F143=_xlfn.XLOOKUP(Q$2,Paramètres!$A$4:$A$8,Paramètres!$B$4:$B$8,"??",0,1),WORKDAY(DATE(YEAR(TODAY()),MONTH(F143)+2,0)-1,1,Table3[Jours fériés]),
WORKDAY(DATE(YEAR($E143)+_xlfn.XLOOKUP(Q$2,Paramètres!$A$4:$A$8,Paramètres!$B$4:$B$8,"??",0,1),MONTH($E143),DAY($E143))-1,1,Table3[Jours fériés])),""))</f>
        <v/>
      </c>
    </row>
    <row r="144" spans="8:17" x14ac:dyDescent="0.2">
      <c r="H144" s="9" t="str" cm="1">
        <f t="array" ref="H144">_xlfn.XLOOKUP(1,(Table2[Nom]=$A144)*(Table2[Prénom]=$B144)*(Table2[Entretien réalisé]=H$2),Table2[Date de l''entretien],"",0,-1)</f>
        <v/>
      </c>
      <c r="I144" s="9" t="str" cm="1">
        <f t="array" ref="I144">_xlfn.XLOOKUP(1,(Table2[Nom]=$A144)*(Table2[Prénom]=$B144)*(Table2[Entretien réalisé]=I$2),Table2[Date de l''entretien],"",0,-1)</f>
        <v/>
      </c>
      <c r="J144" s="9" t="str" cm="1">
        <f t="array" ref="J144">_xlfn.XLOOKUP(1,(Table2[Nom]=$A144)*(Table2[Prénom]=$B144)*(Table2[Entretien réalisé]=J$2),Table2[Date de l''entretien],"",0,-1)</f>
        <v/>
      </c>
      <c r="K144" s="9" t="str" cm="1">
        <f t="array" ref="K144">_xlfn.XLOOKUP(1,(Table2[Nom]=$A144)*(Table2[Prénom]=$B144)*(Table2[Entretien réalisé]=K$2),Table2[Date de l''entretien],"",0,-1)</f>
        <v/>
      </c>
      <c r="L144" s="9" t="str" cm="1">
        <f t="array" ref="L144">_xlfn.XLOOKUP(1,(Table2[Nom]=$A144)*(Table2[Prénom]=$B144)*(Table2[Entretien réalisé]=L$2),Table2[Date de l''entretien],"",0,-1)</f>
        <v/>
      </c>
      <c r="M144" s="35" t="str">
        <f>IF(A144="","",IF(H144="",WORKDAY(DATE(YEAR($D144),MONTH($D144)+_xlfn.XLOOKUP(M$2,Paramètres!$A$4:$A$8,Paramètres!$B$4:$B$8,"??",0,1),DAY($D144))-1,1,Table3[Jours fériés]),""))</f>
        <v/>
      </c>
      <c r="N144" s="35" t="str">
        <f>IF(A144="","",IF(I144="",WORKDAY(DATE(YEAR($D144),MONTH($D144)+_xlfn.XLOOKUP(N$2,Paramètres!$A$4:$A$8,Paramètres!$B$4:$B$8,"??",0,1),DAY($D144))-1,1,Table3[Jours fériés]),
WORKDAY(DATE(YEAR($I144),MONTH($I144)+_xlfn.XLOOKUP(N$2,Paramètres!$A$4:$A$8,Paramètres!$B$4:$B$8,"??",0,1),DAY($I144))-1,1,Table3[Jours fériés])))</f>
        <v/>
      </c>
      <c r="O144" s="35" t="str">
        <f>IF(A144="","",IF(J144="",WORKDAY(DATE(YEAR($D144),MONTH($D144)+_xlfn.XLOOKUP(O$2,Paramètres!$A$4:$A$8,Paramètres!$B$4:$B$8,"??",0,1),DAY($D144))-1,1,Table3[Jours fériés]),""))</f>
        <v/>
      </c>
      <c r="P144" s="35" t="str">
        <f>IF(A144="","",IF(K144="",IF($F144=_xlfn.XLOOKUP(P$2,Paramètres!$A$4:$A$8,Paramètres!$B$4:$B$8,"??",0,1),WORKDAY(DATE(YEAR(E144)+_xlfn.XLOOKUP(P$2,Paramètres!$A$4:$A$8,Paramètres!$B$4:$B$8,"??",0,1),MONTH(E144)+2,0)-1,1,Table3[Jours fériés]),
WORKDAY(DATE(YEAR($E144)+_xlfn.XLOOKUP(P$2,Paramètres!$A$4:$A$8,Paramètres!$B$4:$B$8,"??",0,1),MONTH($E144),DAY($E144))-1,1,Table3[Jours fériés])),""))</f>
        <v/>
      </c>
      <c r="Q144" s="35" t="str">
        <f ca="1">IF(A144="","",IF(L144="",IF($F144=_xlfn.XLOOKUP(Q$2,Paramètres!$A$4:$A$8,Paramètres!$B$4:$B$8,"??",0,1),WORKDAY(DATE(YEAR(TODAY()),MONTH(F144)+2,0)-1,1,Table3[Jours fériés]),
WORKDAY(DATE(YEAR($E144)+_xlfn.XLOOKUP(Q$2,Paramètres!$A$4:$A$8,Paramètres!$B$4:$B$8,"??",0,1),MONTH($E144),DAY($E144))-1,1,Table3[Jours fériés])),""))</f>
        <v/>
      </c>
    </row>
    <row r="145" spans="8:17" x14ac:dyDescent="0.2">
      <c r="H145" s="9" t="str" cm="1">
        <f t="array" ref="H145">_xlfn.XLOOKUP(1,(Table2[Nom]=$A145)*(Table2[Prénom]=$B145)*(Table2[Entretien réalisé]=H$2),Table2[Date de l''entretien],"",0,-1)</f>
        <v/>
      </c>
      <c r="I145" s="9" t="str" cm="1">
        <f t="array" ref="I145">_xlfn.XLOOKUP(1,(Table2[Nom]=$A145)*(Table2[Prénom]=$B145)*(Table2[Entretien réalisé]=I$2),Table2[Date de l''entretien],"",0,-1)</f>
        <v/>
      </c>
      <c r="J145" s="9" t="str" cm="1">
        <f t="array" ref="J145">_xlfn.XLOOKUP(1,(Table2[Nom]=$A145)*(Table2[Prénom]=$B145)*(Table2[Entretien réalisé]=J$2),Table2[Date de l''entretien],"",0,-1)</f>
        <v/>
      </c>
      <c r="K145" s="9" t="str" cm="1">
        <f t="array" ref="K145">_xlfn.XLOOKUP(1,(Table2[Nom]=$A145)*(Table2[Prénom]=$B145)*(Table2[Entretien réalisé]=K$2),Table2[Date de l''entretien],"",0,-1)</f>
        <v/>
      </c>
      <c r="L145" s="9" t="str" cm="1">
        <f t="array" ref="L145">_xlfn.XLOOKUP(1,(Table2[Nom]=$A145)*(Table2[Prénom]=$B145)*(Table2[Entretien réalisé]=L$2),Table2[Date de l''entretien],"",0,-1)</f>
        <v/>
      </c>
      <c r="M145" s="35" t="str">
        <f>IF(A145="","",IF(H145="",WORKDAY(DATE(YEAR($D145),MONTH($D145)+_xlfn.XLOOKUP(M$2,Paramètres!$A$4:$A$8,Paramètres!$B$4:$B$8,"??",0,1),DAY($D145))-1,1,Table3[Jours fériés]),""))</f>
        <v/>
      </c>
      <c r="N145" s="35" t="str">
        <f>IF(A145="","",IF(I145="",WORKDAY(DATE(YEAR($D145),MONTH($D145)+_xlfn.XLOOKUP(N$2,Paramètres!$A$4:$A$8,Paramètres!$B$4:$B$8,"??",0,1),DAY($D145))-1,1,Table3[Jours fériés]),
WORKDAY(DATE(YEAR($I145),MONTH($I145)+_xlfn.XLOOKUP(N$2,Paramètres!$A$4:$A$8,Paramètres!$B$4:$B$8,"??",0,1),DAY($I145))-1,1,Table3[Jours fériés])))</f>
        <v/>
      </c>
      <c r="O145" s="35" t="str">
        <f>IF(A145="","",IF(J145="",WORKDAY(DATE(YEAR($D145),MONTH($D145)+_xlfn.XLOOKUP(O$2,Paramètres!$A$4:$A$8,Paramètres!$B$4:$B$8,"??",0,1),DAY($D145))-1,1,Table3[Jours fériés]),""))</f>
        <v/>
      </c>
      <c r="P145" s="35" t="str">
        <f>IF(A145="","",IF(K145="",IF($F145=_xlfn.XLOOKUP(P$2,Paramètres!$A$4:$A$8,Paramètres!$B$4:$B$8,"??",0,1),WORKDAY(DATE(YEAR(E145)+_xlfn.XLOOKUP(P$2,Paramètres!$A$4:$A$8,Paramètres!$B$4:$B$8,"??",0,1),MONTH(E145)+2,0)-1,1,Table3[Jours fériés]),
WORKDAY(DATE(YEAR($E145)+_xlfn.XLOOKUP(P$2,Paramètres!$A$4:$A$8,Paramètres!$B$4:$B$8,"??",0,1),MONTH($E145),DAY($E145))-1,1,Table3[Jours fériés])),""))</f>
        <v/>
      </c>
      <c r="Q145" s="35" t="str">
        <f ca="1">IF(A145="","",IF(L145="",IF($F145=_xlfn.XLOOKUP(Q$2,Paramètres!$A$4:$A$8,Paramètres!$B$4:$B$8,"??",0,1),WORKDAY(DATE(YEAR(TODAY()),MONTH(F145)+2,0)-1,1,Table3[Jours fériés]),
WORKDAY(DATE(YEAR($E145)+_xlfn.XLOOKUP(Q$2,Paramètres!$A$4:$A$8,Paramètres!$B$4:$B$8,"??",0,1),MONTH($E145),DAY($E145))-1,1,Table3[Jours fériés])),""))</f>
        <v/>
      </c>
    </row>
    <row r="146" spans="8:17" x14ac:dyDescent="0.2">
      <c r="H146" s="9" t="str" cm="1">
        <f t="array" ref="H146">_xlfn.XLOOKUP(1,(Table2[Nom]=$A146)*(Table2[Prénom]=$B146)*(Table2[Entretien réalisé]=H$2),Table2[Date de l''entretien],"",0,-1)</f>
        <v/>
      </c>
      <c r="I146" s="9" t="str" cm="1">
        <f t="array" ref="I146">_xlfn.XLOOKUP(1,(Table2[Nom]=$A146)*(Table2[Prénom]=$B146)*(Table2[Entretien réalisé]=I$2),Table2[Date de l''entretien],"",0,-1)</f>
        <v/>
      </c>
      <c r="J146" s="9" t="str" cm="1">
        <f t="array" ref="J146">_xlfn.XLOOKUP(1,(Table2[Nom]=$A146)*(Table2[Prénom]=$B146)*(Table2[Entretien réalisé]=J$2),Table2[Date de l''entretien],"",0,-1)</f>
        <v/>
      </c>
      <c r="K146" s="9" t="str" cm="1">
        <f t="array" ref="K146">_xlfn.XLOOKUP(1,(Table2[Nom]=$A146)*(Table2[Prénom]=$B146)*(Table2[Entretien réalisé]=K$2),Table2[Date de l''entretien],"",0,-1)</f>
        <v/>
      </c>
      <c r="L146" s="9" t="str" cm="1">
        <f t="array" ref="L146">_xlfn.XLOOKUP(1,(Table2[Nom]=$A146)*(Table2[Prénom]=$B146)*(Table2[Entretien réalisé]=L$2),Table2[Date de l''entretien],"",0,-1)</f>
        <v/>
      </c>
      <c r="M146" s="35" t="str">
        <f>IF(A146="","",IF(H146="",WORKDAY(DATE(YEAR($D146),MONTH($D146)+_xlfn.XLOOKUP(M$2,Paramètres!$A$4:$A$8,Paramètres!$B$4:$B$8,"??",0,1),DAY($D146))-1,1,Table3[Jours fériés]),""))</f>
        <v/>
      </c>
      <c r="N146" s="35" t="str">
        <f>IF(A146="","",IF(I146="",WORKDAY(DATE(YEAR($D146),MONTH($D146)+_xlfn.XLOOKUP(N$2,Paramètres!$A$4:$A$8,Paramètres!$B$4:$B$8,"??",0,1),DAY($D146))-1,1,Table3[Jours fériés]),
WORKDAY(DATE(YEAR($I146),MONTH($I146)+_xlfn.XLOOKUP(N$2,Paramètres!$A$4:$A$8,Paramètres!$B$4:$B$8,"??",0,1),DAY($I146))-1,1,Table3[Jours fériés])))</f>
        <v/>
      </c>
      <c r="O146" s="35" t="str">
        <f>IF(A146="","",IF(J146="",WORKDAY(DATE(YEAR($D146),MONTH($D146)+_xlfn.XLOOKUP(O$2,Paramètres!$A$4:$A$8,Paramètres!$B$4:$B$8,"??",0,1),DAY($D146))-1,1,Table3[Jours fériés]),""))</f>
        <v/>
      </c>
      <c r="P146" s="35" t="str">
        <f>IF(A146="","",IF(K146="",IF($F146=_xlfn.XLOOKUP(P$2,Paramètres!$A$4:$A$8,Paramètres!$B$4:$B$8,"??",0,1),WORKDAY(DATE(YEAR(E146)+_xlfn.XLOOKUP(P$2,Paramètres!$A$4:$A$8,Paramètres!$B$4:$B$8,"??",0,1),MONTH(E146)+2,0)-1,1,Table3[Jours fériés]),
WORKDAY(DATE(YEAR($E146)+_xlfn.XLOOKUP(P$2,Paramètres!$A$4:$A$8,Paramètres!$B$4:$B$8,"??",0,1),MONTH($E146),DAY($E146))-1,1,Table3[Jours fériés])),""))</f>
        <v/>
      </c>
      <c r="Q146" s="35" t="str">
        <f ca="1">IF(A146="","",IF(L146="",IF($F146=_xlfn.XLOOKUP(Q$2,Paramètres!$A$4:$A$8,Paramètres!$B$4:$B$8,"??",0,1),WORKDAY(DATE(YEAR(TODAY()),MONTH(F146)+2,0)-1,1,Table3[Jours fériés]),
WORKDAY(DATE(YEAR($E146)+_xlfn.XLOOKUP(Q$2,Paramètres!$A$4:$A$8,Paramètres!$B$4:$B$8,"??",0,1),MONTH($E146),DAY($E146))-1,1,Table3[Jours fériés])),""))</f>
        <v/>
      </c>
    </row>
    <row r="147" spans="8:17" x14ac:dyDescent="0.2">
      <c r="H147" s="9" t="str" cm="1">
        <f t="array" ref="H147">_xlfn.XLOOKUP(1,(Table2[Nom]=$A147)*(Table2[Prénom]=$B147)*(Table2[Entretien réalisé]=H$2),Table2[Date de l''entretien],"",0,-1)</f>
        <v/>
      </c>
      <c r="I147" s="9" t="str" cm="1">
        <f t="array" ref="I147">_xlfn.XLOOKUP(1,(Table2[Nom]=$A147)*(Table2[Prénom]=$B147)*(Table2[Entretien réalisé]=I$2),Table2[Date de l''entretien],"",0,-1)</f>
        <v/>
      </c>
      <c r="J147" s="9" t="str" cm="1">
        <f t="array" ref="J147">_xlfn.XLOOKUP(1,(Table2[Nom]=$A147)*(Table2[Prénom]=$B147)*(Table2[Entretien réalisé]=J$2),Table2[Date de l''entretien],"",0,-1)</f>
        <v/>
      </c>
      <c r="K147" s="9" t="str" cm="1">
        <f t="array" ref="K147">_xlfn.XLOOKUP(1,(Table2[Nom]=$A147)*(Table2[Prénom]=$B147)*(Table2[Entretien réalisé]=K$2),Table2[Date de l''entretien],"",0,-1)</f>
        <v/>
      </c>
      <c r="L147" s="9" t="str" cm="1">
        <f t="array" ref="L147">_xlfn.XLOOKUP(1,(Table2[Nom]=$A147)*(Table2[Prénom]=$B147)*(Table2[Entretien réalisé]=L$2),Table2[Date de l''entretien],"",0,-1)</f>
        <v/>
      </c>
      <c r="M147" s="35" t="str">
        <f>IF(A147="","",IF(H147="",WORKDAY(DATE(YEAR($D147),MONTH($D147)+_xlfn.XLOOKUP(M$2,Paramètres!$A$4:$A$8,Paramètres!$B$4:$B$8,"??",0,1),DAY($D147))-1,1,Table3[Jours fériés]),""))</f>
        <v/>
      </c>
      <c r="N147" s="35" t="str">
        <f>IF(A147="","",IF(I147="",WORKDAY(DATE(YEAR($D147),MONTH($D147)+_xlfn.XLOOKUP(N$2,Paramètres!$A$4:$A$8,Paramètres!$B$4:$B$8,"??",0,1),DAY($D147))-1,1,Table3[Jours fériés]),
WORKDAY(DATE(YEAR($I147),MONTH($I147)+_xlfn.XLOOKUP(N$2,Paramètres!$A$4:$A$8,Paramètres!$B$4:$B$8,"??",0,1),DAY($I147))-1,1,Table3[Jours fériés])))</f>
        <v/>
      </c>
      <c r="O147" s="35" t="str">
        <f>IF(A147="","",IF(J147="",WORKDAY(DATE(YEAR($D147),MONTH($D147)+_xlfn.XLOOKUP(O$2,Paramètres!$A$4:$A$8,Paramètres!$B$4:$B$8,"??",0,1),DAY($D147))-1,1,Table3[Jours fériés]),""))</f>
        <v/>
      </c>
      <c r="P147" s="35" t="str">
        <f>IF(A147="","",IF(K147="",IF($F147=_xlfn.XLOOKUP(P$2,Paramètres!$A$4:$A$8,Paramètres!$B$4:$B$8,"??",0,1),WORKDAY(DATE(YEAR(E147)+_xlfn.XLOOKUP(P$2,Paramètres!$A$4:$A$8,Paramètres!$B$4:$B$8,"??",0,1),MONTH(E147)+2,0)-1,1,Table3[Jours fériés]),
WORKDAY(DATE(YEAR($E147)+_xlfn.XLOOKUP(P$2,Paramètres!$A$4:$A$8,Paramètres!$B$4:$B$8,"??",0,1),MONTH($E147),DAY($E147))-1,1,Table3[Jours fériés])),""))</f>
        <v/>
      </c>
      <c r="Q147" s="35" t="str">
        <f ca="1">IF(A147="","",IF(L147="",IF($F147=_xlfn.XLOOKUP(Q$2,Paramètres!$A$4:$A$8,Paramètres!$B$4:$B$8,"??",0,1),WORKDAY(DATE(YEAR(TODAY()),MONTH(F147)+2,0)-1,1,Table3[Jours fériés]),
WORKDAY(DATE(YEAR($E147)+_xlfn.XLOOKUP(Q$2,Paramètres!$A$4:$A$8,Paramètres!$B$4:$B$8,"??",0,1),MONTH($E147),DAY($E147))-1,1,Table3[Jours fériés])),""))</f>
        <v/>
      </c>
    </row>
    <row r="148" spans="8:17" x14ac:dyDescent="0.2">
      <c r="H148" s="9" t="str" cm="1">
        <f t="array" ref="H148">_xlfn.XLOOKUP(1,(Table2[Nom]=$A148)*(Table2[Prénom]=$B148)*(Table2[Entretien réalisé]=H$2),Table2[Date de l''entretien],"",0,-1)</f>
        <v/>
      </c>
      <c r="I148" s="9" t="str" cm="1">
        <f t="array" ref="I148">_xlfn.XLOOKUP(1,(Table2[Nom]=$A148)*(Table2[Prénom]=$B148)*(Table2[Entretien réalisé]=I$2),Table2[Date de l''entretien],"",0,-1)</f>
        <v/>
      </c>
      <c r="J148" s="9" t="str" cm="1">
        <f t="array" ref="J148">_xlfn.XLOOKUP(1,(Table2[Nom]=$A148)*(Table2[Prénom]=$B148)*(Table2[Entretien réalisé]=J$2),Table2[Date de l''entretien],"",0,-1)</f>
        <v/>
      </c>
      <c r="K148" s="9" t="str" cm="1">
        <f t="array" ref="K148">_xlfn.XLOOKUP(1,(Table2[Nom]=$A148)*(Table2[Prénom]=$B148)*(Table2[Entretien réalisé]=K$2),Table2[Date de l''entretien],"",0,-1)</f>
        <v/>
      </c>
      <c r="L148" s="9" t="str" cm="1">
        <f t="array" ref="L148">_xlfn.XLOOKUP(1,(Table2[Nom]=$A148)*(Table2[Prénom]=$B148)*(Table2[Entretien réalisé]=L$2),Table2[Date de l''entretien],"",0,-1)</f>
        <v/>
      </c>
      <c r="M148" s="35" t="str">
        <f>IF(A148="","",IF(H148="",WORKDAY(DATE(YEAR($D148),MONTH($D148)+_xlfn.XLOOKUP(M$2,Paramètres!$A$4:$A$8,Paramètres!$B$4:$B$8,"??",0,1),DAY($D148))-1,1,Table3[Jours fériés]),""))</f>
        <v/>
      </c>
      <c r="N148" s="35" t="str">
        <f>IF(A148="","",IF(I148="",WORKDAY(DATE(YEAR($D148),MONTH($D148)+_xlfn.XLOOKUP(N$2,Paramètres!$A$4:$A$8,Paramètres!$B$4:$B$8,"??",0,1),DAY($D148))-1,1,Table3[Jours fériés]),
WORKDAY(DATE(YEAR($I148),MONTH($I148)+_xlfn.XLOOKUP(N$2,Paramètres!$A$4:$A$8,Paramètres!$B$4:$B$8,"??",0,1),DAY($I148))-1,1,Table3[Jours fériés])))</f>
        <v/>
      </c>
      <c r="O148" s="35" t="str">
        <f>IF(A148="","",IF(J148="",WORKDAY(DATE(YEAR($D148),MONTH($D148)+_xlfn.XLOOKUP(O$2,Paramètres!$A$4:$A$8,Paramètres!$B$4:$B$8,"??",0,1),DAY($D148))-1,1,Table3[Jours fériés]),""))</f>
        <v/>
      </c>
      <c r="P148" s="35" t="str">
        <f>IF(A148="","",IF(K148="",IF($F148=_xlfn.XLOOKUP(P$2,Paramètres!$A$4:$A$8,Paramètres!$B$4:$B$8,"??",0,1),WORKDAY(DATE(YEAR(E148)+_xlfn.XLOOKUP(P$2,Paramètres!$A$4:$A$8,Paramètres!$B$4:$B$8,"??",0,1),MONTH(E148)+2,0)-1,1,Table3[Jours fériés]),
WORKDAY(DATE(YEAR($E148)+_xlfn.XLOOKUP(P$2,Paramètres!$A$4:$A$8,Paramètres!$B$4:$B$8,"??",0,1),MONTH($E148),DAY($E148))-1,1,Table3[Jours fériés])),""))</f>
        <v/>
      </c>
      <c r="Q148" s="35" t="str">
        <f ca="1">IF(A148="","",IF(L148="",IF($F148=_xlfn.XLOOKUP(Q$2,Paramètres!$A$4:$A$8,Paramètres!$B$4:$B$8,"??",0,1),WORKDAY(DATE(YEAR(TODAY()),MONTH(F148)+2,0)-1,1,Table3[Jours fériés]),
WORKDAY(DATE(YEAR($E148)+_xlfn.XLOOKUP(Q$2,Paramètres!$A$4:$A$8,Paramètres!$B$4:$B$8,"??",0,1),MONTH($E148),DAY($E148))-1,1,Table3[Jours fériés])),""))</f>
        <v/>
      </c>
    </row>
    <row r="149" spans="8:17" x14ac:dyDescent="0.2">
      <c r="H149" s="9" t="str" cm="1">
        <f t="array" ref="H149">_xlfn.XLOOKUP(1,(Table2[Nom]=$A149)*(Table2[Prénom]=$B149)*(Table2[Entretien réalisé]=H$2),Table2[Date de l''entretien],"",0,-1)</f>
        <v/>
      </c>
      <c r="I149" s="9" t="str" cm="1">
        <f t="array" ref="I149">_xlfn.XLOOKUP(1,(Table2[Nom]=$A149)*(Table2[Prénom]=$B149)*(Table2[Entretien réalisé]=I$2),Table2[Date de l''entretien],"",0,-1)</f>
        <v/>
      </c>
      <c r="J149" s="9" t="str" cm="1">
        <f t="array" ref="J149">_xlfn.XLOOKUP(1,(Table2[Nom]=$A149)*(Table2[Prénom]=$B149)*(Table2[Entretien réalisé]=J$2),Table2[Date de l''entretien],"",0,-1)</f>
        <v/>
      </c>
      <c r="K149" s="9" t="str" cm="1">
        <f t="array" ref="K149">_xlfn.XLOOKUP(1,(Table2[Nom]=$A149)*(Table2[Prénom]=$B149)*(Table2[Entretien réalisé]=K$2),Table2[Date de l''entretien],"",0,-1)</f>
        <v/>
      </c>
      <c r="L149" s="9" t="str" cm="1">
        <f t="array" ref="L149">_xlfn.XLOOKUP(1,(Table2[Nom]=$A149)*(Table2[Prénom]=$B149)*(Table2[Entretien réalisé]=L$2),Table2[Date de l''entretien],"",0,-1)</f>
        <v/>
      </c>
      <c r="M149" s="35" t="str">
        <f>IF(A149="","",IF(H149="",WORKDAY(DATE(YEAR($D149),MONTH($D149)+_xlfn.XLOOKUP(M$2,Paramètres!$A$4:$A$8,Paramètres!$B$4:$B$8,"??",0,1),DAY($D149))-1,1,Table3[Jours fériés]),""))</f>
        <v/>
      </c>
      <c r="N149" s="35" t="str">
        <f>IF(A149="","",IF(I149="",WORKDAY(DATE(YEAR($D149),MONTH($D149)+_xlfn.XLOOKUP(N$2,Paramètres!$A$4:$A$8,Paramètres!$B$4:$B$8,"??",0,1),DAY($D149))-1,1,Table3[Jours fériés]),
WORKDAY(DATE(YEAR($I149),MONTH($I149)+_xlfn.XLOOKUP(N$2,Paramètres!$A$4:$A$8,Paramètres!$B$4:$B$8,"??",0,1),DAY($I149))-1,1,Table3[Jours fériés])))</f>
        <v/>
      </c>
      <c r="O149" s="35" t="str">
        <f>IF(A149="","",IF(J149="",WORKDAY(DATE(YEAR($D149),MONTH($D149)+_xlfn.XLOOKUP(O$2,Paramètres!$A$4:$A$8,Paramètres!$B$4:$B$8,"??",0,1),DAY($D149))-1,1,Table3[Jours fériés]),""))</f>
        <v/>
      </c>
      <c r="P149" s="35" t="str">
        <f>IF(A149="","",IF(K149="",IF($F149=_xlfn.XLOOKUP(P$2,Paramètres!$A$4:$A$8,Paramètres!$B$4:$B$8,"??",0,1),WORKDAY(DATE(YEAR(E149)+_xlfn.XLOOKUP(P$2,Paramètres!$A$4:$A$8,Paramètres!$B$4:$B$8,"??",0,1),MONTH(E149)+2,0)-1,1,Table3[Jours fériés]),
WORKDAY(DATE(YEAR($E149)+_xlfn.XLOOKUP(P$2,Paramètres!$A$4:$A$8,Paramètres!$B$4:$B$8,"??",0,1),MONTH($E149),DAY($E149))-1,1,Table3[Jours fériés])),""))</f>
        <v/>
      </c>
      <c r="Q149" s="35" t="str">
        <f ca="1">IF(A149="","",IF(L149="",IF($F149=_xlfn.XLOOKUP(Q$2,Paramètres!$A$4:$A$8,Paramètres!$B$4:$B$8,"??",0,1),WORKDAY(DATE(YEAR(TODAY()),MONTH(F149)+2,0)-1,1,Table3[Jours fériés]),
WORKDAY(DATE(YEAR($E149)+_xlfn.XLOOKUP(Q$2,Paramètres!$A$4:$A$8,Paramètres!$B$4:$B$8,"??",0,1),MONTH($E149),DAY($E149))-1,1,Table3[Jours fériés])),""))</f>
        <v/>
      </c>
    </row>
    <row r="150" spans="8:17" x14ac:dyDescent="0.2">
      <c r="H150" s="9" t="str" cm="1">
        <f t="array" ref="H150">_xlfn.XLOOKUP(1,(Table2[Nom]=$A150)*(Table2[Prénom]=$B150)*(Table2[Entretien réalisé]=H$2),Table2[Date de l''entretien],"",0,-1)</f>
        <v/>
      </c>
      <c r="I150" s="9" t="str" cm="1">
        <f t="array" ref="I150">_xlfn.XLOOKUP(1,(Table2[Nom]=$A150)*(Table2[Prénom]=$B150)*(Table2[Entretien réalisé]=I$2),Table2[Date de l''entretien],"",0,-1)</f>
        <v/>
      </c>
      <c r="J150" s="9" t="str" cm="1">
        <f t="array" ref="J150">_xlfn.XLOOKUP(1,(Table2[Nom]=$A150)*(Table2[Prénom]=$B150)*(Table2[Entretien réalisé]=J$2),Table2[Date de l''entretien],"",0,-1)</f>
        <v/>
      </c>
      <c r="K150" s="9" t="str" cm="1">
        <f t="array" ref="K150">_xlfn.XLOOKUP(1,(Table2[Nom]=$A150)*(Table2[Prénom]=$B150)*(Table2[Entretien réalisé]=K$2),Table2[Date de l''entretien],"",0,-1)</f>
        <v/>
      </c>
      <c r="L150" s="9" t="str" cm="1">
        <f t="array" ref="L150">_xlfn.XLOOKUP(1,(Table2[Nom]=$A150)*(Table2[Prénom]=$B150)*(Table2[Entretien réalisé]=L$2),Table2[Date de l''entretien],"",0,-1)</f>
        <v/>
      </c>
      <c r="M150" s="35" t="str">
        <f>IF(A150="","",IF(H150="",WORKDAY(DATE(YEAR($D150),MONTH($D150)+_xlfn.XLOOKUP(M$2,Paramètres!$A$4:$A$8,Paramètres!$B$4:$B$8,"??",0,1),DAY($D150))-1,1,Table3[Jours fériés]),""))</f>
        <v/>
      </c>
      <c r="N150" s="35" t="str">
        <f>IF(A150="","",IF(I150="",WORKDAY(DATE(YEAR($D150),MONTH($D150)+_xlfn.XLOOKUP(N$2,Paramètres!$A$4:$A$8,Paramètres!$B$4:$B$8,"??",0,1),DAY($D150))-1,1,Table3[Jours fériés]),
WORKDAY(DATE(YEAR($I150),MONTH($I150)+_xlfn.XLOOKUP(N$2,Paramètres!$A$4:$A$8,Paramètres!$B$4:$B$8,"??",0,1),DAY($I150))-1,1,Table3[Jours fériés])))</f>
        <v/>
      </c>
      <c r="O150" s="35" t="str">
        <f>IF(A150="","",IF(J150="",WORKDAY(DATE(YEAR($D150),MONTH($D150)+_xlfn.XLOOKUP(O$2,Paramètres!$A$4:$A$8,Paramètres!$B$4:$B$8,"??",0,1),DAY($D150))-1,1,Table3[Jours fériés]),""))</f>
        <v/>
      </c>
      <c r="P150" s="35" t="str">
        <f>IF(A150="","",IF(K150="",IF($F150=_xlfn.XLOOKUP(P$2,Paramètres!$A$4:$A$8,Paramètres!$B$4:$B$8,"??",0,1),WORKDAY(DATE(YEAR(E150)+_xlfn.XLOOKUP(P$2,Paramètres!$A$4:$A$8,Paramètres!$B$4:$B$8,"??",0,1),MONTH(E150)+2,0)-1,1,Table3[Jours fériés]),
WORKDAY(DATE(YEAR($E150)+_xlfn.XLOOKUP(P$2,Paramètres!$A$4:$A$8,Paramètres!$B$4:$B$8,"??",0,1),MONTH($E150),DAY($E150))-1,1,Table3[Jours fériés])),""))</f>
        <v/>
      </c>
      <c r="Q150" s="35" t="str">
        <f ca="1">IF(A150="","",IF(L150="",IF($F150=_xlfn.XLOOKUP(Q$2,Paramètres!$A$4:$A$8,Paramètres!$B$4:$B$8,"??",0,1),WORKDAY(DATE(YEAR(TODAY()),MONTH(F150)+2,0)-1,1,Table3[Jours fériés]),
WORKDAY(DATE(YEAR($E150)+_xlfn.XLOOKUP(Q$2,Paramètres!$A$4:$A$8,Paramètres!$B$4:$B$8,"??",0,1),MONTH($E150),DAY($E150))-1,1,Table3[Jours fériés])),""))</f>
        <v/>
      </c>
    </row>
    <row r="151" spans="8:17" x14ac:dyDescent="0.2">
      <c r="H151" s="9" t="str" cm="1">
        <f t="array" ref="H151">_xlfn.XLOOKUP(1,(Table2[Nom]=$A151)*(Table2[Prénom]=$B151)*(Table2[Entretien réalisé]=H$2),Table2[Date de l''entretien],"",0,-1)</f>
        <v/>
      </c>
      <c r="I151" s="9" t="str" cm="1">
        <f t="array" ref="I151">_xlfn.XLOOKUP(1,(Table2[Nom]=$A151)*(Table2[Prénom]=$B151)*(Table2[Entretien réalisé]=I$2),Table2[Date de l''entretien],"",0,-1)</f>
        <v/>
      </c>
      <c r="J151" s="9" t="str" cm="1">
        <f t="array" ref="J151">_xlfn.XLOOKUP(1,(Table2[Nom]=$A151)*(Table2[Prénom]=$B151)*(Table2[Entretien réalisé]=J$2),Table2[Date de l''entretien],"",0,-1)</f>
        <v/>
      </c>
      <c r="K151" s="9" t="str" cm="1">
        <f t="array" ref="K151">_xlfn.XLOOKUP(1,(Table2[Nom]=$A151)*(Table2[Prénom]=$B151)*(Table2[Entretien réalisé]=K$2),Table2[Date de l''entretien],"",0,-1)</f>
        <v/>
      </c>
      <c r="L151" s="9" t="str" cm="1">
        <f t="array" ref="L151">_xlfn.XLOOKUP(1,(Table2[Nom]=$A151)*(Table2[Prénom]=$B151)*(Table2[Entretien réalisé]=L$2),Table2[Date de l''entretien],"",0,-1)</f>
        <v/>
      </c>
      <c r="M151" s="35" t="str">
        <f>IF(A151="","",IF(H151="",WORKDAY(DATE(YEAR($D151),MONTH($D151)+_xlfn.XLOOKUP(M$2,Paramètres!$A$4:$A$8,Paramètres!$B$4:$B$8,"??",0,1),DAY($D151))-1,1,Table3[Jours fériés]),""))</f>
        <v/>
      </c>
      <c r="N151" s="35" t="str">
        <f>IF(A151="","",IF(I151="",WORKDAY(DATE(YEAR($D151),MONTH($D151)+_xlfn.XLOOKUP(N$2,Paramètres!$A$4:$A$8,Paramètres!$B$4:$B$8,"??",0,1),DAY($D151))-1,1,Table3[Jours fériés]),
WORKDAY(DATE(YEAR($I151),MONTH($I151)+_xlfn.XLOOKUP(N$2,Paramètres!$A$4:$A$8,Paramètres!$B$4:$B$8,"??",0,1),DAY($I151))-1,1,Table3[Jours fériés])))</f>
        <v/>
      </c>
      <c r="O151" s="35" t="str">
        <f>IF(A151="","",IF(J151="",WORKDAY(DATE(YEAR($D151),MONTH($D151)+_xlfn.XLOOKUP(O$2,Paramètres!$A$4:$A$8,Paramètres!$B$4:$B$8,"??",0,1),DAY($D151))-1,1,Table3[Jours fériés]),""))</f>
        <v/>
      </c>
      <c r="P151" s="35" t="str">
        <f>IF(A151="","",IF(K151="",IF($F151=_xlfn.XLOOKUP(P$2,Paramètres!$A$4:$A$8,Paramètres!$B$4:$B$8,"??",0,1),WORKDAY(DATE(YEAR(E151)+_xlfn.XLOOKUP(P$2,Paramètres!$A$4:$A$8,Paramètres!$B$4:$B$8,"??",0,1),MONTH(E151)+2,0)-1,1,Table3[Jours fériés]),
WORKDAY(DATE(YEAR($E151)+_xlfn.XLOOKUP(P$2,Paramètres!$A$4:$A$8,Paramètres!$B$4:$B$8,"??",0,1),MONTH($E151),DAY($E151))-1,1,Table3[Jours fériés])),""))</f>
        <v/>
      </c>
      <c r="Q151" s="35" t="str">
        <f ca="1">IF(A151="","",IF(L151="",IF($F151=_xlfn.XLOOKUP(Q$2,Paramètres!$A$4:$A$8,Paramètres!$B$4:$B$8,"??",0,1),WORKDAY(DATE(YEAR(TODAY()),MONTH(F151)+2,0)-1,1,Table3[Jours fériés]),
WORKDAY(DATE(YEAR($E151)+_xlfn.XLOOKUP(Q$2,Paramètres!$A$4:$A$8,Paramètres!$B$4:$B$8,"??",0,1),MONTH($E151),DAY($E151))-1,1,Table3[Jours fériés])),""))</f>
        <v/>
      </c>
    </row>
    <row r="152" spans="8:17" x14ac:dyDescent="0.2">
      <c r="H152" s="9" t="str" cm="1">
        <f t="array" ref="H152">_xlfn.XLOOKUP(1,(Table2[Nom]=$A152)*(Table2[Prénom]=$B152)*(Table2[Entretien réalisé]=H$2),Table2[Date de l''entretien],"",0,-1)</f>
        <v/>
      </c>
      <c r="I152" s="9" t="str" cm="1">
        <f t="array" ref="I152">_xlfn.XLOOKUP(1,(Table2[Nom]=$A152)*(Table2[Prénom]=$B152)*(Table2[Entretien réalisé]=I$2),Table2[Date de l''entretien],"",0,-1)</f>
        <v/>
      </c>
      <c r="J152" s="9" t="str" cm="1">
        <f t="array" ref="J152">_xlfn.XLOOKUP(1,(Table2[Nom]=$A152)*(Table2[Prénom]=$B152)*(Table2[Entretien réalisé]=J$2),Table2[Date de l''entretien],"",0,-1)</f>
        <v/>
      </c>
      <c r="K152" s="9" t="str" cm="1">
        <f t="array" ref="K152">_xlfn.XLOOKUP(1,(Table2[Nom]=$A152)*(Table2[Prénom]=$B152)*(Table2[Entretien réalisé]=K$2),Table2[Date de l''entretien],"",0,-1)</f>
        <v/>
      </c>
      <c r="L152" s="9" t="str" cm="1">
        <f t="array" ref="L152">_xlfn.XLOOKUP(1,(Table2[Nom]=$A152)*(Table2[Prénom]=$B152)*(Table2[Entretien réalisé]=L$2),Table2[Date de l''entretien],"",0,-1)</f>
        <v/>
      </c>
      <c r="M152" s="35" t="str">
        <f>IF(A152="","",IF(H152="",WORKDAY(DATE(YEAR($D152),MONTH($D152)+_xlfn.XLOOKUP(M$2,Paramètres!$A$4:$A$8,Paramètres!$B$4:$B$8,"??",0,1),DAY($D152))-1,1,Table3[Jours fériés]),""))</f>
        <v/>
      </c>
      <c r="N152" s="35" t="str">
        <f>IF(A152="","",IF(I152="",WORKDAY(DATE(YEAR($D152),MONTH($D152)+_xlfn.XLOOKUP(N$2,Paramètres!$A$4:$A$8,Paramètres!$B$4:$B$8,"??",0,1),DAY($D152))-1,1,Table3[Jours fériés]),
WORKDAY(DATE(YEAR($I152),MONTH($I152)+_xlfn.XLOOKUP(N$2,Paramètres!$A$4:$A$8,Paramètres!$B$4:$B$8,"??",0,1),DAY($I152))-1,1,Table3[Jours fériés])))</f>
        <v/>
      </c>
      <c r="O152" s="35" t="str">
        <f>IF(A152="","",IF(J152="",WORKDAY(DATE(YEAR($D152),MONTH($D152)+_xlfn.XLOOKUP(O$2,Paramètres!$A$4:$A$8,Paramètres!$B$4:$B$8,"??",0,1),DAY($D152))-1,1,Table3[Jours fériés]),""))</f>
        <v/>
      </c>
      <c r="P152" s="35" t="str">
        <f>IF(A152="","",IF(K152="",IF($F152=_xlfn.XLOOKUP(P$2,Paramètres!$A$4:$A$8,Paramètres!$B$4:$B$8,"??",0,1),WORKDAY(DATE(YEAR(E152)+_xlfn.XLOOKUP(P$2,Paramètres!$A$4:$A$8,Paramètres!$B$4:$B$8,"??",0,1),MONTH(E152)+2,0)-1,1,Table3[Jours fériés]),
WORKDAY(DATE(YEAR($E152)+_xlfn.XLOOKUP(P$2,Paramètres!$A$4:$A$8,Paramètres!$B$4:$B$8,"??",0,1),MONTH($E152),DAY($E152))-1,1,Table3[Jours fériés])),""))</f>
        <v/>
      </c>
      <c r="Q152" s="35" t="str">
        <f ca="1">IF(A152="","",IF(L152="",IF($F152=_xlfn.XLOOKUP(Q$2,Paramètres!$A$4:$A$8,Paramètres!$B$4:$B$8,"??",0,1),WORKDAY(DATE(YEAR(TODAY()),MONTH(F152)+2,0)-1,1,Table3[Jours fériés]),
WORKDAY(DATE(YEAR($E152)+_xlfn.XLOOKUP(Q$2,Paramètres!$A$4:$A$8,Paramètres!$B$4:$B$8,"??",0,1),MONTH($E152),DAY($E152))-1,1,Table3[Jours fériés])),""))</f>
        <v/>
      </c>
    </row>
    <row r="153" spans="8:17" x14ac:dyDescent="0.2">
      <c r="H153" s="9" t="str" cm="1">
        <f t="array" ref="H153">_xlfn.XLOOKUP(1,(Table2[Nom]=$A153)*(Table2[Prénom]=$B153)*(Table2[Entretien réalisé]=H$2),Table2[Date de l''entretien],"",0,-1)</f>
        <v/>
      </c>
      <c r="I153" s="9" t="str" cm="1">
        <f t="array" ref="I153">_xlfn.XLOOKUP(1,(Table2[Nom]=$A153)*(Table2[Prénom]=$B153)*(Table2[Entretien réalisé]=I$2),Table2[Date de l''entretien],"",0,-1)</f>
        <v/>
      </c>
      <c r="J153" s="9" t="str" cm="1">
        <f t="array" ref="J153">_xlfn.XLOOKUP(1,(Table2[Nom]=$A153)*(Table2[Prénom]=$B153)*(Table2[Entretien réalisé]=J$2),Table2[Date de l''entretien],"",0,-1)</f>
        <v/>
      </c>
      <c r="K153" s="9" t="str" cm="1">
        <f t="array" ref="K153">_xlfn.XLOOKUP(1,(Table2[Nom]=$A153)*(Table2[Prénom]=$B153)*(Table2[Entretien réalisé]=K$2),Table2[Date de l''entretien],"",0,-1)</f>
        <v/>
      </c>
      <c r="L153" s="9" t="str" cm="1">
        <f t="array" ref="L153">_xlfn.XLOOKUP(1,(Table2[Nom]=$A153)*(Table2[Prénom]=$B153)*(Table2[Entretien réalisé]=L$2),Table2[Date de l''entretien],"",0,-1)</f>
        <v/>
      </c>
      <c r="M153" s="35" t="str">
        <f>IF(A153="","",IF(H153="",WORKDAY(DATE(YEAR($D153),MONTH($D153)+_xlfn.XLOOKUP(M$2,Paramètres!$A$4:$A$8,Paramètres!$B$4:$B$8,"??",0,1),DAY($D153))-1,1,Table3[Jours fériés]),""))</f>
        <v/>
      </c>
      <c r="N153" s="35" t="str">
        <f>IF(A153="","",IF(I153="",WORKDAY(DATE(YEAR($D153),MONTH($D153)+_xlfn.XLOOKUP(N$2,Paramètres!$A$4:$A$8,Paramètres!$B$4:$B$8,"??",0,1),DAY($D153))-1,1,Table3[Jours fériés]),
WORKDAY(DATE(YEAR($I153),MONTH($I153)+_xlfn.XLOOKUP(N$2,Paramètres!$A$4:$A$8,Paramètres!$B$4:$B$8,"??",0,1),DAY($I153))-1,1,Table3[Jours fériés])))</f>
        <v/>
      </c>
      <c r="O153" s="35" t="str">
        <f>IF(A153="","",IF(J153="",WORKDAY(DATE(YEAR($D153),MONTH($D153)+_xlfn.XLOOKUP(O$2,Paramètres!$A$4:$A$8,Paramètres!$B$4:$B$8,"??",0,1),DAY($D153))-1,1,Table3[Jours fériés]),""))</f>
        <v/>
      </c>
      <c r="P153" s="35" t="str">
        <f>IF(A153="","",IF(K153="",IF($F153=_xlfn.XLOOKUP(P$2,Paramètres!$A$4:$A$8,Paramètres!$B$4:$B$8,"??",0,1),WORKDAY(DATE(YEAR(E153)+_xlfn.XLOOKUP(P$2,Paramètres!$A$4:$A$8,Paramètres!$B$4:$B$8,"??",0,1),MONTH(E153)+2,0)-1,1,Table3[Jours fériés]),
WORKDAY(DATE(YEAR($E153)+_xlfn.XLOOKUP(P$2,Paramètres!$A$4:$A$8,Paramètres!$B$4:$B$8,"??",0,1),MONTH($E153),DAY($E153))-1,1,Table3[Jours fériés])),""))</f>
        <v/>
      </c>
      <c r="Q153" s="35" t="str">
        <f ca="1">IF(A153="","",IF(L153="",IF($F153=_xlfn.XLOOKUP(Q$2,Paramètres!$A$4:$A$8,Paramètres!$B$4:$B$8,"??",0,1),WORKDAY(DATE(YEAR(TODAY()),MONTH(F153)+2,0)-1,1,Table3[Jours fériés]),
WORKDAY(DATE(YEAR($E153)+_xlfn.XLOOKUP(Q$2,Paramètres!$A$4:$A$8,Paramètres!$B$4:$B$8,"??",0,1),MONTH($E153),DAY($E153))-1,1,Table3[Jours fériés])),""))</f>
        <v/>
      </c>
    </row>
    <row r="154" spans="8:17" x14ac:dyDescent="0.2">
      <c r="H154" s="9" t="str" cm="1">
        <f t="array" ref="H154">_xlfn.XLOOKUP(1,(Table2[Nom]=$A154)*(Table2[Prénom]=$B154)*(Table2[Entretien réalisé]=H$2),Table2[Date de l''entretien],"",0,-1)</f>
        <v/>
      </c>
      <c r="I154" s="9" t="str" cm="1">
        <f t="array" ref="I154">_xlfn.XLOOKUP(1,(Table2[Nom]=$A154)*(Table2[Prénom]=$B154)*(Table2[Entretien réalisé]=I$2),Table2[Date de l''entretien],"",0,-1)</f>
        <v/>
      </c>
      <c r="J154" s="9" t="str" cm="1">
        <f t="array" ref="J154">_xlfn.XLOOKUP(1,(Table2[Nom]=$A154)*(Table2[Prénom]=$B154)*(Table2[Entretien réalisé]=J$2),Table2[Date de l''entretien],"",0,-1)</f>
        <v/>
      </c>
      <c r="K154" s="9" t="str" cm="1">
        <f t="array" ref="K154">_xlfn.XLOOKUP(1,(Table2[Nom]=$A154)*(Table2[Prénom]=$B154)*(Table2[Entretien réalisé]=K$2),Table2[Date de l''entretien],"",0,-1)</f>
        <v/>
      </c>
      <c r="L154" s="9" t="str" cm="1">
        <f t="array" ref="L154">_xlfn.XLOOKUP(1,(Table2[Nom]=$A154)*(Table2[Prénom]=$B154)*(Table2[Entretien réalisé]=L$2),Table2[Date de l''entretien],"",0,-1)</f>
        <v/>
      </c>
      <c r="M154" s="35" t="str">
        <f>IF(A154="","",IF(H154="",WORKDAY(DATE(YEAR($D154),MONTH($D154)+_xlfn.XLOOKUP(M$2,Paramètres!$A$4:$A$8,Paramètres!$B$4:$B$8,"??",0,1),DAY($D154))-1,1,Table3[Jours fériés]),""))</f>
        <v/>
      </c>
      <c r="N154" s="35" t="str">
        <f>IF(A154="","",IF(I154="",WORKDAY(DATE(YEAR($D154),MONTH($D154)+_xlfn.XLOOKUP(N$2,Paramètres!$A$4:$A$8,Paramètres!$B$4:$B$8,"??",0,1),DAY($D154))-1,1,Table3[Jours fériés]),
WORKDAY(DATE(YEAR($I154),MONTH($I154)+_xlfn.XLOOKUP(N$2,Paramètres!$A$4:$A$8,Paramètres!$B$4:$B$8,"??",0,1),DAY($I154))-1,1,Table3[Jours fériés])))</f>
        <v/>
      </c>
      <c r="O154" s="35" t="str">
        <f>IF(A154="","",IF(J154="",WORKDAY(DATE(YEAR($D154),MONTH($D154)+_xlfn.XLOOKUP(O$2,Paramètres!$A$4:$A$8,Paramètres!$B$4:$B$8,"??",0,1),DAY($D154))-1,1,Table3[Jours fériés]),""))</f>
        <v/>
      </c>
      <c r="P154" s="35" t="str">
        <f>IF(A154="","",IF(K154="",IF($F154=_xlfn.XLOOKUP(P$2,Paramètres!$A$4:$A$8,Paramètres!$B$4:$B$8,"??",0,1),WORKDAY(DATE(YEAR(E154)+_xlfn.XLOOKUP(P$2,Paramètres!$A$4:$A$8,Paramètres!$B$4:$B$8,"??",0,1),MONTH(E154)+2,0)-1,1,Table3[Jours fériés]),
WORKDAY(DATE(YEAR($E154)+_xlfn.XLOOKUP(P$2,Paramètres!$A$4:$A$8,Paramètres!$B$4:$B$8,"??",0,1),MONTH($E154),DAY($E154))-1,1,Table3[Jours fériés])),""))</f>
        <v/>
      </c>
      <c r="Q154" s="35" t="str">
        <f ca="1">IF(A154="","",IF(L154="",IF($F154=_xlfn.XLOOKUP(Q$2,Paramètres!$A$4:$A$8,Paramètres!$B$4:$B$8,"??",0,1),WORKDAY(DATE(YEAR(TODAY()),MONTH(F154)+2,0)-1,1,Table3[Jours fériés]),
WORKDAY(DATE(YEAR($E154)+_xlfn.XLOOKUP(Q$2,Paramètres!$A$4:$A$8,Paramètres!$B$4:$B$8,"??",0,1),MONTH($E154),DAY($E154))-1,1,Table3[Jours fériés])),""))</f>
        <v/>
      </c>
    </row>
    <row r="155" spans="8:17" x14ac:dyDescent="0.2">
      <c r="H155" s="9" t="str" cm="1">
        <f t="array" ref="H155">_xlfn.XLOOKUP(1,(Table2[Nom]=$A155)*(Table2[Prénom]=$B155)*(Table2[Entretien réalisé]=H$2),Table2[Date de l''entretien],"",0,-1)</f>
        <v/>
      </c>
      <c r="I155" s="9" t="str" cm="1">
        <f t="array" ref="I155">_xlfn.XLOOKUP(1,(Table2[Nom]=$A155)*(Table2[Prénom]=$B155)*(Table2[Entretien réalisé]=I$2),Table2[Date de l''entretien],"",0,-1)</f>
        <v/>
      </c>
      <c r="J155" s="9" t="str" cm="1">
        <f t="array" ref="J155">_xlfn.XLOOKUP(1,(Table2[Nom]=$A155)*(Table2[Prénom]=$B155)*(Table2[Entretien réalisé]=J$2),Table2[Date de l''entretien],"",0,-1)</f>
        <v/>
      </c>
      <c r="K155" s="9" t="str" cm="1">
        <f t="array" ref="K155">_xlfn.XLOOKUP(1,(Table2[Nom]=$A155)*(Table2[Prénom]=$B155)*(Table2[Entretien réalisé]=K$2),Table2[Date de l''entretien],"",0,-1)</f>
        <v/>
      </c>
      <c r="L155" s="9" t="str" cm="1">
        <f t="array" ref="L155">_xlfn.XLOOKUP(1,(Table2[Nom]=$A155)*(Table2[Prénom]=$B155)*(Table2[Entretien réalisé]=L$2),Table2[Date de l''entretien],"",0,-1)</f>
        <v/>
      </c>
      <c r="M155" s="35" t="str">
        <f>IF(A155="","",IF(H155="",WORKDAY(DATE(YEAR($D155),MONTH($D155)+_xlfn.XLOOKUP(M$2,Paramètres!$A$4:$A$8,Paramètres!$B$4:$B$8,"??",0,1),DAY($D155))-1,1,Table3[Jours fériés]),""))</f>
        <v/>
      </c>
      <c r="N155" s="35" t="str">
        <f>IF(A155="","",IF(I155="",WORKDAY(DATE(YEAR($D155),MONTH($D155)+_xlfn.XLOOKUP(N$2,Paramètres!$A$4:$A$8,Paramètres!$B$4:$B$8,"??",0,1),DAY($D155))-1,1,Table3[Jours fériés]),
WORKDAY(DATE(YEAR($I155),MONTH($I155)+_xlfn.XLOOKUP(N$2,Paramètres!$A$4:$A$8,Paramètres!$B$4:$B$8,"??",0,1),DAY($I155))-1,1,Table3[Jours fériés])))</f>
        <v/>
      </c>
      <c r="O155" s="35" t="str">
        <f>IF(A155="","",IF(J155="",WORKDAY(DATE(YEAR($D155),MONTH($D155)+_xlfn.XLOOKUP(O$2,Paramètres!$A$4:$A$8,Paramètres!$B$4:$B$8,"??",0,1),DAY($D155))-1,1,Table3[Jours fériés]),""))</f>
        <v/>
      </c>
      <c r="P155" s="35" t="str">
        <f>IF(A155="","",IF(K155="",IF($F155=_xlfn.XLOOKUP(P$2,Paramètres!$A$4:$A$8,Paramètres!$B$4:$B$8,"??",0,1),WORKDAY(DATE(YEAR(E155)+_xlfn.XLOOKUP(P$2,Paramètres!$A$4:$A$8,Paramètres!$B$4:$B$8,"??",0,1),MONTH(E155)+2,0)-1,1,Table3[Jours fériés]),
WORKDAY(DATE(YEAR($E155)+_xlfn.XLOOKUP(P$2,Paramètres!$A$4:$A$8,Paramètres!$B$4:$B$8,"??",0,1),MONTH($E155),DAY($E155))-1,1,Table3[Jours fériés])),""))</f>
        <v/>
      </c>
      <c r="Q155" s="35" t="str">
        <f ca="1">IF(A155="","",IF(L155="",IF($F155=_xlfn.XLOOKUP(Q$2,Paramètres!$A$4:$A$8,Paramètres!$B$4:$B$8,"??",0,1),WORKDAY(DATE(YEAR(TODAY()),MONTH(F155)+2,0)-1,1,Table3[Jours fériés]),
WORKDAY(DATE(YEAR($E155)+_xlfn.XLOOKUP(Q$2,Paramètres!$A$4:$A$8,Paramètres!$B$4:$B$8,"??",0,1),MONTH($E155),DAY($E155))-1,1,Table3[Jours fériés])),""))</f>
        <v/>
      </c>
    </row>
    <row r="156" spans="8:17" x14ac:dyDescent="0.2">
      <c r="H156" s="9" t="str" cm="1">
        <f t="array" ref="H156">_xlfn.XLOOKUP(1,(Table2[Nom]=$A156)*(Table2[Prénom]=$B156)*(Table2[Entretien réalisé]=H$2),Table2[Date de l''entretien],"",0,-1)</f>
        <v/>
      </c>
      <c r="I156" s="9" t="str" cm="1">
        <f t="array" ref="I156">_xlfn.XLOOKUP(1,(Table2[Nom]=$A156)*(Table2[Prénom]=$B156)*(Table2[Entretien réalisé]=I$2),Table2[Date de l''entretien],"",0,-1)</f>
        <v/>
      </c>
      <c r="J156" s="9" t="str" cm="1">
        <f t="array" ref="J156">_xlfn.XLOOKUP(1,(Table2[Nom]=$A156)*(Table2[Prénom]=$B156)*(Table2[Entretien réalisé]=J$2),Table2[Date de l''entretien],"",0,-1)</f>
        <v/>
      </c>
      <c r="K156" s="9" t="str" cm="1">
        <f t="array" ref="K156">_xlfn.XLOOKUP(1,(Table2[Nom]=$A156)*(Table2[Prénom]=$B156)*(Table2[Entretien réalisé]=K$2),Table2[Date de l''entretien],"",0,-1)</f>
        <v/>
      </c>
      <c r="L156" s="9" t="str" cm="1">
        <f t="array" ref="L156">_xlfn.XLOOKUP(1,(Table2[Nom]=$A156)*(Table2[Prénom]=$B156)*(Table2[Entretien réalisé]=L$2),Table2[Date de l''entretien],"",0,-1)</f>
        <v/>
      </c>
      <c r="M156" s="35" t="str">
        <f>IF(A156="","",IF(H156="",WORKDAY(DATE(YEAR($D156),MONTH($D156)+_xlfn.XLOOKUP(M$2,Paramètres!$A$4:$A$8,Paramètres!$B$4:$B$8,"??",0,1),DAY($D156))-1,1,Table3[Jours fériés]),""))</f>
        <v/>
      </c>
      <c r="N156" s="35" t="str">
        <f>IF(A156="","",IF(I156="",WORKDAY(DATE(YEAR($D156),MONTH($D156)+_xlfn.XLOOKUP(N$2,Paramètres!$A$4:$A$8,Paramètres!$B$4:$B$8,"??",0,1),DAY($D156))-1,1,Table3[Jours fériés]),
WORKDAY(DATE(YEAR($I156),MONTH($I156)+_xlfn.XLOOKUP(N$2,Paramètres!$A$4:$A$8,Paramètres!$B$4:$B$8,"??",0,1),DAY($I156))-1,1,Table3[Jours fériés])))</f>
        <v/>
      </c>
      <c r="O156" s="35" t="str">
        <f>IF(A156="","",IF(J156="",WORKDAY(DATE(YEAR($D156),MONTH($D156)+_xlfn.XLOOKUP(O$2,Paramètres!$A$4:$A$8,Paramètres!$B$4:$B$8,"??",0,1),DAY($D156))-1,1,Table3[Jours fériés]),""))</f>
        <v/>
      </c>
      <c r="P156" s="35" t="str">
        <f>IF(A156="","",IF(K156="",IF($F156=_xlfn.XLOOKUP(P$2,Paramètres!$A$4:$A$8,Paramètres!$B$4:$B$8,"??",0,1),WORKDAY(DATE(YEAR(E156)+_xlfn.XLOOKUP(P$2,Paramètres!$A$4:$A$8,Paramètres!$B$4:$B$8,"??",0,1),MONTH(E156)+2,0)-1,1,Table3[Jours fériés]),
WORKDAY(DATE(YEAR($E156)+_xlfn.XLOOKUP(P$2,Paramètres!$A$4:$A$8,Paramètres!$B$4:$B$8,"??",0,1),MONTH($E156),DAY($E156))-1,1,Table3[Jours fériés])),""))</f>
        <v/>
      </c>
      <c r="Q156" s="35" t="str">
        <f ca="1">IF(A156="","",IF(L156="",IF($F156=_xlfn.XLOOKUP(Q$2,Paramètres!$A$4:$A$8,Paramètres!$B$4:$B$8,"??",0,1),WORKDAY(DATE(YEAR(TODAY()),MONTH(F156)+2,0)-1,1,Table3[Jours fériés]),
WORKDAY(DATE(YEAR($E156)+_xlfn.XLOOKUP(Q$2,Paramètres!$A$4:$A$8,Paramètres!$B$4:$B$8,"??",0,1),MONTH($E156),DAY($E156))-1,1,Table3[Jours fériés])),""))</f>
        <v/>
      </c>
    </row>
    <row r="157" spans="8:17" x14ac:dyDescent="0.2">
      <c r="H157" s="9" t="str" cm="1">
        <f t="array" ref="H157">_xlfn.XLOOKUP(1,(Table2[Nom]=$A157)*(Table2[Prénom]=$B157)*(Table2[Entretien réalisé]=H$2),Table2[Date de l''entretien],"",0,-1)</f>
        <v/>
      </c>
      <c r="I157" s="9" t="str" cm="1">
        <f t="array" ref="I157">_xlfn.XLOOKUP(1,(Table2[Nom]=$A157)*(Table2[Prénom]=$B157)*(Table2[Entretien réalisé]=I$2),Table2[Date de l''entretien],"",0,-1)</f>
        <v/>
      </c>
      <c r="J157" s="9" t="str" cm="1">
        <f t="array" ref="J157">_xlfn.XLOOKUP(1,(Table2[Nom]=$A157)*(Table2[Prénom]=$B157)*(Table2[Entretien réalisé]=J$2),Table2[Date de l''entretien],"",0,-1)</f>
        <v/>
      </c>
      <c r="K157" s="9" t="str" cm="1">
        <f t="array" ref="K157">_xlfn.XLOOKUP(1,(Table2[Nom]=$A157)*(Table2[Prénom]=$B157)*(Table2[Entretien réalisé]=K$2),Table2[Date de l''entretien],"",0,-1)</f>
        <v/>
      </c>
      <c r="L157" s="9" t="str" cm="1">
        <f t="array" ref="L157">_xlfn.XLOOKUP(1,(Table2[Nom]=$A157)*(Table2[Prénom]=$B157)*(Table2[Entretien réalisé]=L$2),Table2[Date de l''entretien],"",0,-1)</f>
        <v/>
      </c>
      <c r="M157" s="35" t="str">
        <f>IF(A157="","",IF(H157="",WORKDAY(DATE(YEAR($D157),MONTH($D157)+_xlfn.XLOOKUP(M$2,Paramètres!$A$4:$A$8,Paramètres!$B$4:$B$8,"??",0,1),DAY($D157))-1,1,Table3[Jours fériés]),""))</f>
        <v/>
      </c>
      <c r="N157" s="35" t="str">
        <f>IF(A157="","",IF(I157="",WORKDAY(DATE(YEAR($D157),MONTH($D157)+_xlfn.XLOOKUP(N$2,Paramètres!$A$4:$A$8,Paramètres!$B$4:$B$8,"??",0,1),DAY($D157))-1,1,Table3[Jours fériés]),
WORKDAY(DATE(YEAR($I157),MONTH($I157)+_xlfn.XLOOKUP(N$2,Paramètres!$A$4:$A$8,Paramètres!$B$4:$B$8,"??",0,1),DAY($I157))-1,1,Table3[Jours fériés])))</f>
        <v/>
      </c>
      <c r="O157" s="35" t="str">
        <f>IF(A157="","",IF(J157="",WORKDAY(DATE(YEAR($D157),MONTH($D157)+_xlfn.XLOOKUP(O$2,Paramètres!$A$4:$A$8,Paramètres!$B$4:$B$8,"??",0,1),DAY($D157))-1,1,Table3[Jours fériés]),""))</f>
        <v/>
      </c>
      <c r="P157" s="35" t="str">
        <f>IF(A157="","",IF(K157="",IF($F157=_xlfn.XLOOKUP(P$2,Paramètres!$A$4:$A$8,Paramètres!$B$4:$B$8,"??",0,1),WORKDAY(DATE(YEAR(E157)+_xlfn.XLOOKUP(P$2,Paramètres!$A$4:$A$8,Paramètres!$B$4:$B$8,"??",0,1),MONTH(E157)+2,0)-1,1,Table3[Jours fériés]),
WORKDAY(DATE(YEAR($E157)+_xlfn.XLOOKUP(P$2,Paramètres!$A$4:$A$8,Paramètres!$B$4:$B$8,"??",0,1),MONTH($E157),DAY($E157))-1,1,Table3[Jours fériés])),""))</f>
        <v/>
      </c>
      <c r="Q157" s="35" t="str">
        <f ca="1">IF(A157="","",IF(L157="",IF($F157=_xlfn.XLOOKUP(Q$2,Paramètres!$A$4:$A$8,Paramètres!$B$4:$B$8,"??",0,1),WORKDAY(DATE(YEAR(TODAY()),MONTH(F157)+2,0)-1,1,Table3[Jours fériés]),
WORKDAY(DATE(YEAR($E157)+_xlfn.XLOOKUP(Q$2,Paramètres!$A$4:$A$8,Paramètres!$B$4:$B$8,"??",0,1),MONTH($E157),DAY($E157))-1,1,Table3[Jours fériés])),""))</f>
        <v/>
      </c>
    </row>
    <row r="158" spans="8:17" x14ac:dyDescent="0.2">
      <c r="H158" s="9" t="str" cm="1">
        <f t="array" ref="H158">_xlfn.XLOOKUP(1,(Table2[Nom]=$A158)*(Table2[Prénom]=$B158)*(Table2[Entretien réalisé]=H$2),Table2[Date de l''entretien],"",0,-1)</f>
        <v/>
      </c>
      <c r="I158" s="9" t="str" cm="1">
        <f t="array" ref="I158">_xlfn.XLOOKUP(1,(Table2[Nom]=$A158)*(Table2[Prénom]=$B158)*(Table2[Entretien réalisé]=I$2),Table2[Date de l''entretien],"",0,-1)</f>
        <v/>
      </c>
      <c r="J158" s="9" t="str" cm="1">
        <f t="array" ref="J158">_xlfn.XLOOKUP(1,(Table2[Nom]=$A158)*(Table2[Prénom]=$B158)*(Table2[Entretien réalisé]=J$2),Table2[Date de l''entretien],"",0,-1)</f>
        <v/>
      </c>
      <c r="K158" s="9" t="str" cm="1">
        <f t="array" ref="K158">_xlfn.XLOOKUP(1,(Table2[Nom]=$A158)*(Table2[Prénom]=$B158)*(Table2[Entretien réalisé]=K$2),Table2[Date de l''entretien],"",0,-1)</f>
        <v/>
      </c>
      <c r="L158" s="9" t="str" cm="1">
        <f t="array" ref="L158">_xlfn.XLOOKUP(1,(Table2[Nom]=$A158)*(Table2[Prénom]=$B158)*(Table2[Entretien réalisé]=L$2),Table2[Date de l''entretien],"",0,-1)</f>
        <v/>
      </c>
      <c r="M158" s="35" t="str">
        <f>IF(A158="","",IF(H158="",WORKDAY(DATE(YEAR($D158),MONTH($D158)+_xlfn.XLOOKUP(M$2,Paramètres!$A$4:$A$8,Paramètres!$B$4:$B$8,"??",0,1),DAY($D158))-1,1,Table3[Jours fériés]),""))</f>
        <v/>
      </c>
      <c r="N158" s="35" t="str">
        <f>IF(A158="","",IF(I158="",WORKDAY(DATE(YEAR($D158),MONTH($D158)+_xlfn.XLOOKUP(N$2,Paramètres!$A$4:$A$8,Paramètres!$B$4:$B$8,"??",0,1),DAY($D158))-1,1,Table3[Jours fériés]),
WORKDAY(DATE(YEAR($I158),MONTH($I158)+_xlfn.XLOOKUP(N$2,Paramètres!$A$4:$A$8,Paramètres!$B$4:$B$8,"??",0,1),DAY($I158))-1,1,Table3[Jours fériés])))</f>
        <v/>
      </c>
      <c r="O158" s="35" t="str">
        <f>IF(A158="","",IF(J158="",WORKDAY(DATE(YEAR($D158),MONTH($D158)+_xlfn.XLOOKUP(O$2,Paramètres!$A$4:$A$8,Paramètres!$B$4:$B$8,"??",0,1),DAY($D158))-1,1,Table3[Jours fériés]),""))</f>
        <v/>
      </c>
      <c r="P158" s="35" t="str">
        <f>IF(A158="","",IF(K158="",IF($F158=_xlfn.XLOOKUP(P$2,Paramètres!$A$4:$A$8,Paramètres!$B$4:$B$8,"??",0,1),WORKDAY(DATE(YEAR(E158)+_xlfn.XLOOKUP(P$2,Paramètres!$A$4:$A$8,Paramètres!$B$4:$B$8,"??",0,1),MONTH(E158)+2,0)-1,1,Table3[Jours fériés]),
WORKDAY(DATE(YEAR($E158)+_xlfn.XLOOKUP(P$2,Paramètres!$A$4:$A$8,Paramètres!$B$4:$B$8,"??",0,1),MONTH($E158),DAY($E158))-1,1,Table3[Jours fériés])),""))</f>
        <v/>
      </c>
      <c r="Q158" s="35" t="str">
        <f ca="1">IF(A158="","",IF(L158="",IF($F158=_xlfn.XLOOKUP(Q$2,Paramètres!$A$4:$A$8,Paramètres!$B$4:$B$8,"??",0,1),WORKDAY(DATE(YEAR(TODAY()),MONTH(F158)+2,0)-1,1,Table3[Jours fériés]),
WORKDAY(DATE(YEAR($E158)+_xlfn.XLOOKUP(Q$2,Paramètres!$A$4:$A$8,Paramètres!$B$4:$B$8,"??",0,1),MONTH($E158),DAY($E158))-1,1,Table3[Jours fériés])),""))</f>
        <v/>
      </c>
    </row>
    <row r="159" spans="8:17" x14ac:dyDescent="0.2">
      <c r="H159" s="9" t="str" cm="1">
        <f t="array" ref="H159">_xlfn.XLOOKUP(1,(Table2[Nom]=$A159)*(Table2[Prénom]=$B159)*(Table2[Entretien réalisé]=H$2),Table2[Date de l''entretien],"",0,-1)</f>
        <v/>
      </c>
      <c r="I159" s="9" t="str" cm="1">
        <f t="array" ref="I159">_xlfn.XLOOKUP(1,(Table2[Nom]=$A159)*(Table2[Prénom]=$B159)*(Table2[Entretien réalisé]=I$2),Table2[Date de l''entretien],"",0,-1)</f>
        <v/>
      </c>
      <c r="J159" s="9" t="str" cm="1">
        <f t="array" ref="J159">_xlfn.XLOOKUP(1,(Table2[Nom]=$A159)*(Table2[Prénom]=$B159)*(Table2[Entretien réalisé]=J$2),Table2[Date de l''entretien],"",0,-1)</f>
        <v/>
      </c>
      <c r="K159" s="9" t="str" cm="1">
        <f t="array" ref="K159">_xlfn.XLOOKUP(1,(Table2[Nom]=$A159)*(Table2[Prénom]=$B159)*(Table2[Entretien réalisé]=K$2),Table2[Date de l''entretien],"",0,-1)</f>
        <v/>
      </c>
      <c r="L159" s="9" t="str" cm="1">
        <f t="array" ref="L159">_xlfn.XLOOKUP(1,(Table2[Nom]=$A159)*(Table2[Prénom]=$B159)*(Table2[Entretien réalisé]=L$2),Table2[Date de l''entretien],"",0,-1)</f>
        <v/>
      </c>
      <c r="M159" s="35" t="str">
        <f>IF(A159="","",IF(H159="",WORKDAY(DATE(YEAR($D159),MONTH($D159)+_xlfn.XLOOKUP(M$2,Paramètres!$A$4:$A$8,Paramètres!$B$4:$B$8,"??",0,1),DAY($D159))-1,1,Table3[Jours fériés]),""))</f>
        <v/>
      </c>
      <c r="N159" s="35" t="str">
        <f>IF(A159="","",IF(I159="",WORKDAY(DATE(YEAR($D159),MONTH($D159)+_xlfn.XLOOKUP(N$2,Paramètres!$A$4:$A$8,Paramètres!$B$4:$B$8,"??",0,1),DAY($D159))-1,1,Table3[Jours fériés]),
WORKDAY(DATE(YEAR($I159),MONTH($I159)+_xlfn.XLOOKUP(N$2,Paramètres!$A$4:$A$8,Paramètres!$B$4:$B$8,"??",0,1),DAY($I159))-1,1,Table3[Jours fériés])))</f>
        <v/>
      </c>
      <c r="O159" s="35" t="str">
        <f>IF(A159="","",IF(J159="",WORKDAY(DATE(YEAR($D159),MONTH($D159)+_xlfn.XLOOKUP(O$2,Paramètres!$A$4:$A$8,Paramètres!$B$4:$B$8,"??",0,1),DAY($D159))-1,1,Table3[Jours fériés]),""))</f>
        <v/>
      </c>
      <c r="P159" s="35" t="str">
        <f>IF(A159="","",IF(K159="",IF($F159=_xlfn.XLOOKUP(P$2,Paramètres!$A$4:$A$8,Paramètres!$B$4:$B$8,"??",0,1),WORKDAY(DATE(YEAR(E159)+_xlfn.XLOOKUP(P$2,Paramètres!$A$4:$A$8,Paramètres!$B$4:$B$8,"??",0,1),MONTH(E159)+2,0)-1,1,Table3[Jours fériés]),
WORKDAY(DATE(YEAR($E159)+_xlfn.XLOOKUP(P$2,Paramètres!$A$4:$A$8,Paramètres!$B$4:$B$8,"??",0,1),MONTH($E159),DAY($E159))-1,1,Table3[Jours fériés])),""))</f>
        <v/>
      </c>
      <c r="Q159" s="35" t="str">
        <f ca="1">IF(A159="","",IF(L159="",IF($F159=_xlfn.XLOOKUP(Q$2,Paramètres!$A$4:$A$8,Paramètres!$B$4:$B$8,"??",0,1),WORKDAY(DATE(YEAR(TODAY()),MONTH(F159)+2,0)-1,1,Table3[Jours fériés]),
WORKDAY(DATE(YEAR($E159)+_xlfn.XLOOKUP(Q$2,Paramètres!$A$4:$A$8,Paramètres!$B$4:$B$8,"??",0,1),MONTH($E159),DAY($E159))-1,1,Table3[Jours fériés])),""))</f>
        <v/>
      </c>
    </row>
    <row r="160" spans="8:17" x14ac:dyDescent="0.2">
      <c r="H160" s="9" t="str" cm="1">
        <f t="array" ref="H160">_xlfn.XLOOKUP(1,(Table2[Nom]=$A160)*(Table2[Prénom]=$B160)*(Table2[Entretien réalisé]=H$2),Table2[Date de l''entretien],"",0,-1)</f>
        <v/>
      </c>
      <c r="I160" s="9" t="str" cm="1">
        <f t="array" ref="I160">_xlfn.XLOOKUP(1,(Table2[Nom]=$A160)*(Table2[Prénom]=$B160)*(Table2[Entretien réalisé]=I$2),Table2[Date de l''entretien],"",0,-1)</f>
        <v/>
      </c>
      <c r="J160" s="9" t="str" cm="1">
        <f t="array" ref="J160">_xlfn.XLOOKUP(1,(Table2[Nom]=$A160)*(Table2[Prénom]=$B160)*(Table2[Entretien réalisé]=J$2),Table2[Date de l''entretien],"",0,-1)</f>
        <v/>
      </c>
      <c r="K160" s="9" t="str" cm="1">
        <f t="array" ref="K160">_xlfn.XLOOKUP(1,(Table2[Nom]=$A160)*(Table2[Prénom]=$B160)*(Table2[Entretien réalisé]=K$2),Table2[Date de l''entretien],"",0,-1)</f>
        <v/>
      </c>
      <c r="L160" s="9" t="str" cm="1">
        <f t="array" ref="L160">_xlfn.XLOOKUP(1,(Table2[Nom]=$A160)*(Table2[Prénom]=$B160)*(Table2[Entretien réalisé]=L$2),Table2[Date de l''entretien],"",0,-1)</f>
        <v/>
      </c>
      <c r="M160" s="35" t="str">
        <f>IF(A160="","",IF(H160="",WORKDAY(DATE(YEAR($D160),MONTH($D160)+_xlfn.XLOOKUP(M$2,Paramètres!$A$4:$A$8,Paramètres!$B$4:$B$8,"??",0,1),DAY($D160))-1,1,Table3[Jours fériés]),""))</f>
        <v/>
      </c>
      <c r="N160" s="35" t="str">
        <f>IF(A160="","",IF(I160="",WORKDAY(DATE(YEAR($D160),MONTH($D160)+_xlfn.XLOOKUP(N$2,Paramètres!$A$4:$A$8,Paramètres!$B$4:$B$8,"??",0,1),DAY($D160))-1,1,Table3[Jours fériés]),
WORKDAY(DATE(YEAR($I160),MONTH($I160)+_xlfn.XLOOKUP(N$2,Paramètres!$A$4:$A$8,Paramètres!$B$4:$B$8,"??",0,1),DAY($I160))-1,1,Table3[Jours fériés])))</f>
        <v/>
      </c>
      <c r="O160" s="35" t="str">
        <f>IF(A160="","",IF(J160="",WORKDAY(DATE(YEAR($D160),MONTH($D160)+_xlfn.XLOOKUP(O$2,Paramètres!$A$4:$A$8,Paramètres!$B$4:$B$8,"??",0,1),DAY($D160))-1,1,Table3[Jours fériés]),""))</f>
        <v/>
      </c>
      <c r="P160" s="35" t="str">
        <f>IF(A160="","",IF(K160="",IF($F160=_xlfn.XLOOKUP(P$2,Paramètres!$A$4:$A$8,Paramètres!$B$4:$B$8,"??",0,1),WORKDAY(DATE(YEAR(E160)+_xlfn.XLOOKUP(P$2,Paramètres!$A$4:$A$8,Paramètres!$B$4:$B$8,"??",0,1),MONTH(E160)+2,0)-1,1,Table3[Jours fériés]),
WORKDAY(DATE(YEAR($E160)+_xlfn.XLOOKUP(P$2,Paramètres!$A$4:$A$8,Paramètres!$B$4:$B$8,"??",0,1),MONTH($E160),DAY($E160))-1,1,Table3[Jours fériés])),""))</f>
        <v/>
      </c>
      <c r="Q160" s="35" t="str">
        <f ca="1">IF(A160="","",IF(L160="",IF($F160=_xlfn.XLOOKUP(Q$2,Paramètres!$A$4:$A$8,Paramètres!$B$4:$B$8,"??",0,1),WORKDAY(DATE(YEAR(TODAY()),MONTH(F160)+2,0)-1,1,Table3[Jours fériés]),
WORKDAY(DATE(YEAR($E160)+_xlfn.XLOOKUP(Q$2,Paramètres!$A$4:$A$8,Paramètres!$B$4:$B$8,"??",0,1),MONTH($E160),DAY($E160))-1,1,Table3[Jours fériés])),""))</f>
        <v/>
      </c>
    </row>
    <row r="161" spans="8:17" x14ac:dyDescent="0.2">
      <c r="H161" s="9" t="str" cm="1">
        <f t="array" ref="H161">_xlfn.XLOOKUP(1,(Table2[Nom]=$A161)*(Table2[Prénom]=$B161)*(Table2[Entretien réalisé]=H$2),Table2[Date de l''entretien],"",0,-1)</f>
        <v/>
      </c>
      <c r="I161" s="9" t="str" cm="1">
        <f t="array" ref="I161">_xlfn.XLOOKUP(1,(Table2[Nom]=$A161)*(Table2[Prénom]=$B161)*(Table2[Entretien réalisé]=I$2),Table2[Date de l''entretien],"",0,-1)</f>
        <v/>
      </c>
      <c r="J161" s="9" t="str" cm="1">
        <f t="array" ref="J161">_xlfn.XLOOKUP(1,(Table2[Nom]=$A161)*(Table2[Prénom]=$B161)*(Table2[Entretien réalisé]=J$2),Table2[Date de l''entretien],"",0,-1)</f>
        <v/>
      </c>
      <c r="K161" s="9" t="str" cm="1">
        <f t="array" ref="K161">_xlfn.XLOOKUP(1,(Table2[Nom]=$A161)*(Table2[Prénom]=$B161)*(Table2[Entretien réalisé]=K$2),Table2[Date de l''entretien],"",0,-1)</f>
        <v/>
      </c>
      <c r="L161" s="9" t="str" cm="1">
        <f t="array" ref="L161">_xlfn.XLOOKUP(1,(Table2[Nom]=$A161)*(Table2[Prénom]=$B161)*(Table2[Entretien réalisé]=L$2),Table2[Date de l''entretien],"",0,-1)</f>
        <v/>
      </c>
      <c r="M161" s="35" t="str">
        <f>IF(A161="","",IF(H161="",WORKDAY(DATE(YEAR($D161),MONTH($D161)+_xlfn.XLOOKUP(M$2,Paramètres!$A$4:$A$8,Paramètres!$B$4:$B$8,"??",0,1),DAY($D161))-1,1,Table3[Jours fériés]),""))</f>
        <v/>
      </c>
      <c r="N161" s="35" t="str">
        <f>IF(A161="","",IF(I161="",WORKDAY(DATE(YEAR($D161),MONTH($D161)+_xlfn.XLOOKUP(N$2,Paramètres!$A$4:$A$8,Paramètres!$B$4:$B$8,"??",0,1),DAY($D161))-1,1,Table3[Jours fériés]),
WORKDAY(DATE(YEAR($I161),MONTH($I161)+_xlfn.XLOOKUP(N$2,Paramètres!$A$4:$A$8,Paramètres!$B$4:$B$8,"??",0,1),DAY($I161))-1,1,Table3[Jours fériés])))</f>
        <v/>
      </c>
      <c r="O161" s="35" t="str">
        <f>IF(A161="","",IF(J161="",WORKDAY(DATE(YEAR($D161),MONTH($D161)+_xlfn.XLOOKUP(O$2,Paramètres!$A$4:$A$8,Paramètres!$B$4:$B$8,"??",0,1),DAY($D161))-1,1,Table3[Jours fériés]),""))</f>
        <v/>
      </c>
      <c r="P161" s="35" t="str">
        <f>IF(A161="","",IF(K161="",IF($F161=_xlfn.XLOOKUP(P$2,Paramètres!$A$4:$A$8,Paramètres!$B$4:$B$8,"??",0,1),WORKDAY(DATE(YEAR(E161)+_xlfn.XLOOKUP(P$2,Paramètres!$A$4:$A$8,Paramètres!$B$4:$B$8,"??",0,1),MONTH(E161)+2,0)-1,1,Table3[Jours fériés]),
WORKDAY(DATE(YEAR($E161)+_xlfn.XLOOKUP(P$2,Paramètres!$A$4:$A$8,Paramètres!$B$4:$B$8,"??",0,1),MONTH($E161),DAY($E161))-1,1,Table3[Jours fériés])),""))</f>
        <v/>
      </c>
      <c r="Q161" s="35" t="str">
        <f ca="1">IF(A161="","",IF(L161="",IF($F161=_xlfn.XLOOKUP(Q$2,Paramètres!$A$4:$A$8,Paramètres!$B$4:$B$8,"??",0,1),WORKDAY(DATE(YEAR(TODAY()),MONTH(F161)+2,0)-1,1,Table3[Jours fériés]),
WORKDAY(DATE(YEAR($E161)+_xlfn.XLOOKUP(Q$2,Paramètres!$A$4:$A$8,Paramètres!$B$4:$B$8,"??",0,1),MONTH($E161),DAY($E161))-1,1,Table3[Jours fériés])),""))</f>
        <v/>
      </c>
    </row>
    <row r="162" spans="8:17" x14ac:dyDescent="0.2">
      <c r="H162" s="9" t="str" cm="1">
        <f t="array" ref="H162">_xlfn.XLOOKUP(1,(Table2[Nom]=$A162)*(Table2[Prénom]=$B162)*(Table2[Entretien réalisé]=H$2),Table2[Date de l''entretien],"",0,-1)</f>
        <v/>
      </c>
      <c r="I162" s="9" t="str" cm="1">
        <f t="array" ref="I162">_xlfn.XLOOKUP(1,(Table2[Nom]=$A162)*(Table2[Prénom]=$B162)*(Table2[Entretien réalisé]=I$2),Table2[Date de l''entretien],"",0,-1)</f>
        <v/>
      </c>
      <c r="J162" s="9" t="str" cm="1">
        <f t="array" ref="J162">_xlfn.XLOOKUP(1,(Table2[Nom]=$A162)*(Table2[Prénom]=$B162)*(Table2[Entretien réalisé]=J$2),Table2[Date de l''entretien],"",0,-1)</f>
        <v/>
      </c>
      <c r="K162" s="9" t="str" cm="1">
        <f t="array" ref="K162">_xlfn.XLOOKUP(1,(Table2[Nom]=$A162)*(Table2[Prénom]=$B162)*(Table2[Entretien réalisé]=K$2),Table2[Date de l''entretien],"",0,-1)</f>
        <v/>
      </c>
      <c r="L162" s="9" t="str" cm="1">
        <f t="array" ref="L162">_xlfn.XLOOKUP(1,(Table2[Nom]=$A162)*(Table2[Prénom]=$B162)*(Table2[Entretien réalisé]=L$2),Table2[Date de l''entretien],"",0,-1)</f>
        <v/>
      </c>
      <c r="M162" s="35" t="str">
        <f>IF(A162="","",IF(H162="",WORKDAY(DATE(YEAR($D162),MONTH($D162)+_xlfn.XLOOKUP(M$2,Paramètres!$A$4:$A$8,Paramètres!$B$4:$B$8,"??",0,1),DAY($D162))-1,1,Table3[Jours fériés]),""))</f>
        <v/>
      </c>
      <c r="N162" s="35" t="str">
        <f>IF(A162="","",IF(I162="",WORKDAY(DATE(YEAR($D162),MONTH($D162)+_xlfn.XLOOKUP(N$2,Paramètres!$A$4:$A$8,Paramètres!$B$4:$B$8,"??",0,1),DAY($D162))-1,1,Table3[Jours fériés]),
WORKDAY(DATE(YEAR($I162),MONTH($I162)+_xlfn.XLOOKUP(N$2,Paramètres!$A$4:$A$8,Paramètres!$B$4:$B$8,"??",0,1),DAY($I162))-1,1,Table3[Jours fériés])))</f>
        <v/>
      </c>
      <c r="O162" s="35" t="str">
        <f>IF(A162="","",IF(J162="",WORKDAY(DATE(YEAR($D162),MONTH($D162)+_xlfn.XLOOKUP(O$2,Paramètres!$A$4:$A$8,Paramètres!$B$4:$B$8,"??",0,1),DAY($D162))-1,1,Table3[Jours fériés]),""))</f>
        <v/>
      </c>
      <c r="P162" s="35" t="str">
        <f>IF(A162="","",IF(K162="",IF($F162=_xlfn.XLOOKUP(P$2,Paramètres!$A$4:$A$8,Paramètres!$B$4:$B$8,"??",0,1),WORKDAY(DATE(YEAR(E162)+_xlfn.XLOOKUP(P$2,Paramètres!$A$4:$A$8,Paramètres!$B$4:$B$8,"??",0,1),MONTH(E162)+2,0)-1,1,Table3[Jours fériés]),
WORKDAY(DATE(YEAR($E162)+_xlfn.XLOOKUP(P$2,Paramètres!$A$4:$A$8,Paramètres!$B$4:$B$8,"??",0,1),MONTH($E162),DAY($E162))-1,1,Table3[Jours fériés])),""))</f>
        <v/>
      </c>
      <c r="Q162" s="35" t="str">
        <f ca="1">IF(A162="","",IF(L162="",IF($F162=_xlfn.XLOOKUP(Q$2,Paramètres!$A$4:$A$8,Paramètres!$B$4:$B$8,"??",0,1),WORKDAY(DATE(YEAR(TODAY()),MONTH(F162)+2,0)-1,1,Table3[Jours fériés]),
WORKDAY(DATE(YEAR($E162)+_xlfn.XLOOKUP(Q$2,Paramètres!$A$4:$A$8,Paramètres!$B$4:$B$8,"??",0,1),MONTH($E162),DAY($E162))-1,1,Table3[Jours fériés])),""))</f>
        <v/>
      </c>
    </row>
    <row r="163" spans="8:17" x14ac:dyDescent="0.2">
      <c r="H163" s="9" t="str" cm="1">
        <f t="array" ref="H163">_xlfn.XLOOKUP(1,(Table2[Nom]=$A163)*(Table2[Prénom]=$B163)*(Table2[Entretien réalisé]=H$2),Table2[Date de l''entretien],"",0,-1)</f>
        <v/>
      </c>
      <c r="I163" s="9" t="str" cm="1">
        <f t="array" ref="I163">_xlfn.XLOOKUP(1,(Table2[Nom]=$A163)*(Table2[Prénom]=$B163)*(Table2[Entretien réalisé]=I$2),Table2[Date de l''entretien],"",0,-1)</f>
        <v/>
      </c>
      <c r="J163" s="9" t="str" cm="1">
        <f t="array" ref="J163">_xlfn.XLOOKUP(1,(Table2[Nom]=$A163)*(Table2[Prénom]=$B163)*(Table2[Entretien réalisé]=J$2),Table2[Date de l''entretien],"",0,-1)</f>
        <v/>
      </c>
      <c r="K163" s="9" t="str" cm="1">
        <f t="array" ref="K163">_xlfn.XLOOKUP(1,(Table2[Nom]=$A163)*(Table2[Prénom]=$B163)*(Table2[Entretien réalisé]=K$2),Table2[Date de l''entretien],"",0,-1)</f>
        <v/>
      </c>
      <c r="L163" s="9" t="str" cm="1">
        <f t="array" ref="L163">_xlfn.XLOOKUP(1,(Table2[Nom]=$A163)*(Table2[Prénom]=$B163)*(Table2[Entretien réalisé]=L$2),Table2[Date de l''entretien],"",0,-1)</f>
        <v/>
      </c>
      <c r="M163" s="35" t="str">
        <f>IF(A163="","",IF(H163="",WORKDAY(DATE(YEAR($D163),MONTH($D163)+_xlfn.XLOOKUP(M$2,Paramètres!$A$4:$A$8,Paramètres!$B$4:$B$8,"??",0,1),DAY($D163))-1,1,Table3[Jours fériés]),""))</f>
        <v/>
      </c>
      <c r="N163" s="35" t="str">
        <f>IF(A163="","",IF(I163="",WORKDAY(DATE(YEAR($D163),MONTH($D163)+_xlfn.XLOOKUP(N$2,Paramètres!$A$4:$A$8,Paramètres!$B$4:$B$8,"??",0,1),DAY($D163))-1,1,Table3[Jours fériés]),
WORKDAY(DATE(YEAR($I163),MONTH($I163)+_xlfn.XLOOKUP(N$2,Paramètres!$A$4:$A$8,Paramètres!$B$4:$B$8,"??",0,1),DAY($I163))-1,1,Table3[Jours fériés])))</f>
        <v/>
      </c>
      <c r="O163" s="35" t="str">
        <f>IF(A163="","",IF(J163="",WORKDAY(DATE(YEAR($D163),MONTH($D163)+_xlfn.XLOOKUP(O$2,Paramètres!$A$4:$A$8,Paramètres!$B$4:$B$8,"??",0,1),DAY($D163))-1,1,Table3[Jours fériés]),""))</f>
        <v/>
      </c>
      <c r="P163" s="35" t="str">
        <f>IF(A163="","",IF(K163="",IF($F163=_xlfn.XLOOKUP(P$2,Paramètres!$A$4:$A$8,Paramètres!$B$4:$B$8,"??",0,1),WORKDAY(DATE(YEAR(E163)+_xlfn.XLOOKUP(P$2,Paramètres!$A$4:$A$8,Paramètres!$B$4:$B$8,"??",0,1),MONTH(E163)+2,0)-1,1,Table3[Jours fériés]),
WORKDAY(DATE(YEAR($E163)+_xlfn.XLOOKUP(P$2,Paramètres!$A$4:$A$8,Paramètres!$B$4:$B$8,"??",0,1),MONTH($E163),DAY($E163))-1,1,Table3[Jours fériés])),""))</f>
        <v/>
      </c>
      <c r="Q163" s="35" t="str">
        <f ca="1">IF(A163="","",IF(L163="",IF($F163=_xlfn.XLOOKUP(Q$2,Paramètres!$A$4:$A$8,Paramètres!$B$4:$B$8,"??",0,1),WORKDAY(DATE(YEAR(TODAY()),MONTH(F163)+2,0)-1,1,Table3[Jours fériés]),
WORKDAY(DATE(YEAR($E163)+_xlfn.XLOOKUP(Q$2,Paramètres!$A$4:$A$8,Paramètres!$B$4:$B$8,"??",0,1),MONTH($E163),DAY($E163))-1,1,Table3[Jours fériés])),""))</f>
        <v/>
      </c>
    </row>
    <row r="164" spans="8:17" x14ac:dyDescent="0.2">
      <c r="H164" s="9" t="str" cm="1">
        <f t="array" ref="H164">_xlfn.XLOOKUP(1,(Table2[Nom]=$A164)*(Table2[Prénom]=$B164)*(Table2[Entretien réalisé]=H$2),Table2[Date de l''entretien],"",0,-1)</f>
        <v/>
      </c>
      <c r="I164" s="9" t="str" cm="1">
        <f t="array" ref="I164">_xlfn.XLOOKUP(1,(Table2[Nom]=$A164)*(Table2[Prénom]=$B164)*(Table2[Entretien réalisé]=I$2),Table2[Date de l''entretien],"",0,-1)</f>
        <v/>
      </c>
      <c r="J164" s="9" t="str" cm="1">
        <f t="array" ref="J164">_xlfn.XLOOKUP(1,(Table2[Nom]=$A164)*(Table2[Prénom]=$B164)*(Table2[Entretien réalisé]=J$2),Table2[Date de l''entretien],"",0,-1)</f>
        <v/>
      </c>
      <c r="K164" s="9" t="str" cm="1">
        <f t="array" ref="K164">_xlfn.XLOOKUP(1,(Table2[Nom]=$A164)*(Table2[Prénom]=$B164)*(Table2[Entretien réalisé]=K$2),Table2[Date de l''entretien],"",0,-1)</f>
        <v/>
      </c>
      <c r="L164" s="9" t="str" cm="1">
        <f t="array" ref="L164">_xlfn.XLOOKUP(1,(Table2[Nom]=$A164)*(Table2[Prénom]=$B164)*(Table2[Entretien réalisé]=L$2),Table2[Date de l''entretien],"",0,-1)</f>
        <v/>
      </c>
      <c r="M164" s="35" t="str">
        <f>IF(A164="","",IF(H164="",WORKDAY(DATE(YEAR($D164),MONTH($D164)+_xlfn.XLOOKUP(M$2,Paramètres!$A$4:$A$8,Paramètres!$B$4:$B$8,"??",0,1),DAY($D164))-1,1,Table3[Jours fériés]),""))</f>
        <v/>
      </c>
      <c r="N164" s="35" t="str">
        <f>IF(A164="","",IF(I164="",WORKDAY(DATE(YEAR($D164),MONTH($D164)+_xlfn.XLOOKUP(N$2,Paramètres!$A$4:$A$8,Paramètres!$B$4:$B$8,"??",0,1),DAY($D164))-1,1,Table3[Jours fériés]),
WORKDAY(DATE(YEAR($I164),MONTH($I164)+_xlfn.XLOOKUP(N$2,Paramètres!$A$4:$A$8,Paramètres!$B$4:$B$8,"??",0,1),DAY($I164))-1,1,Table3[Jours fériés])))</f>
        <v/>
      </c>
      <c r="O164" s="35" t="str">
        <f>IF(A164="","",IF(J164="",WORKDAY(DATE(YEAR($D164),MONTH($D164)+_xlfn.XLOOKUP(O$2,Paramètres!$A$4:$A$8,Paramètres!$B$4:$B$8,"??",0,1),DAY($D164))-1,1,Table3[Jours fériés]),""))</f>
        <v/>
      </c>
      <c r="P164" s="35" t="str">
        <f>IF(A164="","",IF(K164="",IF($F164=_xlfn.XLOOKUP(P$2,Paramètres!$A$4:$A$8,Paramètres!$B$4:$B$8,"??",0,1),WORKDAY(DATE(YEAR(E164)+_xlfn.XLOOKUP(P$2,Paramètres!$A$4:$A$8,Paramètres!$B$4:$B$8,"??",0,1),MONTH(E164)+2,0)-1,1,Table3[Jours fériés]),
WORKDAY(DATE(YEAR($E164)+_xlfn.XLOOKUP(P$2,Paramètres!$A$4:$A$8,Paramètres!$B$4:$B$8,"??",0,1),MONTH($E164),DAY($E164))-1,1,Table3[Jours fériés])),""))</f>
        <v/>
      </c>
      <c r="Q164" s="35" t="str">
        <f ca="1">IF(A164="","",IF(L164="",IF($F164=_xlfn.XLOOKUP(Q$2,Paramètres!$A$4:$A$8,Paramètres!$B$4:$B$8,"??",0,1),WORKDAY(DATE(YEAR(TODAY()),MONTH(F164)+2,0)-1,1,Table3[Jours fériés]),
WORKDAY(DATE(YEAR($E164)+_xlfn.XLOOKUP(Q$2,Paramètres!$A$4:$A$8,Paramètres!$B$4:$B$8,"??",0,1),MONTH($E164),DAY($E164))-1,1,Table3[Jours fériés])),""))</f>
        <v/>
      </c>
    </row>
    <row r="165" spans="8:17" x14ac:dyDescent="0.2">
      <c r="H165" s="9" t="str" cm="1">
        <f t="array" ref="H165">_xlfn.XLOOKUP(1,(Table2[Nom]=$A165)*(Table2[Prénom]=$B165)*(Table2[Entretien réalisé]=H$2),Table2[Date de l''entretien],"",0,-1)</f>
        <v/>
      </c>
      <c r="I165" s="9" t="str" cm="1">
        <f t="array" ref="I165">_xlfn.XLOOKUP(1,(Table2[Nom]=$A165)*(Table2[Prénom]=$B165)*(Table2[Entretien réalisé]=I$2),Table2[Date de l''entretien],"",0,-1)</f>
        <v/>
      </c>
      <c r="J165" s="9" t="str" cm="1">
        <f t="array" ref="J165">_xlfn.XLOOKUP(1,(Table2[Nom]=$A165)*(Table2[Prénom]=$B165)*(Table2[Entretien réalisé]=J$2),Table2[Date de l''entretien],"",0,-1)</f>
        <v/>
      </c>
      <c r="K165" s="9" t="str" cm="1">
        <f t="array" ref="K165">_xlfn.XLOOKUP(1,(Table2[Nom]=$A165)*(Table2[Prénom]=$B165)*(Table2[Entretien réalisé]=K$2),Table2[Date de l''entretien],"",0,-1)</f>
        <v/>
      </c>
      <c r="L165" s="9" t="str" cm="1">
        <f t="array" ref="L165">_xlfn.XLOOKUP(1,(Table2[Nom]=$A165)*(Table2[Prénom]=$B165)*(Table2[Entretien réalisé]=L$2),Table2[Date de l''entretien],"",0,-1)</f>
        <v/>
      </c>
      <c r="M165" s="35" t="str">
        <f>IF(A165="","",IF(H165="",WORKDAY(DATE(YEAR($D165),MONTH($D165)+_xlfn.XLOOKUP(M$2,Paramètres!$A$4:$A$8,Paramètres!$B$4:$B$8,"??",0,1),DAY($D165))-1,1,Table3[Jours fériés]),""))</f>
        <v/>
      </c>
      <c r="N165" s="35" t="str">
        <f>IF(A165="","",IF(I165="",WORKDAY(DATE(YEAR($D165),MONTH($D165)+_xlfn.XLOOKUP(N$2,Paramètres!$A$4:$A$8,Paramètres!$B$4:$B$8,"??",0,1),DAY($D165))-1,1,Table3[Jours fériés]),
WORKDAY(DATE(YEAR($I165),MONTH($I165)+_xlfn.XLOOKUP(N$2,Paramètres!$A$4:$A$8,Paramètres!$B$4:$B$8,"??",0,1),DAY($I165))-1,1,Table3[Jours fériés])))</f>
        <v/>
      </c>
      <c r="O165" s="35" t="str">
        <f>IF(A165="","",IF(J165="",WORKDAY(DATE(YEAR($D165),MONTH($D165)+_xlfn.XLOOKUP(O$2,Paramètres!$A$4:$A$8,Paramètres!$B$4:$B$8,"??",0,1),DAY($D165))-1,1,Table3[Jours fériés]),""))</f>
        <v/>
      </c>
      <c r="P165" s="35" t="str">
        <f>IF(A165="","",IF(K165="",IF($F165=_xlfn.XLOOKUP(P$2,Paramètres!$A$4:$A$8,Paramètres!$B$4:$B$8,"??",0,1),WORKDAY(DATE(YEAR(E165)+_xlfn.XLOOKUP(P$2,Paramètres!$A$4:$A$8,Paramètres!$B$4:$B$8,"??",0,1),MONTH(E165)+2,0)-1,1,Table3[Jours fériés]),
WORKDAY(DATE(YEAR($E165)+_xlfn.XLOOKUP(P$2,Paramètres!$A$4:$A$8,Paramètres!$B$4:$B$8,"??",0,1),MONTH($E165),DAY($E165))-1,1,Table3[Jours fériés])),""))</f>
        <v/>
      </c>
      <c r="Q165" s="35" t="str">
        <f ca="1">IF(A165="","",IF(L165="",IF($F165=_xlfn.XLOOKUP(Q$2,Paramètres!$A$4:$A$8,Paramètres!$B$4:$B$8,"??",0,1),WORKDAY(DATE(YEAR(TODAY()),MONTH(F165)+2,0)-1,1,Table3[Jours fériés]),
WORKDAY(DATE(YEAR($E165)+_xlfn.XLOOKUP(Q$2,Paramètres!$A$4:$A$8,Paramètres!$B$4:$B$8,"??",0,1),MONTH($E165),DAY($E165))-1,1,Table3[Jours fériés])),""))</f>
        <v/>
      </c>
    </row>
    <row r="166" spans="8:17" x14ac:dyDescent="0.2">
      <c r="H166" s="9" t="str" cm="1">
        <f t="array" ref="H166">_xlfn.XLOOKUP(1,(Table2[Nom]=$A166)*(Table2[Prénom]=$B166)*(Table2[Entretien réalisé]=H$2),Table2[Date de l''entretien],"",0,-1)</f>
        <v/>
      </c>
      <c r="I166" s="9" t="str" cm="1">
        <f t="array" ref="I166">_xlfn.XLOOKUP(1,(Table2[Nom]=$A166)*(Table2[Prénom]=$B166)*(Table2[Entretien réalisé]=I$2),Table2[Date de l''entretien],"",0,-1)</f>
        <v/>
      </c>
      <c r="J166" s="9" t="str" cm="1">
        <f t="array" ref="J166">_xlfn.XLOOKUP(1,(Table2[Nom]=$A166)*(Table2[Prénom]=$B166)*(Table2[Entretien réalisé]=J$2),Table2[Date de l''entretien],"",0,-1)</f>
        <v/>
      </c>
      <c r="K166" s="9" t="str" cm="1">
        <f t="array" ref="K166">_xlfn.XLOOKUP(1,(Table2[Nom]=$A166)*(Table2[Prénom]=$B166)*(Table2[Entretien réalisé]=K$2),Table2[Date de l''entretien],"",0,-1)</f>
        <v/>
      </c>
      <c r="L166" s="9" t="str" cm="1">
        <f t="array" ref="L166">_xlfn.XLOOKUP(1,(Table2[Nom]=$A166)*(Table2[Prénom]=$B166)*(Table2[Entretien réalisé]=L$2),Table2[Date de l''entretien],"",0,-1)</f>
        <v/>
      </c>
      <c r="M166" s="35" t="str">
        <f>IF(A166="","",IF(H166="",WORKDAY(DATE(YEAR($D166),MONTH($D166)+_xlfn.XLOOKUP(M$2,Paramètres!$A$4:$A$8,Paramètres!$B$4:$B$8,"??",0,1),DAY($D166))-1,1,Table3[Jours fériés]),""))</f>
        <v/>
      </c>
      <c r="N166" s="35" t="str">
        <f>IF(A166="","",IF(I166="",WORKDAY(DATE(YEAR($D166),MONTH($D166)+_xlfn.XLOOKUP(N$2,Paramètres!$A$4:$A$8,Paramètres!$B$4:$B$8,"??",0,1),DAY($D166))-1,1,Table3[Jours fériés]),
WORKDAY(DATE(YEAR($I166),MONTH($I166)+_xlfn.XLOOKUP(N$2,Paramètres!$A$4:$A$8,Paramètres!$B$4:$B$8,"??",0,1),DAY($I166))-1,1,Table3[Jours fériés])))</f>
        <v/>
      </c>
      <c r="O166" s="35" t="str">
        <f>IF(A166="","",IF(J166="",WORKDAY(DATE(YEAR($D166),MONTH($D166)+_xlfn.XLOOKUP(O$2,Paramètres!$A$4:$A$8,Paramètres!$B$4:$B$8,"??",0,1),DAY($D166))-1,1,Table3[Jours fériés]),""))</f>
        <v/>
      </c>
      <c r="P166" s="35" t="str">
        <f>IF(A166="","",IF(K166="",IF($F166=_xlfn.XLOOKUP(P$2,Paramètres!$A$4:$A$8,Paramètres!$B$4:$B$8,"??",0,1),WORKDAY(DATE(YEAR(E166)+_xlfn.XLOOKUP(P$2,Paramètres!$A$4:$A$8,Paramètres!$B$4:$B$8,"??",0,1),MONTH(E166)+2,0)-1,1,Table3[Jours fériés]),
WORKDAY(DATE(YEAR($E166)+_xlfn.XLOOKUP(P$2,Paramètres!$A$4:$A$8,Paramètres!$B$4:$B$8,"??",0,1),MONTH($E166),DAY($E166))-1,1,Table3[Jours fériés])),""))</f>
        <v/>
      </c>
      <c r="Q166" s="35" t="str">
        <f ca="1">IF(A166="","",IF(L166="",IF($F166=_xlfn.XLOOKUP(Q$2,Paramètres!$A$4:$A$8,Paramètres!$B$4:$B$8,"??",0,1),WORKDAY(DATE(YEAR(TODAY()),MONTH(F166)+2,0)-1,1,Table3[Jours fériés]),
WORKDAY(DATE(YEAR($E166)+_xlfn.XLOOKUP(Q$2,Paramètres!$A$4:$A$8,Paramètres!$B$4:$B$8,"??",0,1),MONTH($E166),DAY($E166))-1,1,Table3[Jours fériés])),""))</f>
        <v/>
      </c>
    </row>
    <row r="167" spans="8:17" x14ac:dyDescent="0.2">
      <c r="H167" s="9" t="str" cm="1">
        <f t="array" ref="H167">_xlfn.XLOOKUP(1,(Table2[Nom]=$A167)*(Table2[Prénom]=$B167)*(Table2[Entretien réalisé]=H$2),Table2[Date de l''entretien],"",0,-1)</f>
        <v/>
      </c>
      <c r="I167" s="9" t="str" cm="1">
        <f t="array" ref="I167">_xlfn.XLOOKUP(1,(Table2[Nom]=$A167)*(Table2[Prénom]=$B167)*(Table2[Entretien réalisé]=I$2),Table2[Date de l''entretien],"",0,-1)</f>
        <v/>
      </c>
      <c r="J167" s="9" t="str" cm="1">
        <f t="array" ref="J167">_xlfn.XLOOKUP(1,(Table2[Nom]=$A167)*(Table2[Prénom]=$B167)*(Table2[Entretien réalisé]=J$2),Table2[Date de l''entretien],"",0,-1)</f>
        <v/>
      </c>
      <c r="K167" s="9" t="str" cm="1">
        <f t="array" ref="K167">_xlfn.XLOOKUP(1,(Table2[Nom]=$A167)*(Table2[Prénom]=$B167)*(Table2[Entretien réalisé]=K$2),Table2[Date de l''entretien],"",0,-1)</f>
        <v/>
      </c>
      <c r="L167" s="9" t="str" cm="1">
        <f t="array" ref="L167">_xlfn.XLOOKUP(1,(Table2[Nom]=$A167)*(Table2[Prénom]=$B167)*(Table2[Entretien réalisé]=L$2),Table2[Date de l''entretien],"",0,-1)</f>
        <v/>
      </c>
      <c r="M167" s="35" t="str">
        <f>IF(A167="","",IF(H167="",WORKDAY(DATE(YEAR($D167),MONTH($D167)+_xlfn.XLOOKUP(M$2,Paramètres!$A$4:$A$8,Paramètres!$B$4:$B$8,"??",0,1),DAY($D167))-1,1,Table3[Jours fériés]),""))</f>
        <v/>
      </c>
      <c r="N167" s="35" t="str">
        <f>IF(A167="","",IF(I167="",WORKDAY(DATE(YEAR($D167),MONTH($D167)+_xlfn.XLOOKUP(N$2,Paramètres!$A$4:$A$8,Paramètres!$B$4:$B$8,"??",0,1),DAY($D167))-1,1,Table3[Jours fériés]),
WORKDAY(DATE(YEAR($I167),MONTH($I167)+_xlfn.XLOOKUP(N$2,Paramètres!$A$4:$A$8,Paramètres!$B$4:$B$8,"??",0,1),DAY($I167))-1,1,Table3[Jours fériés])))</f>
        <v/>
      </c>
      <c r="O167" s="35" t="str">
        <f>IF(A167="","",IF(J167="",WORKDAY(DATE(YEAR($D167),MONTH($D167)+_xlfn.XLOOKUP(O$2,Paramètres!$A$4:$A$8,Paramètres!$B$4:$B$8,"??",0,1),DAY($D167))-1,1,Table3[Jours fériés]),""))</f>
        <v/>
      </c>
      <c r="P167" s="35" t="str">
        <f>IF(A167="","",IF(K167="",IF($F167=_xlfn.XLOOKUP(P$2,Paramètres!$A$4:$A$8,Paramètres!$B$4:$B$8,"??",0,1),WORKDAY(DATE(YEAR(E167)+_xlfn.XLOOKUP(P$2,Paramètres!$A$4:$A$8,Paramètres!$B$4:$B$8,"??",0,1),MONTH(E167)+2,0)-1,1,Table3[Jours fériés]),
WORKDAY(DATE(YEAR($E167)+_xlfn.XLOOKUP(P$2,Paramètres!$A$4:$A$8,Paramètres!$B$4:$B$8,"??",0,1),MONTH($E167),DAY($E167))-1,1,Table3[Jours fériés])),""))</f>
        <v/>
      </c>
      <c r="Q167" s="35" t="str">
        <f ca="1">IF(A167="","",IF(L167="",IF($F167=_xlfn.XLOOKUP(Q$2,Paramètres!$A$4:$A$8,Paramètres!$B$4:$B$8,"??",0,1),WORKDAY(DATE(YEAR(TODAY()),MONTH(F167)+2,0)-1,1,Table3[Jours fériés]),
WORKDAY(DATE(YEAR($E167)+_xlfn.XLOOKUP(Q$2,Paramètres!$A$4:$A$8,Paramètres!$B$4:$B$8,"??",0,1),MONTH($E167),DAY($E167))-1,1,Table3[Jours fériés])),""))</f>
        <v/>
      </c>
    </row>
    <row r="168" spans="8:17" x14ac:dyDescent="0.2">
      <c r="H168" s="9" t="str" cm="1">
        <f t="array" ref="H168">_xlfn.XLOOKUP(1,(Table2[Nom]=$A168)*(Table2[Prénom]=$B168)*(Table2[Entretien réalisé]=H$2),Table2[Date de l''entretien],"",0,-1)</f>
        <v/>
      </c>
      <c r="I168" s="9" t="str" cm="1">
        <f t="array" ref="I168">_xlfn.XLOOKUP(1,(Table2[Nom]=$A168)*(Table2[Prénom]=$B168)*(Table2[Entretien réalisé]=I$2),Table2[Date de l''entretien],"",0,-1)</f>
        <v/>
      </c>
      <c r="J168" s="9" t="str" cm="1">
        <f t="array" ref="J168">_xlfn.XLOOKUP(1,(Table2[Nom]=$A168)*(Table2[Prénom]=$B168)*(Table2[Entretien réalisé]=J$2),Table2[Date de l''entretien],"",0,-1)</f>
        <v/>
      </c>
      <c r="K168" s="9" t="str" cm="1">
        <f t="array" ref="K168">_xlfn.XLOOKUP(1,(Table2[Nom]=$A168)*(Table2[Prénom]=$B168)*(Table2[Entretien réalisé]=K$2),Table2[Date de l''entretien],"",0,-1)</f>
        <v/>
      </c>
      <c r="L168" s="9" t="str" cm="1">
        <f t="array" ref="L168">_xlfn.XLOOKUP(1,(Table2[Nom]=$A168)*(Table2[Prénom]=$B168)*(Table2[Entretien réalisé]=L$2),Table2[Date de l''entretien],"",0,-1)</f>
        <v/>
      </c>
      <c r="M168" s="35" t="str">
        <f>IF(A168="","",IF(H168="",WORKDAY(DATE(YEAR($D168),MONTH($D168)+_xlfn.XLOOKUP(M$2,Paramètres!$A$4:$A$8,Paramètres!$B$4:$B$8,"??",0,1),DAY($D168))-1,1,Table3[Jours fériés]),""))</f>
        <v/>
      </c>
      <c r="N168" s="35" t="str">
        <f>IF(A168="","",IF(I168="",WORKDAY(DATE(YEAR($D168),MONTH($D168)+_xlfn.XLOOKUP(N$2,Paramètres!$A$4:$A$8,Paramètres!$B$4:$B$8,"??",0,1),DAY($D168))-1,1,Table3[Jours fériés]),
WORKDAY(DATE(YEAR($I168),MONTH($I168)+_xlfn.XLOOKUP(N$2,Paramètres!$A$4:$A$8,Paramètres!$B$4:$B$8,"??",0,1),DAY($I168))-1,1,Table3[Jours fériés])))</f>
        <v/>
      </c>
      <c r="O168" s="35" t="str">
        <f>IF(A168="","",IF(J168="",WORKDAY(DATE(YEAR($D168),MONTH($D168)+_xlfn.XLOOKUP(O$2,Paramètres!$A$4:$A$8,Paramètres!$B$4:$B$8,"??",0,1),DAY($D168))-1,1,Table3[Jours fériés]),""))</f>
        <v/>
      </c>
      <c r="P168" s="35" t="str">
        <f>IF(A168="","",IF(K168="",IF($F168=_xlfn.XLOOKUP(P$2,Paramètres!$A$4:$A$8,Paramètres!$B$4:$B$8,"??",0,1),WORKDAY(DATE(YEAR(E168)+_xlfn.XLOOKUP(P$2,Paramètres!$A$4:$A$8,Paramètres!$B$4:$B$8,"??",0,1),MONTH(E168)+2,0)-1,1,Table3[Jours fériés]),
WORKDAY(DATE(YEAR($E168)+_xlfn.XLOOKUP(P$2,Paramètres!$A$4:$A$8,Paramètres!$B$4:$B$8,"??",0,1),MONTH($E168),DAY($E168))-1,1,Table3[Jours fériés])),""))</f>
        <v/>
      </c>
      <c r="Q168" s="35" t="str">
        <f ca="1">IF(A168="","",IF(L168="",IF($F168=_xlfn.XLOOKUP(Q$2,Paramètres!$A$4:$A$8,Paramètres!$B$4:$B$8,"??",0,1),WORKDAY(DATE(YEAR(TODAY()),MONTH(F168)+2,0)-1,1,Table3[Jours fériés]),
WORKDAY(DATE(YEAR($E168)+_xlfn.XLOOKUP(Q$2,Paramètres!$A$4:$A$8,Paramètres!$B$4:$B$8,"??",0,1),MONTH($E168),DAY($E168))-1,1,Table3[Jours fériés])),""))</f>
        <v/>
      </c>
    </row>
    <row r="169" spans="8:17" x14ac:dyDescent="0.2">
      <c r="H169" s="9" t="str" cm="1">
        <f t="array" ref="H169">_xlfn.XLOOKUP(1,(Table2[Nom]=$A169)*(Table2[Prénom]=$B169)*(Table2[Entretien réalisé]=H$2),Table2[Date de l''entretien],"",0,-1)</f>
        <v/>
      </c>
      <c r="I169" s="9" t="str" cm="1">
        <f t="array" ref="I169">_xlfn.XLOOKUP(1,(Table2[Nom]=$A169)*(Table2[Prénom]=$B169)*(Table2[Entretien réalisé]=I$2),Table2[Date de l''entretien],"",0,-1)</f>
        <v/>
      </c>
      <c r="J169" s="9" t="str" cm="1">
        <f t="array" ref="J169">_xlfn.XLOOKUP(1,(Table2[Nom]=$A169)*(Table2[Prénom]=$B169)*(Table2[Entretien réalisé]=J$2),Table2[Date de l''entretien],"",0,-1)</f>
        <v/>
      </c>
      <c r="K169" s="9" t="str" cm="1">
        <f t="array" ref="K169">_xlfn.XLOOKUP(1,(Table2[Nom]=$A169)*(Table2[Prénom]=$B169)*(Table2[Entretien réalisé]=K$2),Table2[Date de l''entretien],"",0,-1)</f>
        <v/>
      </c>
      <c r="L169" s="9" t="str" cm="1">
        <f t="array" ref="L169">_xlfn.XLOOKUP(1,(Table2[Nom]=$A169)*(Table2[Prénom]=$B169)*(Table2[Entretien réalisé]=L$2),Table2[Date de l''entretien],"",0,-1)</f>
        <v/>
      </c>
      <c r="M169" s="35" t="str">
        <f>IF(A169="","",IF(H169="",WORKDAY(DATE(YEAR($D169),MONTH($D169)+_xlfn.XLOOKUP(M$2,Paramètres!$A$4:$A$8,Paramètres!$B$4:$B$8,"??",0,1),DAY($D169))-1,1,Table3[Jours fériés]),""))</f>
        <v/>
      </c>
      <c r="N169" s="35" t="str">
        <f>IF(A169="","",IF(I169="",WORKDAY(DATE(YEAR($D169),MONTH($D169)+_xlfn.XLOOKUP(N$2,Paramètres!$A$4:$A$8,Paramètres!$B$4:$B$8,"??",0,1),DAY($D169))-1,1,Table3[Jours fériés]),
WORKDAY(DATE(YEAR($I169),MONTH($I169)+_xlfn.XLOOKUP(N$2,Paramètres!$A$4:$A$8,Paramètres!$B$4:$B$8,"??",0,1),DAY($I169))-1,1,Table3[Jours fériés])))</f>
        <v/>
      </c>
      <c r="O169" s="35" t="str">
        <f>IF(A169="","",IF(J169="",WORKDAY(DATE(YEAR($D169),MONTH($D169)+_xlfn.XLOOKUP(O$2,Paramètres!$A$4:$A$8,Paramètres!$B$4:$B$8,"??",0,1),DAY($D169))-1,1,Table3[Jours fériés]),""))</f>
        <v/>
      </c>
      <c r="P169" s="35" t="str">
        <f>IF(A169="","",IF(K169="",IF($F169=_xlfn.XLOOKUP(P$2,Paramètres!$A$4:$A$8,Paramètres!$B$4:$B$8,"??",0,1),WORKDAY(DATE(YEAR(E169)+_xlfn.XLOOKUP(P$2,Paramètres!$A$4:$A$8,Paramètres!$B$4:$B$8,"??",0,1),MONTH(E169)+2,0)-1,1,Table3[Jours fériés]),
WORKDAY(DATE(YEAR($E169)+_xlfn.XLOOKUP(P$2,Paramètres!$A$4:$A$8,Paramètres!$B$4:$B$8,"??",0,1),MONTH($E169),DAY($E169))-1,1,Table3[Jours fériés])),""))</f>
        <v/>
      </c>
      <c r="Q169" s="35" t="str">
        <f ca="1">IF(A169="","",IF(L169="",IF($F169=_xlfn.XLOOKUP(Q$2,Paramètres!$A$4:$A$8,Paramètres!$B$4:$B$8,"??",0,1),WORKDAY(DATE(YEAR(TODAY()),MONTH(F169)+2,0)-1,1,Table3[Jours fériés]),
WORKDAY(DATE(YEAR($E169)+_xlfn.XLOOKUP(Q$2,Paramètres!$A$4:$A$8,Paramètres!$B$4:$B$8,"??",0,1),MONTH($E169),DAY($E169))-1,1,Table3[Jours fériés])),""))</f>
        <v/>
      </c>
    </row>
    <row r="170" spans="8:17" x14ac:dyDescent="0.2">
      <c r="H170" s="9" t="str" cm="1">
        <f t="array" ref="H170">_xlfn.XLOOKUP(1,(Table2[Nom]=$A170)*(Table2[Prénom]=$B170)*(Table2[Entretien réalisé]=H$2),Table2[Date de l''entretien],"",0,-1)</f>
        <v/>
      </c>
      <c r="I170" s="9" t="str" cm="1">
        <f t="array" ref="I170">_xlfn.XLOOKUP(1,(Table2[Nom]=$A170)*(Table2[Prénom]=$B170)*(Table2[Entretien réalisé]=I$2),Table2[Date de l''entretien],"",0,-1)</f>
        <v/>
      </c>
      <c r="J170" s="9" t="str" cm="1">
        <f t="array" ref="J170">_xlfn.XLOOKUP(1,(Table2[Nom]=$A170)*(Table2[Prénom]=$B170)*(Table2[Entretien réalisé]=J$2),Table2[Date de l''entretien],"",0,-1)</f>
        <v/>
      </c>
      <c r="K170" s="9" t="str" cm="1">
        <f t="array" ref="K170">_xlfn.XLOOKUP(1,(Table2[Nom]=$A170)*(Table2[Prénom]=$B170)*(Table2[Entretien réalisé]=K$2),Table2[Date de l''entretien],"",0,-1)</f>
        <v/>
      </c>
      <c r="L170" s="9" t="str" cm="1">
        <f t="array" ref="L170">_xlfn.XLOOKUP(1,(Table2[Nom]=$A170)*(Table2[Prénom]=$B170)*(Table2[Entretien réalisé]=L$2),Table2[Date de l''entretien],"",0,-1)</f>
        <v/>
      </c>
      <c r="M170" s="35" t="str">
        <f>IF(A170="","",IF(H170="",WORKDAY(DATE(YEAR($D170),MONTH($D170)+_xlfn.XLOOKUP(M$2,Paramètres!$A$4:$A$8,Paramètres!$B$4:$B$8,"??",0,1),DAY($D170))-1,1,Table3[Jours fériés]),""))</f>
        <v/>
      </c>
      <c r="N170" s="35" t="str">
        <f>IF(A170="","",IF(I170="",WORKDAY(DATE(YEAR($D170),MONTH($D170)+_xlfn.XLOOKUP(N$2,Paramètres!$A$4:$A$8,Paramètres!$B$4:$B$8,"??",0,1),DAY($D170))-1,1,Table3[Jours fériés]),
WORKDAY(DATE(YEAR($I170),MONTH($I170)+_xlfn.XLOOKUP(N$2,Paramètres!$A$4:$A$8,Paramètres!$B$4:$B$8,"??",0,1),DAY($I170))-1,1,Table3[Jours fériés])))</f>
        <v/>
      </c>
      <c r="O170" s="35" t="str">
        <f>IF(A170="","",IF(J170="",WORKDAY(DATE(YEAR($D170),MONTH($D170)+_xlfn.XLOOKUP(O$2,Paramètres!$A$4:$A$8,Paramètres!$B$4:$B$8,"??",0,1),DAY($D170))-1,1,Table3[Jours fériés]),""))</f>
        <v/>
      </c>
      <c r="P170" s="35" t="str">
        <f>IF(A170="","",IF(K170="",IF($F170=_xlfn.XLOOKUP(P$2,Paramètres!$A$4:$A$8,Paramètres!$B$4:$B$8,"??",0,1),WORKDAY(DATE(YEAR(E170)+_xlfn.XLOOKUP(P$2,Paramètres!$A$4:$A$8,Paramètres!$B$4:$B$8,"??",0,1),MONTH(E170)+2,0)-1,1,Table3[Jours fériés]),
WORKDAY(DATE(YEAR($E170)+_xlfn.XLOOKUP(P$2,Paramètres!$A$4:$A$8,Paramètres!$B$4:$B$8,"??",0,1),MONTH($E170),DAY($E170))-1,1,Table3[Jours fériés])),""))</f>
        <v/>
      </c>
      <c r="Q170" s="35" t="str">
        <f ca="1">IF(A170="","",IF(L170="",IF($F170=_xlfn.XLOOKUP(Q$2,Paramètres!$A$4:$A$8,Paramètres!$B$4:$B$8,"??",0,1),WORKDAY(DATE(YEAR(TODAY()),MONTH(F170)+2,0)-1,1,Table3[Jours fériés]),
WORKDAY(DATE(YEAR($E170)+_xlfn.XLOOKUP(Q$2,Paramètres!$A$4:$A$8,Paramètres!$B$4:$B$8,"??",0,1),MONTH($E170),DAY($E170))-1,1,Table3[Jours fériés])),""))</f>
        <v/>
      </c>
    </row>
    <row r="171" spans="8:17" x14ac:dyDescent="0.2">
      <c r="H171" s="9" t="str" cm="1">
        <f t="array" ref="H171">_xlfn.XLOOKUP(1,(Table2[Nom]=$A171)*(Table2[Prénom]=$B171)*(Table2[Entretien réalisé]=H$2),Table2[Date de l''entretien],"",0,-1)</f>
        <v/>
      </c>
      <c r="I171" s="9" t="str" cm="1">
        <f t="array" ref="I171">_xlfn.XLOOKUP(1,(Table2[Nom]=$A171)*(Table2[Prénom]=$B171)*(Table2[Entretien réalisé]=I$2),Table2[Date de l''entretien],"",0,-1)</f>
        <v/>
      </c>
      <c r="J171" s="9" t="str" cm="1">
        <f t="array" ref="J171">_xlfn.XLOOKUP(1,(Table2[Nom]=$A171)*(Table2[Prénom]=$B171)*(Table2[Entretien réalisé]=J$2),Table2[Date de l''entretien],"",0,-1)</f>
        <v/>
      </c>
      <c r="K171" s="9" t="str" cm="1">
        <f t="array" ref="K171">_xlfn.XLOOKUP(1,(Table2[Nom]=$A171)*(Table2[Prénom]=$B171)*(Table2[Entretien réalisé]=K$2),Table2[Date de l''entretien],"",0,-1)</f>
        <v/>
      </c>
      <c r="L171" s="9" t="str" cm="1">
        <f t="array" ref="L171">_xlfn.XLOOKUP(1,(Table2[Nom]=$A171)*(Table2[Prénom]=$B171)*(Table2[Entretien réalisé]=L$2),Table2[Date de l''entretien],"",0,-1)</f>
        <v/>
      </c>
      <c r="M171" s="35" t="str">
        <f>IF(A171="","",IF(H171="",WORKDAY(DATE(YEAR($D171),MONTH($D171)+_xlfn.XLOOKUP(M$2,Paramètres!$A$4:$A$8,Paramètres!$B$4:$B$8,"??",0,1),DAY($D171))-1,1,Table3[Jours fériés]),""))</f>
        <v/>
      </c>
      <c r="N171" s="35" t="str">
        <f>IF(A171="","",IF(I171="",WORKDAY(DATE(YEAR($D171),MONTH($D171)+_xlfn.XLOOKUP(N$2,Paramètres!$A$4:$A$8,Paramètres!$B$4:$B$8,"??",0,1),DAY($D171))-1,1,Table3[Jours fériés]),
WORKDAY(DATE(YEAR($I171),MONTH($I171)+_xlfn.XLOOKUP(N$2,Paramètres!$A$4:$A$8,Paramètres!$B$4:$B$8,"??",0,1),DAY($I171))-1,1,Table3[Jours fériés])))</f>
        <v/>
      </c>
      <c r="O171" s="35" t="str">
        <f>IF(A171="","",IF(J171="",WORKDAY(DATE(YEAR($D171),MONTH($D171)+_xlfn.XLOOKUP(O$2,Paramètres!$A$4:$A$8,Paramètres!$B$4:$B$8,"??",0,1),DAY($D171))-1,1,Table3[Jours fériés]),""))</f>
        <v/>
      </c>
      <c r="P171" s="35" t="str">
        <f>IF(A171="","",IF(K171="",IF($F171=_xlfn.XLOOKUP(P$2,Paramètres!$A$4:$A$8,Paramètres!$B$4:$B$8,"??",0,1),WORKDAY(DATE(YEAR(E171)+_xlfn.XLOOKUP(P$2,Paramètres!$A$4:$A$8,Paramètres!$B$4:$B$8,"??",0,1),MONTH(E171)+2,0)-1,1,Table3[Jours fériés]),
WORKDAY(DATE(YEAR($E171)+_xlfn.XLOOKUP(P$2,Paramètres!$A$4:$A$8,Paramètres!$B$4:$B$8,"??",0,1),MONTH($E171),DAY($E171))-1,1,Table3[Jours fériés])),""))</f>
        <v/>
      </c>
      <c r="Q171" s="35" t="str">
        <f ca="1">IF(A171="","",IF(L171="",IF($F171=_xlfn.XLOOKUP(Q$2,Paramètres!$A$4:$A$8,Paramètres!$B$4:$B$8,"??",0,1),WORKDAY(DATE(YEAR(TODAY()),MONTH(F171)+2,0)-1,1,Table3[Jours fériés]),
WORKDAY(DATE(YEAR($E171)+_xlfn.XLOOKUP(Q$2,Paramètres!$A$4:$A$8,Paramètres!$B$4:$B$8,"??",0,1),MONTH($E171),DAY($E171))-1,1,Table3[Jours fériés])),""))</f>
        <v/>
      </c>
    </row>
    <row r="172" spans="8:17" x14ac:dyDescent="0.2">
      <c r="H172" s="9" t="str" cm="1">
        <f t="array" ref="H172">_xlfn.XLOOKUP(1,(Table2[Nom]=$A172)*(Table2[Prénom]=$B172)*(Table2[Entretien réalisé]=H$2),Table2[Date de l''entretien],"",0,-1)</f>
        <v/>
      </c>
      <c r="I172" s="9" t="str" cm="1">
        <f t="array" ref="I172">_xlfn.XLOOKUP(1,(Table2[Nom]=$A172)*(Table2[Prénom]=$B172)*(Table2[Entretien réalisé]=I$2),Table2[Date de l''entretien],"",0,-1)</f>
        <v/>
      </c>
      <c r="J172" s="9" t="str" cm="1">
        <f t="array" ref="J172">_xlfn.XLOOKUP(1,(Table2[Nom]=$A172)*(Table2[Prénom]=$B172)*(Table2[Entretien réalisé]=J$2),Table2[Date de l''entretien],"",0,-1)</f>
        <v/>
      </c>
      <c r="K172" s="9" t="str" cm="1">
        <f t="array" ref="K172">_xlfn.XLOOKUP(1,(Table2[Nom]=$A172)*(Table2[Prénom]=$B172)*(Table2[Entretien réalisé]=K$2),Table2[Date de l''entretien],"",0,-1)</f>
        <v/>
      </c>
      <c r="L172" s="9" t="str" cm="1">
        <f t="array" ref="L172">_xlfn.XLOOKUP(1,(Table2[Nom]=$A172)*(Table2[Prénom]=$B172)*(Table2[Entretien réalisé]=L$2),Table2[Date de l''entretien],"",0,-1)</f>
        <v/>
      </c>
      <c r="M172" s="35" t="str">
        <f>IF(A172="","",IF(H172="",WORKDAY(DATE(YEAR($D172),MONTH($D172)+_xlfn.XLOOKUP(M$2,Paramètres!$A$4:$A$8,Paramètres!$B$4:$B$8,"??",0,1),DAY($D172))-1,1,Table3[Jours fériés]),""))</f>
        <v/>
      </c>
      <c r="N172" s="35" t="str">
        <f>IF(A172="","",IF(I172="",WORKDAY(DATE(YEAR($D172),MONTH($D172)+_xlfn.XLOOKUP(N$2,Paramètres!$A$4:$A$8,Paramètres!$B$4:$B$8,"??",0,1),DAY($D172))-1,1,Table3[Jours fériés]),
WORKDAY(DATE(YEAR($I172),MONTH($I172)+_xlfn.XLOOKUP(N$2,Paramètres!$A$4:$A$8,Paramètres!$B$4:$B$8,"??",0,1),DAY($I172))-1,1,Table3[Jours fériés])))</f>
        <v/>
      </c>
      <c r="O172" s="35" t="str">
        <f>IF(A172="","",IF(J172="",WORKDAY(DATE(YEAR($D172),MONTH($D172)+_xlfn.XLOOKUP(O$2,Paramètres!$A$4:$A$8,Paramètres!$B$4:$B$8,"??",0,1),DAY($D172))-1,1,Table3[Jours fériés]),""))</f>
        <v/>
      </c>
      <c r="P172" s="35" t="str">
        <f>IF(A172="","",IF(K172="",IF($F172=_xlfn.XLOOKUP(P$2,Paramètres!$A$4:$A$8,Paramètres!$B$4:$B$8,"??",0,1),WORKDAY(DATE(YEAR(E172)+_xlfn.XLOOKUP(P$2,Paramètres!$A$4:$A$8,Paramètres!$B$4:$B$8,"??",0,1),MONTH(E172)+2,0)-1,1,Table3[Jours fériés]),
WORKDAY(DATE(YEAR($E172)+_xlfn.XLOOKUP(P$2,Paramètres!$A$4:$A$8,Paramètres!$B$4:$B$8,"??",0,1),MONTH($E172),DAY($E172))-1,1,Table3[Jours fériés])),""))</f>
        <v/>
      </c>
      <c r="Q172" s="35" t="str">
        <f ca="1">IF(A172="","",IF(L172="",IF($F172=_xlfn.XLOOKUP(Q$2,Paramètres!$A$4:$A$8,Paramètres!$B$4:$B$8,"??",0,1),WORKDAY(DATE(YEAR(TODAY()),MONTH(F172)+2,0)-1,1,Table3[Jours fériés]),
WORKDAY(DATE(YEAR($E172)+_xlfn.XLOOKUP(Q$2,Paramètres!$A$4:$A$8,Paramètres!$B$4:$B$8,"??",0,1),MONTH($E172),DAY($E172))-1,1,Table3[Jours fériés])),""))</f>
        <v/>
      </c>
    </row>
    <row r="173" spans="8:17" x14ac:dyDescent="0.2">
      <c r="H173" s="9" t="str" cm="1">
        <f t="array" ref="H173">_xlfn.XLOOKUP(1,(Table2[Nom]=$A173)*(Table2[Prénom]=$B173)*(Table2[Entretien réalisé]=H$2),Table2[Date de l''entretien],"",0,-1)</f>
        <v/>
      </c>
      <c r="I173" s="9" t="str" cm="1">
        <f t="array" ref="I173">_xlfn.XLOOKUP(1,(Table2[Nom]=$A173)*(Table2[Prénom]=$B173)*(Table2[Entretien réalisé]=I$2),Table2[Date de l''entretien],"",0,-1)</f>
        <v/>
      </c>
      <c r="J173" s="9" t="str" cm="1">
        <f t="array" ref="J173">_xlfn.XLOOKUP(1,(Table2[Nom]=$A173)*(Table2[Prénom]=$B173)*(Table2[Entretien réalisé]=J$2),Table2[Date de l''entretien],"",0,-1)</f>
        <v/>
      </c>
      <c r="K173" s="9" t="str" cm="1">
        <f t="array" ref="K173">_xlfn.XLOOKUP(1,(Table2[Nom]=$A173)*(Table2[Prénom]=$B173)*(Table2[Entretien réalisé]=K$2),Table2[Date de l''entretien],"",0,-1)</f>
        <v/>
      </c>
      <c r="L173" s="9" t="str" cm="1">
        <f t="array" ref="L173">_xlfn.XLOOKUP(1,(Table2[Nom]=$A173)*(Table2[Prénom]=$B173)*(Table2[Entretien réalisé]=L$2),Table2[Date de l''entretien],"",0,-1)</f>
        <v/>
      </c>
      <c r="M173" s="35" t="str">
        <f>IF(A173="","",IF(H173="",WORKDAY(DATE(YEAR($D173),MONTH($D173)+_xlfn.XLOOKUP(M$2,Paramètres!$A$4:$A$8,Paramètres!$B$4:$B$8,"??",0,1),DAY($D173))-1,1,Table3[Jours fériés]),""))</f>
        <v/>
      </c>
      <c r="N173" s="35" t="str">
        <f>IF(A173="","",IF(I173="",WORKDAY(DATE(YEAR($D173),MONTH($D173)+_xlfn.XLOOKUP(N$2,Paramètres!$A$4:$A$8,Paramètres!$B$4:$B$8,"??",0,1),DAY($D173))-1,1,Table3[Jours fériés]),
WORKDAY(DATE(YEAR($I173),MONTH($I173)+_xlfn.XLOOKUP(N$2,Paramètres!$A$4:$A$8,Paramètres!$B$4:$B$8,"??",0,1),DAY($I173))-1,1,Table3[Jours fériés])))</f>
        <v/>
      </c>
      <c r="O173" s="35" t="str">
        <f>IF(A173="","",IF(J173="",WORKDAY(DATE(YEAR($D173),MONTH($D173)+_xlfn.XLOOKUP(O$2,Paramètres!$A$4:$A$8,Paramètres!$B$4:$B$8,"??",0,1),DAY($D173))-1,1,Table3[Jours fériés]),""))</f>
        <v/>
      </c>
      <c r="P173" s="35" t="str">
        <f>IF(A173="","",IF(K173="",IF($F173=_xlfn.XLOOKUP(P$2,Paramètres!$A$4:$A$8,Paramètres!$B$4:$B$8,"??",0,1),WORKDAY(DATE(YEAR(E173)+_xlfn.XLOOKUP(P$2,Paramètres!$A$4:$A$8,Paramètres!$B$4:$B$8,"??",0,1),MONTH(E173)+2,0)-1,1,Table3[Jours fériés]),
WORKDAY(DATE(YEAR($E173)+_xlfn.XLOOKUP(P$2,Paramètres!$A$4:$A$8,Paramètres!$B$4:$B$8,"??",0,1),MONTH($E173),DAY($E173))-1,1,Table3[Jours fériés])),""))</f>
        <v/>
      </c>
      <c r="Q173" s="35" t="str">
        <f ca="1">IF(A173="","",IF(L173="",IF($F173=_xlfn.XLOOKUP(Q$2,Paramètres!$A$4:$A$8,Paramètres!$B$4:$B$8,"??",0,1),WORKDAY(DATE(YEAR(TODAY()),MONTH(F173)+2,0)-1,1,Table3[Jours fériés]),
WORKDAY(DATE(YEAR($E173)+_xlfn.XLOOKUP(Q$2,Paramètres!$A$4:$A$8,Paramètres!$B$4:$B$8,"??",0,1),MONTH($E173),DAY($E173))-1,1,Table3[Jours fériés])),""))</f>
        <v/>
      </c>
    </row>
    <row r="174" spans="8:17" x14ac:dyDescent="0.2">
      <c r="H174" s="9" t="str" cm="1">
        <f t="array" ref="H174">_xlfn.XLOOKUP(1,(Table2[Nom]=$A174)*(Table2[Prénom]=$B174)*(Table2[Entretien réalisé]=H$2),Table2[Date de l''entretien],"",0,-1)</f>
        <v/>
      </c>
      <c r="I174" s="9" t="str" cm="1">
        <f t="array" ref="I174">_xlfn.XLOOKUP(1,(Table2[Nom]=$A174)*(Table2[Prénom]=$B174)*(Table2[Entretien réalisé]=I$2),Table2[Date de l''entretien],"",0,-1)</f>
        <v/>
      </c>
      <c r="J174" s="9" t="str" cm="1">
        <f t="array" ref="J174">_xlfn.XLOOKUP(1,(Table2[Nom]=$A174)*(Table2[Prénom]=$B174)*(Table2[Entretien réalisé]=J$2),Table2[Date de l''entretien],"",0,-1)</f>
        <v/>
      </c>
      <c r="K174" s="9" t="str" cm="1">
        <f t="array" ref="K174">_xlfn.XLOOKUP(1,(Table2[Nom]=$A174)*(Table2[Prénom]=$B174)*(Table2[Entretien réalisé]=K$2),Table2[Date de l''entretien],"",0,-1)</f>
        <v/>
      </c>
      <c r="L174" s="9" t="str" cm="1">
        <f t="array" ref="L174">_xlfn.XLOOKUP(1,(Table2[Nom]=$A174)*(Table2[Prénom]=$B174)*(Table2[Entretien réalisé]=L$2),Table2[Date de l''entretien],"",0,-1)</f>
        <v/>
      </c>
      <c r="M174" s="35" t="str">
        <f>IF(A174="","",IF(H174="",WORKDAY(DATE(YEAR($D174),MONTH($D174)+_xlfn.XLOOKUP(M$2,Paramètres!$A$4:$A$8,Paramètres!$B$4:$B$8,"??",0,1),DAY($D174))-1,1,Table3[Jours fériés]),""))</f>
        <v/>
      </c>
      <c r="N174" s="35" t="str">
        <f>IF(A174="","",IF(I174="",WORKDAY(DATE(YEAR($D174),MONTH($D174)+_xlfn.XLOOKUP(N$2,Paramètres!$A$4:$A$8,Paramètres!$B$4:$B$8,"??",0,1),DAY($D174))-1,1,Table3[Jours fériés]),
WORKDAY(DATE(YEAR($I174),MONTH($I174)+_xlfn.XLOOKUP(N$2,Paramètres!$A$4:$A$8,Paramètres!$B$4:$B$8,"??",0,1),DAY($I174))-1,1,Table3[Jours fériés])))</f>
        <v/>
      </c>
      <c r="O174" s="35" t="str">
        <f>IF(A174="","",IF(J174="",WORKDAY(DATE(YEAR($D174),MONTH($D174)+_xlfn.XLOOKUP(O$2,Paramètres!$A$4:$A$8,Paramètres!$B$4:$B$8,"??",0,1),DAY($D174))-1,1,Table3[Jours fériés]),""))</f>
        <v/>
      </c>
      <c r="P174" s="35" t="str">
        <f>IF(A174="","",IF(K174="",IF($F174=_xlfn.XLOOKUP(P$2,Paramètres!$A$4:$A$8,Paramètres!$B$4:$B$8,"??",0,1),WORKDAY(DATE(YEAR(E174)+_xlfn.XLOOKUP(P$2,Paramètres!$A$4:$A$8,Paramètres!$B$4:$B$8,"??",0,1),MONTH(E174)+2,0)-1,1,Table3[Jours fériés]),
WORKDAY(DATE(YEAR($E174)+_xlfn.XLOOKUP(P$2,Paramètres!$A$4:$A$8,Paramètres!$B$4:$B$8,"??",0,1),MONTH($E174),DAY($E174))-1,1,Table3[Jours fériés])),""))</f>
        <v/>
      </c>
      <c r="Q174" s="35" t="str">
        <f ca="1">IF(A174="","",IF(L174="",IF($F174=_xlfn.XLOOKUP(Q$2,Paramètres!$A$4:$A$8,Paramètres!$B$4:$B$8,"??",0,1),WORKDAY(DATE(YEAR(TODAY()),MONTH(F174)+2,0)-1,1,Table3[Jours fériés]),
WORKDAY(DATE(YEAR($E174)+_xlfn.XLOOKUP(Q$2,Paramètres!$A$4:$A$8,Paramètres!$B$4:$B$8,"??",0,1),MONTH($E174),DAY($E174))-1,1,Table3[Jours fériés])),""))</f>
        <v/>
      </c>
    </row>
    <row r="175" spans="8:17" x14ac:dyDescent="0.2">
      <c r="H175" s="9" t="str" cm="1">
        <f t="array" ref="H175">_xlfn.XLOOKUP(1,(Table2[Nom]=$A175)*(Table2[Prénom]=$B175)*(Table2[Entretien réalisé]=H$2),Table2[Date de l''entretien],"",0,-1)</f>
        <v/>
      </c>
      <c r="I175" s="9" t="str" cm="1">
        <f t="array" ref="I175">_xlfn.XLOOKUP(1,(Table2[Nom]=$A175)*(Table2[Prénom]=$B175)*(Table2[Entretien réalisé]=I$2),Table2[Date de l''entretien],"",0,-1)</f>
        <v/>
      </c>
      <c r="J175" s="9" t="str" cm="1">
        <f t="array" ref="J175">_xlfn.XLOOKUP(1,(Table2[Nom]=$A175)*(Table2[Prénom]=$B175)*(Table2[Entretien réalisé]=J$2),Table2[Date de l''entretien],"",0,-1)</f>
        <v/>
      </c>
      <c r="K175" s="9" t="str" cm="1">
        <f t="array" ref="K175">_xlfn.XLOOKUP(1,(Table2[Nom]=$A175)*(Table2[Prénom]=$B175)*(Table2[Entretien réalisé]=K$2),Table2[Date de l''entretien],"",0,-1)</f>
        <v/>
      </c>
      <c r="L175" s="9" t="str" cm="1">
        <f t="array" ref="L175">_xlfn.XLOOKUP(1,(Table2[Nom]=$A175)*(Table2[Prénom]=$B175)*(Table2[Entretien réalisé]=L$2),Table2[Date de l''entretien],"",0,-1)</f>
        <v/>
      </c>
      <c r="M175" s="35" t="str">
        <f>IF(A175="","",IF(H175="",WORKDAY(DATE(YEAR($D175),MONTH($D175)+_xlfn.XLOOKUP(M$2,Paramètres!$A$4:$A$8,Paramètres!$B$4:$B$8,"??",0,1),DAY($D175))-1,1,Table3[Jours fériés]),""))</f>
        <v/>
      </c>
      <c r="N175" s="35" t="str">
        <f>IF(A175="","",IF(I175="",WORKDAY(DATE(YEAR($D175),MONTH($D175)+_xlfn.XLOOKUP(N$2,Paramètres!$A$4:$A$8,Paramètres!$B$4:$B$8,"??",0,1),DAY($D175))-1,1,Table3[Jours fériés]),
WORKDAY(DATE(YEAR($I175),MONTH($I175)+_xlfn.XLOOKUP(N$2,Paramètres!$A$4:$A$8,Paramètres!$B$4:$B$8,"??",0,1),DAY($I175))-1,1,Table3[Jours fériés])))</f>
        <v/>
      </c>
      <c r="O175" s="35" t="str">
        <f>IF(A175="","",IF(J175="",WORKDAY(DATE(YEAR($D175),MONTH($D175)+_xlfn.XLOOKUP(O$2,Paramètres!$A$4:$A$8,Paramètres!$B$4:$B$8,"??",0,1),DAY($D175))-1,1,Table3[Jours fériés]),""))</f>
        <v/>
      </c>
      <c r="P175" s="35" t="str">
        <f>IF(A175="","",IF(K175="",IF($F175=_xlfn.XLOOKUP(P$2,Paramètres!$A$4:$A$8,Paramètres!$B$4:$B$8,"??",0,1),WORKDAY(DATE(YEAR(E175)+_xlfn.XLOOKUP(P$2,Paramètres!$A$4:$A$8,Paramètres!$B$4:$B$8,"??",0,1),MONTH(E175)+2,0)-1,1,Table3[Jours fériés]),
WORKDAY(DATE(YEAR($E175)+_xlfn.XLOOKUP(P$2,Paramètres!$A$4:$A$8,Paramètres!$B$4:$B$8,"??",0,1),MONTH($E175),DAY($E175))-1,1,Table3[Jours fériés])),""))</f>
        <v/>
      </c>
      <c r="Q175" s="35" t="str">
        <f ca="1">IF(A175="","",IF(L175="",IF($F175=_xlfn.XLOOKUP(Q$2,Paramètres!$A$4:$A$8,Paramètres!$B$4:$B$8,"??",0,1),WORKDAY(DATE(YEAR(TODAY()),MONTH(F175)+2,0)-1,1,Table3[Jours fériés]),
WORKDAY(DATE(YEAR($E175)+_xlfn.XLOOKUP(Q$2,Paramètres!$A$4:$A$8,Paramètres!$B$4:$B$8,"??",0,1),MONTH($E175),DAY($E175))-1,1,Table3[Jours fériés])),""))</f>
        <v/>
      </c>
    </row>
    <row r="176" spans="8:17" x14ac:dyDescent="0.2">
      <c r="H176" s="9" t="str" cm="1">
        <f t="array" ref="H176">_xlfn.XLOOKUP(1,(Table2[Nom]=$A176)*(Table2[Prénom]=$B176)*(Table2[Entretien réalisé]=H$2),Table2[Date de l''entretien],"",0,-1)</f>
        <v/>
      </c>
      <c r="I176" s="9" t="str" cm="1">
        <f t="array" ref="I176">_xlfn.XLOOKUP(1,(Table2[Nom]=$A176)*(Table2[Prénom]=$B176)*(Table2[Entretien réalisé]=I$2),Table2[Date de l''entretien],"",0,-1)</f>
        <v/>
      </c>
      <c r="J176" s="9" t="str" cm="1">
        <f t="array" ref="J176">_xlfn.XLOOKUP(1,(Table2[Nom]=$A176)*(Table2[Prénom]=$B176)*(Table2[Entretien réalisé]=J$2),Table2[Date de l''entretien],"",0,-1)</f>
        <v/>
      </c>
      <c r="K176" s="9" t="str" cm="1">
        <f t="array" ref="K176">_xlfn.XLOOKUP(1,(Table2[Nom]=$A176)*(Table2[Prénom]=$B176)*(Table2[Entretien réalisé]=K$2),Table2[Date de l''entretien],"",0,-1)</f>
        <v/>
      </c>
      <c r="L176" s="9" t="str" cm="1">
        <f t="array" ref="L176">_xlfn.XLOOKUP(1,(Table2[Nom]=$A176)*(Table2[Prénom]=$B176)*(Table2[Entretien réalisé]=L$2),Table2[Date de l''entretien],"",0,-1)</f>
        <v/>
      </c>
      <c r="M176" s="35" t="str">
        <f>IF(A176="","",IF(H176="",WORKDAY(DATE(YEAR($D176),MONTH($D176)+_xlfn.XLOOKUP(M$2,Paramètres!$A$4:$A$8,Paramètres!$B$4:$B$8,"??",0,1),DAY($D176))-1,1,Table3[Jours fériés]),""))</f>
        <v/>
      </c>
      <c r="N176" s="35" t="str">
        <f>IF(A176="","",IF(I176="",WORKDAY(DATE(YEAR($D176),MONTH($D176)+_xlfn.XLOOKUP(N$2,Paramètres!$A$4:$A$8,Paramètres!$B$4:$B$8,"??",0,1),DAY($D176))-1,1,Table3[Jours fériés]),
WORKDAY(DATE(YEAR($I176),MONTH($I176)+_xlfn.XLOOKUP(N$2,Paramètres!$A$4:$A$8,Paramètres!$B$4:$B$8,"??",0,1),DAY($I176))-1,1,Table3[Jours fériés])))</f>
        <v/>
      </c>
      <c r="O176" s="35" t="str">
        <f>IF(A176="","",IF(J176="",WORKDAY(DATE(YEAR($D176),MONTH($D176)+_xlfn.XLOOKUP(O$2,Paramètres!$A$4:$A$8,Paramètres!$B$4:$B$8,"??",0,1),DAY($D176))-1,1,Table3[Jours fériés]),""))</f>
        <v/>
      </c>
      <c r="P176" s="35" t="str">
        <f>IF(A176="","",IF(K176="",IF($F176=_xlfn.XLOOKUP(P$2,Paramètres!$A$4:$A$8,Paramètres!$B$4:$B$8,"??",0,1),WORKDAY(DATE(YEAR(E176)+_xlfn.XLOOKUP(P$2,Paramètres!$A$4:$A$8,Paramètres!$B$4:$B$8,"??",0,1),MONTH(E176)+2,0)-1,1,Table3[Jours fériés]),
WORKDAY(DATE(YEAR($E176)+_xlfn.XLOOKUP(P$2,Paramètres!$A$4:$A$8,Paramètres!$B$4:$B$8,"??",0,1),MONTH($E176),DAY($E176))-1,1,Table3[Jours fériés])),""))</f>
        <v/>
      </c>
      <c r="Q176" s="35" t="str">
        <f ca="1">IF(A176="","",IF(L176="",IF($F176=_xlfn.XLOOKUP(Q$2,Paramètres!$A$4:$A$8,Paramètres!$B$4:$B$8,"??",0,1),WORKDAY(DATE(YEAR(TODAY()),MONTH(F176)+2,0)-1,1,Table3[Jours fériés]),
WORKDAY(DATE(YEAR($E176)+_xlfn.XLOOKUP(Q$2,Paramètres!$A$4:$A$8,Paramètres!$B$4:$B$8,"??",0,1),MONTH($E176),DAY($E176))-1,1,Table3[Jours fériés])),""))</f>
        <v/>
      </c>
    </row>
    <row r="177" spans="8:17" x14ac:dyDescent="0.2">
      <c r="H177" s="9" t="str" cm="1">
        <f t="array" ref="H177">_xlfn.XLOOKUP(1,(Table2[Nom]=$A177)*(Table2[Prénom]=$B177)*(Table2[Entretien réalisé]=H$2),Table2[Date de l''entretien],"",0,-1)</f>
        <v/>
      </c>
      <c r="I177" s="9" t="str" cm="1">
        <f t="array" ref="I177">_xlfn.XLOOKUP(1,(Table2[Nom]=$A177)*(Table2[Prénom]=$B177)*(Table2[Entretien réalisé]=I$2),Table2[Date de l''entretien],"",0,-1)</f>
        <v/>
      </c>
      <c r="J177" s="9" t="str" cm="1">
        <f t="array" ref="J177">_xlfn.XLOOKUP(1,(Table2[Nom]=$A177)*(Table2[Prénom]=$B177)*(Table2[Entretien réalisé]=J$2),Table2[Date de l''entretien],"",0,-1)</f>
        <v/>
      </c>
      <c r="K177" s="9" t="str" cm="1">
        <f t="array" ref="K177">_xlfn.XLOOKUP(1,(Table2[Nom]=$A177)*(Table2[Prénom]=$B177)*(Table2[Entretien réalisé]=K$2),Table2[Date de l''entretien],"",0,-1)</f>
        <v/>
      </c>
      <c r="L177" s="9" t="str" cm="1">
        <f t="array" ref="L177">_xlfn.XLOOKUP(1,(Table2[Nom]=$A177)*(Table2[Prénom]=$B177)*(Table2[Entretien réalisé]=L$2),Table2[Date de l''entretien],"",0,-1)</f>
        <v/>
      </c>
      <c r="M177" s="35" t="str">
        <f>IF(A177="","",IF(H177="",WORKDAY(DATE(YEAR($D177),MONTH($D177)+_xlfn.XLOOKUP(M$2,Paramètres!$A$4:$A$8,Paramètres!$B$4:$B$8,"??",0,1),DAY($D177))-1,1,Table3[Jours fériés]),""))</f>
        <v/>
      </c>
      <c r="N177" s="35" t="str">
        <f>IF(A177="","",IF(I177="",WORKDAY(DATE(YEAR($D177),MONTH($D177)+_xlfn.XLOOKUP(N$2,Paramètres!$A$4:$A$8,Paramètres!$B$4:$B$8,"??",0,1),DAY($D177))-1,1,Table3[Jours fériés]),
WORKDAY(DATE(YEAR($I177),MONTH($I177)+_xlfn.XLOOKUP(N$2,Paramètres!$A$4:$A$8,Paramètres!$B$4:$B$8,"??",0,1),DAY($I177))-1,1,Table3[Jours fériés])))</f>
        <v/>
      </c>
      <c r="O177" s="35" t="str">
        <f>IF(A177="","",IF(J177="",WORKDAY(DATE(YEAR($D177),MONTH($D177)+_xlfn.XLOOKUP(O$2,Paramètres!$A$4:$A$8,Paramètres!$B$4:$B$8,"??",0,1),DAY($D177))-1,1,Table3[Jours fériés]),""))</f>
        <v/>
      </c>
      <c r="P177" s="35" t="str">
        <f>IF(A177="","",IF(K177="",IF($F177=_xlfn.XLOOKUP(P$2,Paramètres!$A$4:$A$8,Paramètres!$B$4:$B$8,"??",0,1),WORKDAY(DATE(YEAR(E177)+_xlfn.XLOOKUP(P$2,Paramètres!$A$4:$A$8,Paramètres!$B$4:$B$8,"??",0,1),MONTH(E177)+2,0)-1,1,Table3[Jours fériés]),
WORKDAY(DATE(YEAR($E177)+_xlfn.XLOOKUP(P$2,Paramètres!$A$4:$A$8,Paramètres!$B$4:$B$8,"??",0,1),MONTH($E177),DAY($E177))-1,1,Table3[Jours fériés])),""))</f>
        <v/>
      </c>
      <c r="Q177" s="35" t="str">
        <f ca="1">IF(A177="","",IF(L177="",IF($F177=_xlfn.XLOOKUP(Q$2,Paramètres!$A$4:$A$8,Paramètres!$B$4:$B$8,"??",0,1),WORKDAY(DATE(YEAR(TODAY()),MONTH(F177)+2,0)-1,1,Table3[Jours fériés]),
WORKDAY(DATE(YEAR($E177)+_xlfn.XLOOKUP(Q$2,Paramètres!$A$4:$A$8,Paramètres!$B$4:$B$8,"??",0,1),MONTH($E177),DAY($E177))-1,1,Table3[Jours fériés])),""))</f>
        <v/>
      </c>
    </row>
    <row r="178" spans="8:17" x14ac:dyDescent="0.2">
      <c r="H178" s="9" t="str" cm="1">
        <f t="array" ref="H178">_xlfn.XLOOKUP(1,(Table2[Nom]=$A178)*(Table2[Prénom]=$B178)*(Table2[Entretien réalisé]=H$2),Table2[Date de l''entretien],"",0,-1)</f>
        <v/>
      </c>
      <c r="I178" s="9" t="str" cm="1">
        <f t="array" ref="I178">_xlfn.XLOOKUP(1,(Table2[Nom]=$A178)*(Table2[Prénom]=$B178)*(Table2[Entretien réalisé]=I$2),Table2[Date de l''entretien],"",0,-1)</f>
        <v/>
      </c>
      <c r="J178" s="9" t="str" cm="1">
        <f t="array" ref="J178">_xlfn.XLOOKUP(1,(Table2[Nom]=$A178)*(Table2[Prénom]=$B178)*(Table2[Entretien réalisé]=J$2),Table2[Date de l''entretien],"",0,-1)</f>
        <v/>
      </c>
      <c r="K178" s="9" t="str" cm="1">
        <f t="array" ref="K178">_xlfn.XLOOKUP(1,(Table2[Nom]=$A178)*(Table2[Prénom]=$B178)*(Table2[Entretien réalisé]=K$2),Table2[Date de l''entretien],"",0,-1)</f>
        <v/>
      </c>
      <c r="L178" s="9" t="str" cm="1">
        <f t="array" ref="L178">_xlfn.XLOOKUP(1,(Table2[Nom]=$A178)*(Table2[Prénom]=$B178)*(Table2[Entretien réalisé]=L$2),Table2[Date de l''entretien],"",0,-1)</f>
        <v/>
      </c>
      <c r="M178" s="35" t="str">
        <f>IF(A178="","",IF(H178="",WORKDAY(DATE(YEAR($D178),MONTH($D178)+_xlfn.XLOOKUP(M$2,Paramètres!$A$4:$A$8,Paramètres!$B$4:$B$8,"??",0,1),DAY($D178))-1,1,Table3[Jours fériés]),""))</f>
        <v/>
      </c>
      <c r="N178" s="35" t="str">
        <f>IF(A178="","",IF(I178="",WORKDAY(DATE(YEAR($D178),MONTH($D178)+_xlfn.XLOOKUP(N$2,Paramètres!$A$4:$A$8,Paramètres!$B$4:$B$8,"??",0,1),DAY($D178))-1,1,Table3[Jours fériés]),
WORKDAY(DATE(YEAR($I178),MONTH($I178)+_xlfn.XLOOKUP(N$2,Paramètres!$A$4:$A$8,Paramètres!$B$4:$B$8,"??",0,1),DAY($I178))-1,1,Table3[Jours fériés])))</f>
        <v/>
      </c>
      <c r="O178" s="35" t="str">
        <f>IF(A178="","",IF(J178="",WORKDAY(DATE(YEAR($D178),MONTH($D178)+_xlfn.XLOOKUP(O$2,Paramètres!$A$4:$A$8,Paramètres!$B$4:$B$8,"??",0,1),DAY($D178))-1,1,Table3[Jours fériés]),""))</f>
        <v/>
      </c>
      <c r="P178" s="35" t="str">
        <f>IF(A178="","",IF(K178="",IF($F178=_xlfn.XLOOKUP(P$2,Paramètres!$A$4:$A$8,Paramètres!$B$4:$B$8,"??",0,1),WORKDAY(DATE(YEAR(E178)+_xlfn.XLOOKUP(P$2,Paramètres!$A$4:$A$8,Paramètres!$B$4:$B$8,"??",0,1),MONTH(E178)+2,0)-1,1,Table3[Jours fériés]),
WORKDAY(DATE(YEAR($E178)+_xlfn.XLOOKUP(P$2,Paramètres!$A$4:$A$8,Paramètres!$B$4:$B$8,"??",0,1),MONTH($E178),DAY($E178))-1,1,Table3[Jours fériés])),""))</f>
        <v/>
      </c>
      <c r="Q178" s="35" t="str">
        <f ca="1">IF(A178="","",IF(L178="",IF($F178=_xlfn.XLOOKUP(Q$2,Paramètres!$A$4:$A$8,Paramètres!$B$4:$B$8,"??",0,1),WORKDAY(DATE(YEAR(TODAY()),MONTH(F178)+2,0)-1,1,Table3[Jours fériés]),
WORKDAY(DATE(YEAR($E178)+_xlfn.XLOOKUP(Q$2,Paramètres!$A$4:$A$8,Paramètres!$B$4:$B$8,"??",0,1),MONTH($E178),DAY($E178))-1,1,Table3[Jours fériés])),""))</f>
        <v/>
      </c>
    </row>
    <row r="179" spans="8:17" x14ac:dyDescent="0.2">
      <c r="H179" s="9" t="str" cm="1">
        <f t="array" ref="H179">_xlfn.XLOOKUP(1,(Table2[Nom]=$A179)*(Table2[Prénom]=$B179)*(Table2[Entretien réalisé]=H$2),Table2[Date de l''entretien],"",0,-1)</f>
        <v/>
      </c>
      <c r="I179" s="9" t="str" cm="1">
        <f t="array" ref="I179">_xlfn.XLOOKUP(1,(Table2[Nom]=$A179)*(Table2[Prénom]=$B179)*(Table2[Entretien réalisé]=I$2),Table2[Date de l''entretien],"",0,-1)</f>
        <v/>
      </c>
      <c r="J179" s="9" t="str" cm="1">
        <f t="array" ref="J179">_xlfn.XLOOKUP(1,(Table2[Nom]=$A179)*(Table2[Prénom]=$B179)*(Table2[Entretien réalisé]=J$2),Table2[Date de l''entretien],"",0,-1)</f>
        <v/>
      </c>
      <c r="K179" s="9" t="str" cm="1">
        <f t="array" ref="K179">_xlfn.XLOOKUP(1,(Table2[Nom]=$A179)*(Table2[Prénom]=$B179)*(Table2[Entretien réalisé]=K$2),Table2[Date de l''entretien],"",0,-1)</f>
        <v/>
      </c>
      <c r="L179" s="9" t="str" cm="1">
        <f t="array" ref="L179">_xlfn.XLOOKUP(1,(Table2[Nom]=$A179)*(Table2[Prénom]=$B179)*(Table2[Entretien réalisé]=L$2),Table2[Date de l''entretien],"",0,-1)</f>
        <v/>
      </c>
      <c r="M179" s="35" t="str">
        <f>IF(A179="","",IF(H179="",WORKDAY(DATE(YEAR($D179),MONTH($D179)+_xlfn.XLOOKUP(M$2,Paramètres!$A$4:$A$8,Paramètres!$B$4:$B$8,"??",0,1),DAY($D179))-1,1,Table3[Jours fériés]),""))</f>
        <v/>
      </c>
      <c r="N179" s="35" t="str">
        <f>IF(A179="","",IF(I179="",WORKDAY(DATE(YEAR($D179),MONTH($D179)+_xlfn.XLOOKUP(N$2,Paramètres!$A$4:$A$8,Paramètres!$B$4:$B$8,"??",0,1),DAY($D179))-1,1,Table3[Jours fériés]),
WORKDAY(DATE(YEAR($I179),MONTH($I179)+_xlfn.XLOOKUP(N$2,Paramètres!$A$4:$A$8,Paramètres!$B$4:$B$8,"??",0,1),DAY($I179))-1,1,Table3[Jours fériés])))</f>
        <v/>
      </c>
      <c r="O179" s="35" t="str">
        <f>IF(A179="","",IF(J179="",WORKDAY(DATE(YEAR($D179),MONTH($D179)+_xlfn.XLOOKUP(O$2,Paramètres!$A$4:$A$8,Paramètres!$B$4:$B$8,"??",0,1),DAY($D179))-1,1,Table3[Jours fériés]),""))</f>
        <v/>
      </c>
      <c r="P179" s="35" t="str">
        <f>IF(A179="","",IF(K179="",IF($F179=_xlfn.XLOOKUP(P$2,Paramètres!$A$4:$A$8,Paramètres!$B$4:$B$8,"??",0,1),WORKDAY(DATE(YEAR(E179)+_xlfn.XLOOKUP(P$2,Paramètres!$A$4:$A$8,Paramètres!$B$4:$B$8,"??",0,1),MONTH(E179)+2,0)-1,1,Table3[Jours fériés]),
WORKDAY(DATE(YEAR($E179)+_xlfn.XLOOKUP(P$2,Paramètres!$A$4:$A$8,Paramètres!$B$4:$B$8,"??",0,1),MONTH($E179),DAY($E179))-1,1,Table3[Jours fériés])),""))</f>
        <v/>
      </c>
      <c r="Q179" s="35" t="str">
        <f ca="1">IF(A179="","",IF(L179="",IF($F179=_xlfn.XLOOKUP(Q$2,Paramètres!$A$4:$A$8,Paramètres!$B$4:$B$8,"??",0,1),WORKDAY(DATE(YEAR(TODAY()),MONTH(F179)+2,0)-1,1,Table3[Jours fériés]),
WORKDAY(DATE(YEAR($E179)+_xlfn.XLOOKUP(Q$2,Paramètres!$A$4:$A$8,Paramètres!$B$4:$B$8,"??",0,1),MONTH($E179),DAY($E179))-1,1,Table3[Jours fériés])),""))</f>
        <v/>
      </c>
    </row>
    <row r="180" spans="8:17" x14ac:dyDescent="0.2">
      <c r="H180" s="9" t="str" cm="1">
        <f t="array" ref="H180">_xlfn.XLOOKUP(1,(Table2[Nom]=$A180)*(Table2[Prénom]=$B180)*(Table2[Entretien réalisé]=H$2),Table2[Date de l''entretien],"",0,-1)</f>
        <v/>
      </c>
      <c r="I180" s="9" t="str" cm="1">
        <f t="array" ref="I180">_xlfn.XLOOKUP(1,(Table2[Nom]=$A180)*(Table2[Prénom]=$B180)*(Table2[Entretien réalisé]=I$2),Table2[Date de l''entretien],"",0,-1)</f>
        <v/>
      </c>
      <c r="J180" s="9" t="str" cm="1">
        <f t="array" ref="J180">_xlfn.XLOOKUP(1,(Table2[Nom]=$A180)*(Table2[Prénom]=$B180)*(Table2[Entretien réalisé]=J$2),Table2[Date de l''entretien],"",0,-1)</f>
        <v/>
      </c>
      <c r="K180" s="9" t="str" cm="1">
        <f t="array" ref="K180">_xlfn.XLOOKUP(1,(Table2[Nom]=$A180)*(Table2[Prénom]=$B180)*(Table2[Entretien réalisé]=K$2),Table2[Date de l''entretien],"",0,-1)</f>
        <v/>
      </c>
      <c r="L180" s="9" t="str" cm="1">
        <f t="array" ref="L180">_xlfn.XLOOKUP(1,(Table2[Nom]=$A180)*(Table2[Prénom]=$B180)*(Table2[Entretien réalisé]=L$2),Table2[Date de l''entretien],"",0,-1)</f>
        <v/>
      </c>
      <c r="M180" s="35" t="str">
        <f>IF(A180="","",IF(H180="",WORKDAY(DATE(YEAR($D180),MONTH($D180)+_xlfn.XLOOKUP(M$2,Paramètres!$A$4:$A$8,Paramètres!$B$4:$B$8,"??",0,1),DAY($D180))-1,1,Table3[Jours fériés]),""))</f>
        <v/>
      </c>
      <c r="N180" s="35" t="str">
        <f>IF(A180="","",IF(I180="",WORKDAY(DATE(YEAR($D180),MONTH($D180)+_xlfn.XLOOKUP(N$2,Paramètres!$A$4:$A$8,Paramètres!$B$4:$B$8,"??",0,1),DAY($D180))-1,1,Table3[Jours fériés]),
WORKDAY(DATE(YEAR($I180),MONTH($I180)+_xlfn.XLOOKUP(N$2,Paramètres!$A$4:$A$8,Paramètres!$B$4:$B$8,"??",0,1),DAY($I180))-1,1,Table3[Jours fériés])))</f>
        <v/>
      </c>
      <c r="O180" s="35" t="str">
        <f>IF(A180="","",IF(J180="",WORKDAY(DATE(YEAR($D180),MONTH($D180)+_xlfn.XLOOKUP(O$2,Paramètres!$A$4:$A$8,Paramètres!$B$4:$B$8,"??",0,1),DAY($D180))-1,1,Table3[Jours fériés]),""))</f>
        <v/>
      </c>
      <c r="P180" s="35" t="str">
        <f>IF(A180="","",IF(K180="",IF($F180=_xlfn.XLOOKUP(P$2,Paramètres!$A$4:$A$8,Paramètres!$B$4:$B$8,"??",0,1),WORKDAY(DATE(YEAR(E180)+_xlfn.XLOOKUP(P$2,Paramètres!$A$4:$A$8,Paramètres!$B$4:$B$8,"??",0,1),MONTH(E180)+2,0)-1,1,Table3[Jours fériés]),
WORKDAY(DATE(YEAR($E180)+_xlfn.XLOOKUP(P$2,Paramètres!$A$4:$A$8,Paramètres!$B$4:$B$8,"??",0,1),MONTH($E180),DAY($E180))-1,1,Table3[Jours fériés])),""))</f>
        <v/>
      </c>
      <c r="Q180" s="35" t="str">
        <f ca="1">IF(A180="","",IF(L180="",IF($F180=_xlfn.XLOOKUP(Q$2,Paramètres!$A$4:$A$8,Paramètres!$B$4:$B$8,"??",0,1),WORKDAY(DATE(YEAR(TODAY()),MONTH(F180)+2,0)-1,1,Table3[Jours fériés]),
WORKDAY(DATE(YEAR($E180)+_xlfn.XLOOKUP(Q$2,Paramètres!$A$4:$A$8,Paramètres!$B$4:$B$8,"??",0,1),MONTH($E180),DAY($E180))-1,1,Table3[Jours fériés])),""))</f>
        <v/>
      </c>
    </row>
    <row r="181" spans="8:17" x14ac:dyDescent="0.2">
      <c r="H181" s="9" t="str" cm="1">
        <f t="array" ref="H181">_xlfn.XLOOKUP(1,(Table2[Nom]=$A181)*(Table2[Prénom]=$B181)*(Table2[Entretien réalisé]=H$2),Table2[Date de l''entretien],"",0,-1)</f>
        <v/>
      </c>
      <c r="I181" s="9" t="str" cm="1">
        <f t="array" ref="I181">_xlfn.XLOOKUP(1,(Table2[Nom]=$A181)*(Table2[Prénom]=$B181)*(Table2[Entretien réalisé]=I$2),Table2[Date de l''entretien],"",0,-1)</f>
        <v/>
      </c>
      <c r="J181" s="9" t="str" cm="1">
        <f t="array" ref="J181">_xlfn.XLOOKUP(1,(Table2[Nom]=$A181)*(Table2[Prénom]=$B181)*(Table2[Entretien réalisé]=J$2),Table2[Date de l''entretien],"",0,-1)</f>
        <v/>
      </c>
      <c r="K181" s="9" t="str" cm="1">
        <f t="array" ref="K181">_xlfn.XLOOKUP(1,(Table2[Nom]=$A181)*(Table2[Prénom]=$B181)*(Table2[Entretien réalisé]=K$2),Table2[Date de l''entretien],"",0,-1)</f>
        <v/>
      </c>
      <c r="L181" s="9" t="str" cm="1">
        <f t="array" ref="L181">_xlfn.XLOOKUP(1,(Table2[Nom]=$A181)*(Table2[Prénom]=$B181)*(Table2[Entretien réalisé]=L$2),Table2[Date de l''entretien],"",0,-1)</f>
        <v/>
      </c>
      <c r="M181" s="35" t="str">
        <f>IF(A181="","",IF(H181="",WORKDAY(DATE(YEAR($D181),MONTH($D181)+_xlfn.XLOOKUP(M$2,Paramètres!$A$4:$A$8,Paramètres!$B$4:$B$8,"??",0,1),DAY($D181))-1,1,Table3[Jours fériés]),""))</f>
        <v/>
      </c>
      <c r="N181" s="35" t="str">
        <f>IF(A181="","",IF(I181="",WORKDAY(DATE(YEAR($D181),MONTH($D181)+_xlfn.XLOOKUP(N$2,Paramètres!$A$4:$A$8,Paramètres!$B$4:$B$8,"??",0,1),DAY($D181))-1,1,Table3[Jours fériés]),
WORKDAY(DATE(YEAR($I181),MONTH($I181)+_xlfn.XLOOKUP(N$2,Paramètres!$A$4:$A$8,Paramètres!$B$4:$B$8,"??",0,1),DAY($I181))-1,1,Table3[Jours fériés])))</f>
        <v/>
      </c>
      <c r="O181" s="35" t="str">
        <f>IF(A181="","",IF(J181="",WORKDAY(DATE(YEAR($D181),MONTH($D181)+_xlfn.XLOOKUP(O$2,Paramètres!$A$4:$A$8,Paramètres!$B$4:$B$8,"??",0,1),DAY($D181))-1,1,Table3[Jours fériés]),""))</f>
        <v/>
      </c>
      <c r="P181" s="35" t="str">
        <f>IF(A181="","",IF(K181="",IF($F181=_xlfn.XLOOKUP(P$2,Paramètres!$A$4:$A$8,Paramètres!$B$4:$B$8,"??",0,1),WORKDAY(DATE(YEAR(E181)+_xlfn.XLOOKUP(P$2,Paramètres!$A$4:$A$8,Paramètres!$B$4:$B$8,"??",0,1),MONTH(E181)+2,0)-1,1,Table3[Jours fériés]),
WORKDAY(DATE(YEAR($E181)+_xlfn.XLOOKUP(P$2,Paramètres!$A$4:$A$8,Paramètres!$B$4:$B$8,"??",0,1),MONTH($E181),DAY($E181))-1,1,Table3[Jours fériés])),""))</f>
        <v/>
      </c>
      <c r="Q181" s="35" t="str">
        <f ca="1">IF(A181="","",IF(L181="",IF($F181=_xlfn.XLOOKUP(Q$2,Paramètres!$A$4:$A$8,Paramètres!$B$4:$B$8,"??",0,1),WORKDAY(DATE(YEAR(TODAY()),MONTH(F181)+2,0)-1,1,Table3[Jours fériés]),
WORKDAY(DATE(YEAR($E181)+_xlfn.XLOOKUP(Q$2,Paramètres!$A$4:$A$8,Paramètres!$B$4:$B$8,"??",0,1),MONTH($E181),DAY($E181))-1,1,Table3[Jours fériés])),""))</f>
        <v/>
      </c>
    </row>
    <row r="182" spans="8:17" x14ac:dyDescent="0.2">
      <c r="H182" s="9" t="str" cm="1">
        <f t="array" ref="H182">_xlfn.XLOOKUP(1,(Table2[Nom]=$A182)*(Table2[Prénom]=$B182)*(Table2[Entretien réalisé]=H$2),Table2[Date de l''entretien],"",0,-1)</f>
        <v/>
      </c>
      <c r="I182" s="9" t="str" cm="1">
        <f t="array" ref="I182">_xlfn.XLOOKUP(1,(Table2[Nom]=$A182)*(Table2[Prénom]=$B182)*(Table2[Entretien réalisé]=I$2),Table2[Date de l''entretien],"",0,-1)</f>
        <v/>
      </c>
      <c r="J182" s="9" t="str" cm="1">
        <f t="array" ref="J182">_xlfn.XLOOKUP(1,(Table2[Nom]=$A182)*(Table2[Prénom]=$B182)*(Table2[Entretien réalisé]=J$2),Table2[Date de l''entretien],"",0,-1)</f>
        <v/>
      </c>
      <c r="K182" s="9" t="str" cm="1">
        <f t="array" ref="K182">_xlfn.XLOOKUP(1,(Table2[Nom]=$A182)*(Table2[Prénom]=$B182)*(Table2[Entretien réalisé]=K$2),Table2[Date de l''entretien],"",0,-1)</f>
        <v/>
      </c>
      <c r="L182" s="9" t="str" cm="1">
        <f t="array" ref="L182">_xlfn.XLOOKUP(1,(Table2[Nom]=$A182)*(Table2[Prénom]=$B182)*(Table2[Entretien réalisé]=L$2),Table2[Date de l''entretien],"",0,-1)</f>
        <v/>
      </c>
      <c r="M182" s="35" t="str">
        <f>IF(A182="","",IF(H182="",WORKDAY(DATE(YEAR($D182),MONTH($D182)+_xlfn.XLOOKUP(M$2,Paramètres!$A$4:$A$8,Paramètres!$B$4:$B$8,"??",0,1),DAY($D182))-1,1,Table3[Jours fériés]),""))</f>
        <v/>
      </c>
      <c r="N182" s="35" t="str">
        <f>IF(A182="","",IF(I182="",WORKDAY(DATE(YEAR($D182),MONTH($D182)+_xlfn.XLOOKUP(N$2,Paramètres!$A$4:$A$8,Paramètres!$B$4:$B$8,"??",0,1),DAY($D182))-1,1,Table3[Jours fériés]),
WORKDAY(DATE(YEAR($I182),MONTH($I182)+_xlfn.XLOOKUP(N$2,Paramètres!$A$4:$A$8,Paramètres!$B$4:$B$8,"??",0,1),DAY($I182))-1,1,Table3[Jours fériés])))</f>
        <v/>
      </c>
      <c r="O182" s="35" t="str">
        <f>IF(A182="","",IF(J182="",WORKDAY(DATE(YEAR($D182),MONTH($D182)+_xlfn.XLOOKUP(O$2,Paramètres!$A$4:$A$8,Paramètres!$B$4:$B$8,"??",0,1),DAY($D182))-1,1,Table3[Jours fériés]),""))</f>
        <v/>
      </c>
      <c r="P182" s="35" t="str">
        <f>IF(A182="","",IF(K182="",IF($F182=_xlfn.XLOOKUP(P$2,Paramètres!$A$4:$A$8,Paramètres!$B$4:$B$8,"??",0,1),WORKDAY(DATE(YEAR(E182)+_xlfn.XLOOKUP(P$2,Paramètres!$A$4:$A$8,Paramètres!$B$4:$B$8,"??",0,1),MONTH(E182)+2,0)-1,1,Table3[Jours fériés]),
WORKDAY(DATE(YEAR($E182)+_xlfn.XLOOKUP(P$2,Paramètres!$A$4:$A$8,Paramètres!$B$4:$B$8,"??",0,1),MONTH($E182),DAY($E182))-1,1,Table3[Jours fériés])),""))</f>
        <v/>
      </c>
      <c r="Q182" s="35" t="str">
        <f ca="1">IF(A182="","",IF(L182="",IF($F182=_xlfn.XLOOKUP(Q$2,Paramètres!$A$4:$A$8,Paramètres!$B$4:$B$8,"??",0,1),WORKDAY(DATE(YEAR(TODAY()),MONTH(F182)+2,0)-1,1,Table3[Jours fériés]),
WORKDAY(DATE(YEAR($E182)+_xlfn.XLOOKUP(Q$2,Paramètres!$A$4:$A$8,Paramètres!$B$4:$B$8,"??",0,1),MONTH($E182),DAY($E182))-1,1,Table3[Jours fériés])),""))</f>
        <v/>
      </c>
    </row>
    <row r="183" spans="8:17" x14ac:dyDescent="0.2">
      <c r="H183" s="9" t="str" cm="1">
        <f t="array" ref="H183">_xlfn.XLOOKUP(1,(Table2[Nom]=$A183)*(Table2[Prénom]=$B183)*(Table2[Entretien réalisé]=H$2),Table2[Date de l''entretien],"",0,-1)</f>
        <v/>
      </c>
      <c r="I183" s="9" t="str" cm="1">
        <f t="array" ref="I183">_xlfn.XLOOKUP(1,(Table2[Nom]=$A183)*(Table2[Prénom]=$B183)*(Table2[Entretien réalisé]=I$2),Table2[Date de l''entretien],"",0,-1)</f>
        <v/>
      </c>
      <c r="J183" s="9" t="str" cm="1">
        <f t="array" ref="J183">_xlfn.XLOOKUP(1,(Table2[Nom]=$A183)*(Table2[Prénom]=$B183)*(Table2[Entretien réalisé]=J$2),Table2[Date de l''entretien],"",0,-1)</f>
        <v/>
      </c>
      <c r="K183" s="9" t="str" cm="1">
        <f t="array" ref="K183">_xlfn.XLOOKUP(1,(Table2[Nom]=$A183)*(Table2[Prénom]=$B183)*(Table2[Entretien réalisé]=K$2),Table2[Date de l''entretien],"",0,-1)</f>
        <v/>
      </c>
      <c r="L183" s="9" t="str" cm="1">
        <f t="array" ref="L183">_xlfn.XLOOKUP(1,(Table2[Nom]=$A183)*(Table2[Prénom]=$B183)*(Table2[Entretien réalisé]=L$2),Table2[Date de l''entretien],"",0,-1)</f>
        <v/>
      </c>
      <c r="M183" s="35" t="str">
        <f>IF(A183="","",IF(H183="",WORKDAY(DATE(YEAR($D183),MONTH($D183)+_xlfn.XLOOKUP(M$2,Paramètres!$A$4:$A$8,Paramètres!$B$4:$B$8,"??",0,1),DAY($D183))-1,1,Table3[Jours fériés]),""))</f>
        <v/>
      </c>
      <c r="N183" s="35" t="str">
        <f>IF(A183="","",IF(I183="",WORKDAY(DATE(YEAR($D183),MONTH($D183)+_xlfn.XLOOKUP(N$2,Paramètres!$A$4:$A$8,Paramètres!$B$4:$B$8,"??",0,1),DAY($D183))-1,1,Table3[Jours fériés]),
WORKDAY(DATE(YEAR($I183),MONTH($I183)+_xlfn.XLOOKUP(N$2,Paramètres!$A$4:$A$8,Paramètres!$B$4:$B$8,"??",0,1),DAY($I183))-1,1,Table3[Jours fériés])))</f>
        <v/>
      </c>
      <c r="O183" s="35" t="str">
        <f>IF(A183="","",IF(J183="",WORKDAY(DATE(YEAR($D183),MONTH($D183)+_xlfn.XLOOKUP(O$2,Paramètres!$A$4:$A$8,Paramètres!$B$4:$B$8,"??",0,1),DAY($D183))-1,1,Table3[Jours fériés]),""))</f>
        <v/>
      </c>
      <c r="P183" s="35" t="str">
        <f>IF(A183="","",IF(K183="",IF($F183=_xlfn.XLOOKUP(P$2,Paramètres!$A$4:$A$8,Paramètres!$B$4:$B$8,"??",0,1),WORKDAY(DATE(YEAR(E183)+_xlfn.XLOOKUP(P$2,Paramètres!$A$4:$A$8,Paramètres!$B$4:$B$8,"??",0,1),MONTH(E183)+2,0)-1,1,Table3[Jours fériés]),
WORKDAY(DATE(YEAR($E183)+_xlfn.XLOOKUP(P$2,Paramètres!$A$4:$A$8,Paramètres!$B$4:$B$8,"??",0,1),MONTH($E183),DAY($E183))-1,1,Table3[Jours fériés])),""))</f>
        <v/>
      </c>
      <c r="Q183" s="35" t="str">
        <f ca="1">IF(A183="","",IF(L183="",IF($F183=_xlfn.XLOOKUP(Q$2,Paramètres!$A$4:$A$8,Paramètres!$B$4:$B$8,"??",0,1),WORKDAY(DATE(YEAR(TODAY()),MONTH(F183)+2,0)-1,1,Table3[Jours fériés]),
WORKDAY(DATE(YEAR($E183)+_xlfn.XLOOKUP(Q$2,Paramètres!$A$4:$A$8,Paramètres!$B$4:$B$8,"??",0,1),MONTH($E183),DAY($E183))-1,1,Table3[Jours fériés])),""))</f>
        <v/>
      </c>
    </row>
    <row r="184" spans="8:17" x14ac:dyDescent="0.2">
      <c r="H184" s="9" t="str" cm="1">
        <f t="array" ref="H184">_xlfn.XLOOKUP(1,(Table2[Nom]=$A184)*(Table2[Prénom]=$B184)*(Table2[Entretien réalisé]=H$2),Table2[Date de l''entretien],"",0,-1)</f>
        <v/>
      </c>
      <c r="I184" s="9" t="str" cm="1">
        <f t="array" ref="I184">_xlfn.XLOOKUP(1,(Table2[Nom]=$A184)*(Table2[Prénom]=$B184)*(Table2[Entretien réalisé]=I$2),Table2[Date de l''entretien],"",0,-1)</f>
        <v/>
      </c>
      <c r="J184" s="9" t="str" cm="1">
        <f t="array" ref="J184">_xlfn.XLOOKUP(1,(Table2[Nom]=$A184)*(Table2[Prénom]=$B184)*(Table2[Entretien réalisé]=J$2),Table2[Date de l''entretien],"",0,-1)</f>
        <v/>
      </c>
      <c r="K184" s="9" t="str" cm="1">
        <f t="array" ref="K184">_xlfn.XLOOKUP(1,(Table2[Nom]=$A184)*(Table2[Prénom]=$B184)*(Table2[Entretien réalisé]=K$2),Table2[Date de l''entretien],"",0,-1)</f>
        <v/>
      </c>
      <c r="L184" s="9" t="str" cm="1">
        <f t="array" ref="L184">_xlfn.XLOOKUP(1,(Table2[Nom]=$A184)*(Table2[Prénom]=$B184)*(Table2[Entretien réalisé]=L$2),Table2[Date de l''entretien],"",0,-1)</f>
        <v/>
      </c>
      <c r="M184" s="35" t="str">
        <f>IF(A184="","",IF(H184="",WORKDAY(DATE(YEAR($D184),MONTH($D184)+_xlfn.XLOOKUP(M$2,Paramètres!$A$4:$A$8,Paramètres!$B$4:$B$8,"??",0,1),DAY($D184))-1,1,Table3[Jours fériés]),""))</f>
        <v/>
      </c>
      <c r="N184" s="35" t="str">
        <f>IF(A184="","",IF(I184="",WORKDAY(DATE(YEAR($D184),MONTH($D184)+_xlfn.XLOOKUP(N$2,Paramètres!$A$4:$A$8,Paramètres!$B$4:$B$8,"??",0,1),DAY($D184))-1,1,Table3[Jours fériés]),
WORKDAY(DATE(YEAR($I184),MONTH($I184)+_xlfn.XLOOKUP(N$2,Paramètres!$A$4:$A$8,Paramètres!$B$4:$B$8,"??",0,1),DAY($I184))-1,1,Table3[Jours fériés])))</f>
        <v/>
      </c>
      <c r="O184" s="35" t="str">
        <f>IF(A184="","",IF(J184="",WORKDAY(DATE(YEAR($D184),MONTH($D184)+_xlfn.XLOOKUP(O$2,Paramètres!$A$4:$A$8,Paramètres!$B$4:$B$8,"??",0,1),DAY($D184))-1,1,Table3[Jours fériés]),""))</f>
        <v/>
      </c>
      <c r="P184" s="35" t="str">
        <f>IF(A184="","",IF(K184="",IF($F184=_xlfn.XLOOKUP(P$2,Paramètres!$A$4:$A$8,Paramètres!$B$4:$B$8,"??",0,1),WORKDAY(DATE(YEAR(E184)+_xlfn.XLOOKUP(P$2,Paramètres!$A$4:$A$8,Paramètres!$B$4:$B$8,"??",0,1),MONTH(E184)+2,0)-1,1,Table3[Jours fériés]),
WORKDAY(DATE(YEAR($E184)+_xlfn.XLOOKUP(P$2,Paramètres!$A$4:$A$8,Paramètres!$B$4:$B$8,"??",0,1),MONTH($E184),DAY($E184))-1,1,Table3[Jours fériés])),""))</f>
        <v/>
      </c>
      <c r="Q184" s="35" t="str">
        <f ca="1">IF(A184="","",IF(L184="",IF($F184=_xlfn.XLOOKUP(Q$2,Paramètres!$A$4:$A$8,Paramètres!$B$4:$B$8,"??",0,1),WORKDAY(DATE(YEAR(TODAY()),MONTH(F184)+2,0)-1,1,Table3[Jours fériés]),
WORKDAY(DATE(YEAR($E184)+_xlfn.XLOOKUP(Q$2,Paramètres!$A$4:$A$8,Paramètres!$B$4:$B$8,"??",0,1),MONTH($E184),DAY($E184))-1,1,Table3[Jours fériés])),""))</f>
        <v/>
      </c>
    </row>
    <row r="185" spans="8:17" x14ac:dyDescent="0.2">
      <c r="H185" s="9" t="str" cm="1">
        <f t="array" ref="H185">_xlfn.XLOOKUP(1,(Table2[Nom]=$A185)*(Table2[Prénom]=$B185)*(Table2[Entretien réalisé]=H$2),Table2[Date de l''entretien],"",0,-1)</f>
        <v/>
      </c>
      <c r="I185" s="9" t="str" cm="1">
        <f t="array" ref="I185">_xlfn.XLOOKUP(1,(Table2[Nom]=$A185)*(Table2[Prénom]=$B185)*(Table2[Entretien réalisé]=I$2),Table2[Date de l''entretien],"",0,-1)</f>
        <v/>
      </c>
      <c r="J185" s="9" t="str" cm="1">
        <f t="array" ref="J185">_xlfn.XLOOKUP(1,(Table2[Nom]=$A185)*(Table2[Prénom]=$B185)*(Table2[Entretien réalisé]=J$2),Table2[Date de l''entretien],"",0,-1)</f>
        <v/>
      </c>
      <c r="K185" s="9" t="str" cm="1">
        <f t="array" ref="K185">_xlfn.XLOOKUP(1,(Table2[Nom]=$A185)*(Table2[Prénom]=$B185)*(Table2[Entretien réalisé]=K$2),Table2[Date de l''entretien],"",0,-1)</f>
        <v/>
      </c>
      <c r="L185" s="9" t="str" cm="1">
        <f t="array" ref="L185">_xlfn.XLOOKUP(1,(Table2[Nom]=$A185)*(Table2[Prénom]=$B185)*(Table2[Entretien réalisé]=L$2),Table2[Date de l''entretien],"",0,-1)</f>
        <v/>
      </c>
      <c r="M185" s="35" t="str">
        <f>IF(A185="","",IF(H185="",WORKDAY(DATE(YEAR($D185),MONTH($D185)+_xlfn.XLOOKUP(M$2,Paramètres!$A$4:$A$8,Paramètres!$B$4:$B$8,"??",0,1),DAY($D185))-1,1,Table3[Jours fériés]),""))</f>
        <v/>
      </c>
      <c r="N185" s="35" t="str">
        <f>IF(A185="","",IF(I185="",WORKDAY(DATE(YEAR($D185),MONTH($D185)+_xlfn.XLOOKUP(N$2,Paramètres!$A$4:$A$8,Paramètres!$B$4:$B$8,"??",0,1),DAY($D185))-1,1,Table3[Jours fériés]),
WORKDAY(DATE(YEAR($I185),MONTH($I185)+_xlfn.XLOOKUP(N$2,Paramètres!$A$4:$A$8,Paramètres!$B$4:$B$8,"??",0,1),DAY($I185))-1,1,Table3[Jours fériés])))</f>
        <v/>
      </c>
      <c r="O185" s="35" t="str">
        <f>IF(A185="","",IF(J185="",WORKDAY(DATE(YEAR($D185),MONTH($D185)+_xlfn.XLOOKUP(O$2,Paramètres!$A$4:$A$8,Paramètres!$B$4:$B$8,"??",0,1),DAY($D185))-1,1,Table3[Jours fériés]),""))</f>
        <v/>
      </c>
      <c r="P185" s="35" t="str">
        <f>IF(A185="","",IF(K185="",IF($F185=_xlfn.XLOOKUP(P$2,Paramètres!$A$4:$A$8,Paramètres!$B$4:$B$8,"??",0,1),WORKDAY(DATE(YEAR(E185)+_xlfn.XLOOKUP(P$2,Paramètres!$A$4:$A$8,Paramètres!$B$4:$B$8,"??",0,1),MONTH(E185)+2,0)-1,1,Table3[Jours fériés]),
WORKDAY(DATE(YEAR($E185)+_xlfn.XLOOKUP(P$2,Paramètres!$A$4:$A$8,Paramètres!$B$4:$B$8,"??",0,1),MONTH($E185),DAY($E185))-1,1,Table3[Jours fériés])),""))</f>
        <v/>
      </c>
      <c r="Q185" s="35" t="str">
        <f ca="1">IF(A185="","",IF(L185="",IF($F185=_xlfn.XLOOKUP(Q$2,Paramètres!$A$4:$A$8,Paramètres!$B$4:$B$8,"??",0,1),WORKDAY(DATE(YEAR(TODAY()),MONTH(F185)+2,0)-1,1,Table3[Jours fériés]),
WORKDAY(DATE(YEAR($E185)+_xlfn.XLOOKUP(Q$2,Paramètres!$A$4:$A$8,Paramètres!$B$4:$B$8,"??",0,1),MONTH($E185),DAY($E185))-1,1,Table3[Jours fériés])),""))</f>
        <v/>
      </c>
    </row>
    <row r="186" spans="8:17" x14ac:dyDescent="0.2">
      <c r="H186" s="9" t="str" cm="1">
        <f t="array" ref="H186">_xlfn.XLOOKUP(1,(Table2[Nom]=$A186)*(Table2[Prénom]=$B186)*(Table2[Entretien réalisé]=H$2),Table2[Date de l''entretien],"",0,-1)</f>
        <v/>
      </c>
      <c r="I186" s="9" t="str" cm="1">
        <f t="array" ref="I186">_xlfn.XLOOKUP(1,(Table2[Nom]=$A186)*(Table2[Prénom]=$B186)*(Table2[Entretien réalisé]=I$2),Table2[Date de l''entretien],"",0,-1)</f>
        <v/>
      </c>
      <c r="J186" s="9" t="str" cm="1">
        <f t="array" ref="J186">_xlfn.XLOOKUP(1,(Table2[Nom]=$A186)*(Table2[Prénom]=$B186)*(Table2[Entretien réalisé]=J$2),Table2[Date de l''entretien],"",0,-1)</f>
        <v/>
      </c>
      <c r="K186" s="9" t="str" cm="1">
        <f t="array" ref="K186">_xlfn.XLOOKUP(1,(Table2[Nom]=$A186)*(Table2[Prénom]=$B186)*(Table2[Entretien réalisé]=K$2),Table2[Date de l''entretien],"",0,-1)</f>
        <v/>
      </c>
      <c r="L186" s="9" t="str" cm="1">
        <f t="array" ref="L186">_xlfn.XLOOKUP(1,(Table2[Nom]=$A186)*(Table2[Prénom]=$B186)*(Table2[Entretien réalisé]=L$2),Table2[Date de l''entretien],"",0,-1)</f>
        <v/>
      </c>
      <c r="M186" s="35" t="str">
        <f>IF(A186="","",IF(H186="",WORKDAY(DATE(YEAR($D186),MONTH($D186)+_xlfn.XLOOKUP(M$2,Paramètres!$A$4:$A$8,Paramètres!$B$4:$B$8,"??",0,1),DAY($D186))-1,1,Table3[Jours fériés]),""))</f>
        <v/>
      </c>
      <c r="N186" s="35" t="str">
        <f>IF(A186="","",IF(I186="",WORKDAY(DATE(YEAR($D186),MONTH($D186)+_xlfn.XLOOKUP(N$2,Paramètres!$A$4:$A$8,Paramètres!$B$4:$B$8,"??",0,1),DAY($D186))-1,1,Table3[Jours fériés]),
WORKDAY(DATE(YEAR($I186),MONTH($I186)+_xlfn.XLOOKUP(N$2,Paramètres!$A$4:$A$8,Paramètres!$B$4:$B$8,"??",0,1),DAY($I186))-1,1,Table3[Jours fériés])))</f>
        <v/>
      </c>
      <c r="O186" s="35" t="str">
        <f>IF(A186="","",IF(J186="",WORKDAY(DATE(YEAR($D186),MONTH($D186)+_xlfn.XLOOKUP(O$2,Paramètres!$A$4:$A$8,Paramètres!$B$4:$B$8,"??",0,1),DAY($D186))-1,1,Table3[Jours fériés]),""))</f>
        <v/>
      </c>
      <c r="P186" s="35" t="str">
        <f>IF(A186="","",IF(K186="",IF($F186=_xlfn.XLOOKUP(P$2,Paramètres!$A$4:$A$8,Paramètres!$B$4:$B$8,"??",0,1),WORKDAY(DATE(YEAR(E186)+_xlfn.XLOOKUP(P$2,Paramètres!$A$4:$A$8,Paramètres!$B$4:$B$8,"??",0,1),MONTH(E186)+2,0)-1,1,Table3[Jours fériés]),
WORKDAY(DATE(YEAR($E186)+_xlfn.XLOOKUP(P$2,Paramètres!$A$4:$A$8,Paramètres!$B$4:$B$8,"??",0,1),MONTH($E186),DAY($E186))-1,1,Table3[Jours fériés])),""))</f>
        <v/>
      </c>
      <c r="Q186" s="35" t="str">
        <f ca="1">IF(A186="","",IF(L186="",IF($F186=_xlfn.XLOOKUP(Q$2,Paramètres!$A$4:$A$8,Paramètres!$B$4:$B$8,"??",0,1),WORKDAY(DATE(YEAR(TODAY()),MONTH(F186)+2,0)-1,1,Table3[Jours fériés]),
WORKDAY(DATE(YEAR($E186)+_xlfn.XLOOKUP(Q$2,Paramètres!$A$4:$A$8,Paramètres!$B$4:$B$8,"??",0,1),MONTH($E186),DAY($E186))-1,1,Table3[Jours fériés])),""))</f>
        <v/>
      </c>
    </row>
    <row r="187" spans="8:17" x14ac:dyDescent="0.2">
      <c r="H187" s="9" t="str" cm="1">
        <f t="array" ref="H187">_xlfn.XLOOKUP(1,(Table2[Nom]=$A187)*(Table2[Prénom]=$B187)*(Table2[Entretien réalisé]=H$2),Table2[Date de l''entretien],"",0,-1)</f>
        <v/>
      </c>
      <c r="I187" s="9" t="str" cm="1">
        <f t="array" ref="I187">_xlfn.XLOOKUP(1,(Table2[Nom]=$A187)*(Table2[Prénom]=$B187)*(Table2[Entretien réalisé]=I$2),Table2[Date de l''entretien],"",0,-1)</f>
        <v/>
      </c>
      <c r="J187" s="9" t="str" cm="1">
        <f t="array" ref="J187">_xlfn.XLOOKUP(1,(Table2[Nom]=$A187)*(Table2[Prénom]=$B187)*(Table2[Entretien réalisé]=J$2),Table2[Date de l''entretien],"",0,-1)</f>
        <v/>
      </c>
      <c r="K187" s="9" t="str" cm="1">
        <f t="array" ref="K187">_xlfn.XLOOKUP(1,(Table2[Nom]=$A187)*(Table2[Prénom]=$B187)*(Table2[Entretien réalisé]=K$2),Table2[Date de l''entretien],"",0,-1)</f>
        <v/>
      </c>
      <c r="L187" s="9" t="str" cm="1">
        <f t="array" ref="L187">_xlfn.XLOOKUP(1,(Table2[Nom]=$A187)*(Table2[Prénom]=$B187)*(Table2[Entretien réalisé]=L$2),Table2[Date de l''entretien],"",0,-1)</f>
        <v/>
      </c>
      <c r="M187" s="35" t="str">
        <f>IF(A187="","",IF(H187="",WORKDAY(DATE(YEAR($D187),MONTH($D187)+_xlfn.XLOOKUP(M$2,Paramètres!$A$4:$A$8,Paramètres!$B$4:$B$8,"??",0,1),DAY($D187))-1,1,Table3[Jours fériés]),""))</f>
        <v/>
      </c>
      <c r="N187" s="35" t="str">
        <f>IF(A187="","",IF(I187="",WORKDAY(DATE(YEAR($D187),MONTH($D187)+_xlfn.XLOOKUP(N$2,Paramètres!$A$4:$A$8,Paramètres!$B$4:$B$8,"??",0,1),DAY($D187))-1,1,Table3[Jours fériés]),
WORKDAY(DATE(YEAR($I187),MONTH($I187)+_xlfn.XLOOKUP(N$2,Paramètres!$A$4:$A$8,Paramètres!$B$4:$B$8,"??",0,1),DAY($I187))-1,1,Table3[Jours fériés])))</f>
        <v/>
      </c>
      <c r="O187" s="35" t="str">
        <f>IF(A187="","",IF(J187="",WORKDAY(DATE(YEAR($D187),MONTH($D187)+_xlfn.XLOOKUP(O$2,Paramètres!$A$4:$A$8,Paramètres!$B$4:$B$8,"??",0,1),DAY($D187))-1,1,Table3[Jours fériés]),""))</f>
        <v/>
      </c>
      <c r="P187" s="35" t="str">
        <f>IF(A187="","",IF(K187="",IF($F187=_xlfn.XLOOKUP(P$2,Paramètres!$A$4:$A$8,Paramètres!$B$4:$B$8,"??",0,1),WORKDAY(DATE(YEAR(E187)+_xlfn.XLOOKUP(P$2,Paramètres!$A$4:$A$8,Paramètres!$B$4:$B$8,"??",0,1),MONTH(E187)+2,0)-1,1,Table3[Jours fériés]),
WORKDAY(DATE(YEAR($E187)+_xlfn.XLOOKUP(P$2,Paramètres!$A$4:$A$8,Paramètres!$B$4:$B$8,"??",0,1),MONTH($E187),DAY($E187))-1,1,Table3[Jours fériés])),""))</f>
        <v/>
      </c>
      <c r="Q187" s="35" t="str">
        <f ca="1">IF(A187="","",IF(L187="",IF($F187=_xlfn.XLOOKUP(Q$2,Paramètres!$A$4:$A$8,Paramètres!$B$4:$B$8,"??",0,1),WORKDAY(DATE(YEAR(TODAY()),MONTH(F187)+2,0)-1,1,Table3[Jours fériés]),
WORKDAY(DATE(YEAR($E187)+_xlfn.XLOOKUP(Q$2,Paramètres!$A$4:$A$8,Paramètres!$B$4:$B$8,"??",0,1),MONTH($E187),DAY($E187))-1,1,Table3[Jours fériés])),""))</f>
        <v/>
      </c>
    </row>
    <row r="188" spans="8:17" x14ac:dyDescent="0.2">
      <c r="H188" s="9" t="str" cm="1">
        <f t="array" ref="H188">_xlfn.XLOOKUP(1,(Table2[Nom]=$A188)*(Table2[Prénom]=$B188)*(Table2[Entretien réalisé]=H$2),Table2[Date de l''entretien],"",0,-1)</f>
        <v/>
      </c>
      <c r="I188" s="9" t="str" cm="1">
        <f t="array" ref="I188">_xlfn.XLOOKUP(1,(Table2[Nom]=$A188)*(Table2[Prénom]=$B188)*(Table2[Entretien réalisé]=I$2),Table2[Date de l''entretien],"",0,-1)</f>
        <v/>
      </c>
      <c r="J188" s="9" t="str" cm="1">
        <f t="array" ref="J188">_xlfn.XLOOKUP(1,(Table2[Nom]=$A188)*(Table2[Prénom]=$B188)*(Table2[Entretien réalisé]=J$2),Table2[Date de l''entretien],"",0,-1)</f>
        <v/>
      </c>
      <c r="K188" s="9" t="str" cm="1">
        <f t="array" ref="K188">_xlfn.XLOOKUP(1,(Table2[Nom]=$A188)*(Table2[Prénom]=$B188)*(Table2[Entretien réalisé]=K$2),Table2[Date de l''entretien],"",0,-1)</f>
        <v/>
      </c>
      <c r="L188" s="9" t="str" cm="1">
        <f t="array" ref="L188">_xlfn.XLOOKUP(1,(Table2[Nom]=$A188)*(Table2[Prénom]=$B188)*(Table2[Entretien réalisé]=L$2),Table2[Date de l''entretien],"",0,-1)</f>
        <v/>
      </c>
      <c r="M188" s="35" t="str">
        <f>IF(A188="","",IF(H188="",WORKDAY(DATE(YEAR($D188),MONTH($D188)+_xlfn.XLOOKUP(M$2,Paramètres!$A$4:$A$8,Paramètres!$B$4:$B$8,"??",0,1),DAY($D188))-1,1,Table3[Jours fériés]),""))</f>
        <v/>
      </c>
      <c r="N188" s="35" t="str">
        <f>IF(A188="","",IF(I188="",WORKDAY(DATE(YEAR($D188),MONTH($D188)+_xlfn.XLOOKUP(N$2,Paramètres!$A$4:$A$8,Paramètres!$B$4:$B$8,"??",0,1),DAY($D188))-1,1,Table3[Jours fériés]),
WORKDAY(DATE(YEAR($I188),MONTH($I188)+_xlfn.XLOOKUP(N$2,Paramètres!$A$4:$A$8,Paramètres!$B$4:$B$8,"??",0,1),DAY($I188))-1,1,Table3[Jours fériés])))</f>
        <v/>
      </c>
      <c r="O188" s="35" t="str">
        <f>IF(A188="","",IF(J188="",WORKDAY(DATE(YEAR($D188),MONTH($D188)+_xlfn.XLOOKUP(O$2,Paramètres!$A$4:$A$8,Paramètres!$B$4:$B$8,"??",0,1),DAY($D188))-1,1,Table3[Jours fériés]),""))</f>
        <v/>
      </c>
      <c r="P188" s="35" t="str">
        <f>IF(A188="","",IF(K188="",IF($F188=_xlfn.XLOOKUP(P$2,Paramètres!$A$4:$A$8,Paramètres!$B$4:$B$8,"??",0,1),WORKDAY(DATE(YEAR(E188)+_xlfn.XLOOKUP(P$2,Paramètres!$A$4:$A$8,Paramètres!$B$4:$B$8,"??",0,1),MONTH(E188)+2,0)-1,1,Table3[Jours fériés]),
WORKDAY(DATE(YEAR($E188)+_xlfn.XLOOKUP(P$2,Paramètres!$A$4:$A$8,Paramètres!$B$4:$B$8,"??",0,1),MONTH($E188),DAY($E188))-1,1,Table3[Jours fériés])),""))</f>
        <v/>
      </c>
      <c r="Q188" s="35" t="str">
        <f ca="1">IF(A188="","",IF(L188="",IF($F188=_xlfn.XLOOKUP(Q$2,Paramètres!$A$4:$A$8,Paramètres!$B$4:$B$8,"??",0,1),WORKDAY(DATE(YEAR(TODAY()),MONTH(F188)+2,0)-1,1,Table3[Jours fériés]),
WORKDAY(DATE(YEAR($E188)+_xlfn.XLOOKUP(Q$2,Paramètres!$A$4:$A$8,Paramètres!$B$4:$B$8,"??",0,1),MONTH($E188),DAY($E188))-1,1,Table3[Jours fériés])),""))</f>
        <v/>
      </c>
    </row>
    <row r="189" spans="8:17" x14ac:dyDescent="0.2">
      <c r="H189" s="9" t="str" cm="1">
        <f t="array" ref="H189">_xlfn.XLOOKUP(1,(Table2[Nom]=$A189)*(Table2[Prénom]=$B189)*(Table2[Entretien réalisé]=H$2),Table2[Date de l''entretien],"",0,-1)</f>
        <v/>
      </c>
      <c r="I189" s="9" t="str" cm="1">
        <f t="array" ref="I189">_xlfn.XLOOKUP(1,(Table2[Nom]=$A189)*(Table2[Prénom]=$B189)*(Table2[Entretien réalisé]=I$2),Table2[Date de l''entretien],"",0,-1)</f>
        <v/>
      </c>
      <c r="J189" s="9" t="str" cm="1">
        <f t="array" ref="J189">_xlfn.XLOOKUP(1,(Table2[Nom]=$A189)*(Table2[Prénom]=$B189)*(Table2[Entretien réalisé]=J$2),Table2[Date de l''entretien],"",0,-1)</f>
        <v/>
      </c>
      <c r="K189" s="9" t="str" cm="1">
        <f t="array" ref="K189">_xlfn.XLOOKUP(1,(Table2[Nom]=$A189)*(Table2[Prénom]=$B189)*(Table2[Entretien réalisé]=K$2),Table2[Date de l''entretien],"",0,-1)</f>
        <v/>
      </c>
      <c r="L189" s="9" t="str" cm="1">
        <f t="array" ref="L189">_xlfn.XLOOKUP(1,(Table2[Nom]=$A189)*(Table2[Prénom]=$B189)*(Table2[Entretien réalisé]=L$2),Table2[Date de l''entretien],"",0,-1)</f>
        <v/>
      </c>
      <c r="M189" s="35" t="str">
        <f>IF(A189="","",IF(H189="",WORKDAY(DATE(YEAR($D189),MONTH($D189)+_xlfn.XLOOKUP(M$2,Paramètres!$A$4:$A$8,Paramètres!$B$4:$B$8,"??",0,1),DAY($D189))-1,1,Table3[Jours fériés]),""))</f>
        <v/>
      </c>
      <c r="N189" s="35" t="str">
        <f>IF(A189="","",IF(I189="",WORKDAY(DATE(YEAR($D189),MONTH($D189)+_xlfn.XLOOKUP(N$2,Paramètres!$A$4:$A$8,Paramètres!$B$4:$B$8,"??",0,1),DAY($D189))-1,1,Table3[Jours fériés]),
WORKDAY(DATE(YEAR($I189),MONTH($I189)+_xlfn.XLOOKUP(N$2,Paramètres!$A$4:$A$8,Paramètres!$B$4:$B$8,"??",0,1),DAY($I189))-1,1,Table3[Jours fériés])))</f>
        <v/>
      </c>
      <c r="O189" s="35" t="str">
        <f>IF(A189="","",IF(J189="",WORKDAY(DATE(YEAR($D189),MONTH($D189)+_xlfn.XLOOKUP(O$2,Paramètres!$A$4:$A$8,Paramètres!$B$4:$B$8,"??",0,1),DAY($D189))-1,1,Table3[Jours fériés]),""))</f>
        <v/>
      </c>
      <c r="P189" s="35" t="str">
        <f>IF(A189="","",IF(K189="",IF($F189=_xlfn.XLOOKUP(P$2,Paramètres!$A$4:$A$8,Paramètres!$B$4:$B$8,"??",0,1),WORKDAY(DATE(YEAR(E189)+_xlfn.XLOOKUP(P$2,Paramètres!$A$4:$A$8,Paramètres!$B$4:$B$8,"??",0,1),MONTH(E189)+2,0)-1,1,Table3[Jours fériés]),
WORKDAY(DATE(YEAR($E189)+_xlfn.XLOOKUP(P$2,Paramètres!$A$4:$A$8,Paramètres!$B$4:$B$8,"??",0,1),MONTH($E189),DAY($E189))-1,1,Table3[Jours fériés])),""))</f>
        <v/>
      </c>
      <c r="Q189" s="35" t="str">
        <f ca="1">IF(A189="","",IF(L189="",IF($F189=_xlfn.XLOOKUP(Q$2,Paramètres!$A$4:$A$8,Paramètres!$B$4:$B$8,"??",0,1),WORKDAY(DATE(YEAR(TODAY()),MONTH(F189)+2,0)-1,1,Table3[Jours fériés]),
WORKDAY(DATE(YEAR($E189)+_xlfn.XLOOKUP(Q$2,Paramètres!$A$4:$A$8,Paramètres!$B$4:$B$8,"??",0,1),MONTH($E189),DAY($E189))-1,1,Table3[Jours fériés])),""))</f>
        <v/>
      </c>
    </row>
    <row r="190" spans="8:17" x14ac:dyDescent="0.2">
      <c r="H190" s="9" t="str" cm="1">
        <f t="array" ref="H190">_xlfn.XLOOKUP(1,(Table2[Nom]=$A190)*(Table2[Prénom]=$B190)*(Table2[Entretien réalisé]=H$2),Table2[Date de l''entretien],"",0,-1)</f>
        <v/>
      </c>
      <c r="I190" s="9" t="str" cm="1">
        <f t="array" ref="I190">_xlfn.XLOOKUP(1,(Table2[Nom]=$A190)*(Table2[Prénom]=$B190)*(Table2[Entretien réalisé]=I$2),Table2[Date de l''entretien],"",0,-1)</f>
        <v/>
      </c>
      <c r="J190" s="9" t="str" cm="1">
        <f t="array" ref="J190">_xlfn.XLOOKUP(1,(Table2[Nom]=$A190)*(Table2[Prénom]=$B190)*(Table2[Entretien réalisé]=J$2),Table2[Date de l''entretien],"",0,-1)</f>
        <v/>
      </c>
      <c r="K190" s="9" t="str" cm="1">
        <f t="array" ref="K190">_xlfn.XLOOKUP(1,(Table2[Nom]=$A190)*(Table2[Prénom]=$B190)*(Table2[Entretien réalisé]=K$2),Table2[Date de l''entretien],"",0,-1)</f>
        <v/>
      </c>
      <c r="L190" s="9" t="str" cm="1">
        <f t="array" ref="L190">_xlfn.XLOOKUP(1,(Table2[Nom]=$A190)*(Table2[Prénom]=$B190)*(Table2[Entretien réalisé]=L$2),Table2[Date de l''entretien],"",0,-1)</f>
        <v/>
      </c>
      <c r="M190" s="35" t="str">
        <f>IF(A190="","",IF(H190="",WORKDAY(DATE(YEAR($D190),MONTH($D190)+_xlfn.XLOOKUP(M$2,Paramètres!$A$4:$A$8,Paramètres!$B$4:$B$8,"??",0,1),DAY($D190))-1,1,Table3[Jours fériés]),""))</f>
        <v/>
      </c>
      <c r="N190" s="35" t="str">
        <f>IF(A190="","",IF(I190="",WORKDAY(DATE(YEAR($D190),MONTH($D190)+_xlfn.XLOOKUP(N$2,Paramètres!$A$4:$A$8,Paramètres!$B$4:$B$8,"??",0,1),DAY($D190))-1,1,Table3[Jours fériés]),
WORKDAY(DATE(YEAR($I190),MONTH($I190)+_xlfn.XLOOKUP(N$2,Paramètres!$A$4:$A$8,Paramètres!$B$4:$B$8,"??",0,1),DAY($I190))-1,1,Table3[Jours fériés])))</f>
        <v/>
      </c>
      <c r="O190" s="35" t="str">
        <f>IF(A190="","",IF(J190="",WORKDAY(DATE(YEAR($D190),MONTH($D190)+_xlfn.XLOOKUP(O$2,Paramètres!$A$4:$A$8,Paramètres!$B$4:$B$8,"??",0,1),DAY($D190))-1,1,Table3[Jours fériés]),""))</f>
        <v/>
      </c>
      <c r="P190" s="35" t="str">
        <f>IF(A190="","",IF(K190="",IF($F190=_xlfn.XLOOKUP(P$2,Paramètres!$A$4:$A$8,Paramètres!$B$4:$B$8,"??",0,1),WORKDAY(DATE(YEAR(E190)+_xlfn.XLOOKUP(P$2,Paramètres!$A$4:$A$8,Paramètres!$B$4:$B$8,"??",0,1),MONTH(E190)+2,0)-1,1,Table3[Jours fériés]),
WORKDAY(DATE(YEAR($E190)+_xlfn.XLOOKUP(P$2,Paramètres!$A$4:$A$8,Paramètres!$B$4:$B$8,"??",0,1),MONTH($E190),DAY($E190))-1,1,Table3[Jours fériés])),""))</f>
        <v/>
      </c>
      <c r="Q190" s="35" t="str">
        <f ca="1">IF(A190="","",IF(L190="",IF($F190=_xlfn.XLOOKUP(Q$2,Paramètres!$A$4:$A$8,Paramètres!$B$4:$B$8,"??",0,1),WORKDAY(DATE(YEAR(TODAY()),MONTH(F190)+2,0)-1,1,Table3[Jours fériés]),
WORKDAY(DATE(YEAR($E190)+_xlfn.XLOOKUP(Q$2,Paramètres!$A$4:$A$8,Paramètres!$B$4:$B$8,"??",0,1),MONTH($E190),DAY($E190))-1,1,Table3[Jours fériés])),""))</f>
        <v/>
      </c>
    </row>
    <row r="191" spans="8:17" x14ac:dyDescent="0.2">
      <c r="H191" s="9" t="str" cm="1">
        <f t="array" ref="H191">_xlfn.XLOOKUP(1,(Table2[Nom]=$A191)*(Table2[Prénom]=$B191)*(Table2[Entretien réalisé]=H$2),Table2[Date de l''entretien],"",0,-1)</f>
        <v/>
      </c>
      <c r="I191" s="9" t="str" cm="1">
        <f t="array" ref="I191">_xlfn.XLOOKUP(1,(Table2[Nom]=$A191)*(Table2[Prénom]=$B191)*(Table2[Entretien réalisé]=I$2),Table2[Date de l''entretien],"",0,-1)</f>
        <v/>
      </c>
      <c r="J191" s="9" t="str" cm="1">
        <f t="array" ref="J191">_xlfn.XLOOKUP(1,(Table2[Nom]=$A191)*(Table2[Prénom]=$B191)*(Table2[Entretien réalisé]=J$2),Table2[Date de l''entretien],"",0,-1)</f>
        <v/>
      </c>
      <c r="K191" s="9" t="str" cm="1">
        <f t="array" ref="K191">_xlfn.XLOOKUP(1,(Table2[Nom]=$A191)*(Table2[Prénom]=$B191)*(Table2[Entretien réalisé]=K$2),Table2[Date de l''entretien],"",0,-1)</f>
        <v/>
      </c>
      <c r="L191" s="9" t="str" cm="1">
        <f t="array" ref="L191">_xlfn.XLOOKUP(1,(Table2[Nom]=$A191)*(Table2[Prénom]=$B191)*(Table2[Entretien réalisé]=L$2),Table2[Date de l''entretien],"",0,-1)</f>
        <v/>
      </c>
      <c r="M191" s="35" t="str">
        <f>IF(A191="","",IF(H191="",WORKDAY(DATE(YEAR($D191),MONTH($D191)+_xlfn.XLOOKUP(M$2,Paramètres!$A$4:$A$8,Paramètres!$B$4:$B$8,"??",0,1),DAY($D191))-1,1,Table3[Jours fériés]),""))</f>
        <v/>
      </c>
      <c r="N191" s="35" t="str">
        <f>IF(A191="","",IF(I191="",WORKDAY(DATE(YEAR($D191),MONTH($D191)+_xlfn.XLOOKUP(N$2,Paramètres!$A$4:$A$8,Paramètres!$B$4:$B$8,"??",0,1),DAY($D191))-1,1,Table3[Jours fériés]),
WORKDAY(DATE(YEAR($I191),MONTH($I191)+_xlfn.XLOOKUP(N$2,Paramètres!$A$4:$A$8,Paramètres!$B$4:$B$8,"??",0,1),DAY($I191))-1,1,Table3[Jours fériés])))</f>
        <v/>
      </c>
      <c r="O191" s="35" t="str">
        <f>IF(A191="","",IF(J191="",WORKDAY(DATE(YEAR($D191),MONTH($D191)+_xlfn.XLOOKUP(O$2,Paramètres!$A$4:$A$8,Paramètres!$B$4:$B$8,"??",0,1),DAY($D191))-1,1,Table3[Jours fériés]),""))</f>
        <v/>
      </c>
      <c r="P191" s="35" t="str">
        <f>IF(A191="","",IF(K191="",IF($F191=_xlfn.XLOOKUP(P$2,Paramètres!$A$4:$A$8,Paramètres!$B$4:$B$8,"??",0,1),WORKDAY(DATE(YEAR(E191)+_xlfn.XLOOKUP(P$2,Paramètres!$A$4:$A$8,Paramètres!$B$4:$B$8,"??",0,1),MONTH(E191)+2,0)-1,1,Table3[Jours fériés]),
WORKDAY(DATE(YEAR($E191)+_xlfn.XLOOKUP(P$2,Paramètres!$A$4:$A$8,Paramètres!$B$4:$B$8,"??",0,1),MONTH($E191),DAY($E191))-1,1,Table3[Jours fériés])),""))</f>
        <v/>
      </c>
      <c r="Q191" s="35" t="str">
        <f ca="1">IF(A191="","",IF(L191="",IF($F191=_xlfn.XLOOKUP(Q$2,Paramètres!$A$4:$A$8,Paramètres!$B$4:$B$8,"??",0,1),WORKDAY(DATE(YEAR(TODAY()),MONTH(F191)+2,0)-1,1,Table3[Jours fériés]),
WORKDAY(DATE(YEAR($E191)+_xlfn.XLOOKUP(Q$2,Paramètres!$A$4:$A$8,Paramètres!$B$4:$B$8,"??",0,1),MONTH($E191),DAY($E191))-1,1,Table3[Jours fériés])),""))</f>
        <v/>
      </c>
    </row>
    <row r="192" spans="8:17" x14ac:dyDescent="0.2">
      <c r="H192" s="9" t="str" cm="1">
        <f t="array" ref="H192">_xlfn.XLOOKUP(1,(Table2[Nom]=$A192)*(Table2[Prénom]=$B192)*(Table2[Entretien réalisé]=H$2),Table2[Date de l''entretien],"",0,-1)</f>
        <v/>
      </c>
      <c r="I192" s="9" t="str" cm="1">
        <f t="array" ref="I192">_xlfn.XLOOKUP(1,(Table2[Nom]=$A192)*(Table2[Prénom]=$B192)*(Table2[Entretien réalisé]=I$2),Table2[Date de l''entretien],"",0,-1)</f>
        <v/>
      </c>
      <c r="J192" s="9" t="str" cm="1">
        <f t="array" ref="J192">_xlfn.XLOOKUP(1,(Table2[Nom]=$A192)*(Table2[Prénom]=$B192)*(Table2[Entretien réalisé]=J$2),Table2[Date de l''entretien],"",0,-1)</f>
        <v/>
      </c>
      <c r="K192" s="9" t="str" cm="1">
        <f t="array" ref="K192">_xlfn.XLOOKUP(1,(Table2[Nom]=$A192)*(Table2[Prénom]=$B192)*(Table2[Entretien réalisé]=K$2),Table2[Date de l''entretien],"",0,-1)</f>
        <v/>
      </c>
      <c r="L192" s="9" t="str" cm="1">
        <f t="array" ref="L192">_xlfn.XLOOKUP(1,(Table2[Nom]=$A192)*(Table2[Prénom]=$B192)*(Table2[Entretien réalisé]=L$2),Table2[Date de l''entretien],"",0,-1)</f>
        <v/>
      </c>
      <c r="M192" s="35" t="str">
        <f>IF(A192="","",IF(H192="",WORKDAY(DATE(YEAR($D192),MONTH($D192)+_xlfn.XLOOKUP(M$2,Paramètres!$A$4:$A$8,Paramètres!$B$4:$B$8,"??",0,1),DAY($D192))-1,1,Table3[Jours fériés]),""))</f>
        <v/>
      </c>
      <c r="N192" s="35" t="str">
        <f>IF(A192="","",IF(I192="",WORKDAY(DATE(YEAR($D192),MONTH($D192)+_xlfn.XLOOKUP(N$2,Paramètres!$A$4:$A$8,Paramètres!$B$4:$B$8,"??",0,1),DAY($D192))-1,1,Table3[Jours fériés]),
WORKDAY(DATE(YEAR($I192),MONTH($I192)+_xlfn.XLOOKUP(N$2,Paramètres!$A$4:$A$8,Paramètres!$B$4:$B$8,"??",0,1),DAY($I192))-1,1,Table3[Jours fériés])))</f>
        <v/>
      </c>
      <c r="O192" s="35" t="str">
        <f>IF(A192="","",IF(J192="",WORKDAY(DATE(YEAR($D192),MONTH($D192)+_xlfn.XLOOKUP(O$2,Paramètres!$A$4:$A$8,Paramètres!$B$4:$B$8,"??",0,1),DAY($D192))-1,1,Table3[Jours fériés]),""))</f>
        <v/>
      </c>
      <c r="P192" s="35" t="str">
        <f>IF(A192="","",IF(K192="",IF($F192=_xlfn.XLOOKUP(P$2,Paramètres!$A$4:$A$8,Paramètres!$B$4:$B$8,"??",0,1),WORKDAY(DATE(YEAR(E192)+_xlfn.XLOOKUP(P$2,Paramètres!$A$4:$A$8,Paramètres!$B$4:$B$8,"??",0,1),MONTH(E192)+2,0)-1,1,Table3[Jours fériés]),
WORKDAY(DATE(YEAR($E192)+_xlfn.XLOOKUP(P$2,Paramètres!$A$4:$A$8,Paramètres!$B$4:$B$8,"??",0,1),MONTH($E192),DAY($E192))-1,1,Table3[Jours fériés])),""))</f>
        <v/>
      </c>
      <c r="Q192" s="35" t="str">
        <f ca="1">IF(A192="","",IF(L192="",IF($F192=_xlfn.XLOOKUP(Q$2,Paramètres!$A$4:$A$8,Paramètres!$B$4:$B$8,"??",0,1),WORKDAY(DATE(YEAR(TODAY()),MONTH(F192)+2,0)-1,1,Table3[Jours fériés]),
WORKDAY(DATE(YEAR($E192)+_xlfn.XLOOKUP(Q$2,Paramètres!$A$4:$A$8,Paramètres!$B$4:$B$8,"??",0,1),MONTH($E192),DAY($E192))-1,1,Table3[Jours fériés])),""))</f>
        <v/>
      </c>
    </row>
    <row r="193" spans="8:17" x14ac:dyDescent="0.2">
      <c r="H193" s="9" t="str" cm="1">
        <f t="array" ref="H193">_xlfn.XLOOKUP(1,(Table2[Nom]=$A193)*(Table2[Prénom]=$B193)*(Table2[Entretien réalisé]=H$2),Table2[Date de l''entretien],"",0,-1)</f>
        <v/>
      </c>
      <c r="I193" s="9" t="str" cm="1">
        <f t="array" ref="I193">_xlfn.XLOOKUP(1,(Table2[Nom]=$A193)*(Table2[Prénom]=$B193)*(Table2[Entretien réalisé]=I$2),Table2[Date de l''entretien],"",0,-1)</f>
        <v/>
      </c>
      <c r="J193" s="9" t="str" cm="1">
        <f t="array" ref="J193">_xlfn.XLOOKUP(1,(Table2[Nom]=$A193)*(Table2[Prénom]=$B193)*(Table2[Entretien réalisé]=J$2),Table2[Date de l''entretien],"",0,-1)</f>
        <v/>
      </c>
      <c r="K193" s="9" t="str" cm="1">
        <f t="array" ref="K193">_xlfn.XLOOKUP(1,(Table2[Nom]=$A193)*(Table2[Prénom]=$B193)*(Table2[Entretien réalisé]=K$2),Table2[Date de l''entretien],"",0,-1)</f>
        <v/>
      </c>
      <c r="L193" s="9" t="str" cm="1">
        <f t="array" ref="L193">_xlfn.XLOOKUP(1,(Table2[Nom]=$A193)*(Table2[Prénom]=$B193)*(Table2[Entretien réalisé]=L$2),Table2[Date de l''entretien],"",0,-1)</f>
        <v/>
      </c>
      <c r="M193" s="35" t="str">
        <f>IF(A193="","",IF(H193="",WORKDAY(DATE(YEAR($D193),MONTH($D193)+_xlfn.XLOOKUP(M$2,Paramètres!$A$4:$A$8,Paramètres!$B$4:$B$8,"??",0,1),DAY($D193))-1,1,Table3[Jours fériés]),""))</f>
        <v/>
      </c>
      <c r="N193" s="35" t="str">
        <f>IF(A193="","",IF(I193="",WORKDAY(DATE(YEAR($D193),MONTH($D193)+_xlfn.XLOOKUP(N$2,Paramètres!$A$4:$A$8,Paramètres!$B$4:$B$8,"??",0,1),DAY($D193))-1,1,Table3[Jours fériés]),
WORKDAY(DATE(YEAR($I193),MONTH($I193)+_xlfn.XLOOKUP(N$2,Paramètres!$A$4:$A$8,Paramètres!$B$4:$B$8,"??",0,1),DAY($I193))-1,1,Table3[Jours fériés])))</f>
        <v/>
      </c>
      <c r="O193" s="35" t="str">
        <f>IF(A193="","",IF(J193="",WORKDAY(DATE(YEAR($D193),MONTH($D193)+_xlfn.XLOOKUP(O$2,Paramètres!$A$4:$A$8,Paramètres!$B$4:$B$8,"??",0,1),DAY($D193))-1,1,Table3[Jours fériés]),""))</f>
        <v/>
      </c>
      <c r="P193" s="35" t="str">
        <f>IF(A193="","",IF(K193="",IF($F193=_xlfn.XLOOKUP(P$2,Paramètres!$A$4:$A$8,Paramètres!$B$4:$B$8,"??",0,1),WORKDAY(DATE(YEAR(E193)+_xlfn.XLOOKUP(P$2,Paramètres!$A$4:$A$8,Paramètres!$B$4:$B$8,"??",0,1),MONTH(E193)+2,0)-1,1,Table3[Jours fériés]),
WORKDAY(DATE(YEAR($E193)+_xlfn.XLOOKUP(P$2,Paramètres!$A$4:$A$8,Paramètres!$B$4:$B$8,"??",0,1),MONTH($E193),DAY($E193))-1,1,Table3[Jours fériés])),""))</f>
        <v/>
      </c>
      <c r="Q193" s="35" t="str">
        <f ca="1">IF(A193="","",IF(L193="",IF($F193=_xlfn.XLOOKUP(Q$2,Paramètres!$A$4:$A$8,Paramètres!$B$4:$B$8,"??",0,1),WORKDAY(DATE(YEAR(TODAY()),MONTH(F193)+2,0)-1,1,Table3[Jours fériés]),
WORKDAY(DATE(YEAR($E193)+_xlfn.XLOOKUP(Q$2,Paramètres!$A$4:$A$8,Paramètres!$B$4:$B$8,"??",0,1),MONTH($E193),DAY($E193))-1,1,Table3[Jours fériés])),""))</f>
        <v/>
      </c>
    </row>
    <row r="194" spans="8:17" x14ac:dyDescent="0.2">
      <c r="H194" s="9" t="str" cm="1">
        <f t="array" ref="H194">_xlfn.XLOOKUP(1,(Table2[Nom]=$A194)*(Table2[Prénom]=$B194)*(Table2[Entretien réalisé]=H$2),Table2[Date de l''entretien],"",0,-1)</f>
        <v/>
      </c>
      <c r="I194" s="9" t="str" cm="1">
        <f t="array" ref="I194">_xlfn.XLOOKUP(1,(Table2[Nom]=$A194)*(Table2[Prénom]=$B194)*(Table2[Entretien réalisé]=I$2),Table2[Date de l''entretien],"",0,-1)</f>
        <v/>
      </c>
      <c r="J194" s="9" t="str" cm="1">
        <f t="array" ref="J194">_xlfn.XLOOKUP(1,(Table2[Nom]=$A194)*(Table2[Prénom]=$B194)*(Table2[Entretien réalisé]=J$2),Table2[Date de l''entretien],"",0,-1)</f>
        <v/>
      </c>
      <c r="K194" s="9" t="str" cm="1">
        <f t="array" ref="K194">_xlfn.XLOOKUP(1,(Table2[Nom]=$A194)*(Table2[Prénom]=$B194)*(Table2[Entretien réalisé]=K$2),Table2[Date de l''entretien],"",0,-1)</f>
        <v/>
      </c>
      <c r="L194" s="9" t="str" cm="1">
        <f t="array" ref="L194">_xlfn.XLOOKUP(1,(Table2[Nom]=$A194)*(Table2[Prénom]=$B194)*(Table2[Entretien réalisé]=L$2),Table2[Date de l''entretien],"",0,-1)</f>
        <v/>
      </c>
      <c r="M194" s="35" t="str">
        <f>IF(A194="","",IF(H194="",WORKDAY(DATE(YEAR($D194),MONTH($D194)+_xlfn.XLOOKUP(M$2,Paramètres!$A$4:$A$8,Paramètres!$B$4:$B$8,"??",0,1),DAY($D194))-1,1,Table3[Jours fériés]),""))</f>
        <v/>
      </c>
      <c r="N194" s="35" t="str">
        <f>IF(A194="","",IF(I194="",WORKDAY(DATE(YEAR($D194),MONTH($D194)+_xlfn.XLOOKUP(N$2,Paramètres!$A$4:$A$8,Paramètres!$B$4:$B$8,"??",0,1),DAY($D194))-1,1,Table3[Jours fériés]),
WORKDAY(DATE(YEAR($I194),MONTH($I194)+_xlfn.XLOOKUP(N$2,Paramètres!$A$4:$A$8,Paramètres!$B$4:$B$8,"??",0,1),DAY($I194))-1,1,Table3[Jours fériés])))</f>
        <v/>
      </c>
      <c r="O194" s="35" t="str">
        <f>IF(A194="","",IF(J194="",WORKDAY(DATE(YEAR($D194),MONTH($D194)+_xlfn.XLOOKUP(O$2,Paramètres!$A$4:$A$8,Paramètres!$B$4:$B$8,"??",0,1),DAY($D194))-1,1,Table3[Jours fériés]),""))</f>
        <v/>
      </c>
      <c r="P194" s="35" t="str">
        <f>IF(A194="","",IF(K194="",IF($F194=_xlfn.XLOOKUP(P$2,Paramètres!$A$4:$A$8,Paramètres!$B$4:$B$8,"??",0,1),WORKDAY(DATE(YEAR(E194)+_xlfn.XLOOKUP(P$2,Paramètres!$A$4:$A$8,Paramètres!$B$4:$B$8,"??",0,1),MONTH(E194)+2,0)-1,1,Table3[Jours fériés]),
WORKDAY(DATE(YEAR($E194)+_xlfn.XLOOKUP(P$2,Paramètres!$A$4:$A$8,Paramètres!$B$4:$B$8,"??",0,1),MONTH($E194),DAY($E194))-1,1,Table3[Jours fériés])),""))</f>
        <v/>
      </c>
      <c r="Q194" s="35" t="str">
        <f ca="1">IF(A194="","",IF(L194="",IF($F194=_xlfn.XLOOKUP(Q$2,Paramètres!$A$4:$A$8,Paramètres!$B$4:$B$8,"??",0,1),WORKDAY(DATE(YEAR(TODAY()),MONTH(F194)+2,0)-1,1,Table3[Jours fériés]),
WORKDAY(DATE(YEAR($E194)+_xlfn.XLOOKUP(Q$2,Paramètres!$A$4:$A$8,Paramètres!$B$4:$B$8,"??",0,1),MONTH($E194),DAY($E194))-1,1,Table3[Jours fériés])),""))</f>
        <v/>
      </c>
    </row>
    <row r="195" spans="8:17" x14ac:dyDescent="0.2">
      <c r="H195" s="9" t="str" cm="1">
        <f t="array" ref="H195">_xlfn.XLOOKUP(1,(Table2[Nom]=$A195)*(Table2[Prénom]=$B195)*(Table2[Entretien réalisé]=H$2),Table2[Date de l''entretien],"",0,-1)</f>
        <v/>
      </c>
      <c r="I195" s="9" t="str" cm="1">
        <f t="array" ref="I195">_xlfn.XLOOKUP(1,(Table2[Nom]=$A195)*(Table2[Prénom]=$B195)*(Table2[Entretien réalisé]=I$2),Table2[Date de l''entretien],"",0,-1)</f>
        <v/>
      </c>
      <c r="J195" s="9" t="str" cm="1">
        <f t="array" ref="J195">_xlfn.XLOOKUP(1,(Table2[Nom]=$A195)*(Table2[Prénom]=$B195)*(Table2[Entretien réalisé]=J$2),Table2[Date de l''entretien],"",0,-1)</f>
        <v/>
      </c>
      <c r="K195" s="9" t="str" cm="1">
        <f t="array" ref="K195">_xlfn.XLOOKUP(1,(Table2[Nom]=$A195)*(Table2[Prénom]=$B195)*(Table2[Entretien réalisé]=K$2),Table2[Date de l''entretien],"",0,-1)</f>
        <v/>
      </c>
      <c r="L195" s="9" t="str" cm="1">
        <f t="array" ref="L195">_xlfn.XLOOKUP(1,(Table2[Nom]=$A195)*(Table2[Prénom]=$B195)*(Table2[Entretien réalisé]=L$2),Table2[Date de l''entretien],"",0,-1)</f>
        <v/>
      </c>
      <c r="M195" s="35" t="str">
        <f>IF(A195="","",IF(H195="",WORKDAY(DATE(YEAR($D195),MONTH($D195)+_xlfn.XLOOKUP(M$2,Paramètres!$A$4:$A$8,Paramètres!$B$4:$B$8,"??",0,1),DAY($D195))-1,1,Table3[Jours fériés]),""))</f>
        <v/>
      </c>
      <c r="N195" s="35" t="str">
        <f>IF(A195="","",IF(I195="",WORKDAY(DATE(YEAR($D195),MONTH($D195)+_xlfn.XLOOKUP(N$2,Paramètres!$A$4:$A$8,Paramètres!$B$4:$B$8,"??",0,1),DAY($D195))-1,1,Table3[Jours fériés]),
WORKDAY(DATE(YEAR($I195),MONTH($I195)+_xlfn.XLOOKUP(N$2,Paramètres!$A$4:$A$8,Paramètres!$B$4:$B$8,"??",0,1),DAY($I195))-1,1,Table3[Jours fériés])))</f>
        <v/>
      </c>
      <c r="O195" s="35" t="str">
        <f>IF(A195="","",IF(J195="",WORKDAY(DATE(YEAR($D195),MONTH($D195)+_xlfn.XLOOKUP(O$2,Paramètres!$A$4:$A$8,Paramètres!$B$4:$B$8,"??",0,1),DAY($D195))-1,1,Table3[Jours fériés]),""))</f>
        <v/>
      </c>
      <c r="P195" s="35" t="str">
        <f>IF(A195="","",IF(K195="",IF($F195=_xlfn.XLOOKUP(P$2,Paramètres!$A$4:$A$8,Paramètres!$B$4:$B$8,"??",0,1),WORKDAY(DATE(YEAR(E195)+_xlfn.XLOOKUP(P$2,Paramètres!$A$4:$A$8,Paramètres!$B$4:$B$8,"??",0,1),MONTH(E195)+2,0)-1,1,Table3[Jours fériés]),
WORKDAY(DATE(YEAR($E195)+_xlfn.XLOOKUP(P$2,Paramètres!$A$4:$A$8,Paramètres!$B$4:$B$8,"??",0,1),MONTH($E195),DAY($E195))-1,1,Table3[Jours fériés])),""))</f>
        <v/>
      </c>
      <c r="Q195" s="35" t="str">
        <f ca="1">IF(A195="","",IF(L195="",IF($F195=_xlfn.XLOOKUP(Q$2,Paramètres!$A$4:$A$8,Paramètres!$B$4:$B$8,"??",0,1),WORKDAY(DATE(YEAR(TODAY()),MONTH(F195)+2,0)-1,1,Table3[Jours fériés]),
WORKDAY(DATE(YEAR($E195)+_xlfn.XLOOKUP(Q$2,Paramètres!$A$4:$A$8,Paramètres!$B$4:$B$8,"??",0,1),MONTH($E195),DAY($E195))-1,1,Table3[Jours fériés])),""))</f>
        <v/>
      </c>
    </row>
    <row r="196" spans="8:17" x14ac:dyDescent="0.2">
      <c r="H196" s="9" t="str" cm="1">
        <f t="array" ref="H196">_xlfn.XLOOKUP(1,(Table2[Nom]=$A196)*(Table2[Prénom]=$B196)*(Table2[Entretien réalisé]=H$2),Table2[Date de l''entretien],"",0,-1)</f>
        <v/>
      </c>
      <c r="I196" s="9" t="str" cm="1">
        <f t="array" ref="I196">_xlfn.XLOOKUP(1,(Table2[Nom]=$A196)*(Table2[Prénom]=$B196)*(Table2[Entretien réalisé]=I$2),Table2[Date de l''entretien],"",0,-1)</f>
        <v/>
      </c>
      <c r="J196" s="9" t="str" cm="1">
        <f t="array" ref="J196">_xlfn.XLOOKUP(1,(Table2[Nom]=$A196)*(Table2[Prénom]=$B196)*(Table2[Entretien réalisé]=J$2),Table2[Date de l''entretien],"",0,-1)</f>
        <v/>
      </c>
      <c r="K196" s="9" t="str" cm="1">
        <f t="array" ref="K196">_xlfn.XLOOKUP(1,(Table2[Nom]=$A196)*(Table2[Prénom]=$B196)*(Table2[Entretien réalisé]=K$2),Table2[Date de l''entretien],"",0,-1)</f>
        <v/>
      </c>
      <c r="L196" s="9" t="str" cm="1">
        <f t="array" ref="L196">_xlfn.XLOOKUP(1,(Table2[Nom]=$A196)*(Table2[Prénom]=$B196)*(Table2[Entretien réalisé]=L$2),Table2[Date de l''entretien],"",0,-1)</f>
        <v/>
      </c>
      <c r="M196" s="35" t="str">
        <f>IF(A196="","",IF(H196="",WORKDAY(DATE(YEAR($D196),MONTH($D196)+_xlfn.XLOOKUP(M$2,Paramètres!$A$4:$A$8,Paramètres!$B$4:$B$8,"??",0,1),DAY($D196))-1,1,Table3[Jours fériés]),""))</f>
        <v/>
      </c>
      <c r="N196" s="35" t="str">
        <f>IF(A196="","",IF(I196="",WORKDAY(DATE(YEAR($D196),MONTH($D196)+_xlfn.XLOOKUP(N$2,Paramètres!$A$4:$A$8,Paramètres!$B$4:$B$8,"??",0,1),DAY($D196))-1,1,Table3[Jours fériés]),
WORKDAY(DATE(YEAR($I196),MONTH($I196)+_xlfn.XLOOKUP(N$2,Paramètres!$A$4:$A$8,Paramètres!$B$4:$B$8,"??",0,1),DAY($I196))-1,1,Table3[Jours fériés])))</f>
        <v/>
      </c>
      <c r="O196" s="35" t="str">
        <f>IF(A196="","",IF(J196="",WORKDAY(DATE(YEAR($D196),MONTH($D196)+_xlfn.XLOOKUP(O$2,Paramètres!$A$4:$A$8,Paramètres!$B$4:$B$8,"??",0,1),DAY($D196))-1,1,Table3[Jours fériés]),""))</f>
        <v/>
      </c>
      <c r="P196" s="35" t="str">
        <f>IF(A196="","",IF(K196="",IF($F196=_xlfn.XLOOKUP(P$2,Paramètres!$A$4:$A$8,Paramètres!$B$4:$B$8,"??",0,1),WORKDAY(DATE(YEAR(E196)+_xlfn.XLOOKUP(P$2,Paramètres!$A$4:$A$8,Paramètres!$B$4:$B$8,"??",0,1),MONTH(E196)+2,0)-1,1,Table3[Jours fériés]),
WORKDAY(DATE(YEAR($E196)+_xlfn.XLOOKUP(P$2,Paramètres!$A$4:$A$8,Paramètres!$B$4:$B$8,"??",0,1),MONTH($E196),DAY($E196))-1,1,Table3[Jours fériés])),""))</f>
        <v/>
      </c>
      <c r="Q196" s="35" t="str">
        <f ca="1">IF(A196="","",IF(L196="",IF($F196=_xlfn.XLOOKUP(Q$2,Paramètres!$A$4:$A$8,Paramètres!$B$4:$B$8,"??",0,1),WORKDAY(DATE(YEAR(TODAY()),MONTH(F196)+2,0)-1,1,Table3[Jours fériés]),
WORKDAY(DATE(YEAR($E196)+_xlfn.XLOOKUP(Q$2,Paramètres!$A$4:$A$8,Paramètres!$B$4:$B$8,"??",0,1),MONTH($E196),DAY($E196))-1,1,Table3[Jours fériés])),""))</f>
        <v/>
      </c>
    </row>
    <row r="197" spans="8:17" x14ac:dyDescent="0.2">
      <c r="H197" s="9" t="str" cm="1">
        <f t="array" ref="H197">_xlfn.XLOOKUP(1,(Table2[Nom]=$A197)*(Table2[Prénom]=$B197)*(Table2[Entretien réalisé]=H$2),Table2[Date de l''entretien],"",0,-1)</f>
        <v/>
      </c>
      <c r="I197" s="9" t="str" cm="1">
        <f t="array" ref="I197">_xlfn.XLOOKUP(1,(Table2[Nom]=$A197)*(Table2[Prénom]=$B197)*(Table2[Entretien réalisé]=I$2),Table2[Date de l''entretien],"",0,-1)</f>
        <v/>
      </c>
      <c r="J197" s="9" t="str" cm="1">
        <f t="array" ref="J197">_xlfn.XLOOKUP(1,(Table2[Nom]=$A197)*(Table2[Prénom]=$B197)*(Table2[Entretien réalisé]=J$2),Table2[Date de l''entretien],"",0,-1)</f>
        <v/>
      </c>
      <c r="K197" s="9" t="str" cm="1">
        <f t="array" ref="K197">_xlfn.XLOOKUP(1,(Table2[Nom]=$A197)*(Table2[Prénom]=$B197)*(Table2[Entretien réalisé]=K$2),Table2[Date de l''entretien],"",0,-1)</f>
        <v/>
      </c>
      <c r="L197" s="9" t="str" cm="1">
        <f t="array" ref="L197">_xlfn.XLOOKUP(1,(Table2[Nom]=$A197)*(Table2[Prénom]=$B197)*(Table2[Entretien réalisé]=L$2),Table2[Date de l''entretien],"",0,-1)</f>
        <v/>
      </c>
      <c r="M197" s="35" t="str">
        <f>IF(A197="","",IF(H197="",WORKDAY(DATE(YEAR($D197),MONTH($D197)+_xlfn.XLOOKUP(M$2,Paramètres!$A$4:$A$8,Paramètres!$B$4:$B$8,"??",0,1),DAY($D197))-1,1,Table3[Jours fériés]),""))</f>
        <v/>
      </c>
      <c r="N197" s="35" t="str">
        <f>IF(A197="","",IF(I197="",WORKDAY(DATE(YEAR($D197),MONTH($D197)+_xlfn.XLOOKUP(N$2,Paramètres!$A$4:$A$8,Paramètres!$B$4:$B$8,"??",0,1),DAY($D197))-1,1,Table3[Jours fériés]),
WORKDAY(DATE(YEAR($I197),MONTH($I197)+_xlfn.XLOOKUP(N$2,Paramètres!$A$4:$A$8,Paramètres!$B$4:$B$8,"??",0,1),DAY($I197))-1,1,Table3[Jours fériés])))</f>
        <v/>
      </c>
      <c r="O197" s="35" t="str">
        <f>IF(A197="","",IF(J197="",WORKDAY(DATE(YEAR($D197),MONTH($D197)+_xlfn.XLOOKUP(O$2,Paramètres!$A$4:$A$8,Paramètres!$B$4:$B$8,"??",0,1),DAY($D197))-1,1,Table3[Jours fériés]),""))</f>
        <v/>
      </c>
      <c r="P197" s="35" t="str">
        <f>IF(A197="","",IF(K197="",IF($F197=_xlfn.XLOOKUP(P$2,Paramètres!$A$4:$A$8,Paramètres!$B$4:$B$8,"??",0,1),WORKDAY(DATE(YEAR(E197)+_xlfn.XLOOKUP(P$2,Paramètres!$A$4:$A$8,Paramètres!$B$4:$B$8,"??",0,1),MONTH(E197)+2,0)-1,1,Table3[Jours fériés]),
WORKDAY(DATE(YEAR($E197)+_xlfn.XLOOKUP(P$2,Paramètres!$A$4:$A$8,Paramètres!$B$4:$B$8,"??",0,1),MONTH($E197),DAY($E197))-1,1,Table3[Jours fériés])),""))</f>
        <v/>
      </c>
      <c r="Q197" s="35" t="str">
        <f ca="1">IF(A197="","",IF(L197="",IF($F197=_xlfn.XLOOKUP(Q$2,Paramètres!$A$4:$A$8,Paramètres!$B$4:$B$8,"??",0,1),WORKDAY(DATE(YEAR(TODAY()),MONTH(F197)+2,0)-1,1,Table3[Jours fériés]),
WORKDAY(DATE(YEAR($E197)+_xlfn.XLOOKUP(Q$2,Paramètres!$A$4:$A$8,Paramètres!$B$4:$B$8,"??",0,1),MONTH($E197),DAY($E197))-1,1,Table3[Jours fériés])),""))</f>
        <v/>
      </c>
    </row>
    <row r="198" spans="8:17" x14ac:dyDescent="0.2">
      <c r="H198" s="9" t="str" cm="1">
        <f t="array" ref="H198">_xlfn.XLOOKUP(1,(Table2[Nom]=$A198)*(Table2[Prénom]=$B198)*(Table2[Entretien réalisé]=H$2),Table2[Date de l''entretien],"",0,-1)</f>
        <v/>
      </c>
      <c r="I198" s="9" t="str" cm="1">
        <f t="array" ref="I198">_xlfn.XLOOKUP(1,(Table2[Nom]=$A198)*(Table2[Prénom]=$B198)*(Table2[Entretien réalisé]=I$2),Table2[Date de l''entretien],"",0,-1)</f>
        <v/>
      </c>
      <c r="J198" s="9" t="str" cm="1">
        <f t="array" ref="J198">_xlfn.XLOOKUP(1,(Table2[Nom]=$A198)*(Table2[Prénom]=$B198)*(Table2[Entretien réalisé]=J$2),Table2[Date de l''entretien],"",0,-1)</f>
        <v/>
      </c>
      <c r="K198" s="9" t="str" cm="1">
        <f t="array" ref="K198">_xlfn.XLOOKUP(1,(Table2[Nom]=$A198)*(Table2[Prénom]=$B198)*(Table2[Entretien réalisé]=K$2),Table2[Date de l''entretien],"",0,-1)</f>
        <v/>
      </c>
      <c r="L198" s="9" t="str" cm="1">
        <f t="array" ref="L198">_xlfn.XLOOKUP(1,(Table2[Nom]=$A198)*(Table2[Prénom]=$B198)*(Table2[Entretien réalisé]=L$2),Table2[Date de l''entretien],"",0,-1)</f>
        <v/>
      </c>
      <c r="M198" s="35" t="str">
        <f>IF(A198="","",IF(H198="",WORKDAY(DATE(YEAR($D198),MONTH($D198)+_xlfn.XLOOKUP(M$2,Paramètres!$A$4:$A$8,Paramètres!$B$4:$B$8,"??",0,1),DAY($D198))-1,1,Table3[Jours fériés]),""))</f>
        <v/>
      </c>
      <c r="N198" s="35" t="str">
        <f>IF(A198="","",IF(I198="",WORKDAY(DATE(YEAR($D198),MONTH($D198)+_xlfn.XLOOKUP(N$2,Paramètres!$A$4:$A$8,Paramètres!$B$4:$B$8,"??",0,1),DAY($D198))-1,1,Table3[Jours fériés]),
WORKDAY(DATE(YEAR($I198),MONTH($I198)+_xlfn.XLOOKUP(N$2,Paramètres!$A$4:$A$8,Paramètres!$B$4:$B$8,"??",0,1),DAY($I198))-1,1,Table3[Jours fériés])))</f>
        <v/>
      </c>
      <c r="O198" s="35" t="str">
        <f>IF(A198="","",IF(J198="",WORKDAY(DATE(YEAR($D198),MONTH($D198)+_xlfn.XLOOKUP(O$2,Paramètres!$A$4:$A$8,Paramètres!$B$4:$B$8,"??",0,1),DAY($D198))-1,1,Table3[Jours fériés]),""))</f>
        <v/>
      </c>
      <c r="P198" s="35" t="str">
        <f>IF(A198="","",IF(K198="",IF($F198=_xlfn.XLOOKUP(P$2,Paramètres!$A$4:$A$8,Paramètres!$B$4:$B$8,"??",0,1),WORKDAY(DATE(YEAR(E198)+_xlfn.XLOOKUP(P$2,Paramètres!$A$4:$A$8,Paramètres!$B$4:$B$8,"??",0,1),MONTH(E198)+2,0)-1,1,Table3[Jours fériés]),
WORKDAY(DATE(YEAR($E198)+_xlfn.XLOOKUP(P$2,Paramètres!$A$4:$A$8,Paramètres!$B$4:$B$8,"??",0,1),MONTH($E198),DAY($E198))-1,1,Table3[Jours fériés])),""))</f>
        <v/>
      </c>
      <c r="Q198" s="35" t="str">
        <f ca="1">IF(A198="","",IF(L198="",IF($F198=_xlfn.XLOOKUP(Q$2,Paramètres!$A$4:$A$8,Paramètres!$B$4:$B$8,"??",0,1),WORKDAY(DATE(YEAR(TODAY()),MONTH(F198)+2,0)-1,1,Table3[Jours fériés]),
WORKDAY(DATE(YEAR($E198)+_xlfn.XLOOKUP(Q$2,Paramètres!$A$4:$A$8,Paramètres!$B$4:$B$8,"??",0,1),MONTH($E198),DAY($E198))-1,1,Table3[Jours fériés])),""))</f>
        <v/>
      </c>
    </row>
    <row r="199" spans="8:17" x14ac:dyDescent="0.2">
      <c r="H199" s="9" t="str" cm="1">
        <f t="array" ref="H199">_xlfn.XLOOKUP(1,(Table2[Nom]=$A199)*(Table2[Prénom]=$B199)*(Table2[Entretien réalisé]=H$2),Table2[Date de l''entretien],"",0,-1)</f>
        <v/>
      </c>
      <c r="I199" s="9" t="str" cm="1">
        <f t="array" ref="I199">_xlfn.XLOOKUP(1,(Table2[Nom]=$A199)*(Table2[Prénom]=$B199)*(Table2[Entretien réalisé]=I$2),Table2[Date de l''entretien],"",0,-1)</f>
        <v/>
      </c>
      <c r="J199" s="9" t="str" cm="1">
        <f t="array" ref="J199">_xlfn.XLOOKUP(1,(Table2[Nom]=$A199)*(Table2[Prénom]=$B199)*(Table2[Entretien réalisé]=J$2),Table2[Date de l''entretien],"",0,-1)</f>
        <v/>
      </c>
      <c r="K199" s="9" t="str" cm="1">
        <f t="array" ref="K199">_xlfn.XLOOKUP(1,(Table2[Nom]=$A199)*(Table2[Prénom]=$B199)*(Table2[Entretien réalisé]=K$2),Table2[Date de l''entretien],"",0,-1)</f>
        <v/>
      </c>
      <c r="L199" s="9" t="str" cm="1">
        <f t="array" ref="L199">_xlfn.XLOOKUP(1,(Table2[Nom]=$A199)*(Table2[Prénom]=$B199)*(Table2[Entretien réalisé]=L$2),Table2[Date de l''entretien],"",0,-1)</f>
        <v/>
      </c>
      <c r="M199" s="35" t="str">
        <f>IF(A199="","",IF(H199="",WORKDAY(DATE(YEAR($D199),MONTH($D199)+_xlfn.XLOOKUP(M$2,Paramètres!$A$4:$A$8,Paramètres!$B$4:$B$8,"??",0,1),DAY($D199))-1,1,Table3[Jours fériés]),""))</f>
        <v/>
      </c>
      <c r="N199" s="35" t="str">
        <f>IF(A199="","",IF(I199="",WORKDAY(DATE(YEAR($D199),MONTH($D199)+_xlfn.XLOOKUP(N$2,Paramètres!$A$4:$A$8,Paramètres!$B$4:$B$8,"??",0,1),DAY($D199))-1,1,Table3[Jours fériés]),
WORKDAY(DATE(YEAR($I199),MONTH($I199)+_xlfn.XLOOKUP(N$2,Paramètres!$A$4:$A$8,Paramètres!$B$4:$B$8,"??",0,1),DAY($I199))-1,1,Table3[Jours fériés])))</f>
        <v/>
      </c>
      <c r="O199" s="35" t="str">
        <f>IF(A199="","",IF(J199="",WORKDAY(DATE(YEAR($D199),MONTH($D199)+_xlfn.XLOOKUP(O$2,Paramètres!$A$4:$A$8,Paramètres!$B$4:$B$8,"??",0,1),DAY($D199))-1,1,Table3[Jours fériés]),""))</f>
        <v/>
      </c>
      <c r="P199" s="35" t="str">
        <f>IF(A199="","",IF(K199="",IF($F199=_xlfn.XLOOKUP(P$2,Paramètres!$A$4:$A$8,Paramètres!$B$4:$B$8,"??",0,1),WORKDAY(DATE(YEAR(E199)+_xlfn.XLOOKUP(P$2,Paramètres!$A$4:$A$8,Paramètres!$B$4:$B$8,"??",0,1),MONTH(E199)+2,0)-1,1,Table3[Jours fériés]),
WORKDAY(DATE(YEAR($E199)+_xlfn.XLOOKUP(P$2,Paramètres!$A$4:$A$8,Paramètres!$B$4:$B$8,"??",0,1),MONTH($E199),DAY($E199))-1,1,Table3[Jours fériés])),""))</f>
        <v/>
      </c>
      <c r="Q199" s="35" t="str">
        <f ca="1">IF(A199="","",IF(L199="",IF($F199=_xlfn.XLOOKUP(Q$2,Paramètres!$A$4:$A$8,Paramètres!$B$4:$B$8,"??",0,1),WORKDAY(DATE(YEAR(TODAY()),MONTH(F199)+2,0)-1,1,Table3[Jours fériés]),
WORKDAY(DATE(YEAR($E199)+_xlfn.XLOOKUP(Q$2,Paramètres!$A$4:$A$8,Paramètres!$B$4:$B$8,"??",0,1),MONTH($E199),DAY($E199))-1,1,Table3[Jours fériés])),""))</f>
        <v/>
      </c>
    </row>
    <row r="200" spans="8:17" x14ac:dyDescent="0.2">
      <c r="H200" s="9" t="str" cm="1">
        <f t="array" ref="H200">_xlfn.XLOOKUP(1,(Table2[Nom]=$A200)*(Table2[Prénom]=$B200)*(Table2[Entretien réalisé]=H$2),Table2[Date de l''entretien],"",0,-1)</f>
        <v/>
      </c>
      <c r="I200" s="9" t="str" cm="1">
        <f t="array" ref="I200">_xlfn.XLOOKUP(1,(Table2[Nom]=$A200)*(Table2[Prénom]=$B200)*(Table2[Entretien réalisé]=I$2),Table2[Date de l''entretien],"",0,-1)</f>
        <v/>
      </c>
      <c r="J200" s="9" t="str" cm="1">
        <f t="array" ref="J200">_xlfn.XLOOKUP(1,(Table2[Nom]=$A200)*(Table2[Prénom]=$B200)*(Table2[Entretien réalisé]=J$2),Table2[Date de l''entretien],"",0,-1)</f>
        <v/>
      </c>
      <c r="K200" s="9" t="str" cm="1">
        <f t="array" ref="K200">_xlfn.XLOOKUP(1,(Table2[Nom]=$A200)*(Table2[Prénom]=$B200)*(Table2[Entretien réalisé]=K$2),Table2[Date de l''entretien],"",0,-1)</f>
        <v/>
      </c>
      <c r="L200" s="9" t="str" cm="1">
        <f t="array" ref="L200">_xlfn.XLOOKUP(1,(Table2[Nom]=$A200)*(Table2[Prénom]=$B200)*(Table2[Entretien réalisé]=L$2),Table2[Date de l''entretien],"",0,-1)</f>
        <v/>
      </c>
      <c r="M200" s="35" t="str">
        <f>IF(A200="","",IF(H200="",WORKDAY(DATE(YEAR($D200),MONTH($D200)+_xlfn.XLOOKUP(M$2,Paramètres!$A$4:$A$8,Paramètres!$B$4:$B$8,"??",0,1),DAY($D200))-1,1,Table3[Jours fériés]),""))</f>
        <v/>
      </c>
      <c r="N200" s="35" t="str">
        <f>IF(A200="","",IF(I200="",WORKDAY(DATE(YEAR($D200),MONTH($D200)+_xlfn.XLOOKUP(N$2,Paramètres!$A$4:$A$8,Paramètres!$B$4:$B$8,"??",0,1),DAY($D200))-1,1,Table3[Jours fériés]),
WORKDAY(DATE(YEAR($I200),MONTH($I200)+_xlfn.XLOOKUP(N$2,Paramètres!$A$4:$A$8,Paramètres!$B$4:$B$8,"??",0,1),DAY($I200))-1,1,Table3[Jours fériés])))</f>
        <v/>
      </c>
      <c r="O200" s="35" t="str">
        <f>IF(A200="","",IF(J200="",WORKDAY(DATE(YEAR($D200),MONTH($D200)+_xlfn.XLOOKUP(O$2,Paramètres!$A$4:$A$8,Paramètres!$B$4:$B$8,"??",0,1),DAY($D200))-1,1,Table3[Jours fériés]),""))</f>
        <v/>
      </c>
      <c r="P200" s="35" t="str">
        <f>IF(A200="","",IF(K200="",IF($F200=_xlfn.XLOOKUP(P$2,Paramètres!$A$4:$A$8,Paramètres!$B$4:$B$8,"??",0,1),WORKDAY(DATE(YEAR(E200)+_xlfn.XLOOKUP(P$2,Paramètres!$A$4:$A$8,Paramètres!$B$4:$B$8,"??",0,1),MONTH(E200)+2,0)-1,1,Table3[Jours fériés]),
WORKDAY(DATE(YEAR($E200)+_xlfn.XLOOKUP(P$2,Paramètres!$A$4:$A$8,Paramètres!$B$4:$B$8,"??",0,1),MONTH($E200),DAY($E200))-1,1,Table3[Jours fériés])),""))</f>
        <v/>
      </c>
      <c r="Q200" s="35" t="str">
        <f ca="1">IF(A200="","",IF(L200="",IF($F200=_xlfn.XLOOKUP(Q$2,Paramètres!$A$4:$A$8,Paramètres!$B$4:$B$8,"??",0,1),WORKDAY(DATE(YEAR(TODAY()),MONTH(F200)+2,0)-1,1,Table3[Jours fériés]),
WORKDAY(DATE(YEAR($E200)+_xlfn.XLOOKUP(Q$2,Paramètres!$A$4:$A$8,Paramètres!$B$4:$B$8,"??",0,1),MONTH($E200),DAY($E200))-1,1,Table3[Jours fériés])),""))</f>
        <v/>
      </c>
    </row>
    <row r="201" spans="8:17" x14ac:dyDescent="0.2">
      <c r="H201" s="9" t="str" cm="1">
        <f t="array" ref="H201">_xlfn.XLOOKUP(1,(Table2[Nom]=$A201)*(Table2[Prénom]=$B201)*(Table2[Entretien réalisé]=H$2),Table2[Date de l''entretien],"",0,-1)</f>
        <v/>
      </c>
      <c r="I201" s="9" t="str" cm="1">
        <f t="array" ref="I201">_xlfn.XLOOKUP(1,(Table2[Nom]=$A201)*(Table2[Prénom]=$B201)*(Table2[Entretien réalisé]=I$2),Table2[Date de l''entretien],"",0,-1)</f>
        <v/>
      </c>
      <c r="J201" s="9" t="str" cm="1">
        <f t="array" ref="J201">_xlfn.XLOOKUP(1,(Table2[Nom]=$A201)*(Table2[Prénom]=$B201)*(Table2[Entretien réalisé]=J$2),Table2[Date de l''entretien],"",0,-1)</f>
        <v/>
      </c>
      <c r="K201" s="9" t="str" cm="1">
        <f t="array" ref="K201">_xlfn.XLOOKUP(1,(Table2[Nom]=$A201)*(Table2[Prénom]=$B201)*(Table2[Entretien réalisé]=K$2),Table2[Date de l''entretien],"",0,-1)</f>
        <v/>
      </c>
      <c r="L201" s="9" t="str" cm="1">
        <f t="array" ref="L201">_xlfn.XLOOKUP(1,(Table2[Nom]=$A201)*(Table2[Prénom]=$B201)*(Table2[Entretien réalisé]=L$2),Table2[Date de l''entretien],"",0,-1)</f>
        <v/>
      </c>
      <c r="M201" s="35" t="str">
        <f>IF(A201="","",IF(H201="",WORKDAY(DATE(YEAR($D201),MONTH($D201)+_xlfn.XLOOKUP(M$2,Paramètres!$A$4:$A$8,Paramètres!$B$4:$B$8,"??",0,1),DAY($D201))-1,1,Table3[Jours fériés]),""))</f>
        <v/>
      </c>
      <c r="N201" s="35" t="str">
        <f>IF(A201="","",IF(I201="",WORKDAY(DATE(YEAR($D201),MONTH($D201)+_xlfn.XLOOKUP(N$2,Paramètres!$A$4:$A$8,Paramètres!$B$4:$B$8,"??",0,1),DAY($D201))-1,1,Table3[Jours fériés]),
WORKDAY(DATE(YEAR($I201),MONTH($I201)+_xlfn.XLOOKUP(N$2,Paramètres!$A$4:$A$8,Paramètres!$B$4:$B$8,"??",0,1),DAY($I201))-1,1,Table3[Jours fériés])))</f>
        <v/>
      </c>
      <c r="O201" s="35" t="str">
        <f>IF(A201="","",IF(J201="",WORKDAY(DATE(YEAR($D201),MONTH($D201)+_xlfn.XLOOKUP(O$2,Paramètres!$A$4:$A$8,Paramètres!$B$4:$B$8,"??",0,1),DAY($D201))-1,1,Table3[Jours fériés]),""))</f>
        <v/>
      </c>
      <c r="P201" s="35" t="str">
        <f>IF(A201="","",IF(K201="",IF($F201=_xlfn.XLOOKUP(P$2,Paramètres!$A$4:$A$8,Paramètres!$B$4:$B$8,"??",0,1),WORKDAY(DATE(YEAR(E201)+_xlfn.XLOOKUP(P$2,Paramètres!$A$4:$A$8,Paramètres!$B$4:$B$8,"??",0,1),MONTH(E201)+2,0)-1,1,Table3[Jours fériés]),
WORKDAY(DATE(YEAR($E201)+_xlfn.XLOOKUP(P$2,Paramètres!$A$4:$A$8,Paramètres!$B$4:$B$8,"??",0,1),MONTH($E201),DAY($E201))-1,1,Table3[Jours fériés])),""))</f>
        <v/>
      </c>
      <c r="Q201" s="35" t="str">
        <f ca="1">IF(A201="","",IF(L201="",IF($F201=_xlfn.XLOOKUP(Q$2,Paramètres!$A$4:$A$8,Paramètres!$B$4:$B$8,"??",0,1),WORKDAY(DATE(YEAR(TODAY()),MONTH(F201)+2,0)-1,1,Table3[Jours fériés]),
WORKDAY(DATE(YEAR($E201)+_xlfn.XLOOKUP(Q$2,Paramètres!$A$4:$A$8,Paramètres!$B$4:$B$8,"??",0,1),MONTH($E201),DAY($E201))-1,1,Table3[Jours fériés])),""))</f>
        <v/>
      </c>
    </row>
    <row r="202" spans="8:17" x14ac:dyDescent="0.2">
      <c r="H202" s="9" t="str" cm="1">
        <f t="array" ref="H202">_xlfn.XLOOKUP(1,(Table2[Nom]=$A202)*(Table2[Prénom]=$B202)*(Table2[Entretien réalisé]=H$2),Table2[Date de l''entretien],"",0,-1)</f>
        <v/>
      </c>
      <c r="I202" s="9" t="str" cm="1">
        <f t="array" ref="I202">_xlfn.XLOOKUP(1,(Table2[Nom]=$A202)*(Table2[Prénom]=$B202)*(Table2[Entretien réalisé]=I$2),Table2[Date de l''entretien],"",0,-1)</f>
        <v/>
      </c>
      <c r="J202" s="9" t="str" cm="1">
        <f t="array" ref="J202">_xlfn.XLOOKUP(1,(Table2[Nom]=$A202)*(Table2[Prénom]=$B202)*(Table2[Entretien réalisé]=J$2),Table2[Date de l''entretien],"",0,-1)</f>
        <v/>
      </c>
      <c r="K202" s="9" t="str" cm="1">
        <f t="array" ref="K202">_xlfn.XLOOKUP(1,(Table2[Nom]=$A202)*(Table2[Prénom]=$B202)*(Table2[Entretien réalisé]=K$2),Table2[Date de l''entretien],"",0,-1)</f>
        <v/>
      </c>
      <c r="L202" s="9" t="str" cm="1">
        <f t="array" ref="L202">_xlfn.XLOOKUP(1,(Table2[Nom]=$A202)*(Table2[Prénom]=$B202)*(Table2[Entretien réalisé]=L$2),Table2[Date de l''entretien],"",0,-1)</f>
        <v/>
      </c>
      <c r="M202" s="35" t="str">
        <f>IF(A202="","",IF(H202="",WORKDAY(DATE(YEAR($D202),MONTH($D202)+_xlfn.XLOOKUP(M$2,Paramètres!$A$4:$A$8,Paramètres!$B$4:$B$8,"??",0,1),DAY($D202))-1,1,Table3[Jours fériés]),""))</f>
        <v/>
      </c>
      <c r="N202" s="35" t="str">
        <f>IF(A202="","",IF(I202="",WORKDAY(DATE(YEAR($D202),MONTH($D202)+_xlfn.XLOOKUP(N$2,Paramètres!$A$4:$A$8,Paramètres!$B$4:$B$8,"??",0,1),DAY($D202))-1,1,Table3[Jours fériés]),
WORKDAY(DATE(YEAR($I202),MONTH($I202)+_xlfn.XLOOKUP(N$2,Paramètres!$A$4:$A$8,Paramètres!$B$4:$B$8,"??",0,1),DAY($I202))-1,1,Table3[Jours fériés])))</f>
        <v/>
      </c>
      <c r="O202" s="35" t="str">
        <f>IF(A202="","",IF(J202="",WORKDAY(DATE(YEAR($D202),MONTH($D202)+_xlfn.XLOOKUP(O$2,Paramètres!$A$4:$A$8,Paramètres!$B$4:$B$8,"??",0,1),DAY($D202))-1,1,Table3[Jours fériés]),""))</f>
        <v/>
      </c>
      <c r="P202" s="35" t="str">
        <f>IF(A202="","",IF(K202="",IF($F202=_xlfn.XLOOKUP(P$2,Paramètres!$A$4:$A$8,Paramètres!$B$4:$B$8,"??",0,1),WORKDAY(DATE(YEAR(E202)+_xlfn.XLOOKUP(P$2,Paramètres!$A$4:$A$8,Paramètres!$B$4:$B$8,"??",0,1),MONTH(E202)+2,0)-1,1,Table3[Jours fériés]),
WORKDAY(DATE(YEAR($E202)+_xlfn.XLOOKUP(P$2,Paramètres!$A$4:$A$8,Paramètres!$B$4:$B$8,"??",0,1),MONTH($E202),DAY($E202))-1,1,Table3[Jours fériés])),""))</f>
        <v/>
      </c>
      <c r="Q202" s="35" t="str">
        <f ca="1">IF(A202="","",IF(L202="",IF($F202=_xlfn.XLOOKUP(Q$2,Paramètres!$A$4:$A$8,Paramètres!$B$4:$B$8,"??",0,1),WORKDAY(DATE(YEAR(TODAY()),MONTH(F202)+2,0)-1,1,Table3[Jours fériés]),
WORKDAY(DATE(YEAR($E202)+_xlfn.XLOOKUP(Q$2,Paramètres!$A$4:$A$8,Paramètres!$B$4:$B$8,"??",0,1),MONTH($E202),DAY($E202))-1,1,Table3[Jours fériés])),""))</f>
        <v/>
      </c>
    </row>
    <row r="203" spans="8:17" x14ac:dyDescent="0.2">
      <c r="H203" s="9" t="str" cm="1">
        <f t="array" ref="H203">_xlfn.XLOOKUP(1,(Table2[Nom]=$A203)*(Table2[Prénom]=$B203)*(Table2[Entretien réalisé]=H$2),Table2[Date de l''entretien],"",0,-1)</f>
        <v/>
      </c>
      <c r="I203" s="9" t="str" cm="1">
        <f t="array" ref="I203">_xlfn.XLOOKUP(1,(Table2[Nom]=$A203)*(Table2[Prénom]=$B203)*(Table2[Entretien réalisé]=I$2),Table2[Date de l''entretien],"",0,-1)</f>
        <v/>
      </c>
      <c r="J203" s="9" t="str" cm="1">
        <f t="array" ref="J203">_xlfn.XLOOKUP(1,(Table2[Nom]=$A203)*(Table2[Prénom]=$B203)*(Table2[Entretien réalisé]=J$2),Table2[Date de l''entretien],"",0,-1)</f>
        <v/>
      </c>
      <c r="K203" s="9" t="str" cm="1">
        <f t="array" ref="K203">_xlfn.XLOOKUP(1,(Table2[Nom]=$A203)*(Table2[Prénom]=$B203)*(Table2[Entretien réalisé]=K$2),Table2[Date de l''entretien],"",0,-1)</f>
        <v/>
      </c>
      <c r="L203" s="9" t="str" cm="1">
        <f t="array" ref="L203">_xlfn.XLOOKUP(1,(Table2[Nom]=$A203)*(Table2[Prénom]=$B203)*(Table2[Entretien réalisé]=L$2),Table2[Date de l''entretien],"",0,-1)</f>
        <v/>
      </c>
      <c r="M203" s="35" t="str">
        <f>IF(A203="","",IF(H203="",WORKDAY(DATE(YEAR($D203),MONTH($D203)+_xlfn.XLOOKUP(M$2,Paramètres!$A$4:$A$8,Paramètres!$B$4:$B$8,"??",0,1),DAY($D203))-1,1,Table3[Jours fériés]),""))</f>
        <v/>
      </c>
      <c r="N203" s="35" t="str">
        <f>IF(A203="","",IF(I203="",WORKDAY(DATE(YEAR($D203),MONTH($D203)+_xlfn.XLOOKUP(N$2,Paramètres!$A$4:$A$8,Paramètres!$B$4:$B$8,"??",0,1),DAY($D203))-1,1,Table3[Jours fériés]),
WORKDAY(DATE(YEAR($I203),MONTH($I203)+_xlfn.XLOOKUP(N$2,Paramètres!$A$4:$A$8,Paramètres!$B$4:$B$8,"??",0,1),DAY($I203))-1,1,Table3[Jours fériés])))</f>
        <v/>
      </c>
      <c r="O203" s="35" t="str">
        <f>IF(A203="","",IF(J203="",WORKDAY(DATE(YEAR($D203),MONTH($D203)+_xlfn.XLOOKUP(O$2,Paramètres!$A$4:$A$8,Paramètres!$B$4:$B$8,"??",0,1),DAY($D203))-1,1,Table3[Jours fériés]),""))</f>
        <v/>
      </c>
      <c r="P203" s="35" t="str">
        <f>IF(A203="","",IF(K203="",IF($F203=_xlfn.XLOOKUP(P$2,Paramètres!$A$4:$A$8,Paramètres!$B$4:$B$8,"??",0,1),WORKDAY(DATE(YEAR(E203)+_xlfn.XLOOKUP(P$2,Paramètres!$A$4:$A$8,Paramètres!$B$4:$B$8,"??",0,1),MONTH(E203)+2,0)-1,1,Table3[Jours fériés]),
WORKDAY(DATE(YEAR($E203)+_xlfn.XLOOKUP(P$2,Paramètres!$A$4:$A$8,Paramètres!$B$4:$B$8,"??",0,1),MONTH($E203),DAY($E203))-1,1,Table3[Jours fériés])),""))</f>
        <v/>
      </c>
      <c r="Q203" s="35" t="str">
        <f ca="1">IF(A203="","",IF(L203="",IF($F203=_xlfn.XLOOKUP(Q$2,Paramètres!$A$4:$A$8,Paramètres!$B$4:$B$8,"??",0,1),WORKDAY(DATE(YEAR(TODAY()),MONTH(F203)+2,0)-1,1,Table3[Jours fériés]),
WORKDAY(DATE(YEAR($E203)+_xlfn.XLOOKUP(Q$2,Paramètres!$A$4:$A$8,Paramètres!$B$4:$B$8,"??",0,1),MONTH($E203),DAY($E203))-1,1,Table3[Jours fériés])),""))</f>
        <v/>
      </c>
    </row>
    <row r="204" spans="8:17" x14ac:dyDescent="0.2">
      <c r="H204" s="9" t="str" cm="1">
        <f t="array" ref="H204">_xlfn.XLOOKUP(1,(Table2[Nom]=$A204)*(Table2[Prénom]=$B204)*(Table2[Entretien réalisé]=H$2),Table2[Date de l''entretien],"",0,-1)</f>
        <v/>
      </c>
      <c r="I204" s="9" t="str" cm="1">
        <f t="array" ref="I204">_xlfn.XLOOKUP(1,(Table2[Nom]=$A204)*(Table2[Prénom]=$B204)*(Table2[Entretien réalisé]=I$2),Table2[Date de l''entretien],"",0,-1)</f>
        <v/>
      </c>
      <c r="J204" s="9" t="str" cm="1">
        <f t="array" ref="J204">_xlfn.XLOOKUP(1,(Table2[Nom]=$A204)*(Table2[Prénom]=$B204)*(Table2[Entretien réalisé]=J$2),Table2[Date de l''entretien],"",0,-1)</f>
        <v/>
      </c>
      <c r="K204" s="9" t="str" cm="1">
        <f t="array" ref="K204">_xlfn.XLOOKUP(1,(Table2[Nom]=$A204)*(Table2[Prénom]=$B204)*(Table2[Entretien réalisé]=K$2),Table2[Date de l''entretien],"",0,-1)</f>
        <v/>
      </c>
      <c r="L204" s="9" t="str" cm="1">
        <f t="array" ref="L204">_xlfn.XLOOKUP(1,(Table2[Nom]=$A204)*(Table2[Prénom]=$B204)*(Table2[Entretien réalisé]=L$2),Table2[Date de l''entretien],"",0,-1)</f>
        <v/>
      </c>
      <c r="M204" s="35" t="str">
        <f>IF(A204="","",IF(H204="",WORKDAY(DATE(YEAR($D204),MONTH($D204)+_xlfn.XLOOKUP(M$2,Paramètres!$A$4:$A$8,Paramètres!$B$4:$B$8,"??",0,1),DAY($D204))-1,1,Table3[Jours fériés]),""))</f>
        <v/>
      </c>
      <c r="N204" s="35" t="str">
        <f>IF(A204="","",IF(I204="",WORKDAY(DATE(YEAR($D204),MONTH($D204)+_xlfn.XLOOKUP(N$2,Paramètres!$A$4:$A$8,Paramètres!$B$4:$B$8,"??",0,1),DAY($D204))-1,1,Table3[Jours fériés]),
WORKDAY(DATE(YEAR($I204),MONTH($I204)+_xlfn.XLOOKUP(N$2,Paramètres!$A$4:$A$8,Paramètres!$B$4:$B$8,"??",0,1),DAY($I204))-1,1,Table3[Jours fériés])))</f>
        <v/>
      </c>
      <c r="O204" s="35" t="str">
        <f>IF(A204="","",IF(J204="",WORKDAY(DATE(YEAR($D204),MONTH($D204)+_xlfn.XLOOKUP(O$2,Paramètres!$A$4:$A$8,Paramètres!$B$4:$B$8,"??",0,1),DAY($D204))-1,1,Table3[Jours fériés]),""))</f>
        <v/>
      </c>
      <c r="P204" s="35" t="str">
        <f>IF(A204="","",IF(K204="",IF($F204=_xlfn.XLOOKUP(P$2,Paramètres!$A$4:$A$8,Paramètres!$B$4:$B$8,"??",0,1),WORKDAY(DATE(YEAR(E204)+_xlfn.XLOOKUP(P$2,Paramètres!$A$4:$A$8,Paramètres!$B$4:$B$8,"??",0,1),MONTH(E204)+2,0)-1,1,Table3[Jours fériés]),
WORKDAY(DATE(YEAR($E204)+_xlfn.XLOOKUP(P$2,Paramètres!$A$4:$A$8,Paramètres!$B$4:$B$8,"??",0,1),MONTH($E204),DAY($E204))-1,1,Table3[Jours fériés])),""))</f>
        <v/>
      </c>
      <c r="Q204" s="35" t="str">
        <f ca="1">IF(A204="","",IF(L204="",IF($F204=_xlfn.XLOOKUP(Q$2,Paramètres!$A$4:$A$8,Paramètres!$B$4:$B$8,"??",0,1),WORKDAY(DATE(YEAR(TODAY()),MONTH(F204)+2,0)-1,1,Table3[Jours fériés]),
WORKDAY(DATE(YEAR($E204)+_xlfn.XLOOKUP(Q$2,Paramètres!$A$4:$A$8,Paramètres!$B$4:$B$8,"??",0,1),MONTH($E204),DAY($E204))-1,1,Table3[Jours fériés])),""))</f>
        <v/>
      </c>
    </row>
    <row r="205" spans="8:17" x14ac:dyDescent="0.2">
      <c r="H205" s="9" t="str" cm="1">
        <f t="array" ref="H205">_xlfn.XLOOKUP(1,(Table2[Nom]=$A205)*(Table2[Prénom]=$B205)*(Table2[Entretien réalisé]=H$2),Table2[Date de l''entretien],"",0,-1)</f>
        <v/>
      </c>
      <c r="I205" s="9" t="str" cm="1">
        <f t="array" ref="I205">_xlfn.XLOOKUP(1,(Table2[Nom]=$A205)*(Table2[Prénom]=$B205)*(Table2[Entretien réalisé]=I$2),Table2[Date de l''entretien],"",0,-1)</f>
        <v/>
      </c>
      <c r="J205" s="9" t="str" cm="1">
        <f t="array" ref="J205">_xlfn.XLOOKUP(1,(Table2[Nom]=$A205)*(Table2[Prénom]=$B205)*(Table2[Entretien réalisé]=J$2),Table2[Date de l''entretien],"",0,-1)</f>
        <v/>
      </c>
      <c r="K205" s="9" t="str" cm="1">
        <f t="array" ref="K205">_xlfn.XLOOKUP(1,(Table2[Nom]=$A205)*(Table2[Prénom]=$B205)*(Table2[Entretien réalisé]=K$2),Table2[Date de l''entretien],"",0,-1)</f>
        <v/>
      </c>
      <c r="L205" s="9" t="str" cm="1">
        <f t="array" ref="L205">_xlfn.XLOOKUP(1,(Table2[Nom]=$A205)*(Table2[Prénom]=$B205)*(Table2[Entretien réalisé]=L$2),Table2[Date de l''entretien],"",0,-1)</f>
        <v/>
      </c>
      <c r="M205" s="35" t="str">
        <f>IF(A205="","",IF(H205="",WORKDAY(DATE(YEAR($D205),MONTH($D205)+_xlfn.XLOOKUP(M$2,Paramètres!$A$4:$A$8,Paramètres!$B$4:$B$8,"??",0,1),DAY($D205))-1,1,Table3[Jours fériés]),""))</f>
        <v/>
      </c>
      <c r="N205" s="35" t="str">
        <f>IF(A205="","",IF(I205="",WORKDAY(DATE(YEAR($D205),MONTH($D205)+_xlfn.XLOOKUP(N$2,Paramètres!$A$4:$A$8,Paramètres!$B$4:$B$8,"??",0,1),DAY($D205))-1,1,Table3[Jours fériés]),
WORKDAY(DATE(YEAR($I205),MONTH($I205)+_xlfn.XLOOKUP(N$2,Paramètres!$A$4:$A$8,Paramètres!$B$4:$B$8,"??",0,1),DAY($I205))-1,1,Table3[Jours fériés])))</f>
        <v/>
      </c>
      <c r="O205" s="35" t="str">
        <f>IF(A205="","",IF(J205="",WORKDAY(DATE(YEAR($D205),MONTH($D205)+_xlfn.XLOOKUP(O$2,Paramètres!$A$4:$A$8,Paramètres!$B$4:$B$8,"??",0,1),DAY($D205))-1,1,Table3[Jours fériés]),""))</f>
        <v/>
      </c>
      <c r="P205" s="35" t="str">
        <f>IF(A205="","",IF(K205="",IF($F205=_xlfn.XLOOKUP(P$2,Paramètres!$A$4:$A$8,Paramètres!$B$4:$B$8,"??",0,1),WORKDAY(DATE(YEAR(E205)+_xlfn.XLOOKUP(P$2,Paramètres!$A$4:$A$8,Paramètres!$B$4:$B$8,"??",0,1),MONTH(E205)+2,0)-1,1,Table3[Jours fériés]),
WORKDAY(DATE(YEAR($E205)+_xlfn.XLOOKUP(P$2,Paramètres!$A$4:$A$8,Paramètres!$B$4:$B$8,"??",0,1),MONTH($E205),DAY($E205))-1,1,Table3[Jours fériés])),""))</f>
        <v/>
      </c>
      <c r="Q205" s="35" t="str">
        <f ca="1">IF(A205="","",IF(L205="",IF($F205=_xlfn.XLOOKUP(Q$2,Paramètres!$A$4:$A$8,Paramètres!$B$4:$B$8,"??",0,1),WORKDAY(DATE(YEAR(TODAY()),MONTH(F205)+2,0)-1,1,Table3[Jours fériés]),
WORKDAY(DATE(YEAR($E205)+_xlfn.XLOOKUP(Q$2,Paramètres!$A$4:$A$8,Paramètres!$B$4:$B$8,"??",0,1),MONTH($E205),DAY($E205))-1,1,Table3[Jours fériés])),""))</f>
        <v/>
      </c>
    </row>
    <row r="206" spans="8:17" x14ac:dyDescent="0.2">
      <c r="H206" s="9" t="str" cm="1">
        <f t="array" ref="H206">_xlfn.XLOOKUP(1,(Table2[Nom]=$A206)*(Table2[Prénom]=$B206)*(Table2[Entretien réalisé]=H$2),Table2[Date de l''entretien],"",0,-1)</f>
        <v/>
      </c>
      <c r="I206" s="9" t="str" cm="1">
        <f t="array" ref="I206">_xlfn.XLOOKUP(1,(Table2[Nom]=$A206)*(Table2[Prénom]=$B206)*(Table2[Entretien réalisé]=I$2),Table2[Date de l''entretien],"",0,-1)</f>
        <v/>
      </c>
      <c r="J206" s="9" t="str" cm="1">
        <f t="array" ref="J206">_xlfn.XLOOKUP(1,(Table2[Nom]=$A206)*(Table2[Prénom]=$B206)*(Table2[Entretien réalisé]=J$2),Table2[Date de l''entretien],"",0,-1)</f>
        <v/>
      </c>
      <c r="K206" s="9" t="str" cm="1">
        <f t="array" ref="K206">_xlfn.XLOOKUP(1,(Table2[Nom]=$A206)*(Table2[Prénom]=$B206)*(Table2[Entretien réalisé]=K$2),Table2[Date de l''entretien],"",0,-1)</f>
        <v/>
      </c>
      <c r="L206" s="9" t="str" cm="1">
        <f t="array" ref="L206">_xlfn.XLOOKUP(1,(Table2[Nom]=$A206)*(Table2[Prénom]=$B206)*(Table2[Entretien réalisé]=L$2),Table2[Date de l''entretien],"",0,-1)</f>
        <v/>
      </c>
      <c r="M206" s="35" t="str">
        <f>IF(A206="","",IF(H206="",WORKDAY(DATE(YEAR($D206),MONTH($D206)+_xlfn.XLOOKUP(M$2,Paramètres!$A$4:$A$8,Paramètres!$B$4:$B$8,"??",0,1),DAY($D206))-1,1,Table3[Jours fériés]),""))</f>
        <v/>
      </c>
      <c r="N206" s="35" t="str">
        <f>IF(A206="","",IF(I206="",WORKDAY(DATE(YEAR($D206),MONTH($D206)+_xlfn.XLOOKUP(N$2,Paramètres!$A$4:$A$8,Paramètres!$B$4:$B$8,"??",0,1),DAY($D206))-1,1,Table3[Jours fériés]),
WORKDAY(DATE(YEAR($I206),MONTH($I206)+_xlfn.XLOOKUP(N$2,Paramètres!$A$4:$A$8,Paramètres!$B$4:$B$8,"??",0,1),DAY($I206))-1,1,Table3[Jours fériés])))</f>
        <v/>
      </c>
      <c r="O206" s="35" t="str">
        <f>IF(A206="","",IF(J206="",WORKDAY(DATE(YEAR($D206),MONTH($D206)+_xlfn.XLOOKUP(O$2,Paramètres!$A$4:$A$8,Paramètres!$B$4:$B$8,"??",0,1),DAY($D206))-1,1,Table3[Jours fériés]),""))</f>
        <v/>
      </c>
      <c r="P206" s="35" t="str">
        <f>IF(A206="","",IF(K206="",IF($F206=_xlfn.XLOOKUP(P$2,Paramètres!$A$4:$A$8,Paramètres!$B$4:$B$8,"??",0,1),WORKDAY(DATE(YEAR(E206)+_xlfn.XLOOKUP(P$2,Paramètres!$A$4:$A$8,Paramètres!$B$4:$B$8,"??",0,1),MONTH(E206)+2,0)-1,1,Table3[Jours fériés]),
WORKDAY(DATE(YEAR($E206)+_xlfn.XLOOKUP(P$2,Paramètres!$A$4:$A$8,Paramètres!$B$4:$B$8,"??",0,1),MONTH($E206),DAY($E206))-1,1,Table3[Jours fériés])),""))</f>
        <v/>
      </c>
      <c r="Q206" s="35" t="str">
        <f ca="1">IF(A206="","",IF(L206="",IF($F206=_xlfn.XLOOKUP(Q$2,Paramètres!$A$4:$A$8,Paramètres!$B$4:$B$8,"??",0,1),WORKDAY(DATE(YEAR(TODAY()),MONTH(F206)+2,0)-1,1,Table3[Jours fériés]),
WORKDAY(DATE(YEAR($E206)+_xlfn.XLOOKUP(Q$2,Paramètres!$A$4:$A$8,Paramètres!$B$4:$B$8,"??",0,1),MONTH($E206),DAY($E206))-1,1,Table3[Jours fériés])),""))</f>
        <v/>
      </c>
    </row>
    <row r="207" spans="8:17" x14ac:dyDescent="0.2">
      <c r="H207" s="9" t="str" cm="1">
        <f t="array" ref="H207">_xlfn.XLOOKUP(1,(Table2[Nom]=$A207)*(Table2[Prénom]=$B207)*(Table2[Entretien réalisé]=H$2),Table2[Date de l''entretien],"",0,-1)</f>
        <v/>
      </c>
      <c r="I207" s="9" t="str" cm="1">
        <f t="array" ref="I207">_xlfn.XLOOKUP(1,(Table2[Nom]=$A207)*(Table2[Prénom]=$B207)*(Table2[Entretien réalisé]=I$2),Table2[Date de l''entretien],"",0,-1)</f>
        <v/>
      </c>
      <c r="J207" s="9" t="str" cm="1">
        <f t="array" ref="J207">_xlfn.XLOOKUP(1,(Table2[Nom]=$A207)*(Table2[Prénom]=$B207)*(Table2[Entretien réalisé]=J$2),Table2[Date de l''entretien],"",0,-1)</f>
        <v/>
      </c>
      <c r="K207" s="9" t="str" cm="1">
        <f t="array" ref="K207">_xlfn.XLOOKUP(1,(Table2[Nom]=$A207)*(Table2[Prénom]=$B207)*(Table2[Entretien réalisé]=K$2),Table2[Date de l''entretien],"",0,-1)</f>
        <v/>
      </c>
      <c r="L207" s="9" t="str" cm="1">
        <f t="array" ref="L207">_xlfn.XLOOKUP(1,(Table2[Nom]=$A207)*(Table2[Prénom]=$B207)*(Table2[Entretien réalisé]=L$2),Table2[Date de l''entretien],"",0,-1)</f>
        <v/>
      </c>
      <c r="M207" s="35" t="str">
        <f>IF(A207="","",IF(H207="",WORKDAY(DATE(YEAR($D207),MONTH($D207)+_xlfn.XLOOKUP(M$2,Paramètres!$A$4:$A$8,Paramètres!$B$4:$B$8,"??",0,1),DAY($D207))-1,1,Table3[Jours fériés]),""))</f>
        <v/>
      </c>
      <c r="N207" s="35" t="str">
        <f>IF(A207="","",IF(I207="",WORKDAY(DATE(YEAR($D207),MONTH($D207)+_xlfn.XLOOKUP(N$2,Paramètres!$A$4:$A$8,Paramètres!$B$4:$B$8,"??",0,1),DAY($D207))-1,1,Table3[Jours fériés]),
WORKDAY(DATE(YEAR($I207),MONTH($I207)+_xlfn.XLOOKUP(N$2,Paramètres!$A$4:$A$8,Paramètres!$B$4:$B$8,"??",0,1),DAY($I207))-1,1,Table3[Jours fériés])))</f>
        <v/>
      </c>
      <c r="O207" s="35" t="str">
        <f>IF(A207="","",IF(J207="",WORKDAY(DATE(YEAR($D207),MONTH($D207)+_xlfn.XLOOKUP(O$2,Paramètres!$A$4:$A$8,Paramètres!$B$4:$B$8,"??",0,1),DAY($D207))-1,1,Table3[Jours fériés]),""))</f>
        <v/>
      </c>
      <c r="P207" s="35" t="str">
        <f>IF(A207="","",IF(K207="",IF($F207=_xlfn.XLOOKUP(P$2,Paramètres!$A$4:$A$8,Paramètres!$B$4:$B$8,"??",0,1),WORKDAY(DATE(YEAR(E207)+_xlfn.XLOOKUP(P$2,Paramètres!$A$4:$A$8,Paramètres!$B$4:$B$8,"??",0,1),MONTH(E207)+2,0)-1,1,Table3[Jours fériés]),
WORKDAY(DATE(YEAR($E207)+_xlfn.XLOOKUP(P$2,Paramètres!$A$4:$A$8,Paramètres!$B$4:$B$8,"??",0,1),MONTH($E207),DAY($E207))-1,1,Table3[Jours fériés])),""))</f>
        <v/>
      </c>
      <c r="Q207" s="35" t="str">
        <f ca="1">IF(A207="","",IF(L207="",IF($F207=_xlfn.XLOOKUP(Q$2,Paramètres!$A$4:$A$8,Paramètres!$B$4:$B$8,"??",0,1),WORKDAY(DATE(YEAR(TODAY()),MONTH(F207)+2,0)-1,1,Table3[Jours fériés]),
WORKDAY(DATE(YEAR($E207)+_xlfn.XLOOKUP(Q$2,Paramètres!$A$4:$A$8,Paramètres!$B$4:$B$8,"??",0,1),MONTH($E207),DAY($E207))-1,1,Table3[Jours fériés])),""))</f>
        <v/>
      </c>
    </row>
    <row r="208" spans="8:17" x14ac:dyDescent="0.2">
      <c r="H208" s="9" t="str" cm="1">
        <f t="array" ref="H208">_xlfn.XLOOKUP(1,(Table2[Nom]=$A208)*(Table2[Prénom]=$B208)*(Table2[Entretien réalisé]=H$2),Table2[Date de l''entretien],"",0,-1)</f>
        <v/>
      </c>
      <c r="I208" s="9" t="str" cm="1">
        <f t="array" ref="I208">_xlfn.XLOOKUP(1,(Table2[Nom]=$A208)*(Table2[Prénom]=$B208)*(Table2[Entretien réalisé]=I$2),Table2[Date de l''entretien],"",0,-1)</f>
        <v/>
      </c>
      <c r="J208" s="9" t="str" cm="1">
        <f t="array" ref="J208">_xlfn.XLOOKUP(1,(Table2[Nom]=$A208)*(Table2[Prénom]=$B208)*(Table2[Entretien réalisé]=J$2),Table2[Date de l''entretien],"",0,-1)</f>
        <v/>
      </c>
      <c r="K208" s="9" t="str" cm="1">
        <f t="array" ref="K208">_xlfn.XLOOKUP(1,(Table2[Nom]=$A208)*(Table2[Prénom]=$B208)*(Table2[Entretien réalisé]=K$2),Table2[Date de l''entretien],"",0,-1)</f>
        <v/>
      </c>
      <c r="L208" s="9" t="str" cm="1">
        <f t="array" ref="L208">_xlfn.XLOOKUP(1,(Table2[Nom]=$A208)*(Table2[Prénom]=$B208)*(Table2[Entretien réalisé]=L$2),Table2[Date de l''entretien],"",0,-1)</f>
        <v/>
      </c>
      <c r="M208" s="35" t="str">
        <f>IF(A208="","",IF(H208="",WORKDAY(DATE(YEAR($D208),MONTH($D208)+_xlfn.XLOOKUP(M$2,Paramètres!$A$4:$A$8,Paramètres!$B$4:$B$8,"??",0,1),DAY($D208))-1,1,Table3[Jours fériés]),""))</f>
        <v/>
      </c>
      <c r="N208" s="35" t="str">
        <f>IF(A208="","",IF(I208="",WORKDAY(DATE(YEAR($D208),MONTH($D208)+_xlfn.XLOOKUP(N$2,Paramètres!$A$4:$A$8,Paramètres!$B$4:$B$8,"??",0,1),DAY($D208))-1,1,Table3[Jours fériés]),
WORKDAY(DATE(YEAR($I208),MONTH($I208)+_xlfn.XLOOKUP(N$2,Paramètres!$A$4:$A$8,Paramètres!$B$4:$B$8,"??",0,1),DAY($I208))-1,1,Table3[Jours fériés])))</f>
        <v/>
      </c>
      <c r="O208" s="35" t="str">
        <f>IF(A208="","",IF(J208="",WORKDAY(DATE(YEAR($D208),MONTH($D208)+_xlfn.XLOOKUP(O$2,Paramètres!$A$4:$A$8,Paramètres!$B$4:$B$8,"??",0,1),DAY($D208))-1,1,Table3[Jours fériés]),""))</f>
        <v/>
      </c>
      <c r="P208" s="35" t="str">
        <f>IF(A208="","",IF(K208="",IF($F208=_xlfn.XLOOKUP(P$2,Paramètres!$A$4:$A$8,Paramètres!$B$4:$B$8,"??",0,1),WORKDAY(DATE(YEAR(E208)+_xlfn.XLOOKUP(P$2,Paramètres!$A$4:$A$8,Paramètres!$B$4:$B$8,"??",0,1),MONTH(E208)+2,0)-1,1,Table3[Jours fériés]),
WORKDAY(DATE(YEAR($E208)+_xlfn.XLOOKUP(P$2,Paramètres!$A$4:$A$8,Paramètres!$B$4:$B$8,"??",0,1),MONTH($E208),DAY($E208))-1,1,Table3[Jours fériés])),""))</f>
        <v/>
      </c>
      <c r="Q208" s="35" t="str">
        <f ca="1">IF(A208="","",IF(L208="",IF($F208=_xlfn.XLOOKUP(Q$2,Paramètres!$A$4:$A$8,Paramètres!$B$4:$B$8,"??",0,1),WORKDAY(DATE(YEAR(TODAY()),MONTH(F208)+2,0)-1,1,Table3[Jours fériés]),
WORKDAY(DATE(YEAR($E208)+_xlfn.XLOOKUP(Q$2,Paramètres!$A$4:$A$8,Paramètres!$B$4:$B$8,"??",0,1),MONTH($E208),DAY($E208))-1,1,Table3[Jours fériés])),""))</f>
        <v/>
      </c>
    </row>
    <row r="209" spans="8:17" x14ac:dyDescent="0.2">
      <c r="H209" s="9" t="str" cm="1">
        <f t="array" ref="H209">_xlfn.XLOOKUP(1,(Table2[Nom]=$A209)*(Table2[Prénom]=$B209)*(Table2[Entretien réalisé]=H$2),Table2[Date de l''entretien],"",0,-1)</f>
        <v/>
      </c>
      <c r="I209" s="9" t="str" cm="1">
        <f t="array" ref="I209">_xlfn.XLOOKUP(1,(Table2[Nom]=$A209)*(Table2[Prénom]=$B209)*(Table2[Entretien réalisé]=I$2),Table2[Date de l''entretien],"",0,-1)</f>
        <v/>
      </c>
      <c r="J209" s="9" t="str" cm="1">
        <f t="array" ref="J209">_xlfn.XLOOKUP(1,(Table2[Nom]=$A209)*(Table2[Prénom]=$B209)*(Table2[Entretien réalisé]=J$2),Table2[Date de l''entretien],"",0,-1)</f>
        <v/>
      </c>
      <c r="K209" s="9" t="str" cm="1">
        <f t="array" ref="K209">_xlfn.XLOOKUP(1,(Table2[Nom]=$A209)*(Table2[Prénom]=$B209)*(Table2[Entretien réalisé]=K$2),Table2[Date de l''entretien],"",0,-1)</f>
        <v/>
      </c>
      <c r="L209" s="9" t="str" cm="1">
        <f t="array" ref="L209">_xlfn.XLOOKUP(1,(Table2[Nom]=$A209)*(Table2[Prénom]=$B209)*(Table2[Entretien réalisé]=L$2),Table2[Date de l''entretien],"",0,-1)</f>
        <v/>
      </c>
      <c r="M209" s="35" t="str">
        <f>IF(A209="","",IF(H209="",WORKDAY(DATE(YEAR($D209),MONTH($D209)+_xlfn.XLOOKUP(M$2,Paramètres!$A$4:$A$8,Paramètres!$B$4:$B$8,"??",0,1),DAY($D209))-1,1,Table3[Jours fériés]),""))</f>
        <v/>
      </c>
      <c r="N209" s="35" t="str">
        <f>IF(A209="","",IF(I209="",WORKDAY(DATE(YEAR($D209),MONTH($D209)+_xlfn.XLOOKUP(N$2,Paramètres!$A$4:$A$8,Paramètres!$B$4:$B$8,"??",0,1),DAY($D209))-1,1,Table3[Jours fériés]),
WORKDAY(DATE(YEAR($I209),MONTH($I209)+_xlfn.XLOOKUP(N$2,Paramètres!$A$4:$A$8,Paramètres!$B$4:$B$8,"??",0,1),DAY($I209))-1,1,Table3[Jours fériés])))</f>
        <v/>
      </c>
      <c r="O209" s="35" t="str">
        <f>IF(A209="","",IF(J209="",WORKDAY(DATE(YEAR($D209),MONTH($D209)+_xlfn.XLOOKUP(O$2,Paramètres!$A$4:$A$8,Paramètres!$B$4:$B$8,"??",0,1),DAY($D209))-1,1,Table3[Jours fériés]),""))</f>
        <v/>
      </c>
      <c r="P209" s="35" t="str">
        <f>IF(A209="","",IF(K209="",IF($F209=_xlfn.XLOOKUP(P$2,Paramètres!$A$4:$A$8,Paramètres!$B$4:$B$8,"??",0,1),WORKDAY(DATE(YEAR(E209)+_xlfn.XLOOKUP(P$2,Paramètres!$A$4:$A$8,Paramètres!$B$4:$B$8,"??",0,1),MONTH(E209)+2,0)-1,1,Table3[Jours fériés]),
WORKDAY(DATE(YEAR($E209)+_xlfn.XLOOKUP(P$2,Paramètres!$A$4:$A$8,Paramètres!$B$4:$B$8,"??",0,1),MONTH($E209),DAY($E209))-1,1,Table3[Jours fériés])),""))</f>
        <v/>
      </c>
      <c r="Q209" s="35" t="str">
        <f ca="1">IF(A209="","",IF(L209="",IF($F209=_xlfn.XLOOKUP(Q$2,Paramètres!$A$4:$A$8,Paramètres!$B$4:$B$8,"??",0,1),WORKDAY(DATE(YEAR(TODAY()),MONTH(F209)+2,0)-1,1,Table3[Jours fériés]),
WORKDAY(DATE(YEAR($E209)+_xlfn.XLOOKUP(Q$2,Paramètres!$A$4:$A$8,Paramètres!$B$4:$B$8,"??",0,1),MONTH($E209),DAY($E209))-1,1,Table3[Jours fériés])),""))</f>
        <v/>
      </c>
    </row>
    <row r="210" spans="8:17" x14ac:dyDescent="0.2">
      <c r="H210" s="9" t="str" cm="1">
        <f t="array" ref="H210">_xlfn.XLOOKUP(1,(Table2[Nom]=$A210)*(Table2[Prénom]=$B210)*(Table2[Entretien réalisé]=H$2),Table2[Date de l''entretien],"",0,-1)</f>
        <v/>
      </c>
      <c r="I210" s="9" t="str" cm="1">
        <f t="array" ref="I210">_xlfn.XLOOKUP(1,(Table2[Nom]=$A210)*(Table2[Prénom]=$B210)*(Table2[Entretien réalisé]=I$2),Table2[Date de l''entretien],"",0,-1)</f>
        <v/>
      </c>
      <c r="J210" s="9" t="str" cm="1">
        <f t="array" ref="J210">_xlfn.XLOOKUP(1,(Table2[Nom]=$A210)*(Table2[Prénom]=$B210)*(Table2[Entretien réalisé]=J$2),Table2[Date de l''entretien],"",0,-1)</f>
        <v/>
      </c>
      <c r="K210" s="9" t="str" cm="1">
        <f t="array" ref="K210">_xlfn.XLOOKUP(1,(Table2[Nom]=$A210)*(Table2[Prénom]=$B210)*(Table2[Entretien réalisé]=K$2),Table2[Date de l''entretien],"",0,-1)</f>
        <v/>
      </c>
      <c r="L210" s="9" t="str" cm="1">
        <f t="array" ref="L210">_xlfn.XLOOKUP(1,(Table2[Nom]=$A210)*(Table2[Prénom]=$B210)*(Table2[Entretien réalisé]=L$2),Table2[Date de l''entretien],"",0,-1)</f>
        <v/>
      </c>
      <c r="M210" s="35" t="str">
        <f>IF(A210="","",IF(H210="",WORKDAY(DATE(YEAR($D210),MONTH($D210)+_xlfn.XLOOKUP(M$2,Paramètres!$A$4:$A$8,Paramètres!$B$4:$B$8,"??",0,1),DAY($D210))-1,1,Table3[Jours fériés]),""))</f>
        <v/>
      </c>
      <c r="N210" s="35" t="str">
        <f>IF(A210="","",IF(I210="",WORKDAY(DATE(YEAR($D210),MONTH($D210)+_xlfn.XLOOKUP(N$2,Paramètres!$A$4:$A$8,Paramètres!$B$4:$B$8,"??",0,1),DAY($D210))-1,1,Table3[Jours fériés]),
WORKDAY(DATE(YEAR($I210),MONTH($I210)+_xlfn.XLOOKUP(N$2,Paramètres!$A$4:$A$8,Paramètres!$B$4:$B$8,"??",0,1),DAY($I210))-1,1,Table3[Jours fériés])))</f>
        <v/>
      </c>
      <c r="O210" s="35" t="str">
        <f>IF(A210="","",IF(J210="",WORKDAY(DATE(YEAR($D210),MONTH($D210)+_xlfn.XLOOKUP(O$2,Paramètres!$A$4:$A$8,Paramètres!$B$4:$B$8,"??",0,1),DAY($D210))-1,1,Table3[Jours fériés]),""))</f>
        <v/>
      </c>
      <c r="P210" s="35" t="str">
        <f>IF(A210="","",IF(K210="",IF($F210=_xlfn.XLOOKUP(P$2,Paramètres!$A$4:$A$8,Paramètres!$B$4:$B$8,"??",0,1),WORKDAY(DATE(YEAR(E210)+_xlfn.XLOOKUP(P$2,Paramètres!$A$4:$A$8,Paramètres!$B$4:$B$8,"??",0,1),MONTH(E210)+2,0)-1,1,Table3[Jours fériés]),
WORKDAY(DATE(YEAR($E210)+_xlfn.XLOOKUP(P$2,Paramètres!$A$4:$A$8,Paramètres!$B$4:$B$8,"??",0,1),MONTH($E210),DAY($E210))-1,1,Table3[Jours fériés])),""))</f>
        <v/>
      </c>
      <c r="Q210" s="35" t="str">
        <f ca="1">IF(A210="","",IF(L210="",IF($F210=_xlfn.XLOOKUP(Q$2,Paramètres!$A$4:$A$8,Paramètres!$B$4:$B$8,"??",0,1),WORKDAY(DATE(YEAR(TODAY()),MONTH(F210)+2,0)-1,1,Table3[Jours fériés]),
WORKDAY(DATE(YEAR($E210)+_xlfn.XLOOKUP(Q$2,Paramètres!$A$4:$A$8,Paramètres!$B$4:$B$8,"??",0,1),MONTH($E210),DAY($E210))-1,1,Table3[Jours fériés])),""))</f>
        <v/>
      </c>
    </row>
    <row r="211" spans="8:17" x14ac:dyDescent="0.2">
      <c r="H211" s="9" t="str" cm="1">
        <f t="array" ref="H211">_xlfn.XLOOKUP(1,(Table2[Nom]=$A211)*(Table2[Prénom]=$B211)*(Table2[Entretien réalisé]=H$2),Table2[Date de l''entretien],"",0,-1)</f>
        <v/>
      </c>
      <c r="I211" s="9" t="str" cm="1">
        <f t="array" ref="I211">_xlfn.XLOOKUP(1,(Table2[Nom]=$A211)*(Table2[Prénom]=$B211)*(Table2[Entretien réalisé]=I$2),Table2[Date de l''entretien],"",0,-1)</f>
        <v/>
      </c>
      <c r="J211" s="9" t="str" cm="1">
        <f t="array" ref="J211">_xlfn.XLOOKUP(1,(Table2[Nom]=$A211)*(Table2[Prénom]=$B211)*(Table2[Entretien réalisé]=J$2),Table2[Date de l''entretien],"",0,-1)</f>
        <v/>
      </c>
      <c r="K211" s="9" t="str" cm="1">
        <f t="array" ref="K211">_xlfn.XLOOKUP(1,(Table2[Nom]=$A211)*(Table2[Prénom]=$B211)*(Table2[Entretien réalisé]=K$2),Table2[Date de l''entretien],"",0,-1)</f>
        <v/>
      </c>
      <c r="L211" s="9" t="str" cm="1">
        <f t="array" ref="L211">_xlfn.XLOOKUP(1,(Table2[Nom]=$A211)*(Table2[Prénom]=$B211)*(Table2[Entretien réalisé]=L$2),Table2[Date de l''entretien],"",0,-1)</f>
        <v/>
      </c>
      <c r="M211" s="35" t="str">
        <f>IF(A211="","",IF(H211="",WORKDAY(DATE(YEAR($D211),MONTH($D211)+_xlfn.XLOOKUP(M$2,Paramètres!$A$4:$A$8,Paramètres!$B$4:$B$8,"??",0,1),DAY($D211))-1,1,Table3[Jours fériés]),""))</f>
        <v/>
      </c>
      <c r="N211" s="35" t="str">
        <f>IF(A211="","",IF(I211="",WORKDAY(DATE(YEAR($D211),MONTH($D211)+_xlfn.XLOOKUP(N$2,Paramètres!$A$4:$A$8,Paramètres!$B$4:$B$8,"??",0,1),DAY($D211))-1,1,Table3[Jours fériés]),
WORKDAY(DATE(YEAR($I211),MONTH($I211)+_xlfn.XLOOKUP(N$2,Paramètres!$A$4:$A$8,Paramètres!$B$4:$B$8,"??",0,1),DAY($I211))-1,1,Table3[Jours fériés])))</f>
        <v/>
      </c>
      <c r="O211" s="35" t="str">
        <f>IF(A211="","",IF(J211="",WORKDAY(DATE(YEAR($D211),MONTH($D211)+_xlfn.XLOOKUP(O$2,Paramètres!$A$4:$A$8,Paramètres!$B$4:$B$8,"??",0,1),DAY($D211))-1,1,Table3[Jours fériés]),""))</f>
        <v/>
      </c>
      <c r="P211" s="35" t="str">
        <f>IF(A211="","",IF(K211="",IF($F211=_xlfn.XLOOKUP(P$2,Paramètres!$A$4:$A$8,Paramètres!$B$4:$B$8,"??",0,1),WORKDAY(DATE(YEAR(E211)+_xlfn.XLOOKUP(P$2,Paramètres!$A$4:$A$8,Paramètres!$B$4:$B$8,"??",0,1),MONTH(E211)+2,0)-1,1,Table3[Jours fériés]),
WORKDAY(DATE(YEAR($E211)+_xlfn.XLOOKUP(P$2,Paramètres!$A$4:$A$8,Paramètres!$B$4:$B$8,"??",0,1),MONTH($E211),DAY($E211))-1,1,Table3[Jours fériés])),""))</f>
        <v/>
      </c>
      <c r="Q211" s="35" t="str">
        <f ca="1">IF(A211="","",IF(L211="",IF($F211=_xlfn.XLOOKUP(Q$2,Paramètres!$A$4:$A$8,Paramètres!$B$4:$B$8,"??",0,1),WORKDAY(DATE(YEAR(TODAY()),MONTH(F211)+2,0)-1,1,Table3[Jours fériés]),
WORKDAY(DATE(YEAR($E211)+_xlfn.XLOOKUP(Q$2,Paramètres!$A$4:$A$8,Paramètres!$B$4:$B$8,"??",0,1),MONTH($E211),DAY($E211))-1,1,Table3[Jours fériés])),""))</f>
        <v/>
      </c>
    </row>
    <row r="212" spans="8:17" x14ac:dyDescent="0.2">
      <c r="H212" s="9" t="str" cm="1">
        <f t="array" ref="H212">_xlfn.XLOOKUP(1,(Table2[Nom]=$A212)*(Table2[Prénom]=$B212)*(Table2[Entretien réalisé]=H$2),Table2[Date de l''entretien],"",0,-1)</f>
        <v/>
      </c>
      <c r="I212" s="9" t="str" cm="1">
        <f t="array" ref="I212">_xlfn.XLOOKUP(1,(Table2[Nom]=$A212)*(Table2[Prénom]=$B212)*(Table2[Entretien réalisé]=I$2),Table2[Date de l''entretien],"",0,-1)</f>
        <v/>
      </c>
      <c r="J212" s="9" t="str" cm="1">
        <f t="array" ref="J212">_xlfn.XLOOKUP(1,(Table2[Nom]=$A212)*(Table2[Prénom]=$B212)*(Table2[Entretien réalisé]=J$2),Table2[Date de l''entretien],"",0,-1)</f>
        <v/>
      </c>
      <c r="K212" s="9" t="str" cm="1">
        <f t="array" ref="K212">_xlfn.XLOOKUP(1,(Table2[Nom]=$A212)*(Table2[Prénom]=$B212)*(Table2[Entretien réalisé]=K$2),Table2[Date de l''entretien],"",0,-1)</f>
        <v/>
      </c>
      <c r="L212" s="9" t="str" cm="1">
        <f t="array" ref="L212">_xlfn.XLOOKUP(1,(Table2[Nom]=$A212)*(Table2[Prénom]=$B212)*(Table2[Entretien réalisé]=L$2),Table2[Date de l''entretien],"",0,-1)</f>
        <v/>
      </c>
      <c r="M212" s="35" t="str">
        <f>IF(A212="","",IF(H212="",WORKDAY(DATE(YEAR($D212),MONTH($D212)+_xlfn.XLOOKUP(M$2,Paramètres!$A$4:$A$8,Paramètres!$B$4:$B$8,"??",0,1),DAY($D212))-1,1,Table3[Jours fériés]),""))</f>
        <v/>
      </c>
      <c r="N212" s="35" t="str">
        <f>IF(A212="","",IF(I212="",WORKDAY(DATE(YEAR($D212),MONTH($D212)+_xlfn.XLOOKUP(N$2,Paramètres!$A$4:$A$8,Paramètres!$B$4:$B$8,"??",0,1),DAY($D212))-1,1,Table3[Jours fériés]),
WORKDAY(DATE(YEAR($I212),MONTH($I212)+_xlfn.XLOOKUP(N$2,Paramètres!$A$4:$A$8,Paramètres!$B$4:$B$8,"??",0,1),DAY($I212))-1,1,Table3[Jours fériés])))</f>
        <v/>
      </c>
      <c r="O212" s="35" t="str">
        <f>IF(A212="","",IF(J212="",WORKDAY(DATE(YEAR($D212),MONTH($D212)+_xlfn.XLOOKUP(O$2,Paramètres!$A$4:$A$8,Paramètres!$B$4:$B$8,"??",0,1),DAY($D212))-1,1,Table3[Jours fériés]),""))</f>
        <v/>
      </c>
      <c r="P212" s="35" t="str">
        <f>IF(A212="","",IF(K212="",IF($F212=_xlfn.XLOOKUP(P$2,Paramètres!$A$4:$A$8,Paramètres!$B$4:$B$8,"??",0,1),WORKDAY(DATE(YEAR(E212)+_xlfn.XLOOKUP(P$2,Paramètres!$A$4:$A$8,Paramètres!$B$4:$B$8,"??",0,1),MONTH(E212)+2,0)-1,1,Table3[Jours fériés]),
WORKDAY(DATE(YEAR($E212)+_xlfn.XLOOKUP(P$2,Paramètres!$A$4:$A$8,Paramètres!$B$4:$B$8,"??",0,1),MONTH($E212),DAY($E212))-1,1,Table3[Jours fériés])),""))</f>
        <v/>
      </c>
      <c r="Q212" s="35" t="str">
        <f ca="1">IF(A212="","",IF(L212="",IF($F212=_xlfn.XLOOKUP(Q$2,Paramètres!$A$4:$A$8,Paramètres!$B$4:$B$8,"??",0,1),WORKDAY(DATE(YEAR(TODAY()),MONTH(F212)+2,0)-1,1,Table3[Jours fériés]),
WORKDAY(DATE(YEAR($E212)+_xlfn.XLOOKUP(Q$2,Paramètres!$A$4:$A$8,Paramètres!$B$4:$B$8,"??",0,1),MONTH($E212),DAY($E212))-1,1,Table3[Jours fériés])),""))</f>
        <v/>
      </c>
    </row>
    <row r="213" spans="8:17" x14ac:dyDescent="0.2">
      <c r="H213" s="9" t="str" cm="1">
        <f t="array" ref="H213">_xlfn.XLOOKUP(1,(Table2[Nom]=$A213)*(Table2[Prénom]=$B213)*(Table2[Entretien réalisé]=H$2),Table2[Date de l''entretien],"",0,-1)</f>
        <v/>
      </c>
      <c r="I213" s="9" t="str" cm="1">
        <f t="array" ref="I213">_xlfn.XLOOKUP(1,(Table2[Nom]=$A213)*(Table2[Prénom]=$B213)*(Table2[Entretien réalisé]=I$2),Table2[Date de l''entretien],"",0,-1)</f>
        <v/>
      </c>
      <c r="J213" s="9" t="str" cm="1">
        <f t="array" ref="J213">_xlfn.XLOOKUP(1,(Table2[Nom]=$A213)*(Table2[Prénom]=$B213)*(Table2[Entretien réalisé]=J$2),Table2[Date de l''entretien],"",0,-1)</f>
        <v/>
      </c>
      <c r="K213" s="9" t="str" cm="1">
        <f t="array" ref="K213">_xlfn.XLOOKUP(1,(Table2[Nom]=$A213)*(Table2[Prénom]=$B213)*(Table2[Entretien réalisé]=K$2),Table2[Date de l''entretien],"",0,-1)</f>
        <v/>
      </c>
      <c r="L213" s="9" t="str" cm="1">
        <f t="array" ref="L213">_xlfn.XLOOKUP(1,(Table2[Nom]=$A213)*(Table2[Prénom]=$B213)*(Table2[Entretien réalisé]=L$2),Table2[Date de l''entretien],"",0,-1)</f>
        <v/>
      </c>
      <c r="M213" s="35" t="str">
        <f>IF(A213="","",IF(H213="",WORKDAY(DATE(YEAR($D213),MONTH($D213)+_xlfn.XLOOKUP(M$2,Paramètres!$A$4:$A$8,Paramètres!$B$4:$B$8,"??",0,1),DAY($D213))-1,1,Table3[Jours fériés]),""))</f>
        <v/>
      </c>
      <c r="N213" s="35" t="str">
        <f>IF(A213="","",IF(I213="",WORKDAY(DATE(YEAR($D213),MONTH($D213)+_xlfn.XLOOKUP(N$2,Paramètres!$A$4:$A$8,Paramètres!$B$4:$B$8,"??",0,1),DAY($D213))-1,1,Table3[Jours fériés]),
WORKDAY(DATE(YEAR($I213),MONTH($I213)+_xlfn.XLOOKUP(N$2,Paramètres!$A$4:$A$8,Paramètres!$B$4:$B$8,"??",0,1),DAY($I213))-1,1,Table3[Jours fériés])))</f>
        <v/>
      </c>
      <c r="O213" s="35" t="str">
        <f>IF(A213="","",IF(J213="",WORKDAY(DATE(YEAR($D213),MONTH($D213)+_xlfn.XLOOKUP(O$2,Paramètres!$A$4:$A$8,Paramètres!$B$4:$B$8,"??",0,1),DAY($D213))-1,1,Table3[Jours fériés]),""))</f>
        <v/>
      </c>
      <c r="P213" s="35" t="str">
        <f>IF(A213="","",IF(K213="",IF($F213=_xlfn.XLOOKUP(P$2,Paramètres!$A$4:$A$8,Paramètres!$B$4:$B$8,"??",0,1),WORKDAY(DATE(YEAR(E213)+_xlfn.XLOOKUP(P$2,Paramètres!$A$4:$A$8,Paramètres!$B$4:$B$8,"??",0,1),MONTH(E213)+2,0)-1,1,Table3[Jours fériés]),
WORKDAY(DATE(YEAR($E213)+_xlfn.XLOOKUP(P$2,Paramètres!$A$4:$A$8,Paramètres!$B$4:$B$8,"??",0,1),MONTH($E213),DAY($E213))-1,1,Table3[Jours fériés])),""))</f>
        <v/>
      </c>
      <c r="Q213" s="35" t="str">
        <f ca="1">IF(A213="","",IF(L213="",IF($F213=_xlfn.XLOOKUP(Q$2,Paramètres!$A$4:$A$8,Paramètres!$B$4:$B$8,"??",0,1),WORKDAY(DATE(YEAR(TODAY()),MONTH(F213)+2,0)-1,1,Table3[Jours fériés]),
WORKDAY(DATE(YEAR($E213)+_xlfn.XLOOKUP(Q$2,Paramètres!$A$4:$A$8,Paramètres!$B$4:$B$8,"??",0,1),MONTH($E213),DAY($E213))-1,1,Table3[Jours fériés])),""))</f>
        <v/>
      </c>
    </row>
    <row r="214" spans="8:17" x14ac:dyDescent="0.2">
      <c r="H214" s="9" t="str" cm="1">
        <f t="array" ref="H214">_xlfn.XLOOKUP(1,(Table2[Nom]=$A214)*(Table2[Prénom]=$B214)*(Table2[Entretien réalisé]=H$2),Table2[Date de l''entretien],"",0,-1)</f>
        <v/>
      </c>
      <c r="I214" s="9" t="str" cm="1">
        <f t="array" ref="I214">_xlfn.XLOOKUP(1,(Table2[Nom]=$A214)*(Table2[Prénom]=$B214)*(Table2[Entretien réalisé]=I$2),Table2[Date de l''entretien],"",0,-1)</f>
        <v/>
      </c>
      <c r="J214" s="9" t="str" cm="1">
        <f t="array" ref="J214">_xlfn.XLOOKUP(1,(Table2[Nom]=$A214)*(Table2[Prénom]=$B214)*(Table2[Entretien réalisé]=J$2),Table2[Date de l''entretien],"",0,-1)</f>
        <v/>
      </c>
      <c r="K214" s="9" t="str" cm="1">
        <f t="array" ref="K214">_xlfn.XLOOKUP(1,(Table2[Nom]=$A214)*(Table2[Prénom]=$B214)*(Table2[Entretien réalisé]=K$2),Table2[Date de l''entretien],"",0,-1)</f>
        <v/>
      </c>
      <c r="L214" s="9" t="str" cm="1">
        <f t="array" ref="L214">_xlfn.XLOOKUP(1,(Table2[Nom]=$A214)*(Table2[Prénom]=$B214)*(Table2[Entretien réalisé]=L$2),Table2[Date de l''entretien],"",0,-1)</f>
        <v/>
      </c>
      <c r="M214" s="35" t="str">
        <f>IF(A214="","",IF(H214="",WORKDAY(DATE(YEAR($D214),MONTH($D214)+_xlfn.XLOOKUP(M$2,Paramètres!$A$4:$A$8,Paramètres!$B$4:$B$8,"??",0,1),DAY($D214))-1,1,Table3[Jours fériés]),""))</f>
        <v/>
      </c>
      <c r="N214" s="35" t="str">
        <f>IF(A214="","",IF(I214="",WORKDAY(DATE(YEAR($D214),MONTH($D214)+_xlfn.XLOOKUP(N$2,Paramètres!$A$4:$A$8,Paramètres!$B$4:$B$8,"??",0,1),DAY($D214))-1,1,Table3[Jours fériés]),
WORKDAY(DATE(YEAR($I214),MONTH($I214)+_xlfn.XLOOKUP(N$2,Paramètres!$A$4:$A$8,Paramètres!$B$4:$B$8,"??",0,1),DAY($I214))-1,1,Table3[Jours fériés])))</f>
        <v/>
      </c>
      <c r="O214" s="35" t="str">
        <f>IF(A214="","",IF(J214="",WORKDAY(DATE(YEAR($D214),MONTH($D214)+_xlfn.XLOOKUP(O$2,Paramètres!$A$4:$A$8,Paramètres!$B$4:$B$8,"??",0,1),DAY($D214))-1,1,Table3[Jours fériés]),""))</f>
        <v/>
      </c>
      <c r="P214" s="35" t="str">
        <f>IF(A214="","",IF(K214="",IF($F214=_xlfn.XLOOKUP(P$2,Paramètres!$A$4:$A$8,Paramètres!$B$4:$B$8,"??",0,1),WORKDAY(DATE(YEAR(E214)+_xlfn.XLOOKUP(P$2,Paramètres!$A$4:$A$8,Paramètres!$B$4:$B$8,"??",0,1),MONTH(E214)+2,0)-1,1,Table3[Jours fériés]),
WORKDAY(DATE(YEAR($E214)+_xlfn.XLOOKUP(P$2,Paramètres!$A$4:$A$8,Paramètres!$B$4:$B$8,"??",0,1),MONTH($E214),DAY($E214))-1,1,Table3[Jours fériés])),""))</f>
        <v/>
      </c>
      <c r="Q214" s="35" t="str">
        <f ca="1">IF(A214="","",IF(L214="",IF($F214=_xlfn.XLOOKUP(Q$2,Paramètres!$A$4:$A$8,Paramètres!$B$4:$B$8,"??",0,1),WORKDAY(DATE(YEAR(TODAY()),MONTH(F214)+2,0)-1,1,Table3[Jours fériés]),
WORKDAY(DATE(YEAR($E214)+_xlfn.XLOOKUP(Q$2,Paramètres!$A$4:$A$8,Paramètres!$B$4:$B$8,"??",0,1),MONTH($E214),DAY($E214))-1,1,Table3[Jours fériés])),""))</f>
        <v/>
      </c>
    </row>
    <row r="215" spans="8:17" x14ac:dyDescent="0.2">
      <c r="H215" s="9" t="str" cm="1">
        <f t="array" ref="H215">_xlfn.XLOOKUP(1,(Table2[Nom]=$A215)*(Table2[Prénom]=$B215)*(Table2[Entretien réalisé]=H$2),Table2[Date de l''entretien],"",0,-1)</f>
        <v/>
      </c>
      <c r="I215" s="9" t="str" cm="1">
        <f t="array" ref="I215">_xlfn.XLOOKUP(1,(Table2[Nom]=$A215)*(Table2[Prénom]=$B215)*(Table2[Entretien réalisé]=I$2),Table2[Date de l''entretien],"",0,-1)</f>
        <v/>
      </c>
      <c r="J215" s="9" t="str" cm="1">
        <f t="array" ref="J215">_xlfn.XLOOKUP(1,(Table2[Nom]=$A215)*(Table2[Prénom]=$B215)*(Table2[Entretien réalisé]=J$2),Table2[Date de l''entretien],"",0,-1)</f>
        <v/>
      </c>
      <c r="K215" s="9" t="str" cm="1">
        <f t="array" ref="K215">_xlfn.XLOOKUP(1,(Table2[Nom]=$A215)*(Table2[Prénom]=$B215)*(Table2[Entretien réalisé]=K$2),Table2[Date de l''entretien],"",0,-1)</f>
        <v/>
      </c>
      <c r="L215" s="9" t="str" cm="1">
        <f t="array" ref="L215">_xlfn.XLOOKUP(1,(Table2[Nom]=$A215)*(Table2[Prénom]=$B215)*(Table2[Entretien réalisé]=L$2),Table2[Date de l''entretien],"",0,-1)</f>
        <v/>
      </c>
      <c r="M215" s="35" t="str">
        <f>IF(A215="","",IF(H215="",WORKDAY(DATE(YEAR($D215),MONTH($D215)+_xlfn.XLOOKUP(M$2,Paramètres!$A$4:$A$8,Paramètres!$B$4:$B$8,"??",0,1),DAY($D215))-1,1,Table3[Jours fériés]),""))</f>
        <v/>
      </c>
      <c r="N215" s="35" t="str">
        <f>IF(A215="","",IF(I215="",WORKDAY(DATE(YEAR($D215),MONTH($D215)+_xlfn.XLOOKUP(N$2,Paramètres!$A$4:$A$8,Paramètres!$B$4:$B$8,"??",0,1),DAY($D215))-1,1,Table3[Jours fériés]),
WORKDAY(DATE(YEAR($I215),MONTH($I215)+_xlfn.XLOOKUP(N$2,Paramètres!$A$4:$A$8,Paramètres!$B$4:$B$8,"??",0,1),DAY($I215))-1,1,Table3[Jours fériés])))</f>
        <v/>
      </c>
      <c r="O215" s="35" t="str">
        <f>IF(A215="","",IF(J215="",WORKDAY(DATE(YEAR($D215),MONTH($D215)+_xlfn.XLOOKUP(O$2,Paramètres!$A$4:$A$8,Paramètres!$B$4:$B$8,"??",0,1),DAY($D215))-1,1,Table3[Jours fériés]),""))</f>
        <v/>
      </c>
      <c r="P215" s="35" t="str">
        <f>IF(A215="","",IF(K215="",IF($F215=_xlfn.XLOOKUP(P$2,Paramètres!$A$4:$A$8,Paramètres!$B$4:$B$8,"??",0,1),WORKDAY(DATE(YEAR(E215)+_xlfn.XLOOKUP(P$2,Paramètres!$A$4:$A$8,Paramètres!$B$4:$B$8,"??",0,1),MONTH(E215)+2,0)-1,1,Table3[Jours fériés]),
WORKDAY(DATE(YEAR($E215)+_xlfn.XLOOKUP(P$2,Paramètres!$A$4:$A$8,Paramètres!$B$4:$B$8,"??",0,1),MONTH($E215),DAY($E215))-1,1,Table3[Jours fériés])),""))</f>
        <v/>
      </c>
      <c r="Q215" s="35" t="str">
        <f ca="1">IF(A215="","",IF(L215="",IF($F215=_xlfn.XLOOKUP(Q$2,Paramètres!$A$4:$A$8,Paramètres!$B$4:$B$8,"??",0,1),WORKDAY(DATE(YEAR(TODAY()),MONTH(F215)+2,0)-1,1,Table3[Jours fériés]),
WORKDAY(DATE(YEAR($E215)+_xlfn.XLOOKUP(Q$2,Paramètres!$A$4:$A$8,Paramètres!$B$4:$B$8,"??",0,1),MONTH($E215),DAY($E215))-1,1,Table3[Jours fériés])),""))</f>
        <v/>
      </c>
    </row>
    <row r="216" spans="8:17" x14ac:dyDescent="0.2">
      <c r="H216" s="9" t="str" cm="1">
        <f t="array" ref="H216">_xlfn.XLOOKUP(1,(Table2[Nom]=$A216)*(Table2[Prénom]=$B216)*(Table2[Entretien réalisé]=H$2),Table2[Date de l''entretien],"",0,-1)</f>
        <v/>
      </c>
      <c r="I216" s="9" t="str" cm="1">
        <f t="array" ref="I216">_xlfn.XLOOKUP(1,(Table2[Nom]=$A216)*(Table2[Prénom]=$B216)*(Table2[Entretien réalisé]=I$2),Table2[Date de l''entretien],"",0,-1)</f>
        <v/>
      </c>
      <c r="J216" s="9" t="str" cm="1">
        <f t="array" ref="J216">_xlfn.XLOOKUP(1,(Table2[Nom]=$A216)*(Table2[Prénom]=$B216)*(Table2[Entretien réalisé]=J$2),Table2[Date de l''entretien],"",0,-1)</f>
        <v/>
      </c>
      <c r="K216" s="9" t="str" cm="1">
        <f t="array" ref="K216">_xlfn.XLOOKUP(1,(Table2[Nom]=$A216)*(Table2[Prénom]=$B216)*(Table2[Entretien réalisé]=K$2),Table2[Date de l''entretien],"",0,-1)</f>
        <v/>
      </c>
      <c r="L216" s="9" t="str" cm="1">
        <f t="array" ref="L216">_xlfn.XLOOKUP(1,(Table2[Nom]=$A216)*(Table2[Prénom]=$B216)*(Table2[Entretien réalisé]=L$2),Table2[Date de l''entretien],"",0,-1)</f>
        <v/>
      </c>
      <c r="M216" s="35" t="str">
        <f>IF(A216="","",IF(H216="",WORKDAY(DATE(YEAR($D216),MONTH($D216)+_xlfn.XLOOKUP(M$2,Paramètres!$A$4:$A$8,Paramètres!$B$4:$B$8,"??",0,1),DAY($D216))-1,1,Table3[Jours fériés]),""))</f>
        <v/>
      </c>
      <c r="N216" s="35" t="str">
        <f>IF(A216="","",IF(I216="",WORKDAY(DATE(YEAR($D216),MONTH($D216)+_xlfn.XLOOKUP(N$2,Paramètres!$A$4:$A$8,Paramètres!$B$4:$B$8,"??",0,1),DAY($D216))-1,1,Table3[Jours fériés]),
WORKDAY(DATE(YEAR($I216),MONTH($I216)+_xlfn.XLOOKUP(N$2,Paramètres!$A$4:$A$8,Paramètres!$B$4:$B$8,"??",0,1),DAY($I216))-1,1,Table3[Jours fériés])))</f>
        <v/>
      </c>
      <c r="O216" s="35" t="str">
        <f>IF(A216="","",IF(J216="",WORKDAY(DATE(YEAR($D216),MONTH($D216)+_xlfn.XLOOKUP(O$2,Paramètres!$A$4:$A$8,Paramètres!$B$4:$B$8,"??",0,1),DAY($D216))-1,1,Table3[Jours fériés]),""))</f>
        <v/>
      </c>
      <c r="P216" s="35" t="str">
        <f>IF(A216="","",IF(K216="",IF($F216=_xlfn.XLOOKUP(P$2,Paramètres!$A$4:$A$8,Paramètres!$B$4:$B$8,"??",0,1),WORKDAY(DATE(YEAR(E216)+_xlfn.XLOOKUP(P$2,Paramètres!$A$4:$A$8,Paramètres!$B$4:$B$8,"??",0,1),MONTH(E216)+2,0)-1,1,Table3[Jours fériés]),
WORKDAY(DATE(YEAR($E216)+_xlfn.XLOOKUP(P$2,Paramètres!$A$4:$A$8,Paramètres!$B$4:$B$8,"??",0,1),MONTH($E216),DAY($E216))-1,1,Table3[Jours fériés])),""))</f>
        <v/>
      </c>
      <c r="Q216" s="35" t="str">
        <f ca="1">IF(A216="","",IF(L216="",IF($F216=_xlfn.XLOOKUP(Q$2,Paramètres!$A$4:$A$8,Paramètres!$B$4:$B$8,"??",0,1),WORKDAY(DATE(YEAR(TODAY()),MONTH(F216)+2,0)-1,1,Table3[Jours fériés]),
WORKDAY(DATE(YEAR($E216)+_xlfn.XLOOKUP(Q$2,Paramètres!$A$4:$A$8,Paramètres!$B$4:$B$8,"??",0,1),MONTH($E216),DAY($E216))-1,1,Table3[Jours fériés])),""))</f>
        <v/>
      </c>
    </row>
    <row r="217" spans="8:17" x14ac:dyDescent="0.2">
      <c r="H217" s="9" t="str" cm="1">
        <f t="array" ref="H217">_xlfn.XLOOKUP(1,(Table2[Nom]=$A217)*(Table2[Prénom]=$B217)*(Table2[Entretien réalisé]=H$2),Table2[Date de l''entretien],"",0,-1)</f>
        <v/>
      </c>
      <c r="I217" s="9" t="str" cm="1">
        <f t="array" ref="I217">_xlfn.XLOOKUP(1,(Table2[Nom]=$A217)*(Table2[Prénom]=$B217)*(Table2[Entretien réalisé]=I$2),Table2[Date de l''entretien],"",0,-1)</f>
        <v/>
      </c>
      <c r="J217" s="9" t="str" cm="1">
        <f t="array" ref="J217">_xlfn.XLOOKUP(1,(Table2[Nom]=$A217)*(Table2[Prénom]=$B217)*(Table2[Entretien réalisé]=J$2),Table2[Date de l''entretien],"",0,-1)</f>
        <v/>
      </c>
      <c r="K217" s="9" t="str" cm="1">
        <f t="array" ref="K217">_xlfn.XLOOKUP(1,(Table2[Nom]=$A217)*(Table2[Prénom]=$B217)*(Table2[Entretien réalisé]=K$2),Table2[Date de l''entretien],"",0,-1)</f>
        <v/>
      </c>
      <c r="L217" s="9" t="str" cm="1">
        <f t="array" ref="L217">_xlfn.XLOOKUP(1,(Table2[Nom]=$A217)*(Table2[Prénom]=$B217)*(Table2[Entretien réalisé]=L$2),Table2[Date de l''entretien],"",0,-1)</f>
        <v/>
      </c>
      <c r="M217" s="35" t="str">
        <f>IF(A217="","",IF(H217="",WORKDAY(DATE(YEAR($D217),MONTH($D217)+_xlfn.XLOOKUP(M$2,Paramètres!$A$4:$A$8,Paramètres!$B$4:$B$8,"??",0,1),DAY($D217))-1,1,Table3[Jours fériés]),""))</f>
        <v/>
      </c>
      <c r="N217" s="35" t="str">
        <f>IF(A217="","",IF(I217="",WORKDAY(DATE(YEAR($D217),MONTH($D217)+_xlfn.XLOOKUP(N$2,Paramètres!$A$4:$A$8,Paramètres!$B$4:$B$8,"??",0,1),DAY($D217))-1,1,Table3[Jours fériés]),
WORKDAY(DATE(YEAR($I217),MONTH($I217)+_xlfn.XLOOKUP(N$2,Paramètres!$A$4:$A$8,Paramètres!$B$4:$B$8,"??",0,1),DAY($I217))-1,1,Table3[Jours fériés])))</f>
        <v/>
      </c>
      <c r="O217" s="35" t="str">
        <f>IF(A217="","",IF(J217="",WORKDAY(DATE(YEAR($D217),MONTH($D217)+_xlfn.XLOOKUP(O$2,Paramètres!$A$4:$A$8,Paramètres!$B$4:$B$8,"??",0,1),DAY($D217))-1,1,Table3[Jours fériés]),""))</f>
        <v/>
      </c>
      <c r="P217" s="35" t="str">
        <f>IF(A217="","",IF(K217="",IF($F217=_xlfn.XLOOKUP(P$2,Paramètres!$A$4:$A$8,Paramètres!$B$4:$B$8,"??",0,1),WORKDAY(DATE(YEAR(E217)+_xlfn.XLOOKUP(P$2,Paramètres!$A$4:$A$8,Paramètres!$B$4:$B$8,"??",0,1),MONTH(E217)+2,0)-1,1,Table3[Jours fériés]),
WORKDAY(DATE(YEAR($E217)+_xlfn.XLOOKUP(P$2,Paramètres!$A$4:$A$8,Paramètres!$B$4:$B$8,"??",0,1),MONTH($E217),DAY($E217))-1,1,Table3[Jours fériés])),""))</f>
        <v/>
      </c>
      <c r="Q217" s="35" t="str">
        <f ca="1">IF(A217="","",IF(L217="",IF($F217=_xlfn.XLOOKUP(Q$2,Paramètres!$A$4:$A$8,Paramètres!$B$4:$B$8,"??",0,1),WORKDAY(DATE(YEAR(TODAY()),MONTH(F217)+2,0)-1,1,Table3[Jours fériés]),
WORKDAY(DATE(YEAR($E217)+_xlfn.XLOOKUP(Q$2,Paramètres!$A$4:$A$8,Paramètres!$B$4:$B$8,"??",0,1),MONTH($E217),DAY($E217))-1,1,Table3[Jours fériés])),""))</f>
        <v/>
      </c>
    </row>
    <row r="218" spans="8:17" x14ac:dyDescent="0.2">
      <c r="H218" s="9" t="str" cm="1">
        <f t="array" ref="H218">_xlfn.XLOOKUP(1,(Table2[Nom]=$A218)*(Table2[Prénom]=$B218)*(Table2[Entretien réalisé]=H$2),Table2[Date de l''entretien],"",0,-1)</f>
        <v/>
      </c>
      <c r="I218" s="9" t="str" cm="1">
        <f t="array" ref="I218">_xlfn.XLOOKUP(1,(Table2[Nom]=$A218)*(Table2[Prénom]=$B218)*(Table2[Entretien réalisé]=I$2),Table2[Date de l''entretien],"",0,-1)</f>
        <v/>
      </c>
      <c r="J218" s="9" t="str" cm="1">
        <f t="array" ref="J218">_xlfn.XLOOKUP(1,(Table2[Nom]=$A218)*(Table2[Prénom]=$B218)*(Table2[Entretien réalisé]=J$2),Table2[Date de l''entretien],"",0,-1)</f>
        <v/>
      </c>
      <c r="K218" s="9" t="str" cm="1">
        <f t="array" ref="K218">_xlfn.XLOOKUP(1,(Table2[Nom]=$A218)*(Table2[Prénom]=$B218)*(Table2[Entretien réalisé]=K$2),Table2[Date de l''entretien],"",0,-1)</f>
        <v/>
      </c>
      <c r="L218" s="9" t="str" cm="1">
        <f t="array" ref="L218">_xlfn.XLOOKUP(1,(Table2[Nom]=$A218)*(Table2[Prénom]=$B218)*(Table2[Entretien réalisé]=L$2),Table2[Date de l''entretien],"",0,-1)</f>
        <v/>
      </c>
      <c r="M218" s="35" t="str">
        <f>IF(A218="","",IF(H218="",WORKDAY(DATE(YEAR($D218),MONTH($D218)+_xlfn.XLOOKUP(M$2,Paramètres!$A$4:$A$8,Paramètres!$B$4:$B$8,"??",0,1),DAY($D218))-1,1,Table3[Jours fériés]),""))</f>
        <v/>
      </c>
      <c r="N218" s="35" t="str">
        <f>IF(A218="","",IF(I218="",WORKDAY(DATE(YEAR($D218),MONTH($D218)+_xlfn.XLOOKUP(N$2,Paramètres!$A$4:$A$8,Paramètres!$B$4:$B$8,"??",0,1),DAY($D218))-1,1,Table3[Jours fériés]),
WORKDAY(DATE(YEAR($I218),MONTH($I218)+_xlfn.XLOOKUP(N$2,Paramètres!$A$4:$A$8,Paramètres!$B$4:$B$8,"??",0,1),DAY($I218))-1,1,Table3[Jours fériés])))</f>
        <v/>
      </c>
      <c r="O218" s="35" t="str">
        <f>IF(A218="","",IF(J218="",WORKDAY(DATE(YEAR($D218),MONTH($D218)+_xlfn.XLOOKUP(O$2,Paramètres!$A$4:$A$8,Paramètres!$B$4:$B$8,"??",0,1),DAY($D218))-1,1,Table3[Jours fériés]),""))</f>
        <v/>
      </c>
      <c r="P218" s="35" t="str">
        <f>IF(A218="","",IF(K218="",IF($F218=_xlfn.XLOOKUP(P$2,Paramètres!$A$4:$A$8,Paramètres!$B$4:$B$8,"??",0,1),WORKDAY(DATE(YEAR(E218)+_xlfn.XLOOKUP(P$2,Paramètres!$A$4:$A$8,Paramètres!$B$4:$B$8,"??",0,1),MONTH(E218)+2,0)-1,1,Table3[Jours fériés]),
WORKDAY(DATE(YEAR($E218)+_xlfn.XLOOKUP(P$2,Paramètres!$A$4:$A$8,Paramètres!$B$4:$B$8,"??",0,1),MONTH($E218),DAY($E218))-1,1,Table3[Jours fériés])),""))</f>
        <v/>
      </c>
      <c r="Q218" s="35" t="str">
        <f ca="1">IF(A218="","",IF(L218="",IF($F218=_xlfn.XLOOKUP(Q$2,Paramètres!$A$4:$A$8,Paramètres!$B$4:$B$8,"??",0,1),WORKDAY(DATE(YEAR(TODAY()),MONTH(F218)+2,0)-1,1,Table3[Jours fériés]),
WORKDAY(DATE(YEAR($E218)+_xlfn.XLOOKUP(Q$2,Paramètres!$A$4:$A$8,Paramètres!$B$4:$B$8,"??",0,1),MONTH($E218),DAY($E218))-1,1,Table3[Jours fériés])),""))</f>
        <v/>
      </c>
    </row>
    <row r="219" spans="8:17" x14ac:dyDescent="0.2">
      <c r="H219" s="9" t="str" cm="1">
        <f t="array" ref="H219">_xlfn.XLOOKUP(1,(Table2[Nom]=$A219)*(Table2[Prénom]=$B219)*(Table2[Entretien réalisé]=H$2),Table2[Date de l''entretien],"",0,-1)</f>
        <v/>
      </c>
      <c r="I219" s="9" t="str" cm="1">
        <f t="array" ref="I219">_xlfn.XLOOKUP(1,(Table2[Nom]=$A219)*(Table2[Prénom]=$B219)*(Table2[Entretien réalisé]=I$2),Table2[Date de l''entretien],"",0,-1)</f>
        <v/>
      </c>
      <c r="J219" s="9" t="str" cm="1">
        <f t="array" ref="J219">_xlfn.XLOOKUP(1,(Table2[Nom]=$A219)*(Table2[Prénom]=$B219)*(Table2[Entretien réalisé]=J$2),Table2[Date de l''entretien],"",0,-1)</f>
        <v/>
      </c>
      <c r="K219" s="9" t="str" cm="1">
        <f t="array" ref="K219">_xlfn.XLOOKUP(1,(Table2[Nom]=$A219)*(Table2[Prénom]=$B219)*(Table2[Entretien réalisé]=K$2),Table2[Date de l''entretien],"",0,-1)</f>
        <v/>
      </c>
      <c r="L219" s="9" t="str" cm="1">
        <f t="array" ref="L219">_xlfn.XLOOKUP(1,(Table2[Nom]=$A219)*(Table2[Prénom]=$B219)*(Table2[Entretien réalisé]=L$2),Table2[Date de l''entretien],"",0,-1)</f>
        <v/>
      </c>
      <c r="M219" s="35" t="str">
        <f>IF(A219="","",IF(H219="",WORKDAY(DATE(YEAR($D219),MONTH($D219)+_xlfn.XLOOKUP(M$2,Paramètres!$A$4:$A$8,Paramètres!$B$4:$B$8,"??",0,1),DAY($D219))-1,1,Table3[Jours fériés]),""))</f>
        <v/>
      </c>
      <c r="N219" s="35" t="str">
        <f>IF(A219="","",IF(I219="",WORKDAY(DATE(YEAR($D219),MONTH($D219)+_xlfn.XLOOKUP(N$2,Paramètres!$A$4:$A$8,Paramètres!$B$4:$B$8,"??",0,1),DAY($D219))-1,1,Table3[Jours fériés]),
WORKDAY(DATE(YEAR($I219),MONTH($I219)+_xlfn.XLOOKUP(N$2,Paramètres!$A$4:$A$8,Paramètres!$B$4:$B$8,"??",0,1),DAY($I219))-1,1,Table3[Jours fériés])))</f>
        <v/>
      </c>
      <c r="O219" s="35" t="str">
        <f>IF(A219="","",IF(J219="",WORKDAY(DATE(YEAR($D219),MONTH($D219)+_xlfn.XLOOKUP(O$2,Paramètres!$A$4:$A$8,Paramètres!$B$4:$B$8,"??",0,1),DAY($D219))-1,1,Table3[Jours fériés]),""))</f>
        <v/>
      </c>
      <c r="P219" s="35" t="str">
        <f>IF(A219="","",IF(K219="",IF($F219=_xlfn.XLOOKUP(P$2,Paramètres!$A$4:$A$8,Paramètres!$B$4:$B$8,"??",0,1),WORKDAY(DATE(YEAR(E219)+_xlfn.XLOOKUP(P$2,Paramètres!$A$4:$A$8,Paramètres!$B$4:$B$8,"??",0,1),MONTH(E219)+2,0)-1,1,Table3[Jours fériés]),
WORKDAY(DATE(YEAR($E219)+_xlfn.XLOOKUP(P$2,Paramètres!$A$4:$A$8,Paramètres!$B$4:$B$8,"??",0,1),MONTH($E219),DAY($E219))-1,1,Table3[Jours fériés])),""))</f>
        <v/>
      </c>
      <c r="Q219" s="35" t="str">
        <f ca="1">IF(A219="","",IF(L219="",IF($F219=_xlfn.XLOOKUP(Q$2,Paramètres!$A$4:$A$8,Paramètres!$B$4:$B$8,"??",0,1),WORKDAY(DATE(YEAR(TODAY()),MONTH(F219)+2,0)-1,1,Table3[Jours fériés]),
WORKDAY(DATE(YEAR($E219)+_xlfn.XLOOKUP(Q$2,Paramètres!$A$4:$A$8,Paramètres!$B$4:$B$8,"??",0,1),MONTH($E219),DAY($E219))-1,1,Table3[Jours fériés])),""))</f>
        <v/>
      </c>
    </row>
    <row r="220" spans="8:17" x14ac:dyDescent="0.2">
      <c r="H220" s="9" t="str" cm="1">
        <f t="array" ref="H220">_xlfn.XLOOKUP(1,(Table2[Nom]=$A220)*(Table2[Prénom]=$B220)*(Table2[Entretien réalisé]=H$2),Table2[Date de l''entretien],"",0,-1)</f>
        <v/>
      </c>
      <c r="I220" s="9" t="str" cm="1">
        <f t="array" ref="I220">_xlfn.XLOOKUP(1,(Table2[Nom]=$A220)*(Table2[Prénom]=$B220)*(Table2[Entretien réalisé]=I$2),Table2[Date de l''entretien],"",0,-1)</f>
        <v/>
      </c>
      <c r="J220" s="9" t="str" cm="1">
        <f t="array" ref="J220">_xlfn.XLOOKUP(1,(Table2[Nom]=$A220)*(Table2[Prénom]=$B220)*(Table2[Entretien réalisé]=J$2),Table2[Date de l''entretien],"",0,-1)</f>
        <v/>
      </c>
      <c r="K220" s="9" t="str" cm="1">
        <f t="array" ref="K220">_xlfn.XLOOKUP(1,(Table2[Nom]=$A220)*(Table2[Prénom]=$B220)*(Table2[Entretien réalisé]=K$2),Table2[Date de l''entretien],"",0,-1)</f>
        <v/>
      </c>
      <c r="L220" s="9" t="str" cm="1">
        <f t="array" ref="L220">_xlfn.XLOOKUP(1,(Table2[Nom]=$A220)*(Table2[Prénom]=$B220)*(Table2[Entretien réalisé]=L$2),Table2[Date de l''entretien],"",0,-1)</f>
        <v/>
      </c>
      <c r="M220" s="35" t="str">
        <f>IF(A220="","",IF(H220="",WORKDAY(DATE(YEAR($D220),MONTH($D220)+_xlfn.XLOOKUP(M$2,Paramètres!$A$4:$A$8,Paramètres!$B$4:$B$8,"??",0,1),DAY($D220))-1,1,Table3[Jours fériés]),""))</f>
        <v/>
      </c>
      <c r="N220" s="35" t="str">
        <f>IF(A220="","",IF(I220="",WORKDAY(DATE(YEAR($D220),MONTH($D220)+_xlfn.XLOOKUP(N$2,Paramètres!$A$4:$A$8,Paramètres!$B$4:$B$8,"??",0,1),DAY($D220))-1,1,Table3[Jours fériés]),
WORKDAY(DATE(YEAR($I220),MONTH($I220)+_xlfn.XLOOKUP(N$2,Paramètres!$A$4:$A$8,Paramètres!$B$4:$B$8,"??",0,1),DAY($I220))-1,1,Table3[Jours fériés])))</f>
        <v/>
      </c>
      <c r="O220" s="35" t="str">
        <f>IF(A220="","",IF(J220="",WORKDAY(DATE(YEAR($D220),MONTH($D220)+_xlfn.XLOOKUP(O$2,Paramètres!$A$4:$A$8,Paramètres!$B$4:$B$8,"??",0,1),DAY($D220))-1,1,Table3[Jours fériés]),""))</f>
        <v/>
      </c>
      <c r="P220" s="35" t="str">
        <f>IF(A220="","",IF(K220="",IF($F220=_xlfn.XLOOKUP(P$2,Paramètres!$A$4:$A$8,Paramètres!$B$4:$B$8,"??",0,1),WORKDAY(DATE(YEAR(E220)+_xlfn.XLOOKUP(P$2,Paramètres!$A$4:$A$8,Paramètres!$B$4:$B$8,"??",0,1),MONTH(E220)+2,0)-1,1,Table3[Jours fériés]),
WORKDAY(DATE(YEAR($E220)+_xlfn.XLOOKUP(P$2,Paramètres!$A$4:$A$8,Paramètres!$B$4:$B$8,"??",0,1),MONTH($E220),DAY($E220))-1,1,Table3[Jours fériés])),""))</f>
        <v/>
      </c>
      <c r="Q220" s="35" t="str">
        <f ca="1">IF(A220="","",IF(L220="",IF($F220=_xlfn.XLOOKUP(Q$2,Paramètres!$A$4:$A$8,Paramètres!$B$4:$B$8,"??",0,1),WORKDAY(DATE(YEAR(TODAY()),MONTH(F220)+2,0)-1,1,Table3[Jours fériés]),
WORKDAY(DATE(YEAR($E220)+_xlfn.XLOOKUP(Q$2,Paramètres!$A$4:$A$8,Paramètres!$B$4:$B$8,"??",0,1),MONTH($E220),DAY($E220))-1,1,Table3[Jours fériés])),""))</f>
        <v/>
      </c>
    </row>
    <row r="221" spans="8:17" x14ac:dyDescent="0.2">
      <c r="H221" s="9" t="str" cm="1">
        <f t="array" ref="H221">_xlfn.XLOOKUP(1,(Table2[Nom]=$A221)*(Table2[Prénom]=$B221)*(Table2[Entretien réalisé]=H$2),Table2[Date de l''entretien],"",0,-1)</f>
        <v/>
      </c>
      <c r="I221" s="9" t="str" cm="1">
        <f t="array" ref="I221">_xlfn.XLOOKUP(1,(Table2[Nom]=$A221)*(Table2[Prénom]=$B221)*(Table2[Entretien réalisé]=I$2),Table2[Date de l''entretien],"",0,-1)</f>
        <v/>
      </c>
      <c r="J221" s="9" t="str" cm="1">
        <f t="array" ref="J221">_xlfn.XLOOKUP(1,(Table2[Nom]=$A221)*(Table2[Prénom]=$B221)*(Table2[Entretien réalisé]=J$2),Table2[Date de l''entretien],"",0,-1)</f>
        <v/>
      </c>
      <c r="K221" s="9" t="str" cm="1">
        <f t="array" ref="K221">_xlfn.XLOOKUP(1,(Table2[Nom]=$A221)*(Table2[Prénom]=$B221)*(Table2[Entretien réalisé]=K$2),Table2[Date de l''entretien],"",0,-1)</f>
        <v/>
      </c>
      <c r="L221" s="9" t="str" cm="1">
        <f t="array" ref="L221">_xlfn.XLOOKUP(1,(Table2[Nom]=$A221)*(Table2[Prénom]=$B221)*(Table2[Entretien réalisé]=L$2),Table2[Date de l''entretien],"",0,-1)</f>
        <v/>
      </c>
      <c r="M221" s="35" t="str">
        <f>IF(A221="","",IF(H221="",WORKDAY(DATE(YEAR($D221),MONTH($D221)+_xlfn.XLOOKUP(M$2,Paramètres!$A$4:$A$8,Paramètres!$B$4:$B$8,"??",0,1),DAY($D221))-1,1,Table3[Jours fériés]),""))</f>
        <v/>
      </c>
      <c r="N221" s="35" t="str">
        <f>IF(A221="","",IF(I221="",WORKDAY(DATE(YEAR($D221),MONTH($D221)+_xlfn.XLOOKUP(N$2,Paramètres!$A$4:$A$8,Paramètres!$B$4:$B$8,"??",0,1),DAY($D221))-1,1,Table3[Jours fériés]),
WORKDAY(DATE(YEAR($I221),MONTH($I221)+_xlfn.XLOOKUP(N$2,Paramètres!$A$4:$A$8,Paramètres!$B$4:$B$8,"??",0,1),DAY($I221))-1,1,Table3[Jours fériés])))</f>
        <v/>
      </c>
      <c r="O221" s="35" t="str">
        <f>IF(A221="","",IF(J221="",WORKDAY(DATE(YEAR($D221),MONTH($D221)+_xlfn.XLOOKUP(O$2,Paramètres!$A$4:$A$8,Paramètres!$B$4:$B$8,"??",0,1),DAY($D221))-1,1,Table3[Jours fériés]),""))</f>
        <v/>
      </c>
      <c r="P221" s="35" t="str">
        <f>IF(A221="","",IF(K221="",IF($F221=_xlfn.XLOOKUP(P$2,Paramètres!$A$4:$A$8,Paramètres!$B$4:$B$8,"??",0,1),WORKDAY(DATE(YEAR(E221)+_xlfn.XLOOKUP(P$2,Paramètres!$A$4:$A$8,Paramètres!$B$4:$B$8,"??",0,1),MONTH(E221)+2,0)-1,1,Table3[Jours fériés]),
WORKDAY(DATE(YEAR($E221)+_xlfn.XLOOKUP(P$2,Paramètres!$A$4:$A$8,Paramètres!$B$4:$B$8,"??",0,1),MONTH($E221),DAY($E221))-1,1,Table3[Jours fériés])),""))</f>
        <v/>
      </c>
      <c r="Q221" s="35" t="str">
        <f ca="1">IF(A221="","",IF(L221="",IF($F221=_xlfn.XLOOKUP(Q$2,Paramètres!$A$4:$A$8,Paramètres!$B$4:$B$8,"??",0,1),WORKDAY(DATE(YEAR(TODAY()),MONTH(F221)+2,0)-1,1,Table3[Jours fériés]),
WORKDAY(DATE(YEAR($E221)+_xlfn.XLOOKUP(Q$2,Paramètres!$A$4:$A$8,Paramètres!$B$4:$B$8,"??",0,1),MONTH($E221),DAY($E221))-1,1,Table3[Jours fériés])),""))</f>
        <v/>
      </c>
    </row>
    <row r="222" spans="8:17" x14ac:dyDescent="0.2">
      <c r="H222" s="9" t="str" cm="1">
        <f t="array" ref="H222">_xlfn.XLOOKUP(1,(Table2[Nom]=$A222)*(Table2[Prénom]=$B222)*(Table2[Entretien réalisé]=H$2),Table2[Date de l''entretien],"",0,-1)</f>
        <v/>
      </c>
      <c r="I222" s="9" t="str" cm="1">
        <f t="array" ref="I222">_xlfn.XLOOKUP(1,(Table2[Nom]=$A222)*(Table2[Prénom]=$B222)*(Table2[Entretien réalisé]=I$2),Table2[Date de l''entretien],"",0,-1)</f>
        <v/>
      </c>
      <c r="J222" s="9" t="str" cm="1">
        <f t="array" ref="J222">_xlfn.XLOOKUP(1,(Table2[Nom]=$A222)*(Table2[Prénom]=$B222)*(Table2[Entretien réalisé]=J$2),Table2[Date de l''entretien],"",0,-1)</f>
        <v/>
      </c>
      <c r="K222" s="9" t="str" cm="1">
        <f t="array" ref="K222">_xlfn.XLOOKUP(1,(Table2[Nom]=$A222)*(Table2[Prénom]=$B222)*(Table2[Entretien réalisé]=K$2),Table2[Date de l''entretien],"",0,-1)</f>
        <v/>
      </c>
      <c r="L222" s="9" t="str" cm="1">
        <f t="array" ref="L222">_xlfn.XLOOKUP(1,(Table2[Nom]=$A222)*(Table2[Prénom]=$B222)*(Table2[Entretien réalisé]=L$2),Table2[Date de l''entretien],"",0,-1)</f>
        <v/>
      </c>
      <c r="M222" s="35" t="str">
        <f>IF(A222="","",IF(H222="",WORKDAY(DATE(YEAR($D222),MONTH($D222)+_xlfn.XLOOKUP(M$2,Paramètres!$A$4:$A$8,Paramètres!$B$4:$B$8,"??",0,1),DAY($D222))-1,1,Table3[Jours fériés]),""))</f>
        <v/>
      </c>
      <c r="N222" s="35" t="str">
        <f>IF(A222="","",IF(I222="",WORKDAY(DATE(YEAR($D222),MONTH($D222)+_xlfn.XLOOKUP(N$2,Paramètres!$A$4:$A$8,Paramètres!$B$4:$B$8,"??",0,1),DAY($D222))-1,1,Table3[Jours fériés]),
WORKDAY(DATE(YEAR($I222),MONTH($I222)+_xlfn.XLOOKUP(N$2,Paramètres!$A$4:$A$8,Paramètres!$B$4:$B$8,"??",0,1),DAY($I222))-1,1,Table3[Jours fériés])))</f>
        <v/>
      </c>
      <c r="O222" s="35" t="str">
        <f>IF(A222="","",IF(J222="",WORKDAY(DATE(YEAR($D222),MONTH($D222)+_xlfn.XLOOKUP(O$2,Paramètres!$A$4:$A$8,Paramètres!$B$4:$B$8,"??",0,1),DAY($D222))-1,1,Table3[Jours fériés]),""))</f>
        <v/>
      </c>
      <c r="P222" s="35" t="str">
        <f>IF(A222="","",IF(K222="",IF($F222=_xlfn.XLOOKUP(P$2,Paramètres!$A$4:$A$8,Paramètres!$B$4:$B$8,"??",0,1),WORKDAY(DATE(YEAR(E222)+_xlfn.XLOOKUP(P$2,Paramètres!$A$4:$A$8,Paramètres!$B$4:$B$8,"??",0,1),MONTH(E222)+2,0)-1,1,Table3[Jours fériés]),
WORKDAY(DATE(YEAR($E222)+_xlfn.XLOOKUP(P$2,Paramètres!$A$4:$A$8,Paramètres!$B$4:$B$8,"??",0,1),MONTH($E222),DAY($E222))-1,1,Table3[Jours fériés])),""))</f>
        <v/>
      </c>
      <c r="Q222" s="35" t="str">
        <f ca="1">IF(A222="","",IF(L222="",IF($F222=_xlfn.XLOOKUP(Q$2,Paramètres!$A$4:$A$8,Paramètres!$B$4:$B$8,"??",0,1),WORKDAY(DATE(YEAR(TODAY()),MONTH(F222)+2,0)-1,1,Table3[Jours fériés]),
WORKDAY(DATE(YEAR($E222)+_xlfn.XLOOKUP(Q$2,Paramètres!$A$4:$A$8,Paramètres!$B$4:$B$8,"??",0,1),MONTH($E222),DAY($E222))-1,1,Table3[Jours fériés])),""))</f>
        <v/>
      </c>
    </row>
    <row r="223" spans="8:17" x14ac:dyDescent="0.2">
      <c r="H223" s="9" t="str" cm="1">
        <f t="array" ref="H223">_xlfn.XLOOKUP(1,(Table2[Nom]=$A223)*(Table2[Prénom]=$B223)*(Table2[Entretien réalisé]=H$2),Table2[Date de l''entretien],"",0,-1)</f>
        <v/>
      </c>
      <c r="I223" s="9" t="str" cm="1">
        <f t="array" ref="I223">_xlfn.XLOOKUP(1,(Table2[Nom]=$A223)*(Table2[Prénom]=$B223)*(Table2[Entretien réalisé]=I$2),Table2[Date de l''entretien],"",0,-1)</f>
        <v/>
      </c>
      <c r="J223" s="9" t="str" cm="1">
        <f t="array" ref="J223">_xlfn.XLOOKUP(1,(Table2[Nom]=$A223)*(Table2[Prénom]=$B223)*(Table2[Entretien réalisé]=J$2),Table2[Date de l''entretien],"",0,-1)</f>
        <v/>
      </c>
      <c r="K223" s="9" t="str" cm="1">
        <f t="array" ref="K223">_xlfn.XLOOKUP(1,(Table2[Nom]=$A223)*(Table2[Prénom]=$B223)*(Table2[Entretien réalisé]=K$2),Table2[Date de l''entretien],"",0,-1)</f>
        <v/>
      </c>
      <c r="L223" s="9" t="str" cm="1">
        <f t="array" ref="L223">_xlfn.XLOOKUP(1,(Table2[Nom]=$A223)*(Table2[Prénom]=$B223)*(Table2[Entretien réalisé]=L$2),Table2[Date de l''entretien],"",0,-1)</f>
        <v/>
      </c>
      <c r="M223" s="35" t="str">
        <f>IF(A223="","",IF(H223="",WORKDAY(DATE(YEAR($D223),MONTH($D223)+_xlfn.XLOOKUP(M$2,Paramètres!$A$4:$A$8,Paramètres!$B$4:$B$8,"??",0,1),DAY($D223))-1,1,Table3[Jours fériés]),""))</f>
        <v/>
      </c>
      <c r="N223" s="35" t="str">
        <f>IF(A223="","",IF(I223="",WORKDAY(DATE(YEAR($D223),MONTH($D223)+_xlfn.XLOOKUP(N$2,Paramètres!$A$4:$A$8,Paramètres!$B$4:$B$8,"??",0,1),DAY($D223))-1,1,Table3[Jours fériés]),
WORKDAY(DATE(YEAR($I223),MONTH($I223)+_xlfn.XLOOKUP(N$2,Paramètres!$A$4:$A$8,Paramètres!$B$4:$B$8,"??",0,1),DAY($I223))-1,1,Table3[Jours fériés])))</f>
        <v/>
      </c>
      <c r="O223" s="35" t="str">
        <f>IF(A223="","",IF(J223="",WORKDAY(DATE(YEAR($D223),MONTH($D223)+_xlfn.XLOOKUP(O$2,Paramètres!$A$4:$A$8,Paramètres!$B$4:$B$8,"??",0,1),DAY($D223))-1,1,Table3[Jours fériés]),""))</f>
        <v/>
      </c>
      <c r="P223" s="35" t="str">
        <f>IF(A223="","",IF(K223="",IF($F223=_xlfn.XLOOKUP(P$2,Paramètres!$A$4:$A$8,Paramètres!$B$4:$B$8,"??",0,1),WORKDAY(DATE(YEAR(E223)+_xlfn.XLOOKUP(P$2,Paramètres!$A$4:$A$8,Paramètres!$B$4:$B$8,"??",0,1),MONTH(E223)+2,0)-1,1,Table3[Jours fériés]),
WORKDAY(DATE(YEAR($E223)+_xlfn.XLOOKUP(P$2,Paramètres!$A$4:$A$8,Paramètres!$B$4:$B$8,"??",0,1),MONTH($E223),DAY($E223))-1,1,Table3[Jours fériés])),""))</f>
        <v/>
      </c>
      <c r="Q223" s="35" t="str">
        <f ca="1">IF(A223="","",IF(L223="",IF($F223=_xlfn.XLOOKUP(Q$2,Paramètres!$A$4:$A$8,Paramètres!$B$4:$B$8,"??",0,1),WORKDAY(DATE(YEAR(TODAY()),MONTH(F223)+2,0)-1,1,Table3[Jours fériés]),
WORKDAY(DATE(YEAR($E223)+_xlfn.XLOOKUP(Q$2,Paramètres!$A$4:$A$8,Paramètres!$B$4:$B$8,"??",0,1),MONTH($E223),DAY($E223))-1,1,Table3[Jours fériés])),""))</f>
        <v/>
      </c>
    </row>
    <row r="224" spans="8:17" x14ac:dyDescent="0.2">
      <c r="H224" s="9" t="str" cm="1">
        <f t="array" ref="H224">_xlfn.XLOOKUP(1,(Table2[Nom]=$A224)*(Table2[Prénom]=$B224)*(Table2[Entretien réalisé]=H$2),Table2[Date de l''entretien],"",0,-1)</f>
        <v/>
      </c>
      <c r="I224" s="9" t="str" cm="1">
        <f t="array" ref="I224">_xlfn.XLOOKUP(1,(Table2[Nom]=$A224)*(Table2[Prénom]=$B224)*(Table2[Entretien réalisé]=I$2),Table2[Date de l''entretien],"",0,-1)</f>
        <v/>
      </c>
      <c r="J224" s="9" t="str" cm="1">
        <f t="array" ref="J224">_xlfn.XLOOKUP(1,(Table2[Nom]=$A224)*(Table2[Prénom]=$B224)*(Table2[Entretien réalisé]=J$2),Table2[Date de l''entretien],"",0,-1)</f>
        <v/>
      </c>
      <c r="K224" s="9" t="str" cm="1">
        <f t="array" ref="K224">_xlfn.XLOOKUP(1,(Table2[Nom]=$A224)*(Table2[Prénom]=$B224)*(Table2[Entretien réalisé]=K$2),Table2[Date de l''entretien],"",0,-1)</f>
        <v/>
      </c>
      <c r="L224" s="9" t="str" cm="1">
        <f t="array" ref="L224">_xlfn.XLOOKUP(1,(Table2[Nom]=$A224)*(Table2[Prénom]=$B224)*(Table2[Entretien réalisé]=L$2),Table2[Date de l''entretien],"",0,-1)</f>
        <v/>
      </c>
      <c r="M224" s="35" t="str">
        <f>IF(A224="","",IF(H224="",WORKDAY(DATE(YEAR($D224),MONTH($D224)+_xlfn.XLOOKUP(M$2,Paramètres!$A$4:$A$8,Paramètres!$B$4:$B$8,"??",0,1),DAY($D224))-1,1,Table3[Jours fériés]),""))</f>
        <v/>
      </c>
      <c r="N224" s="35" t="str">
        <f>IF(A224="","",IF(I224="",WORKDAY(DATE(YEAR($D224),MONTH($D224)+_xlfn.XLOOKUP(N$2,Paramètres!$A$4:$A$8,Paramètres!$B$4:$B$8,"??",0,1),DAY($D224))-1,1,Table3[Jours fériés]),
WORKDAY(DATE(YEAR($I224),MONTH($I224)+_xlfn.XLOOKUP(N$2,Paramètres!$A$4:$A$8,Paramètres!$B$4:$B$8,"??",0,1),DAY($I224))-1,1,Table3[Jours fériés])))</f>
        <v/>
      </c>
      <c r="O224" s="35" t="str">
        <f>IF(A224="","",IF(J224="",WORKDAY(DATE(YEAR($D224),MONTH($D224)+_xlfn.XLOOKUP(O$2,Paramètres!$A$4:$A$8,Paramètres!$B$4:$B$8,"??",0,1),DAY($D224))-1,1,Table3[Jours fériés]),""))</f>
        <v/>
      </c>
      <c r="P224" s="35" t="str">
        <f>IF(A224="","",IF(K224="",IF($F224=_xlfn.XLOOKUP(P$2,Paramètres!$A$4:$A$8,Paramètres!$B$4:$B$8,"??",0,1),WORKDAY(DATE(YEAR(E224)+_xlfn.XLOOKUP(P$2,Paramètres!$A$4:$A$8,Paramètres!$B$4:$B$8,"??",0,1),MONTH(E224)+2,0)-1,1,Table3[Jours fériés]),
WORKDAY(DATE(YEAR($E224)+_xlfn.XLOOKUP(P$2,Paramètres!$A$4:$A$8,Paramètres!$B$4:$B$8,"??",0,1),MONTH($E224),DAY($E224))-1,1,Table3[Jours fériés])),""))</f>
        <v/>
      </c>
      <c r="Q224" s="35" t="str">
        <f ca="1">IF(A224="","",IF(L224="",IF($F224=_xlfn.XLOOKUP(Q$2,Paramètres!$A$4:$A$8,Paramètres!$B$4:$B$8,"??",0,1),WORKDAY(DATE(YEAR(TODAY()),MONTH(F224)+2,0)-1,1,Table3[Jours fériés]),
WORKDAY(DATE(YEAR($E224)+_xlfn.XLOOKUP(Q$2,Paramètres!$A$4:$A$8,Paramètres!$B$4:$B$8,"??",0,1),MONTH($E224),DAY($E224))-1,1,Table3[Jours fériés])),""))</f>
        <v/>
      </c>
    </row>
    <row r="225" spans="8:17" x14ac:dyDescent="0.2">
      <c r="H225" s="9" t="str" cm="1">
        <f t="array" ref="H225">_xlfn.XLOOKUP(1,(Table2[Nom]=$A225)*(Table2[Prénom]=$B225)*(Table2[Entretien réalisé]=H$2),Table2[Date de l''entretien],"",0,-1)</f>
        <v/>
      </c>
      <c r="I225" s="9" t="str" cm="1">
        <f t="array" ref="I225">_xlfn.XLOOKUP(1,(Table2[Nom]=$A225)*(Table2[Prénom]=$B225)*(Table2[Entretien réalisé]=I$2),Table2[Date de l''entretien],"",0,-1)</f>
        <v/>
      </c>
      <c r="J225" s="9" t="str" cm="1">
        <f t="array" ref="J225">_xlfn.XLOOKUP(1,(Table2[Nom]=$A225)*(Table2[Prénom]=$B225)*(Table2[Entretien réalisé]=J$2),Table2[Date de l''entretien],"",0,-1)</f>
        <v/>
      </c>
      <c r="K225" s="9" t="str" cm="1">
        <f t="array" ref="K225">_xlfn.XLOOKUP(1,(Table2[Nom]=$A225)*(Table2[Prénom]=$B225)*(Table2[Entretien réalisé]=K$2),Table2[Date de l''entretien],"",0,-1)</f>
        <v/>
      </c>
      <c r="L225" s="9" t="str" cm="1">
        <f t="array" ref="L225">_xlfn.XLOOKUP(1,(Table2[Nom]=$A225)*(Table2[Prénom]=$B225)*(Table2[Entretien réalisé]=L$2),Table2[Date de l''entretien],"",0,-1)</f>
        <v/>
      </c>
      <c r="M225" s="35" t="str">
        <f>IF(A225="","",IF(H225="",WORKDAY(DATE(YEAR($D225),MONTH($D225)+_xlfn.XLOOKUP(M$2,Paramètres!$A$4:$A$8,Paramètres!$B$4:$B$8,"??",0,1),DAY($D225))-1,1,Table3[Jours fériés]),""))</f>
        <v/>
      </c>
      <c r="N225" s="35" t="str">
        <f>IF(A225="","",IF(I225="",WORKDAY(DATE(YEAR($D225),MONTH($D225)+_xlfn.XLOOKUP(N$2,Paramètres!$A$4:$A$8,Paramètres!$B$4:$B$8,"??",0,1),DAY($D225))-1,1,Table3[Jours fériés]),
WORKDAY(DATE(YEAR($I225),MONTH($I225)+_xlfn.XLOOKUP(N$2,Paramètres!$A$4:$A$8,Paramètres!$B$4:$B$8,"??",0,1),DAY($I225))-1,1,Table3[Jours fériés])))</f>
        <v/>
      </c>
      <c r="O225" s="35" t="str">
        <f>IF(A225="","",IF(J225="",WORKDAY(DATE(YEAR($D225),MONTH($D225)+_xlfn.XLOOKUP(O$2,Paramètres!$A$4:$A$8,Paramètres!$B$4:$B$8,"??",0,1),DAY($D225))-1,1,Table3[Jours fériés]),""))</f>
        <v/>
      </c>
      <c r="P225" s="35" t="str">
        <f>IF(A225="","",IF(K225="",IF($F225=_xlfn.XLOOKUP(P$2,Paramètres!$A$4:$A$8,Paramètres!$B$4:$B$8,"??",0,1),WORKDAY(DATE(YEAR(E225)+_xlfn.XLOOKUP(P$2,Paramètres!$A$4:$A$8,Paramètres!$B$4:$B$8,"??",0,1),MONTH(E225)+2,0)-1,1,Table3[Jours fériés]),
WORKDAY(DATE(YEAR($E225)+_xlfn.XLOOKUP(P$2,Paramètres!$A$4:$A$8,Paramètres!$B$4:$B$8,"??",0,1),MONTH($E225),DAY($E225))-1,1,Table3[Jours fériés])),""))</f>
        <v/>
      </c>
      <c r="Q225" s="35" t="str">
        <f ca="1">IF(A225="","",IF(L225="",IF($F225=_xlfn.XLOOKUP(Q$2,Paramètres!$A$4:$A$8,Paramètres!$B$4:$B$8,"??",0,1),WORKDAY(DATE(YEAR(TODAY()),MONTH(F225)+2,0)-1,1,Table3[Jours fériés]),
WORKDAY(DATE(YEAR($E225)+_xlfn.XLOOKUP(Q$2,Paramètres!$A$4:$A$8,Paramètres!$B$4:$B$8,"??",0,1),MONTH($E225),DAY($E225))-1,1,Table3[Jours fériés])),""))</f>
        <v/>
      </c>
    </row>
    <row r="226" spans="8:17" x14ac:dyDescent="0.2">
      <c r="H226" s="9" t="str" cm="1">
        <f t="array" ref="H226">_xlfn.XLOOKUP(1,(Table2[Nom]=$A226)*(Table2[Prénom]=$B226)*(Table2[Entretien réalisé]=H$2),Table2[Date de l''entretien],"",0,-1)</f>
        <v/>
      </c>
      <c r="I226" s="9" t="str" cm="1">
        <f t="array" ref="I226">_xlfn.XLOOKUP(1,(Table2[Nom]=$A226)*(Table2[Prénom]=$B226)*(Table2[Entretien réalisé]=I$2),Table2[Date de l''entretien],"",0,-1)</f>
        <v/>
      </c>
      <c r="J226" s="9" t="str" cm="1">
        <f t="array" ref="J226">_xlfn.XLOOKUP(1,(Table2[Nom]=$A226)*(Table2[Prénom]=$B226)*(Table2[Entretien réalisé]=J$2),Table2[Date de l''entretien],"",0,-1)</f>
        <v/>
      </c>
      <c r="K226" s="9" t="str" cm="1">
        <f t="array" ref="K226">_xlfn.XLOOKUP(1,(Table2[Nom]=$A226)*(Table2[Prénom]=$B226)*(Table2[Entretien réalisé]=K$2),Table2[Date de l''entretien],"",0,-1)</f>
        <v/>
      </c>
      <c r="L226" s="9" t="str" cm="1">
        <f t="array" ref="L226">_xlfn.XLOOKUP(1,(Table2[Nom]=$A226)*(Table2[Prénom]=$B226)*(Table2[Entretien réalisé]=L$2),Table2[Date de l''entretien],"",0,-1)</f>
        <v/>
      </c>
      <c r="M226" s="35" t="str">
        <f>IF(A226="","",IF(H226="",WORKDAY(DATE(YEAR($D226),MONTH($D226)+_xlfn.XLOOKUP(M$2,Paramètres!$A$4:$A$8,Paramètres!$B$4:$B$8,"??",0,1),DAY($D226))-1,1,Table3[Jours fériés]),""))</f>
        <v/>
      </c>
      <c r="N226" s="35" t="str">
        <f>IF(A226="","",IF(I226="",WORKDAY(DATE(YEAR($D226),MONTH($D226)+_xlfn.XLOOKUP(N$2,Paramètres!$A$4:$A$8,Paramètres!$B$4:$B$8,"??",0,1),DAY($D226))-1,1,Table3[Jours fériés]),
WORKDAY(DATE(YEAR($I226),MONTH($I226)+_xlfn.XLOOKUP(N$2,Paramètres!$A$4:$A$8,Paramètres!$B$4:$B$8,"??",0,1),DAY($I226))-1,1,Table3[Jours fériés])))</f>
        <v/>
      </c>
      <c r="O226" s="35" t="str">
        <f>IF(A226="","",IF(J226="",WORKDAY(DATE(YEAR($D226),MONTH($D226)+_xlfn.XLOOKUP(O$2,Paramètres!$A$4:$A$8,Paramètres!$B$4:$B$8,"??",0,1),DAY($D226))-1,1,Table3[Jours fériés]),""))</f>
        <v/>
      </c>
      <c r="P226" s="35" t="str">
        <f>IF(A226="","",IF(K226="",IF($F226=_xlfn.XLOOKUP(P$2,Paramètres!$A$4:$A$8,Paramètres!$B$4:$B$8,"??",0,1),WORKDAY(DATE(YEAR(E226)+_xlfn.XLOOKUP(P$2,Paramètres!$A$4:$A$8,Paramètres!$B$4:$B$8,"??",0,1),MONTH(E226)+2,0)-1,1,Table3[Jours fériés]),
WORKDAY(DATE(YEAR($E226)+_xlfn.XLOOKUP(P$2,Paramètres!$A$4:$A$8,Paramètres!$B$4:$B$8,"??",0,1),MONTH($E226),DAY($E226))-1,1,Table3[Jours fériés])),""))</f>
        <v/>
      </c>
      <c r="Q226" s="35" t="str">
        <f ca="1">IF(A226="","",IF(L226="",IF($F226=_xlfn.XLOOKUP(Q$2,Paramètres!$A$4:$A$8,Paramètres!$B$4:$B$8,"??",0,1),WORKDAY(DATE(YEAR(TODAY()),MONTH(F226)+2,0)-1,1,Table3[Jours fériés]),
WORKDAY(DATE(YEAR($E226)+_xlfn.XLOOKUP(Q$2,Paramètres!$A$4:$A$8,Paramètres!$B$4:$B$8,"??",0,1),MONTH($E226),DAY($E226))-1,1,Table3[Jours fériés])),""))</f>
        <v/>
      </c>
    </row>
    <row r="227" spans="8:17" x14ac:dyDescent="0.2">
      <c r="H227" s="9" t="str" cm="1">
        <f t="array" ref="H227">_xlfn.XLOOKUP(1,(Table2[Nom]=$A227)*(Table2[Prénom]=$B227)*(Table2[Entretien réalisé]=H$2),Table2[Date de l''entretien],"",0,-1)</f>
        <v/>
      </c>
      <c r="I227" s="9" t="str" cm="1">
        <f t="array" ref="I227">_xlfn.XLOOKUP(1,(Table2[Nom]=$A227)*(Table2[Prénom]=$B227)*(Table2[Entretien réalisé]=I$2),Table2[Date de l''entretien],"",0,-1)</f>
        <v/>
      </c>
      <c r="J227" s="9" t="str" cm="1">
        <f t="array" ref="J227">_xlfn.XLOOKUP(1,(Table2[Nom]=$A227)*(Table2[Prénom]=$B227)*(Table2[Entretien réalisé]=J$2),Table2[Date de l''entretien],"",0,-1)</f>
        <v/>
      </c>
      <c r="K227" s="9" t="str" cm="1">
        <f t="array" ref="K227">_xlfn.XLOOKUP(1,(Table2[Nom]=$A227)*(Table2[Prénom]=$B227)*(Table2[Entretien réalisé]=K$2),Table2[Date de l''entretien],"",0,-1)</f>
        <v/>
      </c>
      <c r="L227" s="9" t="str" cm="1">
        <f t="array" ref="L227">_xlfn.XLOOKUP(1,(Table2[Nom]=$A227)*(Table2[Prénom]=$B227)*(Table2[Entretien réalisé]=L$2),Table2[Date de l''entretien],"",0,-1)</f>
        <v/>
      </c>
      <c r="M227" s="35" t="str">
        <f>IF(A227="","",IF(H227="",WORKDAY(DATE(YEAR($D227),MONTH($D227)+_xlfn.XLOOKUP(M$2,Paramètres!$A$4:$A$8,Paramètres!$B$4:$B$8,"??",0,1),DAY($D227))-1,1,Table3[Jours fériés]),""))</f>
        <v/>
      </c>
      <c r="N227" s="35" t="str">
        <f>IF(A227="","",IF(I227="",WORKDAY(DATE(YEAR($D227),MONTH($D227)+_xlfn.XLOOKUP(N$2,Paramètres!$A$4:$A$8,Paramètres!$B$4:$B$8,"??",0,1),DAY($D227))-1,1,Table3[Jours fériés]),
WORKDAY(DATE(YEAR($I227),MONTH($I227)+_xlfn.XLOOKUP(N$2,Paramètres!$A$4:$A$8,Paramètres!$B$4:$B$8,"??",0,1),DAY($I227))-1,1,Table3[Jours fériés])))</f>
        <v/>
      </c>
      <c r="O227" s="35" t="str">
        <f>IF(A227="","",IF(J227="",WORKDAY(DATE(YEAR($D227),MONTH($D227)+_xlfn.XLOOKUP(O$2,Paramètres!$A$4:$A$8,Paramètres!$B$4:$B$8,"??",0,1),DAY($D227))-1,1,Table3[Jours fériés]),""))</f>
        <v/>
      </c>
      <c r="P227" s="35" t="str">
        <f>IF(A227="","",IF(K227="",IF($F227=_xlfn.XLOOKUP(P$2,Paramètres!$A$4:$A$8,Paramètres!$B$4:$B$8,"??",0,1),WORKDAY(DATE(YEAR(E227)+_xlfn.XLOOKUP(P$2,Paramètres!$A$4:$A$8,Paramètres!$B$4:$B$8,"??",0,1),MONTH(E227)+2,0)-1,1,Table3[Jours fériés]),
WORKDAY(DATE(YEAR($E227)+_xlfn.XLOOKUP(P$2,Paramètres!$A$4:$A$8,Paramètres!$B$4:$B$8,"??",0,1),MONTH($E227),DAY($E227))-1,1,Table3[Jours fériés])),""))</f>
        <v/>
      </c>
      <c r="Q227" s="35" t="str">
        <f ca="1">IF(A227="","",IF(L227="",IF($F227=_xlfn.XLOOKUP(Q$2,Paramètres!$A$4:$A$8,Paramètres!$B$4:$B$8,"??",0,1),WORKDAY(DATE(YEAR(TODAY()),MONTH(F227)+2,0)-1,1,Table3[Jours fériés]),
WORKDAY(DATE(YEAR($E227)+_xlfn.XLOOKUP(Q$2,Paramètres!$A$4:$A$8,Paramètres!$B$4:$B$8,"??",0,1),MONTH($E227),DAY($E227))-1,1,Table3[Jours fériés])),""))</f>
        <v/>
      </c>
    </row>
    <row r="228" spans="8:17" x14ac:dyDescent="0.2">
      <c r="H228" s="9" t="str" cm="1">
        <f t="array" ref="H228">_xlfn.XLOOKUP(1,(Table2[Nom]=$A228)*(Table2[Prénom]=$B228)*(Table2[Entretien réalisé]=H$2),Table2[Date de l''entretien],"",0,-1)</f>
        <v/>
      </c>
      <c r="I228" s="9" t="str" cm="1">
        <f t="array" ref="I228">_xlfn.XLOOKUP(1,(Table2[Nom]=$A228)*(Table2[Prénom]=$B228)*(Table2[Entretien réalisé]=I$2),Table2[Date de l''entretien],"",0,-1)</f>
        <v/>
      </c>
      <c r="J228" s="9" t="str" cm="1">
        <f t="array" ref="J228">_xlfn.XLOOKUP(1,(Table2[Nom]=$A228)*(Table2[Prénom]=$B228)*(Table2[Entretien réalisé]=J$2),Table2[Date de l''entretien],"",0,-1)</f>
        <v/>
      </c>
      <c r="K228" s="9" t="str" cm="1">
        <f t="array" ref="K228">_xlfn.XLOOKUP(1,(Table2[Nom]=$A228)*(Table2[Prénom]=$B228)*(Table2[Entretien réalisé]=K$2),Table2[Date de l''entretien],"",0,-1)</f>
        <v/>
      </c>
      <c r="L228" s="9" t="str" cm="1">
        <f t="array" ref="L228">_xlfn.XLOOKUP(1,(Table2[Nom]=$A228)*(Table2[Prénom]=$B228)*(Table2[Entretien réalisé]=L$2),Table2[Date de l''entretien],"",0,-1)</f>
        <v/>
      </c>
      <c r="M228" s="35" t="str">
        <f>IF(A228="","",IF(H228="",WORKDAY(DATE(YEAR($D228),MONTH($D228)+_xlfn.XLOOKUP(M$2,Paramètres!$A$4:$A$8,Paramètres!$B$4:$B$8,"??",0,1),DAY($D228))-1,1,Table3[Jours fériés]),""))</f>
        <v/>
      </c>
      <c r="N228" s="35" t="str">
        <f>IF(A228="","",IF(I228="",WORKDAY(DATE(YEAR($D228),MONTH($D228)+_xlfn.XLOOKUP(N$2,Paramètres!$A$4:$A$8,Paramètres!$B$4:$B$8,"??",0,1),DAY($D228))-1,1,Table3[Jours fériés]),
WORKDAY(DATE(YEAR($I228),MONTH($I228)+_xlfn.XLOOKUP(N$2,Paramètres!$A$4:$A$8,Paramètres!$B$4:$B$8,"??",0,1),DAY($I228))-1,1,Table3[Jours fériés])))</f>
        <v/>
      </c>
      <c r="O228" s="35" t="str">
        <f>IF(A228="","",IF(J228="",WORKDAY(DATE(YEAR($D228),MONTH($D228)+_xlfn.XLOOKUP(O$2,Paramètres!$A$4:$A$8,Paramètres!$B$4:$B$8,"??",0,1),DAY($D228))-1,1,Table3[Jours fériés]),""))</f>
        <v/>
      </c>
      <c r="P228" s="35" t="str">
        <f>IF(A228="","",IF(K228="",IF($F228=_xlfn.XLOOKUP(P$2,Paramètres!$A$4:$A$8,Paramètres!$B$4:$B$8,"??",0,1),WORKDAY(DATE(YEAR(E228)+_xlfn.XLOOKUP(P$2,Paramètres!$A$4:$A$8,Paramètres!$B$4:$B$8,"??",0,1),MONTH(E228)+2,0)-1,1,Table3[Jours fériés]),
WORKDAY(DATE(YEAR($E228)+_xlfn.XLOOKUP(P$2,Paramètres!$A$4:$A$8,Paramètres!$B$4:$B$8,"??",0,1),MONTH($E228),DAY($E228))-1,1,Table3[Jours fériés])),""))</f>
        <v/>
      </c>
      <c r="Q228" s="35" t="str">
        <f ca="1">IF(A228="","",IF(L228="",IF($F228=_xlfn.XLOOKUP(Q$2,Paramètres!$A$4:$A$8,Paramètres!$B$4:$B$8,"??",0,1),WORKDAY(DATE(YEAR(TODAY()),MONTH(F228)+2,0)-1,1,Table3[Jours fériés]),
WORKDAY(DATE(YEAR($E228)+_xlfn.XLOOKUP(Q$2,Paramètres!$A$4:$A$8,Paramètres!$B$4:$B$8,"??",0,1),MONTH($E228),DAY($E228))-1,1,Table3[Jours fériés])),""))</f>
        <v/>
      </c>
    </row>
    <row r="229" spans="8:17" x14ac:dyDescent="0.2">
      <c r="H229" s="9" t="str" cm="1">
        <f t="array" ref="H229">_xlfn.XLOOKUP(1,(Table2[Nom]=$A229)*(Table2[Prénom]=$B229)*(Table2[Entretien réalisé]=H$2),Table2[Date de l''entretien],"",0,-1)</f>
        <v/>
      </c>
      <c r="I229" s="9" t="str" cm="1">
        <f t="array" ref="I229">_xlfn.XLOOKUP(1,(Table2[Nom]=$A229)*(Table2[Prénom]=$B229)*(Table2[Entretien réalisé]=I$2),Table2[Date de l''entretien],"",0,-1)</f>
        <v/>
      </c>
      <c r="J229" s="9" t="str" cm="1">
        <f t="array" ref="J229">_xlfn.XLOOKUP(1,(Table2[Nom]=$A229)*(Table2[Prénom]=$B229)*(Table2[Entretien réalisé]=J$2),Table2[Date de l''entretien],"",0,-1)</f>
        <v/>
      </c>
      <c r="K229" s="9" t="str" cm="1">
        <f t="array" ref="K229">_xlfn.XLOOKUP(1,(Table2[Nom]=$A229)*(Table2[Prénom]=$B229)*(Table2[Entretien réalisé]=K$2),Table2[Date de l''entretien],"",0,-1)</f>
        <v/>
      </c>
      <c r="L229" s="9" t="str" cm="1">
        <f t="array" ref="L229">_xlfn.XLOOKUP(1,(Table2[Nom]=$A229)*(Table2[Prénom]=$B229)*(Table2[Entretien réalisé]=L$2),Table2[Date de l''entretien],"",0,-1)</f>
        <v/>
      </c>
      <c r="M229" s="35" t="str">
        <f>IF(A229="","",IF(H229="",WORKDAY(DATE(YEAR($D229),MONTH($D229)+_xlfn.XLOOKUP(M$2,Paramètres!$A$4:$A$8,Paramètres!$B$4:$B$8,"??",0,1),DAY($D229))-1,1,Table3[Jours fériés]),""))</f>
        <v/>
      </c>
      <c r="N229" s="35" t="str">
        <f>IF(A229="","",IF(I229="",WORKDAY(DATE(YEAR($D229),MONTH($D229)+_xlfn.XLOOKUP(N$2,Paramètres!$A$4:$A$8,Paramètres!$B$4:$B$8,"??",0,1),DAY($D229))-1,1,Table3[Jours fériés]),
WORKDAY(DATE(YEAR($I229),MONTH($I229)+_xlfn.XLOOKUP(N$2,Paramètres!$A$4:$A$8,Paramètres!$B$4:$B$8,"??",0,1),DAY($I229))-1,1,Table3[Jours fériés])))</f>
        <v/>
      </c>
      <c r="O229" s="35" t="str">
        <f>IF(A229="","",IF(J229="",WORKDAY(DATE(YEAR($D229),MONTH($D229)+_xlfn.XLOOKUP(O$2,Paramètres!$A$4:$A$8,Paramètres!$B$4:$B$8,"??",0,1),DAY($D229))-1,1,Table3[Jours fériés]),""))</f>
        <v/>
      </c>
      <c r="P229" s="35" t="str">
        <f>IF(A229="","",IF(K229="",IF($F229=_xlfn.XLOOKUP(P$2,Paramètres!$A$4:$A$8,Paramètres!$B$4:$B$8,"??",0,1),WORKDAY(DATE(YEAR(E229)+_xlfn.XLOOKUP(P$2,Paramètres!$A$4:$A$8,Paramètres!$B$4:$B$8,"??",0,1),MONTH(E229)+2,0)-1,1,Table3[Jours fériés]),
WORKDAY(DATE(YEAR($E229)+_xlfn.XLOOKUP(P$2,Paramètres!$A$4:$A$8,Paramètres!$B$4:$B$8,"??",0,1),MONTH($E229),DAY($E229))-1,1,Table3[Jours fériés])),""))</f>
        <v/>
      </c>
      <c r="Q229" s="35" t="str">
        <f ca="1">IF(A229="","",IF(L229="",IF($F229=_xlfn.XLOOKUP(Q$2,Paramètres!$A$4:$A$8,Paramètres!$B$4:$B$8,"??",0,1),WORKDAY(DATE(YEAR(TODAY()),MONTH(F229)+2,0)-1,1,Table3[Jours fériés]),
WORKDAY(DATE(YEAR($E229)+_xlfn.XLOOKUP(Q$2,Paramètres!$A$4:$A$8,Paramètres!$B$4:$B$8,"??",0,1),MONTH($E229),DAY($E229))-1,1,Table3[Jours fériés])),""))</f>
        <v/>
      </c>
    </row>
    <row r="230" spans="8:17" x14ac:dyDescent="0.2">
      <c r="H230" s="9" t="str" cm="1">
        <f t="array" ref="H230">_xlfn.XLOOKUP(1,(Table2[Nom]=$A230)*(Table2[Prénom]=$B230)*(Table2[Entretien réalisé]=H$2),Table2[Date de l''entretien],"",0,-1)</f>
        <v/>
      </c>
      <c r="I230" s="9" t="str" cm="1">
        <f t="array" ref="I230">_xlfn.XLOOKUP(1,(Table2[Nom]=$A230)*(Table2[Prénom]=$B230)*(Table2[Entretien réalisé]=I$2),Table2[Date de l''entretien],"",0,-1)</f>
        <v/>
      </c>
      <c r="J230" s="9" t="str" cm="1">
        <f t="array" ref="J230">_xlfn.XLOOKUP(1,(Table2[Nom]=$A230)*(Table2[Prénom]=$B230)*(Table2[Entretien réalisé]=J$2),Table2[Date de l''entretien],"",0,-1)</f>
        <v/>
      </c>
      <c r="K230" s="9" t="str" cm="1">
        <f t="array" ref="K230">_xlfn.XLOOKUP(1,(Table2[Nom]=$A230)*(Table2[Prénom]=$B230)*(Table2[Entretien réalisé]=K$2),Table2[Date de l''entretien],"",0,-1)</f>
        <v/>
      </c>
      <c r="L230" s="9" t="str" cm="1">
        <f t="array" ref="L230">_xlfn.XLOOKUP(1,(Table2[Nom]=$A230)*(Table2[Prénom]=$B230)*(Table2[Entretien réalisé]=L$2),Table2[Date de l''entretien],"",0,-1)</f>
        <v/>
      </c>
      <c r="M230" s="35" t="str">
        <f>IF(A230="","",IF(H230="",WORKDAY(DATE(YEAR($D230),MONTH($D230)+_xlfn.XLOOKUP(M$2,Paramètres!$A$4:$A$8,Paramètres!$B$4:$B$8,"??",0,1),DAY($D230))-1,1,Table3[Jours fériés]),""))</f>
        <v/>
      </c>
      <c r="N230" s="35" t="str">
        <f>IF(A230="","",IF(I230="",WORKDAY(DATE(YEAR($D230),MONTH($D230)+_xlfn.XLOOKUP(N$2,Paramètres!$A$4:$A$8,Paramètres!$B$4:$B$8,"??",0,1),DAY($D230))-1,1,Table3[Jours fériés]),
WORKDAY(DATE(YEAR($I230),MONTH($I230)+_xlfn.XLOOKUP(N$2,Paramètres!$A$4:$A$8,Paramètres!$B$4:$B$8,"??",0,1),DAY($I230))-1,1,Table3[Jours fériés])))</f>
        <v/>
      </c>
      <c r="O230" s="35" t="str">
        <f>IF(A230="","",IF(J230="",WORKDAY(DATE(YEAR($D230),MONTH($D230)+_xlfn.XLOOKUP(O$2,Paramètres!$A$4:$A$8,Paramètres!$B$4:$B$8,"??",0,1),DAY($D230))-1,1,Table3[Jours fériés]),""))</f>
        <v/>
      </c>
      <c r="P230" s="35" t="str">
        <f>IF(A230="","",IF(K230="",IF($F230=_xlfn.XLOOKUP(P$2,Paramètres!$A$4:$A$8,Paramètres!$B$4:$B$8,"??",0,1),WORKDAY(DATE(YEAR(E230)+_xlfn.XLOOKUP(P$2,Paramètres!$A$4:$A$8,Paramètres!$B$4:$B$8,"??",0,1),MONTH(E230)+2,0)-1,1,Table3[Jours fériés]),
WORKDAY(DATE(YEAR($E230)+_xlfn.XLOOKUP(P$2,Paramètres!$A$4:$A$8,Paramètres!$B$4:$B$8,"??",0,1),MONTH($E230),DAY($E230))-1,1,Table3[Jours fériés])),""))</f>
        <v/>
      </c>
      <c r="Q230" s="35" t="str">
        <f ca="1">IF(A230="","",IF(L230="",IF($F230=_xlfn.XLOOKUP(Q$2,Paramètres!$A$4:$A$8,Paramètres!$B$4:$B$8,"??",0,1),WORKDAY(DATE(YEAR(TODAY()),MONTH(F230)+2,0)-1,1,Table3[Jours fériés]),
WORKDAY(DATE(YEAR($E230)+_xlfn.XLOOKUP(Q$2,Paramètres!$A$4:$A$8,Paramètres!$B$4:$B$8,"??",0,1),MONTH($E230),DAY($E230))-1,1,Table3[Jours fériés])),""))</f>
        <v/>
      </c>
    </row>
    <row r="231" spans="8:17" x14ac:dyDescent="0.2">
      <c r="H231" s="9" t="str" cm="1">
        <f t="array" ref="H231">_xlfn.XLOOKUP(1,(Table2[Nom]=$A231)*(Table2[Prénom]=$B231)*(Table2[Entretien réalisé]=H$2),Table2[Date de l''entretien],"",0,-1)</f>
        <v/>
      </c>
      <c r="I231" s="9" t="str" cm="1">
        <f t="array" ref="I231">_xlfn.XLOOKUP(1,(Table2[Nom]=$A231)*(Table2[Prénom]=$B231)*(Table2[Entretien réalisé]=I$2),Table2[Date de l''entretien],"",0,-1)</f>
        <v/>
      </c>
      <c r="J231" s="9" t="str" cm="1">
        <f t="array" ref="J231">_xlfn.XLOOKUP(1,(Table2[Nom]=$A231)*(Table2[Prénom]=$B231)*(Table2[Entretien réalisé]=J$2),Table2[Date de l''entretien],"",0,-1)</f>
        <v/>
      </c>
      <c r="K231" s="9" t="str" cm="1">
        <f t="array" ref="K231">_xlfn.XLOOKUP(1,(Table2[Nom]=$A231)*(Table2[Prénom]=$B231)*(Table2[Entretien réalisé]=K$2),Table2[Date de l''entretien],"",0,-1)</f>
        <v/>
      </c>
      <c r="L231" s="9" t="str" cm="1">
        <f t="array" ref="L231">_xlfn.XLOOKUP(1,(Table2[Nom]=$A231)*(Table2[Prénom]=$B231)*(Table2[Entretien réalisé]=L$2),Table2[Date de l''entretien],"",0,-1)</f>
        <v/>
      </c>
      <c r="M231" s="35" t="str">
        <f>IF(A231="","",IF(H231="",WORKDAY(DATE(YEAR($D231),MONTH($D231)+_xlfn.XLOOKUP(M$2,Paramètres!$A$4:$A$8,Paramètres!$B$4:$B$8,"??",0,1),DAY($D231))-1,1,Table3[Jours fériés]),""))</f>
        <v/>
      </c>
      <c r="N231" s="35" t="str">
        <f>IF(A231="","",IF(I231="",WORKDAY(DATE(YEAR($D231),MONTH($D231)+_xlfn.XLOOKUP(N$2,Paramètres!$A$4:$A$8,Paramètres!$B$4:$B$8,"??",0,1),DAY($D231))-1,1,Table3[Jours fériés]),
WORKDAY(DATE(YEAR($I231),MONTH($I231)+_xlfn.XLOOKUP(N$2,Paramètres!$A$4:$A$8,Paramètres!$B$4:$B$8,"??",0,1),DAY($I231))-1,1,Table3[Jours fériés])))</f>
        <v/>
      </c>
      <c r="O231" s="35" t="str">
        <f>IF(A231="","",IF(J231="",WORKDAY(DATE(YEAR($D231),MONTH($D231)+_xlfn.XLOOKUP(O$2,Paramètres!$A$4:$A$8,Paramètres!$B$4:$B$8,"??",0,1),DAY($D231))-1,1,Table3[Jours fériés]),""))</f>
        <v/>
      </c>
      <c r="P231" s="35" t="str">
        <f>IF(A231="","",IF(K231="",IF($F231=_xlfn.XLOOKUP(P$2,Paramètres!$A$4:$A$8,Paramètres!$B$4:$B$8,"??",0,1),WORKDAY(DATE(YEAR(E231)+_xlfn.XLOOKUP(P$2,Paramètres!$A$4:$A$8,Paramètres!$B$4:$B$8,"??",0,1),MONTH(E231)+2,0)-1,1,Table3[Jours fériés]),
WORKDAY(DATE(YEAR($E231)+_xlfn.XLOOKUP(P$2,Paramètres!$A$4:$A$8,Paramètres!$B$4:$B$8,"??",0,1),MONTH($E231),DAY($E231))-1,1,Table3[Jours fériés])),""))</f>
        <v/>
      </c>
      <c r="Q231" s="35" t="str">
        <f ca="1">IF(A231="","",IF(L231="",IF($F231=_xlfn.XLOOKUP(Q$2,Paramètres!$A$4:$A$8,Paramètres!$B$4:$B$8,"??",0,1),WORKDAY(DATE(YEAR(TODAY()),MONTH(F231)+2,0)-1,1,Table3[Jours fériés]),
WORKDAY(DATE(YEAR($E231)+_xlfn.XLOOKUP(Q$2,Paramètres!$A$4:$A$8,Paramètres!$B$4:$B$8,"??",0,1),MONTH($E231),DAY($E231))-1,1,Table3[Jours fériés])),""))</f>
        <v/>
      </c>
    </row>
    <row r="232" spans="8:17" x14ac:dyDescent="0.2">
      <c r="H232" s="9" t="str" cm="1">
        <f t="array" ref="H232">_xlfn.XLOOKUP(1,(Table2[Nom]=$A232)*(Table2[Prénom]=$B232)*(Table2[Entretien réalisé]=H$2),Table2[Date de l''entretien],"",0,-1)</f>
        <v/>
      </c>
      <c r="I232" s="9" t="str" cm="1">
        <f t="array" ref="I232">_xlfn.XLOOKUP(1,(Table2[Nom]=$A232)*(Table2[Prénom]=$B232)*(Table2[Entretien réalisé]=I$2),Table2[Date de l''entretien],"",0,-1)</f>
        <v/>
      </c>
      <c r="J232" s="9" t="str" cm="1">
        <f t="array" ref="J232">_xlfn.XLOOKUP(1,(Table2[Nom]=$A232)*(Table2[Prénom]=$B232)*(Table2[Entretien réalisé]=J$2),Table2[Date de l''entretien],"",0,-1)</f>
        <v/>
      </c>
      <c r="K232" s="9" t="str" cm="1">
        <f t="array" ref="K232">_xlfn.XLOOKUP(1,(Table2[Nom]=$A232)*(Table2[Prénom]=$B232)*(Table2[Entretien réalisé]=K$2),Table2[Date de l''entretien],"",0,-1)</f>
        <v/>
      </c>
      <c r="L232" s="9" t="str" cm="1">
        <f t="array" ref="L232">_xlfn.XLOOKUP(1,(Table2[Nom]=$A232)*(Table2[Prénom]=$B232)*(Table2[Entretien réalisé]=L$2),Table2[Date de l''entretien],"",0,-1)</f>
        <v/>
      </c>
      <c r="M232" s="35" t="str">
        <f>IF(A232="","",IF(H232="",WORKDAY(DATE(YEAR($D232),MONTH($D232)+_xlfn.XLOOKUP(M$2,Paramètres!$A$4:$A$8,Paramètres!$B$4:$B$8,"??",0,1),DAY($D232))-1,1,Table3[Jours fériés]),""))</f>
        <v/>
      </c>
      <c r="N232" s="35" t="str">
        <f>IF(A232="","",IF(I232="",WORKDAY(DATE(YEAR($D232),MONTH($D232)+_xlfn.XLOOKUP(N$2,Paramètres!$A$4:$A$8,Paramètres!$B$4:$B$8,"??",0,1),DAY($D232))-1,1,Table3[Jours fériés]),
WORKDAY(DATE(YEAR($I232),MONTH($I232)+_xlfn.XLOOKUP(N$2,Paramètres!$A$4:$A$8,Paramètres!$B$4:$B$8,"??",0,1),DAY($I232))-1,1,Table3[Jours fériés])))</f>
        <v/>
      </c>
      <c r="O232" s="35" t="str">
        <f>IF(A232="","",IF(J232="",WORKDAY(DATE(YEAR($D232),MONTH($D232)+_xlfn.XLOOKUP(O$2,Paramètres!$A$4:$A$8,Paramètres!$B$4:$B$8,"??",0,1),DAY($D232))-1,1,Table3[Jours fériés]),""))</f>
        <v/>
      </c>
      <c r="P232" s="35" t="str">
        <f>IF(A232="","",IF(K232="",IF($F232=_xlfn.XLOOKUP(P$2,Paramètres!$A$4:$A$8,Paramètres!$B$4:$B$8,"??",0,1),WORKDAY(DATE(YEAR(E232)+_xlfn.XLOOKUP(P$2,Paramètres!$A$4:$A$8,Paramètres!$B$4:$B$8,"??",0,1),MONTH(E232)+2,0)-1,1,Table3[Jours fériés]),
WORKDAY(DATE(YEAR($E232)+_xlfn.XLOOKUP(P$2,Paramètres!$A$4:$A$8,Paramètres!$B$4:$B$8,"??",0,1),MONTH($E232),DAY($E232))-1,1,Table3[Jours fériés])),""))</f>
        <v/>
      </c>
      <c r="Q232" s="35" t="str">
        <f ca="1">IF(A232="","",IF(L232="",IF($F232=_xlfn.XLOOKUP(Q$2,Paramètres!$A$4:$A$8,Paramètres!$B$4:$B$8,"??",0,1),WORKDAY(DATE(YEAR(TODAY()),MONTH(F232)+2,0)-1,1,Table3[Jours fériés]),
WORKDAY(DATE(YEAR($E232)+_xlfn.XLOOKUP(Q$2,Paramètres!$A$4:$A$8,Paramètres!$B$4:$B$8,"??",0,1),MONTH($E232),DAY($E232))-1,1,Table3[Jours fériés])),""))</f>
        <v/>
      </c>
    </row>
    <row r="233" spans="8:17" x14ac:dyDescent="0.2">
      <c r="H233" s="9" t="str" cm="1">
        <f t="array" ref="H233">_xlfn.XLOOKUP(1,(Table2[Nom]=$A233)*(Table2[Prénom]=$B233)*(Table2[Entretien réalisé]=H$2),Table2[Date de l''entretien],"",0,-1)</f>
        <v/>
      </c>
      <c r="I233" s="9" t="str" cm="1">
        <f t="array" ref="I233">_xlfn.XLOOKUP(1,(Table2[Nom]=$A233)*(Table2[Prénom]=$B233)*(Table2[Entretien réalisé]=I$2),Table2[Date de l''entretien],"",0,-1)</f>
        <v/>
      </c>
      <c r="J233" s="9" t="str" cm="1">
        <f t="array" ref="J233">_xlfn.XLOOKUP(1,(Table2[Nom]=$A233)*(Table2[Prénom]=$B233)*(Table2[Entretien réalisé]=J$2),Table2[Date de l''entretien],"",0,-1)</f>
        <v/>
      </c>
      <c r="K233" s="9" t="str" cm="1">
        <f t="array" ref="K233">_xlfn.XLOOKUP(1,(Table2[Nom]=$A233)*(Table2[Prénom]=$B233)*(Table2[Entretien réalisé]=K$2),Table2[Date de l''entretien],"",0,-1)</f>
        <v/>
      </c>
      <c r="L233" s="9" t="str" cm="1">
        <f t="array" ref="L233">_xlfn.XLOOKUP(1,(Table2[Nom]=$A233)*(Table2[Prénom]=$B233)*(Table2[Entretien réalisé]=L$2),Table2[Date de l''entretien],"",0,-1)</f>
        <v/>
      </c>
      <c r="M233" s="35" t="str">
        <f>IF(A233="","",IF(H233="",WORKDAY(DATE(YEAR($D233),MONTH($D233)+_xlfn.XLOOKUP(M$2,Paramètres!$A$4:$A$8,Paramètres!$B$4:$B$8,"??",0,1),DAY($D233))-1,1,Table3[Jours fériés]),""))</f>
        <v/>
      </c>
      <c r="N233" s="35" t="str">
        <f>IF(A233="","",IF(I233="",WORKDAY(DATE(YEAR($D233),MONTH($D233)+_xlfn.XLOOKUP(N$2,Paramètres!$A$4:$A$8,Paramètres!$B$4:$B$8,"??",0,1),DAY($D233))-1,1,Table3[Jours fériés]),
WORKDAY(DATE(YEAR($I233),MONTH($I233)+_xlfn.XLOOKUP(N$2,Paramètres!$A$4:$A$8,Paramètres!$B$4:$B$8,"??",0,1),DAY($I233))-1,1,Table3[Jours fériés])))</f>
        <v/>
      </c>
      <c r="O233" s="35" t="str">
        <f>IF(A233="","",IF(J233="",WORKDAY(DATE(YEAR($D233),MONTH($D233)+_xlfn.XLOOKUP(O$2,Paramètres!$A$4:$A$8,Paramètres!$B$4:$B$8,"??",0,1),DAY($D233))-1,1,Table3[Jours fériés]),""))</f>
        <v/>
      </c>
      <c r="P233" s="35" t="str">
        <f>IF(A233="","",IF(K233="",IF($F233=_xlfn.XLOOKUP(P$2,Paramètres!$A$4:$A$8,Paramètres!$B$4:$B$8,"??",0,1),WORKDAY(DATE(YEAR(E233)+_xlfn.XLOOKUP(P$2,Paramètres!$A$4:$A$8,Paramètres!$B$4:$B$8,"??",0,1),MONTH(E233)+2,0)-1,1,Table3[Jours fériés]),
WORKDAY(DATE(YEAR($E233)+_xlfn.XLOOKUP(P$2,Paramètres!$A$4:$A$8,Paramètres!$B$4:$B$8,"??",0,1),MONTH($E233),DAY($E233))-1,1,Table3[Jours fériés])),""))</f>
        <v/>
      </c>
      <c r="Q233" s="35" t="str">
        <f ca="1">IF(A233="","",IF(L233="",IF($F233=_xlfn.XLOOKUP(Q$2,Paramètres!$A$4:$A$8,Paramètres!$B$4:$B$8,"??",0,1),WORKDAY(DATE(YEAR(TODAY()),MONTH(F233)+2,0)-1,1,Table3[Jours fériés]),
WORKDAY(DATE(YEAR($E233)+_xlfn.XLOOKUP(Q$2,Paramètres!$A$4:$A$8,Paramètres!$B$4:$B$8,"??",0,1),MONTH($E233),DAY($E233))-1,1,Table3[Jours fériés])),""))</f>
        <v/>
      </c>
    </row>
    <row r="234" spans="8:17" x14ac:dyDescent="0.2">
      <c r="H234" s="9" t="str" cm="1">
        <f t="array" ref="H234">_xlfn.XLOOKUP(1,(Table2[Nom]=$A234)*(Table2[Prénom]=$B234)*(Table2[Entretien réalisé]=H$2),Table2[Date de l''entretien],"",0,-1)</f>
        <v/>
      </c>
      <c r="I234" s="9" t="str" cm="1">
        <f t="array" ref="I234">_xlfn.XLOOKUP(1,(Table2[Nom]=$A234)*(Table2[Prénom]=$B234)*(Table2[Entretien réalisé]=I$2),Table2[Date de l''entretien],"",0,-1)</f>
        <v/>
      </c>
      <c r="J234" s="9" t="str" cm="1">
        <f t="array" ref="J234">_xlfn.XLOOKUP(1,(Table2[Nom]=$A234)*(Table2[Prénom]=$B234)*(Table2[Entretien réalisé]=J$2),Table2[Date de l''entretien],"",0,-1)</f>
        <v/>
      </c>
      <c r="K234" s="9" t="str" cm="1">
        <f t="array" ref="K234">_xlfn.XLOOKUP(1,(Table2[Nom]=$A234)*(Table2[Prénom]=$B234)*(Table2[Entretien réalisé]=K$2),Table2[Date de l''entretien],"",0,-1)</f>
        <v/>
      </c>
      <c r="L234" s="9" t="str" cm="1">
        <f t="array" ref="L234">_xlfn.XLOOKUP(1,(Table2[Nom]=$A234)*(Table2[Prénom]=$B234)*(Table2[Entretien réalisé]=L$2),Table2[Date de l''entretien],"",0,-1)</f>
        <v/>
      </c>
      <c r="M234" s="35" t="str">
        <f>IF(A234="","",IF(H234="",WORKDAY(DATE(YEAR($D234),MONTH($D234)+_xlfn.XLOOKUP(M$2,Paramètres!$A$4:$A$8,Paramètres!$B$4:$B$8,"??",0,1),DAY($D234))-1,1,Table3[Jours fériés]),""))</f>
        <v/>
      </c>
      <c r="N234" s="35" t="str">
        <f>IF(A234="","",IF(I234="",WORKDAY(DATE(YEAR($D234),MONTH($D234)+_xlfn.XLOOKUP(N$2,Paramètres!$A$4:$A$8,Paramètres!$B$4:$B$8,"??",0,1),DAY($D234))-1,1,Table3[Jours fériés]),
WORKDAY(DATE(YEAR($I234),MONTH($I234)+_xlfn.XLOOKUP(N$2,Paramètres!$A$4:$A$8,Paramètres!$B$4:$B$8,"??",0,1),DAY($I234))-1,1,Table3[Jours fériés])))</f>
        <v/>
      </c>
      <c r="O234" s="35" t="str">
        <f>IF(A234="","",IF(J234="",WORKDAY(DATE(YEAR($D234),MONTH($D234)+_xlfn.XLOOKUP(O$2,Paramètres!$A$4:$A$8,Paramètres!$B$4:$B$8,"??",0,1),DAY($D234))-1,1,Table3[Jours fériés]),""))</f>
        <v/>
      </c>
      <c r="P234" s="35" t="str">
        <f>IF(A234="","",IF(K234="",IF($F234=_xlfn.XLOOKUP(P$2,Paramètres!$A$4:$A$8,Paramètres!$B$4:$B$8,"??",0,1),WORKDAY(DATE(YEAR(E234)+_xlfn.XLOOKUP(P$2,Paramètres!$A$4:$A$8,Paramètres!$B$4:$B$8,"??",0,1),MONTH(E234)+2,0)-1,1,Table3[Jours fériés]),
WORKDAY(DATE(YEAR($E234)+_xlfn.XLOOKUP(P$2,Paramètres!$A$4:$A$8,Paramètres!$B$4:$B$8,"??",0,1),MONTH($E234),DAY($E234))-1,1,Table3[Jours fériés])),""))</f>
        <v/>
      </c>
      <c r="Q234" s="35" t="str">
        <f ca="1">IF(A234="","",IF(L234="",IF($F234=_xlfn.XLOOKUP(Q$2,Paramètres!$A$4:$A$8,Paramètres!$B$4:$B$8,"??",0,1),WORKDAY(DATE(YEAR(TODAY()),MONTH(F234)+2,0)-1,1,Table3[Jours fériés]),
WORKDAY(DATE(YEAR($E234)+_xlfn.XLOOKUP(Q$2,Paramètres!$A$4:$A$8,Paramètres!$B$4:$B$8,"??",0,1),MONTH($E234),DAY($E234))-1,1,Table3[Jours fériés])),""))</f>
        <v/>
      </c>
    </row>
    <row r="235" spans="8:17" x14ac:dyDescent="0.2">
      <c r="H235" s="9" t="str" cm="1">
        <f t="array" ref="H235">_xlfn.XLOOKUP(1,(Table2[Nom]=$A235)*(Table2[Prénom]=$B235)*(Table2[Entretien réalisé]=H$2),Table2[Date de l''entretien],"",0,-1)</f>
        <v/>
      </c>
      <c r="I235" s="9" t="str" cm="1">
        <f t="array" ref="I235">_xlfn.XLOOKUP(1,(Table2[Nom]=$A235)*(Table2[Prénom]=$B235)*(Table2[Entretien réalisé]=I$2),Table2[Date de l''entretien],"",0,-1)</f>
        <v/>
      </c>
      <c r="J235" s="9" t="str" cm="1">
        <f t="array" ref="J235">_xlfn.XLOOKUP(1,(Table2[Nom]=$A235)*(Table2[Prénom]=$B235)*(Table2[Entretien réalisé]=J$2),Table2[Date de l''entretien],"",0,-1)</f>
        <v/>
      </c>
      <c r="K235" s="9" t="str" cm="1">
        <f t="array" ref="K235">_xlfn.XLOOKUP(1,(Table2[Nom]=$A235)*(Table2[Prénom]=$B235)*(Table2[Entretien réalisé]=K$2),Table2[Date de l''entretien],"",0,-1)</f>
        <v/>
      </c>
      <c r="L235" s="9" t="str" cm="1">
        <f t="array" ref="L235">_xlfn.XLOOKUP(1,(Table2[Nom]=$A235)*(Table2[Prénom]=$B235)*(Table2[Entretien réalisé]=L$2),Table2[Date de l''entretien],"",0,-1)</f>
        <v/>
      </c>
      <c r="M235" s="35" t="str">
        <f>IF(A235="","",IF(H235="",WORKDAY(DATE(YEAR($D235),MONTH($D235)+_xlfn.XLOOKUP(M$2,Paramètres!$A$4:$A$8,Paramètres!$B$4:$B$8,"??",0,1),DAY($D235))-1,1,Table3[Jours fériés]),""))</f>
        <v/>
      </c>
      <c r="N235" s="35" t="str">
        <f>IF(A235="","",IF(I235="",WORKDAY(DATE(YEAR($D235),MONTH($D235)+_xlfn.XLOOKUP(N$2,Paramètres!$A$4:$A$8,Paramètres!$B$4:$B$8,"??",0,1),DAY($D235))-1,1,Table3[Jours fériés]),
WORKDAY(DATE(YEAR($I235),MONTH($I235)+_xlfn.XLOOKUP(N$2,Paramètres!$A$4:$A$8,Paramètres!$B$4:$B$8,"??",0,1),DAY($I235))-1,1,Table3[Jours fériés])))</f>
        <v/>
      </c>
      <c r="O235" s="35" t="str">
        <f>IF(A235="","",IF(J235="",WORKDAY(DATE(YEAR($D235),MONTH($D235)+_xlfn.XLOOKUP(O$2,Paramètres!$A$4:$A$8,Paramètres!$B$4:$B$8,"??",0,1),DAY($D235))-1,1,Table3[Jours fériés]),""))</f>
        <v/>
      </c>
      <c r="P235" s="35" t="str">
        <f>IF(A235="","",IF(K235="",IF($F235=_xlfn.XLOOKUP(P$2,Paramètres!$A$4:$A$8,Paramètres!$B$4:$B$8,"??",0,1),WORKDAY(DATE(YEAR(E235)+_xlfn.XLOOKUP(P$2,Paramètres!$A$4:$A$8,Paramètres!$B$4:$B$8,"??",0,1),MONTH(E235)+2,0)-1,1,Table3[Jours fériés]),
WORKDAY(DATE(YEAR($E235)+_xlfn.XLOOKUP(P$2,Paramètres!$A$4:$A$8,Paramètres!$B$4:$B$8,"??",0,1),MONTH($E235),DAY($E235))-1,1,Table3[Jours fériés])),""))</f>
        <v/>
      </c>
      <c r="Q235" s="35" t="str">
        <f ca="1">IF(A235="","",IF(L235="",IF($F235=_xlfn.XLOOKUP(Q$2,Paramètres!$A$4:$A$8,Paramètres!$B$4:$B$8,"??",0,1),WORKDAY(DATE(YEAR(TODAY()),MONTH(F235)+2,0)-1,1,Table3[Jours fériés]),
WORKDAY(DATE(YEAR($E235)+_xlfn.XLOOKUP(Q$2,Paramètres!$A$4:$A$8,Paramètres!$B$4:$B$8,"??",0,1),MONTH($E235),DAY($E235))-1,1,Table3[Jours fériés])),""))</f>
        <v/>
      </c>
    </row>
    <row r="236" spans="8:17" x14ac:dyDescent="0.2">
      <c r="H236" s="9" t="str" cm="1">
        <f t="array" ref="H236">_xlfn.XLOOKUP(1,(Table2[Nom]=$A236)*(Table2[Prénom]=$B236)*(Table2[Entretien réalisé]=H$2),Table2[Date de l''entretien],"",0,-1)</f>
        <v/>
      </c>
      <c r="I236" s="9" t="str" cm="1">
        <f t="array" ref="I236">_xlfn.XLOOKUP(1,(Table2[Nom]=$A236)*(Table2[Prénom]=$B236)*(Table2[Entretien réalisé]=I$2),Table2[Date de l''entretien],"",0,-1)</f>
        <v/>
      </c>
      <c r="J236" s="9" t="str" cm="1">
        <f t="array" ref="J236">_xlfn.XLOOKUP(1,(Table2[Nom]=$A236)*(Table2[Prénom]=$B236)*(Table2[Entretien réalisé]=J$2),Table2[Date de l''entretien],"",0,-1)</f>
        <v/>
      </c>
      <c r="K236" s="9" t="str" cm="1">
        <f t="array" ref="K236">_xlfn.XLOOKUP(1,(Table2[Nom]=$A236)*(Table2[Prénom]=$B236)*(Table2[Entretien réalisé]=K$2),Table2[Date de l''entretien],"",0,-1)</f>
        <v/>
      </c>
      <c r="L236" s="9" t="str" cm="1">
        <f t="array" ref="L236">_xlfn.XLOOKUP(1,(Table2[Nom]=$A236)*(Table2[Prénom]=$B236)*(Table2[Entretien réalisé]=L$2),Table2[Date de l''entretien],"",0,-1)</f>
        <v/>
      </c>
      <c r="M236" s="35" t="str">
        <f>IF(A236="","",IF(H236="",WORKDAY(DATE(YEAR($D236),MONTH($D236)+_xlfn.XLOOKUP(M$2,Paramètres!$A$4:$A$8,Paramètres!$B$4:$B$8,"??",0,1),DAY($D236))-1,1,Table3[Jours fériés]),""))</f>
        <v/>
      </c>
      <c r="N236" s="35" t="str">
        <f>IF(A236="","",IF(I236="",WORKDAY(DATE(YEAR($D236),MONTH($D236)+_xlfn.XLOOKUP(N$2,Paramètres!$A$4:$A$8,Paramètres!$B$4:$B$8,"??",0,1),DAY($D236))-1,1,Table3[Jours fériés]),
WORKDAY(DATE(YEAR($I236),MONTH($I236)+_xlfn.XLOOKUP(N$2,Paramètres!$A$4:$A$8,Paramètres!$B$4:$B$8,"??",0,1),DAY($I236))-1,1,Table3[Jours fériés])))</f>
        <v/>
      </c>
      <c r="O236" s="35" t="str">
        <f>IF(A236="","",IF(J236="",WORKDAY(DATE(YEAR($D236),MONTH($D236)+_xlfn.XLOOKUP(O$2,Paramètres!$A$4:$A$8,Paramètres!$B$4:$B$8,"??",0,1),DAY($D236))-1,1,Table3[Jours fériés]),""))</f>
        <v/>
      </c>
      <c r="P236" s="35" t="str">
        <f>IF(A236="","",IF(K236="",IF($F236=_xlfn.XLOOKUP(P$2,Paramètres!$A$4:$A$8,Paramètres!$B$4:$B$8,"??",0,1),WORKDAY(DATE(YEAR(E236)+_xlfn.XLOOKUP(P$2,Paramètres!$A$4:$A$8,Paramètres!$B$4:$B$8,"??",0,1),MONTH(E236)+2,0)-1,1,Table3[Jours fériés]),
WORKDAY(DATE(YEAR($E236)+_xlfn.XLOOKUP(P$2,Paramètres!$A$4:$A$8,Paramètres!$B$4:$B$8,"??",0,1),MONTH($E236),DAY($E236))-1,1,Table3[Jours fériés])),""))</f>
        <v/>
      </c>
      <c r="Q236" s="35" t="str">
        <f ca="1">IF(A236="","",IF(L236="",IF($F236=_xlfn.XLOOKUP(Q$2,Paramètres!$A$4:$A$8,Paramètres!$B$4:$B$8,"??",0,1),WORKDAY(DATE(YEAR(TODAY()),MONTH(F236)+2,0)-1,1,Table3[Jours fériés]),
WORKDAY(DATE(YEAR($E236)+_xlfn.XLOOKUP(Q$2,Paramètres!$A$4:$A$8,Paramètres!$B$4:$B$8,"??",0,1),MONTH($E236),DAY($E236))-1,1,Table3[Jours fériés])),""))</f>
        <v/>
      </c>
    </row>
    <row r="237" spans="8:17" x14ac:dyDescent="0.2">
      <c r="H237" s="9" t="str" cm="1">
        <f t="array" ref="H237">_xlfn.XLOOKUP(1,(Table2[Nom]=$A237)*(Table2[Prénom]=$B237)*(Table2[Entretien réalisé]=H$2),Table2[Date de l''entretien],"",0,-1)</f>
        <v/>
      </c>
      <c r="I237" s="9" t="str" cm="1">
        <f t="array" ref="I237">_xlfn.XLOOKUP(1,(Table2[Nom]=$A237)*(Table2[Prénom]=$B237)*(Table2[Entretien réalisé]=I$2),Table2[Date de l''entretien],"",0,-1)</f>
        <v/>
      </c>
      <c r="J237" s="9" t="str" cm="1">
        <f t="array" ref="J237">_xlfn.XLOOKUP(1,(Table2[Nom]=$A237)*(Table2[Prénom]=$B237)*(Table2[Entretien réalisé]=J$2),Table2[Date de l''entretien],"",0,-1)</f>
        <v/>
      </c>
      <c r="K237" s="9" t="str" cm="1">
        <f t="array" ref="K237">_xlfn.XLOOKUP(1,(Table2[Nom]=$A237)*(Table2[Prénom]=$B237)*(Table2[Entretien réalisé]=K$2),Table2[Date de l''entretien],"",0,-1)</f>
        <v/>
      </c>
      <c r="L237" s="9" t="str" cm="1">
        <f t="array" ref="L237">_xlfn.XLOOKUP(1,(Table2[Nom]=$A237)*(Table2[Prénom]=$B237)*(Table2[Entretien réalisé]=L$2),Table2[Date de l''entretien],"",0,-1)</f>
        <v/>
      </c>
      <c r="M237" s="35" t="str">
        <f>IF(A237="","",IF(H237="",WORKDAY(DATE(YEAR($D237),MONTH($D237)+_xlfn.XLOOKUP(M$2,Paramètres!$A$4:$A$8,Paramètres!$B$4:$B$8,"??",0,1),DAY($D237))-1,1,Table3[Jours fériés]),""))</f>
        <v/>
      </c>
      <c r="N237" s="35" t="str">
        <f>IF(A237="","",IF(I237="",WORKDAY(DATE(YEAR($D237),MONTH($D237)+_xlfn.XLOOKUP(N$2,Paramètres!$A$4:$A$8,Paramètres!$B$4:$B$8,"??",0,1),DAY($D237))-1,1,Table3[Jours fériés]),
WORKDAY(DATE(YEAR($I237),MONTH($I237)+_xlfn.XLOOKUP(N$2,Paramètres!$A$4:$A$8,Paramètres!$B$4:$B$8,"??",0,1),DAY($I237))-1,1,Table3[Jours fériés])))</f>
        <v/>
      </c>
      <c r="O237" s="35" t="str">
        <f>IF(A237="","",IF(J237="",WORKDAY(DATE(YEAR($D237),MONTH($D237)+_xlfn.XLOOKUP(O$2,Paramètres!$A$4:$A$8,Paramètres!$B$4:$B$8,"??",0,1),DAY($D237))-1,1,Table3[Jours fériés]),""))</f>
        <v/>
      </c>
      <c r="P237" s="35" t="str">
        <f>IF(A237="","",IF(K237="",IF($F237=_xlfn.XLOOKUP(P$2,Paramètres!$A$4:$A$8,Paramètres!$B$4:$B$8,"??",0,1),WORKDAY(DATE(YEAR(E237)+_xlfn.XLOOKUP(P$2,Paramètres!$A$4:$A$8,Paramètres!$B$4:$B$8,"??",0,1),MONTH(E237)+2,0)-1,1,Table3[Jours fériés]),
WORKDAY(DATE(YEAR($E237)+_xlfn.XLOOKUP(P$2,Paramètres!$A$4:$A$8,Paramètres!$B$4:$B$8,"??",0,1),MONTH($E237),DAY($E237))-1,1,Table3[Jours fériés])),""))</f>
        <v/>
      </c>
      <c r="Q237" s="35" t="str">
        <f ca="1">IF(A237="","",IF(L237="",IF($F237=_xlfn.XLOOKUP(Q$2,Paramètres!$A$4:$A$8,Paramètres!$B$4:$B$8,"??",0,1),WORKDAY(DATE(YEAR(TODAY()),MONTH(F237)+2,0)-1,1,Table3[Jours fériés]),
WORKDAY(DATE(YEAR($E237)+_xlfn.XLOOKUP(Q$2,Paramètres!$A$4:$A$8,Paramètres!$B$4:$B$8,"??",0,1),MONTH($E237),DAY($E237))-1,1,Table3[Jours fériés])),""))</f>
        <v/>
      </c>
    </row>
    <row r="238" spans="8:17" x14ac:dyDescent="0.2">
      <c r="H238" s="9" t="str" cm="1">
        <f t="array" ref="H238">_xlfn.XLOOKUP(1,(Table2[Nom]=$A238)*(Table2[Prénom]=$B238)*(Table2[Entretien réalisé]=H$2),Table2[Date de l''entretien],"",0,-1)</f>
        <v/>
      </c>
      <c r="I238" s="9" t="str" cm="1">
        <f t="array" ref="I238">_xlfn.XLOOKUP(1,(Table2[Nom]=$A238)*(Table2[Prénom]=$B238)*(Table2[Entretien réalisé]=I$2),Table2[Date de l''entretien],"",0,-1)</f>
        <v/>
      </c>
      <c r="J238" s="9" t="str" cm="1">
        <f t="array" ref="J238">_xlfn.XLOOKUP(1,(Table2[Nom]=$A238)*(Table2[Prénom]=$B238)*(Table2[Entretien réalisé]=J$2),Table2[Date de l''entretien],"",0,-1)</f>
        <v/>
      </c>
      <c r="K238" s="9" t="str" cm="1">
        <f t="array" ref="K238">_xlfn.XLOOKUP(1,(Table2[Nom]=$A238)*(Table2[Prénom]=$B238)*(Table2[Entretien réalisé]=K$2),Table2[Date de l''entretien],"",0,-1)</f>
        <v/>
      </c>
      <c r="L238" s="9" t="str" cm="1">
        <f t="array" ref="L238">_xlfn.XLOOKUP(1,(Table2[Nom]=$A238)*(Table2[Prénom]=$B238)*(Table2[Entretien réalisé]=L$2),Table2[Date de l''entretien],"",0,-1)</f>
        <v/>
      </c>
      <c r="M238" s="35" t="str">
        <f>IF(A238="","",IF(H238="",WORKDAY(DATE(YEAR($D238),MONTH($D238)+_xlfn.XLOOKUP(M$2,Paramètres!$A$4:$A$8,Paramètres!$B$4:$B$8,"??",0,1),DAY($D238))-1,1,Table3[Jours fériés]),""))</f>
        <v/>
      </c>
      <c r="N238" s="35" t="str">
        <f>IF(A238="","",IF(I238="",WORKDAY(DATE(YEAR($D238),MONTH($D238)+_xlfn.XLOOKUP(N$2,Paramètres!$A$4:$A$8,Paramètres!$B$4:$B$8,"??",0,1),DAY($D238))-1,1,Table3[Jours fériés]),
WORKDAY(DATE(YEAR($I238),MONTH($I238)+_xlfn.XLOOKUP(N$2,Paramètres!$A$4:$A$8,Paramètres!$B$4:$B$8,"??",0,1),DAY($I238))-1,1,Table3[Jours fériés])))</f>
        <v/>
      </c>
      <c r="O238" s="35" t="str">
        <f>IF(A238="","",IF(J238="",WORKDAY(DATE(YEAR($D238),MONTH($D238)+_xlfn.XLOOKUP(O$2,Paramètres!$A$4:$A$8,Paramètres!$B$4:$B$8,"??",0,1),DAY($D238))-1,1,Table3[Jours fériés]),""))</f>
        <v/>
      </c>
      <c r="P238" s="35" t="str">
        <f>IF(A238="","",IF(K238="",IF($F238=_xlfn.XLOOKUP(P$2,Paramètres!$A$4:$A$8,Paramètres!$B$4:$B$8,"??",0,1),WORKDAY(DATE(YEAR(E238)+_xlfn.XLOOKUP(P$2,Paramètres!$A$4:$A$8,Paramètres!$B$4:$B$8,"??",0,1),MONTH(E238)+2,0)-1,1,Table3[Jours fériés]),
WORKDAY(DATE(YEAR($E238)+_xlfn.XLOOKUP(P$2,Paramètres!$A$4:$A$8,Paramètres!$B$4:$B$8,"??",0,1),MONTH($E238),DAY($E238))-1,1,Table3[Jours fériés])),""))</f>
        <v/>
      </c>
      <c r="Q238" s="35" t="str">
        <f ca="1">IF(A238="","",IF(L238="",IF($F238=_xlfn.XLOOKUP(Q$2,Paramètres!$A$4:$A$8,Paramètres!$B$4:$B$8,"??",0,1),WORKDAY(DATE(YEAR(TODAY()),MONTH(F238)+2,0)-1,1,Table3[Jours fériés]),
WORKDAY(DATE(YEAR($E238)+_xlfn.XLOOKUP(Q$2,Paramètres!$A$4:$A$8,Paramètres!$B$4:$B$8,"??",0,1),MONTH($E238),DAY($E238))-1,1,Table3[Jours fériés])),""))</f>
        <v/>
      </c>
    </row>
    <row r="239" spans="8:17" x14ac:dyDescent="0.2">
      <c r="H239" s="9" t="str" cm="1">
        <f t="array" ref="H239">_xlfn.XLOOKUP(1,(Table2[Nom]=$A239)*(Table2[Prénom]=$B239)*(Table2[Entretien réalisé]=H$2),Table2[Date de l''entretien],"",0,-1)</f>
        <v/>
      </c>
      <c r="I239" s="9" t="str" cm="1">
        <f t="array" ref="I239">_xlfn.XLOOKUP(1,(Table2[Nom]=$A239)*(Table2[Prénom]=$B239)*(Table2[Entretien réalisé]=I$2),Table2[Date de l''entretien],"",0,-1)</f>
        <v/>
      </c>
      <c r="J239" s="9" t="str" cm="1">
        <f t="array" ref="J239">_xlfn.XLOOKUP(1,(Table2[Nom]=$A239)*(Table2[Prénom]=$B239)*(Table2[Entretien réalisé]=J$2),Table2[Date de l''entretien],"",0,-1)</f>
        <v/>
      </c>
      <c r="K239" s="9" t="str" cm="1">
        <f t="array" ref="K239">_xlfn.XLOOKUP(1,(Table2[Nom]=$A239)*(Table2[Prénom]=$B239)*(Table2[Entretien réalisé]=K$2),Table2[Date de l''entretien],"",0,-1)</f>
        <v/>
      </c>
      <c r="L239" s="9" t="str" cm="1">
        <f t="array" ref="L239">_xlfn.XLOOKUP(1,(Table2[Nom]=$A239)*(Table2[Prénom]=$B239)*(Table2[Entretien réalisé]=L$2),Table2[Date de l''entretien],"",0,-1)</f>
        <v/>
      </c>
      <c r="M239" s="35" t="str">
        <f>IF(A239="","",IF(H239="",WORKDAY(DATE(YEAR($D239),MONTH($D239)+_xlfn.XLOOKUP(M$2,Paramètres!$A$4:$A$8,Paramètres!$B$4:$B$8,"??",0,1),DAY($D239))-1,1,Table3[Jours fériés]),""))</f>
        <v/>
      </c>
      <c r="N239" s="35" t="str">
        <f>IF(A239="","",IF(I239="",WORKDAY(DATE(YEAR($D239),MONTH($D239)+_xlfn.XLOOKUP(N$2,Paramètres!$A$4:$A$8,Paramètres!$B$4:$B$8,"??",0,1),DAY($D239))-1,1,Table3[Jours fériés]),
WORKDAY(DATE(YEAR($I239),MONTH($I239)+_xlfn.XLOOKUP(N$2,Paramètres!$A$4:$A$8,Paramètres!$B$4:$B$8,"??",0,1),DAY($I239))-1,1,Table3[Jours fériés])))</f>
        <v/>
      </c>
      <c r="O239" s="35" t="str">
        <f>IF(A239="","",IF(J239="",WORKDAY(DATE(YEAR($D239),MONTH($D239)+_xlfn.XLOOKUP(O$2,Paramètres!$A$4:$A$8,Paramètres!$B$4:$B$8,"??",0,1),DAY($D239))-1,1,Table3[Jours fériés]),""))</f>
        <v/>
      </c>
      <c r="P239" s="35" t="str">
        <f>IF(A239="","",IF(K239="",IF($F239=_xlfn.XLOOKUP(P$2,Paramètres!$A$4:$A$8,Paramètres!$B$4:$B$8,"??",0,1),WORKDAY(DATE(YEAR(E239)+_xlfn.XLOOKUP(P$2,Paramètres!$A$4:$A$8,Paramètres!$B$4:$B$8,"??",0,1),MONTH(E239)+2,0)-1,1,Table3[Jours fériés]),
WORKDAY(DATE(YEAR($E239)+_xlfn.XLOOKUP(P$2,Paramètres!$A$4:$A$8,Paramètres!$B$4:$B$8,"??",0,1),MONTH($E239),DAY($E239))-1,1,Table3[Jours fériés])),""))</f>
        <v/>
      </c>
      <c r="Q239" s="35" t="str">
        <f ca="1">IF(A239="","",IF(L239="",IF($F239=_xlfn.XLOOKUP(Q$2,Paramètres!$A$4:$A$8,Paramètres!$B$4:$B$8,"??",0,1),WORKDAY(DATE(YEAR(TODAY()),MONTH(F239)+2,0)-1,1,Table3[Jours fériés]),
WORKDAY(DATE(YEAR($E239)+_xlfn.XLOOKUP(Q$2,Paramètres!$A$4:$A$8,Paramètres!$B$4:$B$8,"??",0,1),MONTH($E239),DAY($E239))-1,1,Table3[Jours fériés])),""))</f>
        <v/>
      </c>
    </row>
    <row r="240" spans="8:17" x14ac:dyDescent="0.2">
      <c r="H240" s="9" t="str" cm="1">
        <f t="array" ref="H240">_xlfn.XLOOKUP(1,(Table2[Nom]=$A240)*(Table2[Prénom]=$B240)*(Table2[Entretien réalisé]=H$2),Table2[Date de l''entretien],"",0,-1)</f>
        <v/>
      </c>
      <c r="I240" s="9" t="str" cm="1">
        <f t="array" ref="I240">_xlfn.XLOOKUP(1,(Table2[Nom]=$A240)*(Table2[Prénom]=$B240)*(Table2[Entretien réalisé]=I$2),Table2[Date de l''entretien],"",0,-1)</f>
        <v/>
      </c>
      <c r="J240" s="9" t="str" cm="1">
        <f t="array" ref="J240">_xlfn.XLOOKUP(1,(Table2[Nom]=$A240)*(Table2[Prénom]=$B240)*(Table2[Entretien réalisé]=J$2),Table2[Date de l''entretien],"",0,-1)</f>
        <v/>
      </c>
      <c r="K240" s="9" t="str" cm="1">
        <f t="array" ref="K240">_xlfn.XLOOKUP(1,(Table2[Nom]=$A240)*(Table2[Prénom]=$B240)*(Table2[Entretien réalisé]=K$2),Table2[Date de l''entretien],"",0,-1)</f>
        <v/>
      </c>
      <c r="L240" s="9" t="str" cm="1">
        <f t="array" ref="L240">_xlfn.XLOOKUP(1,(Table2[Nom]=$A240)*(Table2[Prénom]=$B240)*(Table2[Entretien réalisé]=L$2),Table2[Date de l''entretien],"",0,-1)</f>
        <v/>
      </c>
      <c r="M240" s="35" t="str">
        <f>IF(A240="","",IF(H240="",WORKDAY(DATE(YEAR($D240),MONTH($D240)+_xlfn.XLOOKUP(M$2,Paramètres!$A$4:$A$8,Paramètres!$B$4:$B$8,"??",0,1),DAY($D240))-1,1,Table3[Jours fériés]),""))</f>
        <v/>
      </c>
      <c r="N240" s="35" t="str">
        <f>IF(A240="","",IF(I240="",WORKDAY(DATE(YEAR($D240),MONTH($D240)+_xlfn.XLOOKUP(N$2,Paramètres!$A$4:$A$8,Paramètres!$B$4:$B$8,"??",0,1),DAY($D240))-1,1,Table3[Jours fériés]),
WORKDAY(DATE(YEAR($I240),MONTH($I240)+_xlfn.XLOOKUP(N$2,Paramètres!$A$4:$A$8,Paramètres!$B$4:$B$8,"??",0,1),DAY($I240))-1,1,Table3[Jours fériés])))</f>
        <v/>
      </c>
      <c r="O240" s="35" t="str">
        <f>IF(A240="","",IF(J240="",WORKDAY(DATE(YEAR($D240),MONTH($D240)+_xlfn.XLOOKUP(O$2,Paramètres!$A$4:$A$8,Paramètres!$B$4:$B$8,"??",0,1),DAY($D240))-1,1,Table3[Jours fériés]),""))</f>
        <v/>
      </c>
      <c r="P240" s="35" t="str">
        <f>IF(A240="","",IF(K240="",IF($F240=_xlfn.XLOOKUP(P$2,Paramètres!$A$4:$A$8,Paramètres!$B$4:$B$8,"??",0,1),WORKDAY(DATE(YEAR(E240)+_xlfn.XLOOKUP(P$2,Paramètres!$A$4:$A$8,Paramètres!$B$4:$B$8,"??",0,1),MONTH(E240)+2,0)-1,1,Table3[Jours fériés]),
WORKDAY(DATE(YEAR($E240)+_xlfn.XLOOKUP(P$2,Paramètres!$A$4:$A$8,Paramètres!$B$4:$B$8,"??",0,1),MONTH($E240),DAY($E240))-1,1,Table3[Jours fériés])),""))</f>
        <v/>
      </c>
      <c r="Q240" s="35" t="str">
        <f ca="1">IF(A240="","",IF(L240="",IF($F240=_xlfn.XLOOKUP(Q$2,Paramètres!$A$4:$A$8,Paramètres!$B$4:$B$8,"??",0,1),WORKDAY(DATE(YEAR(TODAY()),MONTH(F240)+2,0)-1,1,Table3[Jours fériés]),
WORKDAY(DATE(YEAR($E240)+_xlfn.XLOOKUP(Q$2,Paramètres!$A$4:$A$8,Paramètres!$B$4:$B$8,"??",0,1),MONTH($E240),DAY($E240))-1,1,Table3[Jours fériés])),""))</f>
        <v/>
      </c>
    </row>
    <row r="241" spans="8:17" x14ac:dyDescent="0.2">
      <c r="H241" s="9" t="str" cm="1">
        <f t="array" ref="H241">_xlfn.XLOOKUP(1,(Table2[Nom]=$A241)*(Table2[Prénom]=$B241)*(Table2[Entretien réalisé]=H$2),Table2[Date de l''entretien],"",0,-1)</f>
        <v/>
      </c>
      <c r="I241" s="9" t="str" cm="1">
        <f t="array" ref="I241">_xlfn.XLOOKUP(1,(Table2[Nom]=$A241)*(Table2[Prénom]=$B241)*(Table2[Entretien réalisé]=I$2),Table2[Date de l''entretien],"",0,-1)</f>
        <v/>
      </c>
      <c r="J241" s="9" t="str" cm="1">
        <f t="array" ref="J241">_xlfn.XLOOKUP(1,(Table2[Nom]=$A241)*(Table2[Prénom]=$B241)*(Table2[Entretien réalisé]=J$2),Table2[Date de l''entretien],"",0,-1)</f>
        <v/>
      </c>
      <c r="K241" s="9" t="str" cm="1">
        <f t="array" ref="K241">_xlfn.XLOOKUP(1,(Table2[Nom]=$A241)*(Table2[Prénom]=$B241)*(Table2[Entretien réalisé]=K$2),Table2[Date de l''entretien],"",0,-1)</f>
        <v/>
      </c>
      <c r="L241" s="9" t="str" cm="1">
        <f t="array" ref="L241">_xlfn.XLOOKUP(1,(Table2[Nom]=$A241)*(Table2[Prénom]=$B241)*(Table2[Entretien réalisé]=L$2),Table2[Date de l''entretien],"",0,-1)</f>
        <v/>
      </c>
      <c r="M241" s="35" t="str">
        <f>IF(A241="","",IF(H241="",WORKDAY(DATE(YEAR($D241),MONTH($D241)+_xlfn.XLOOKUP(M$2,Paramètres!$A$4:$A$8,Paramètres!$B$4:$B$8,"??",0,1),DAY($D241))-1,1,Table3[Jours fériés]),""))</f>
        <v/>
      </c>
      <c r="N241" s="35" t="str">
        <f>IF(A241="","",IF(I241="",WORKDAY(DATE(YEAR($D241),MONTH($D241)+_xlfn.XLOOKUP(N$2,Paramètres!$A$4:$A$8,Paramètres!$B$4:$B$8,"??",0,1),DAY($D241))-1,1,Table3[Jours fériés]),
WORKDAY(DATE(YEAR($I241),MONTH($I241)+_xlfn.XLOOKUP(N$2,Paramètres!$A$4:$A$8,Paramètres!$B$4:$B$8,"??",0,1),DAY($I241))-1,1,Table3[Jours fériés])))</f>
        <v/>
      </c>
      <c r="O241" s="35" t="str">
        <f>IF(A241="","",IF(J241="",WORKDAY(DATE(YEAR($D241),MONTH($D241)+_xlfn.XLOOKUP(O$2,Paramètres!$A$4:$A$8,Paramètres!$B$4:$B$8,"??",0,1),DAY($D241))-1,1,Table3[Jours fériés]),""))</f>
        <v/>
      </c>
      <c r="P241" s="35" t="str">
        <f>IF(A241="","",IF(K241="",IF($F241=_xlfn.XLOOKUP(P$2,Paramètres!$A$4:$A$8,Paramètres!$B$4:$B$8,"??",0,1),WORKDAY(DATE(YEAR(E241)+_xlfn.XLOOKUP(P$2,Paramètres!$A$4:$A$8,Paramètres!$B$4:$B$8,"??",0,1),MONTH(E241)+2,0)-1,1,Table3[Jours fériés]),
WORKDAY(DATE(YEAR($E241)+_xlfn.XLOOKUP(P$2,Paramètres!$A$4:$A$8,Paramètres!$B$4:$B$8,"??",0,1),MONTH($E241),DAY($E241))-1,1,Table3[Jours fériés])),""))</f>
        <v/>
      </c>
      <c r="Q241" s="35" t="str">
        <f ca="1">IF(A241="","",IF(L241="",IF($F241=_xlfn.XLOOKUP(Q$2,Paramètres!$A$4:$A$8,Paramètres!$B$4:$B$8,"??",0,1),WORKDAY(DATE(YEAR(TODAY()),MONTH(F241)+2,0)-1,1,Table3[Jours fériés]),
WORKDAY(DATE(YEAR($E241)+_xlfn.XLOOKUP(Q$2,Paramètres!$A$4:$A$8,Paramètres!$B$4:$B$8,"??",0,1),MONTH($E241),DAY($E241))-1,1,Table3[Jours fériés])),""))</f>
        <v/>
      </c>
    </row>
    <row r="242" spans="8:17" x14ac:dyDescent="0.2">
      <c r="H242" s="9" t="str" cm="1">
        <f t="array" ref="H242">_xlfn.XLOOKUP(1,(Table2[Nom]=$A242)*(Table2[Prénom]=$B242)*(Table2[Entretien réalisé]=H$2),Table2[Date de l''entretien],"",0,-1)</f>
        <v/>
      </c>
      <c r="I242" s="9" t="str" cm="1">
        <f t="array" ref="I242">_xlfn.XLOOKUP(1,(Table2[Nom]=$A242)*(Table2[Prénom]=$B242)*(Table2[Entretien réalisé]=I$2),Table2[Date de l''entretien],"",0,-1)</f>
        <v/>
      </c>
      <c r="J242" s="9" t="str" cm="1">
        <f t="array" ref="J242">_xlfn.XLOOKUP(1,(Table2[Nom]=$A242)*(Table2[Prénom]=$B242)*(Table2[Entretien réalisé]=J$2),Table2[Date de l''entretien],"",0,-1)</f>
        <v/>
      </c>
      <c r="K242" s="9" t="str" cm="1">
        <f t="array" ref="K242">_xlfn.XLOOKUP(1,(Table2[Nom]=$A242)*(Table2[Prénom]=$B242)*(Table2[Entretien réalisé]=K$2),Table2[Date de l''entretien],"",0,-1)</f>
        <v/>
      </c>
      <c r="L242" s="9" t="str" cm="1">
        <f t="array" ref="L242">_xlfn.XLOOKUP(1,(Table2[Nom]=$A242)*(Table2[Prénom]=$B242)*(Table2[Entretien réalisé]=L$2),Table2[Date de l''entretien],"",0,-1)</f>
        <v/>
      </c>
      <c r="M242" s="35" t="str">
        <f>IF(A242="","",IF(H242="",WORKDAY(DATE(YEAR($D242),MONTH($D242)+_xlfn.XLOOKUP(M$2,Paramètres!$A$4:$A$8,Paramètres!$B$4:$B$8,"??",0,1),DAY($D242))-1,1,Table3[Jours fériés]),""))</f>
        <v/>
      </c>
      <c r="N242" s="35" t="str">
        <f>IF(A242="","",IF(I242="",WORKDAY(DATE(YEAR($D242),MONTH($D242)+_xlfn.XLOOKUP(N$2,Paramètres!$A$4:$A$8,Paramètres!$B$4:$B$8,"??",0,1),DAY($D242))-1,1,Table3[Jours fériés]),
WORKDAY(DATE(YEAR($I242),MONTH($I242)+_xlfn.XLOOKUP(N$2,Paramètres!$A$4:$A$8,Paramètres!$B$4:$B$8,"??",0,1),DAY($I242))-1,1,Table3[Jours fériés])))</f>
        <v/>
      </c>
      <c r="O242" s="35" t="str">
        <f>IF(A242="","",IF(J242="",WORKDAY(DATE(YEAR($D242),MONTH($D242)+_xlfn.XLOOKUP(O$2,Paramètres!$A$4:$A$8,Paramètres!$B$4:$B$8,"??",0,1),DAY($D242))-1,1,Table3[Jours fériés]),""))</f>
        <v/>
      </c>
      <c r="P242" s="35" t="str">
        <f>IF(A242="","",IF(K242="",IF($F242=_xlfn.XLOOKUP(P$2,Paramètres!$A$4:$A$8,Paramètres!$B$4:$B$8,"??",0,1),WORKDAY(DATE(YEAR(E242)+_xlfn.XLOOKUP(P$2,Paramètres!$A$4:$A$8,Paramètres!$B$4:$B$8,"??",0,1),MONTH(E242)+2,0)-1,1,Table3[Jours fériés]),
WORKDAY(DATE(YEAR($E242)+_xlfn.XLOOKUP(P$2,Paramètres!$A$4:$A$8,Paramètres!$B$4:$B$8,"??",0,1),MONTH($E242),DAY($E242))-1,1,Table3[Jours fériés])),""))</f>
        <v/>
      </c>
      <c r="Q242" s="35" t="str">
        <f ca="1">IF(A242="","",IF(L242="",IF($F242=_xlfn.XLOOKUP(Q$2,Paramètres!$A$4:$A$8,Paramètres!$B$4:$B$8,"??",0,1),WORKDAY(DATE(YEAR(TODAY()),MONTH(F242)+2,0)-1,1,Table3[Jours fériés]),
WORKDAY(DATE(YEAR($E242)+_xlfn.XLOOKUP(Q$2,Paramètres!$A$4:$A$8,Paramètres!$B$4:$B$8,"??",0,1),MONTH($E242),DAY($E242))-1,1,Table3[Jours fériés])),""))</f>
        <v/>
      </c>
    </row>
    <row r="243" spans="8:17" x14ac:dyDescent="0.2">
      <c r="H243" s="9" t="str" cm="1">
        <f t="array" ref="H243">_xlfn.XLOOKUP(1,(Table2[Nom]=$A243)*(Table2[Prénom]=$B243)*(Table2[Entretien réalisé]=H$2),Table2[Date de l''entretien],"",0,-1)</f>
        <v/>
      </c>
      <c r="I243" s="9" t="str" cm="1">
        <f t="array" ref="I243">_xlfn.XLOOKUP(1,(Table2[Nom]=$A243)*(Table2[Prénom]=$B243)*(Table2[Entretien réalisé]=I$2),Table2[Date de l''entretien],"",0,-1)</f>
        <v/>
      </c>
      <c r="J243" s="9" t="str" cm="1">
        <f t="array" ref="J243">_xlfn.XLOOKUP(1,(Table2[Nom]=$A243)*(Table2[Prénom]=$B243)*(Table2[Entretien réalisé]=J$2),Table2[Date de l''entretien],"",0,-1)</f>
        <v/>
      </c>
      <c r="K243" s="9" t="str" cm="1">
        <f t="array" ref="K243">_xlfn.XLOOKUP(1,(Table2[Nom]=$A243)*(Table2[Prénom]=$B243)*(Table2[Entretien réalisé]=K$2),Table2[Date de l''entretien],"",0,-1)</f>
        <v/>
      </c>
      <c r="L243" s="9" t="str" cm="1">
        <f t="array" ref="L243">_xlfn.XLOOKUP(1,(Table2[Nom]=$A243)*(Table2[Prénom]=$B243)*(Table2[Entretien réalisé]=L$2),Table2[Date de l''entretien],"",0,-1)</f>
        <v/>
      </c>
      <c r="M243" s="35" t="str">
        <f>IF(A243="","",IF(H243="",WORKDAY(DATE(YEAR($D243),MONTH($D243)+_xlfn.XLOOKUP(M$2,Paramètres!$A$4:$A$8,Paramètres!$B$4:$B$8,"??",0,1),DAY($D243))-1,1,Table3[Jours fériés]),""))</f>
        <v/>
      </c>
      <c r="N243" s="35" t="str">
        <f>IF(A243="","",IF(I243="",WORKDAY(DATE(YEAR($D243),MONTH($D243)+_xlfn.XLOOKUP(N$2,Paramètres!$A$4:$A$8,Paramètres!$B$4:$B$8,"??",0,1),DAY($D243))-1,1,Table3[Jours fériés]),
WORKDAY(DATE(YEAR($I243),MONTH($I243)+_xlfn.XLOOKUP(N$2,Paramètres!$A$4:$A$8,Paramètres!$B$4:$B$8,"??",0,1),DAY($I243))-1,1,Table3[Jours fériés])))</f>
        <v/>
      </c>
      <c r="O243" s="35" t="str">
        <f>IF(A243="","",IF(J243="",WORKDAY(DATE(YEAR($D243),MONTH($D243)+_xlfn.XLOOKUP(O$2,Paramètres!$A$4:$A$8,Paramètres!$B$4:$B$8,"??",0,1),DAY($D243))-1,1,Table3[Jours fériés]),""))</f>
        <v/>
      </c>
      <c r="P243" s="35" t="str">
        <f>IF(A243="","",IF(K243="",IF($F243=_xlfn.XLOOKUP(P$2,Paramètres!$A$4:$A$8,Paramètres!$B$4:$B$8,"??",0,1),WORKDAY(DATE(YEAR(E243)+_xlfn.XLOOKUP(P$2,Paramètres!$A$4:$A$8,Paramètres!$B$4:$B$8,"??",0,1),MONTH(E243)+2,0)-1,1,Table3[Jours fériés]),
WORKDAY(DATE(YEAR($E243)+_xlfn.XLOOKUP(P$2,Paramètres!$A$4:$A$8,Paramètres!$B$4:$B$8,"??",0,1),MONTH($E243),DAY($E243))-1,1,Table3[Jours fériés])),""))</f>
        <v/>
      </c>
      <c r="Q243" s="35" t="str">
        <f ca="1">IF(A243="","",IF(L243="",IF($F243=_xlfn.XLOOKUP(Q$2,Paramètres!$A$4:$A$8,Paramètres!$B$4:$B$8,"??",0,1),WORKDAY(DATE(YEAR(TODAY()),MONTH(F243)+2,0)-1,1,Table3[Jours fériés]),
WORKDAY(DATE(YEAR($E243)+_xlfn.XLOOKUP(Q$2,Paramètres!$A$4:$A$8,Paramètres!$B$4:$B$8,"??",0,1),MONTH($E243),DAY($E243))-1,1,Table3[Jours fériés])),""))</f>
        <v/>
      </c>
    </row>
    <row r="244" spans="8:17" x14ac:dyDescent="0.2">
      <c r="H244" s="9" t="str" cm="1">
        <f t="array" ref="H244">_xlfn.XLOOKUP(1,(Table2[Nom]=$A244)*(Table2[Prénom]=$B244)*(Table2[Entretien réalisé]=H$2),Table2[Date de l''entretien],"",0,-1)</f>
        <v/>
      </c>
      <c r="I244" s="9" t="str" cm="1">
        <f t="array" ref="I244">_xlfn.XLOOKUP(1,(Table2[Nom]=$A244)*(Table2[Prénom]=$B244)*(Table2[Entretien réalisé]=I$2),Table2[Date de l''entretien],"",0,-1)</f>
        <v/>
      </c>
      <c r="J244" s="9" t="str" cm="1">
        <f t="array" ref="J244">_xlfn.XLOOKUP(1,(Table2[Nom]=$A244)*(Table2[Prénom]=$B244)*(Table2[Entretien réalisé]=J$2),Table2[Date de l''entretien],"",0,-1)</f>
        <v/>
      </c>
      <c r="K244" s="9" t="str" cm="1">
        <f t="array" ref="K244">_xlfn.XLOOKUP(1,(Table2[Nom]=$A244)*(Table2[Prénom]=$B244)*(Table2[Entretien réalisé]=K$2),Table2[Date de l''entretien],"",0,-1)</f>
        <v/>
      </c>
      <c r="L244" s="9" t="str" cm="1">
        <f t="array" ref="L244">_xlfn.XLOOKUP(1,(Table2[Nom]=$A244)*(Table2[Prénom]=$B244)*(Table2[Entretien réalisé]=L$2),Table2[Date de l''entretien],"",0,-1)</f>
        <v/>
      </c>
      <c r="M244" s="35" t="str">
        <f>IF(A244="","",IF(H244="",WORKDAY(DATE(YEAR($D244),MONTH($D244)+_xlfn.XLOOKUP(M$2,Paramètres!$A$4:$A$8,Paramètres!$B$4:$B$8,"??",0,1),DAY($D244))-1,1,Table3[Jours fériés]),""))</f>
        <v/>
      </c>
      <c r="N244" s="35" t="str">
        <f>IF(A244="","",IF(I244="",WORKDAY(DATE(YEAR($D244),MONTH($D244)+_xlfn.XLOOKUP(N$2,Paramètres!$A$4:$A$8,Paramètres!$B$4:$B$8,"??",0,1),DAY($D244))-1,1,Table3[Jours fériés]),
WORKDAY(DATE(YEAR($I244),MONTH($I244)+_xlfn.XLOOKUP(N$2,Paramètres!$A$4:$A$8,Paramètres!$B$4:$B$8,"??",0,1),DAY($I244))-1,1,Table3[Jours fériés])))</f>
        <v/>
      </c>
      <c r="O244" s="35" t="str">
        <f>IF(A244="","",IF(J244="",WORKDAY(DATE(YEAR($D244),MONTH($D244)+_xlfn.XLOOKUP(O$2,Paramètres!$A$4:$A$8,Paramètres!$B$4:$B$8,"??",0,1),DAY($D244))-1,1,Table3[Jours fériés]),""))</f>
        <v/>
      </c>
      <c r="P244" s="35" t="str">
        <f>IF(A244="","",IF(K244="",IF($F244=_xlfn.XLOOKUP(P$2,Paramètres!$A$4:$A$8,Paramètres!$B$4:$B$8,"??",0,1),WORKDAY(DATE(YEAR(E244)+_xlfn.XLOOKUP(P$2,Paramètres!$A$4:$A$8,Paramètres!$B$4:$B$8,"??",0,1),MONTH(E244)+2,0)-1,1,Table3[Jours fériés]),
WORKDAY(DATE(YEAR($E244)+_xlfn.XLOOKUP(P$2,Paramètres!$A$4:$A$8,Paramètres!$B$4:$B$8,"??",0,1),MONTH($E244),DAY($E244))-1,1,Table3[Jours fériés])),""))</f>
        <v/>
      </c>
      <c r="Q244" s="35" t="str">
        <f ca="1">IF(A244="","",IF(L244="",IF($F244=_xlfn.XLOOKUP(Q$2,Paramètres!$A$4:$A$8,Paramètres!$B$4:$B$8,"??",0,1),WORKDAY(DATE(YEAR(TODAY()),MONTH(F244)+2,0)-1,1,Table3[Jours fériés]),
WORKDAY(DATE(YEAR($E244)+_xlfn.XLOOKUP(Q$2,Paramètres!$A$4:$A$8,Paramètres!$B$4:$B$8,"??",0,1),MONTH($E244),DAY($E244))-1,1,Table3[Jours fériés])),""))</f>
        <v/>
      </c>
    </row>
    <row r="245" spans="8:17" x14ac:dyDescent="0.2">
      <c r="H245" s="9" t="str" cm="1">
        <f t="array" ref="H245">_xlfn.XLOOKUP(1,(Table2[Nom]=$A245)*(Table2[Prénom]=$B245)*(Table2[Entretien réalisé]=H$2),Table2[Date de l''entretien],"",0,-1)</f>
        <v/>
      </c>
      <c r="I245" s="9" t="str" cm="1">
        <f t="array" ref="I245">_xlfn.XLOOKUP(1,(Table2[Nom]=$A245)*(Table2[Prénom]=$B245)*(Table2[Entretien réalisé]=I$2),Table2[Date de l''entretien],"",0,-1)</f>
        <v/>
      </c>
      <c r="J245" s="9" t="str" cm="1">
        <f t="array" ref="J245">_xlfn.XLOOKUP(1,(Table2[Nom]=$A245)*(Table2[Prénom]=$B245)*(Table2[Entretien réalisé]=J$2),Table2[Date de l''entretien],"",0,-1)</f>
        <v/>
      </c>
      <c r="K245" s="9" t="str" cm="1">
        <f t="array" ref="K245">_xlfn.XLOOKUP(1,(Table2[Nom]=$A245)*(Table2[Prénom]=$B245)*(Table2[Entretien réalisé]=K$2),Table2[Date de l''entretien],"",0,-1)</f>
        <v/>
      </c>
      <c r="L245" s="9" t="str" cm="1">
        <f t="array" ref="L245">_xlfn.XLOOKUP(1,(Table2[Nom]=$A245)*(Table2[Prénom]=$B245)*(Table2[Entretien réalisé]=L$2),Table2[Date de l''entretien],"",0,-1)</f>
        <v/>
      </c>
      <c r="M245" s="35" t="str">
        <f>IF(A245="","",IF(H245="",WORKDAY(DATE(YEAR($D245),MONTH($D245)+_xlfn.XLOOKUP(M$2,Paramètres!$A$4:$A$8,Paramètres!$B$4:$B$8,"??",0,1),DAY($D245))-1,1,Table3[Jours fériés]),""))</f>
        <v/>
      </c>
      <c r="N245" s="35" t="str">
        <f>IF(A245="","",IF(I245="",WORKDAY(DATE(YEAR($D245),MONTH($D245)+_xlfn.XLOOKUP(N$2,Paramètres!$A$4:$A$8,Paramètres!$B$4:$B$8,"??",0,1),DAY($D245))-1,1,Table3[Jours fériés]),
WORKDAY(DATE(YEAR($I245),MONTH($I245)+_xlfn.XLOOKUP(N$2,Paramètres!$A$4:$A$8,Paramètres!$B$4:$B$8,"??",0,1),DAY($I245))-1,1,Table3[Jours fériés])))</f>
        <v/>
      </c>
      <c r="O245" s="35" t="str">
        <f>IF(A245="","",IF(J245="",WORKDAY(DATE(YEAR($D245),MONTH($D245)+_xlfn.XLOOKUP(O$2,Paramètres!$A$4:$A$8,Paramètres!$B$4:$B$8,"??",0,1),DAY($D245))-1,1,Table3[Jours fériés]),""))</f>
        <v/>
      </c>
      <c r="P245" s="35" t="str">
        <f>IF(A245="","",IF(K245="",IF($F245=_xlfn.XLOOKUP(P$2,Paramètres!$A$4:$A$8,Paramètres!$B$4:$B$8,"??",0,1),WORKDAY(DATE(YEAR(E245)+_xlfn.XLOOKUP(P$2,Paramètres!$A$4:$A$8,Paramètres!$B$4:$B$8,"??",0,1),MONTH(E245)+2,0)-1,1,Table3[Jours fériés]),
WORKDAY(DATE(YEAR($E245)+_xlfn.XLOOKUP(P$2,Paramètres!$A$4:$A$8,Paramètres!$B$4:$B$8,"??",0,1),MONTH($E245),DAY($E245))-1,1,Table3[Jours fériés])),""))</f>
        <v/>
      </c>
      <c r="Q245" s="35" t="str">
        <f ca="1">IF(A245="","",IF(L245="",IF($F245=_xlfn.XLOOKUP(Q$2,Paramètres!$A$4:$A$8,Paramètres!$B$4:$B$8,"??",0,1),WORKDAY(DATE(YEAR(TODAY()),MONTH(F245)+2,0)-1,1,Table3[Jours fériés]),
WORKDAY(DATE(YEAR($E245)+_xlfn.XLOOKUP(Q$2,Paramètres!$A$4:$A$8,Paramètres!$B$4:$B$8,"??",0,1),MONTH($E245),DAY($E245))-1,1,Table3[Jours fériés])),""))</f>
        <v/>
      </c>
    </row>
    <row r="246" spans="8:17" x14ac:dyDescent="0.2">
      <c r="H246" s="9" t="str" cm="1">
        <f t="array" ref="H246">_xlfn.XLOOKUP(1,(Table2[Nom]=$A246)*(Table2[Prénom]=$B246)*(Table2[Entretien réalisé]=H$2),Table2[Date de l''entretien],"",0,-1)</f>
        <v/>
      </c>
      <c r="I246" s="9" t="str" cm="1">
        <f t="array" ref="I246">_xlfn.XLOOKUP(1,(Table2[Nom]=$A246)*(Table2[Prénom]=$B246)*(Table2[Entretien réalisé]=I$2),Table2[Date de l''entretien],"",0,-1)</f>
        <v/>
      </c>
      <c r="J246" s="9" t="str" cm="1">
        <f t="array" ref="J246">_xlfn.XLOOKUP(1,(Table2[Nom]=$A246)*(Table2[Prénom]=$B246)*(Table2[Entretien réalisé]=J$2),Table2[Date de l''entretien],"",0,-1)</f>
        <v/>
      </c>
      <c r="K246" s="9" t="str" cm="1">
        <f t="array" ref="K246">_xlfn.XLOOKUP(1,(Table2[Nom]=$A246)*(Table2[Prénom]=$B246)*(Table2[Entretien réalisé]=K$2),Table2[Date de l''entretien],"",0,-1)</f>
        <v/>
      </c>
      <c r="L246" s="9" t="str" cm="1">
        <f t="array" ref="L246">_xlfn.XLOOKUP(1,(Table2[Nom]=$A246)*(Table2[Prénom]=$B246)*(Table2[Entretien réalisé]=L$2),Table2[Date de l''entretien],"",0,-1)</f>
        <v/>
      </c>
      <c r="M246" s="35" t="str">
        <f>IF(A246="","",IF(H246="",WORKDAY(DATE(YEAR($D246),MONTH($D246)+_xlfn.XLOOKUP(M$2,Paramètres!$A$4:$A$8,Paramètres!$B$4:$B$8,"??",0,1),DAY($D246))-1,1,Table3[Jours fériés]),""))</f>
        <v/>
      </c>
      <c r="N246" s="35" t="str">
        <f>IF(A246="","",IF(I246="",WORKDAY(DATE(YEAR($D246),MONTH($D246)+_xlfn.XLOOKUP(N$2,Paramètres!$A$4:$A$8,Paramètres!$B$4:$B$8,"??",0,1),DAY($D246))-1,1,Table3[Jours fériés]),
WORKDAY(DATE(YEAR($I246),MONTH($I246)+_xlfn.XLOOKUP(N$2,Paramètres!$A$4:$A$8,Paramètres!$B$4:$B$8,"??",0,1),DAY($I246))-1,1,Table3[Jours fériés])))</f>
        <v/>
      </c>
      <c r="O246" s="35" t="str">
        <f>IF(A246="","",IF(J246="",WORKDAY(DATE(YEAR($D246),MONTH($D246)+_xlfn.XLOOKUP(O$2,Paramètres!$A$4:$A$8,Paramètres!$B$4:$B$8,"??",0,1),DAY($D246))-1,1,Table3[Jours fériés]),""))</f>
        <v/>
      </c>
      <c r="P246" s="35" t="str">
        <f>IF(A246="","",IF(K246="",IF($F246=_xlfn.XLOOKUP(P$2,Paramètres!$A$4:$A$8,Paramètres!$B$4:$B$8,"??",0,1),WORKDAY(DATE(YEAR(E246)+_xlfn.XLOOKUP(P$2,Paramètres!$A$4:$A$8,Paramètres!$B$4:$B$8,"??",0,1),MONTH(E246)+2,0)-1,1,Table3[Jours fériés]),
WORKDAY(DATE(YEAR($E246)+_xlfn.XLOOKUP(P$2,Paramètres!$A$4:$A$8,Paramètres!$B$4:$B$8,"??",0,1),MONTH($E246),DAY($E246))-1,1,Table3[Jours fériés])),""))</f>
        <v/>
      </c>
      <c r="Q246" s="35" t="str">
        <f ca="1">IF(A246="","",IF(L246="",IF($F246=_xlfn.XLOOKUP(Q$2,Paramètres!$A$4:$A$8,Paramètres!$B$4:$B$8,"??",0,1),WORKDAY(DATE(YEAR(TODAY()),MONTH(F246)+2,0)-1,1,Table3[Jours fériés]),
WORKDAY(DATE(YEAR($E246)+_xlfn.XLOOKUP(Q$2,Paramètres!$A$4:$A$8,Paramètres!$B$4:$B$8,"??",0,1),MONTH($E246),DAY($E246))-1,1,Table3[Jours fériés])),""))</f>
        <v/>
      </c>
    </row>
    <row r="247" spans="8:17" x14ac:dyDescent="0.2">
      <c r="H247" s="9" t="str" cm="1">
        <f t="array" ref="H247">_xlfn.XLOOKUP(1,(Table2[Nom]=$A247)*(Table2[Prénom]=$B247)*(Table2[Entretien réalisé]=H$2),Table2[Date de l''entretien],"",0,-1)</f>
        <v/>
      </c>
      <c r="I247" s="9" t="str" cm="1">
        <f t="array" ref="I247">_xlfn.XLOOKUP(1,(Table2[Nom]=$A247)*(Table2[Prénom]=$B247)*(Table2[Entretien réalisé]=I$2),Table2[Date de l''entretien],"",0,-1)</f>
        <v/>
      </c>
      <c r="J247" s="9" t="str" cm="1">
        <f t="array" ref="J247">_xlfn.XLOOKUP(1,(Table2[Nom]=$A247)*(Table2[Prénom]=$B247)*(Table2[Entretien réalisé]=J$2),Table2[Date de l''entretien],"",0,-1)</f>
        <v/>
      </c>
      <c r="K247" s="9" t="str" cm="1">
        <f t="array" ref="K247">_xlfn.XLOOKUP(1,(Table2[Nom]=$A247)*(Table2[Prénom]=$B247)*(Table2[Entretien réalisé]=K$2),Table2[Date de l''entretien],"",0,-1)</f>
        <v/>
      </c>
      <c r="L247" s="9" t="str" cm="1">
        <f t="array" ref="L247">_xlfn.XLOOKUP(1,(Table2[Nom]=$A247)*(Table2[Prénom]=$B247)*(Table2[Entretien réalisé]=L$2),Table2[Date de l''entretien],"",0,-1)</f>
        <v/>
      </c>
      <c r="M247" s="35" t="str">
        <f>IF(A247="","",IF(H247="",WORKDAY(DATE(YEAR($D247),MONTH($D247)+_xlfn.XLOOKUP(M$2,Paramètres!$A$4:$A$8,Paramètres!$B$4:$B$8,"??",0,1),DAY($D247))-1,1,Table3[Jours fériés]),""))</f>
        <v/>
      </c>
      <c r="N247" s="35" t="str">
        <f>IF(A247="","",IF(I247="",WORKDAY(DATE(YEAR($D247),MONTH($D247)+_xlfn.XLOOKUP(N$2,Paramètres!$A$4:$A$8,Paramètres!$B$4:$B$8,"??",0,1),DAY($D247))-1,1,Table3[Jours fériés]),
WORKDAY(DATE(YEAR($I247),MONTH($I247)+_xlfn.XLOOKUP(N$2,Paramètres!$A$4:$A$8,Paramètres!$B$4:$B$8,"??",0,1),DAY($I247))-1,1,Table3[Jours fériés])))</f>
        <v/>
      </c>
      <c r="O247" s="35" t="str">
        <f>IF(A247="","",IF(J247="",WORKDAY(DATE(YEAR($D247),MONTH($D247)+_xlfn.XLOOKUP(O$2,Paramètres!$A$4:$A$8,Paramètres!$B$4:$B$8,"??",0,1),DAY($D247))-1,1,Table3[Jours fériés]),""))</f>
        <v/>
      </c>
      <c r="P247" s="35" t="str">
        <f>IF(A247="","",IF(K247="",IF($F247=_xlfn.XLOOKUP(P$2,Paramètres!$A$4:$A$8,Paramètres!$B$4:$B$8,"??",0,1),WORKDAY(DATE(YEAR(E247)+_xlfn.XLOOKUP(P$2,Paramètres!$A$4:$A$8,Paramètres!$B$4:$B$8,"??",0,1),MONTH(E247)+2,0)-1,1,Table3[Jours fériés]),
WORKDAY(DATE(YEAR($E247)+_xlfn.XLOOKUP(P$2,Paramètres!$A$4:$A$8,Paramètres!$B$4:$B$8,"??",0,1),MONTH($E247),DAY($E247))-1,1,Table3[Jours fériés])),""))</f>
        <v/>
      </c>
      <c r="Q247" s="35" t="str">
        <f ca="1">IF(A247="","",IF(L247="",IF($F247=_xlfn.XLOOKUP(Q$2,Paramètres!$A$4:$A$8,Paramètres!$B$4:$B$8,"??",0,1),WORKDAY(DATE(YEAR(TODAY()),MONTH(F247)+2,0)-1,1,Table3[Jours fériés]),
WORKDAY(DATE(YEAR($E247)+_xlfn.XLOOKUP(Q$2,Paramètres!$A$4:$A$8,Paramètres!$B$4:$B$8,"??",0,1),MONTH($E247),DAY($E247))-1,1,Table3[Jours fériés])),""))</f>
        <v/>
      </c>
    </row>
    <row r="248" spans="8:17" x14ac:dyDescent="0.2">
      <c r="H248" s="9" t="str" cm="1">
        <f t="array" ref="H248">_xlfn.XLOOKUP(1,(Table2[Nom]=$A248)*(Table2[Prénom]=$B248)*(Table2[Entretien réalisé]=H$2),Table2[Date de l''entretien],"",0,-1)</f>
        <v/>
      </c>
      <c r="I248" s="9" t="str" cm="1">
        <f t="array" ref="I248">_xlfn.XLOOKUP(1,(Table2[Nom]=$A248)*(Table2[Prénom]=$B248)*(Table2[Entretien réalisé]=I$2),Table2[Date de l''entretien],"",0,-1)</f>
        <v/>
      </c>
      <c r="J248" s="9" t="str" cm="1">
        <f t="array" ref="J248">_xlfn.XLOOKUP(1,(Table2[Nom]=$A248)*(Table2[Prénom]=$B248)*(Table2[Entretien réalisé]=J$2),Table2[Date de l''entretien],"",0,-1)</f>
        <v/>
      </c>
      <c r="K248" s="9" t="str" cm="1">
        <f t="array" ref="K248">_xlfn.XLOOKUP(1,(Table2[Nom]=$A248)*(Table2[Prénom]=$B248)*(Table2[Entretien réalisé]=K$2),Table2[Date de l''entretien],"",0,-1)</f>
        <v/>
      </c>
      <c r="L248" s="9" t="str" cm="1">
        <f t="array" ref="L248">_xlfn.XLOOKUP(1,(Table2[Nom]=$A248)*(Table2[Prénom]=$B248)*(Table2[Entretien réalisé]=L$2),Table2[Date de l''entretien],"",0,-1)</f>
        <v/>
      </c>
      <c r="M248" s="35" t="str">
        <f>IF(A248="","",IF(H248="",WORKDAY(DATE(YEAR($D248),MONTH($D248)+_xlfn.XLOOKUP(M$2,Paramètres!$A$4:$A$8,Paramètres!$B$4:$B$8,"??",0,1),DAY($D248))-1,1,Table3[Jours fériés]),""))</f>
        <v/>
      </c>
      <c r="N248" s="35" t="str">
        <f>IF(A248="","",IF(I248="",WORKDAY(DATE(YEAR($D248),MONTH($D248)+_xlfn.XLOOKUP(N$2,Paramètres!$A$4:$A$8,Paramètres!$B$4:$B$8,"??",0,1),DAY($D248))-1,1,Table3[Jours fériés]),
WORKDAY(DATE(YEAR($I248),MONTH($I248)+_xlfn.XLOOKUP(N$2,Paramètres!$A$4:$A$8,Paramètres!$B$4:$B$8,"??",0,1),DAY($I248))-1,1,Table3[Jours fériés])))</f>
        <v/>
      </c>
      <c r="O248" s="35" t="str">
        <f>IF(A248="","",IF(J248="",WORKDAY(DATE(YEAR($D248),MONTH($D248)+_xlfn.XLOOKUP(O$2,Paramètres!$A$4:$A$8,Paramètres!$B$4:$B$8,"??",0,1),DAY($D248))-1,1,Table3[Jours fériés]),""))</f>
        <v/>
      </c>
      <c r="P248" s="35" t="str">
        <f>IF(A248="","",IF(K248="",IF($F248=_xlfn.XLOOKUP(P$2,Paramètres!$A$4:$A$8,Paramètres!$B$4:$B$8,"??",0,1),WORKDAY(DATE(YEAR(E248)+_xlfn.XLOOKUP(P$2,Paramètres!$A$4:$A$8,Paramètres!$B$4:$B$8,"??",0,1),MONTH(E248)+2,0)-1,1,Table3[Jours fériés]),
WORKDAY(DATE(YEAR($E248)+_xlfn.XLOOKUP(P$2,Paramètres!$A$4:$A$8,Paramètres!$B$4:$B$8,"??",0,1),MONTH($E248),DAY($E248))-1,1,Table3[Jours fériés])),""))</f>
        <v/>
      </c>
      <c r="Q248" s="35" t="str">
        <f ca="1">IF(A248="","",IF(L248="",IF($F248=_xlfn.XLOOKUP(Q$2,Paramètres!$A$4:$A$8,Paramètres!$B$4:$B$8,"??",0,1),WORKDAY(DATE(YEAR(TODAY()),MONTH(F248)+2,0)-1,1,Table3[Jours fériés]),
WORKDAY(DATE(YEAR($E248)+_xlfn.XLOOKUP(Q$2,Paramètres!$A$4:$A$8,Paramètres!$B$4:$B$8,"??",0,1),MONTH($E248),DAY($E248))-1,1,Table3[Jours fériés])),""))</f>
        <v/>
      </c>
    </row>
    <row r="249" spans="8:17" x14ac:dyDescent="0.2">
      <c r="H249" s="9" t="str" cm="1">
        <f t="array" ref="H249">_xlfn.XLOOKUP(1,(Table2[Nom]=$A249)*(Table2[Prénom]=$B249)*(Table2[Entretien réalisé]=H$2),Table2[Date de l''entretien],"",0,-1)</f>
        <v/>
      </c>
      <c r="I249" s="9" t="str" cm="1">
        <f t="array" ref="I249">_xlfn.XLOOKUP(1,(Table2[Nom]=$A249)*(Table2[Prénom]=$B249)*(Table2[Entretien réalisé]=I$2),Table2[Date de l''entretien],"",0,-1)</f>
        <v/>
      </c>
      <c r="J249" s="9" t="str" cm="1">
        <f t="array" ref="J249">_xlfn.XLOOKUP(1,(Table2[Nom]=$A249)*(Table2[Prénom]=$B249)*(Table2[Entretien réalisé]=J$2),Table2[Date de l''entretien],"",0,-1)</f>
        <v/>
      </c>
      <c r="K249" s="9" t="str" cm="1">
        <f t="array" ref="K249">_xlfn.XLOOKUP(1,(Table2[Nom]=$A249)*(Table2[Prénom]=$B249)*(Table2[Entretien réalisé]=K$2),Table2[Date de l''entretien],"",0,-1)</f>
        <v/>
      </c>
      <c r="L249" s="9" t="str" cm="1">
        <f t="array" ref="L249">_xlfn.XLOOKUP(1,(Table2[Nom]=$A249)*(Table2[Prénom]=$B249)*(Table2[Entretien réalisé]=L$2),Table2[Date de l''entretien],"",0,-1)</f>
        <v/>
      </c>
      <c r="M249" s="35" t="str">
        <f>IF(A249="","",IF(H249="",WORKDAY(DATE(YEAR($D249),MONTH($D249)+_xlfn.XLOOKUP(M$2,Paramètres!$A$4:$A$8,Paramètres!$B$4:$B$8,"??",0,1),DAY($D249))-1,1,Table3[Jours fériés]),""))</f>
        <v/>
      </c>
      <c r="N249" s="35" t="str">
        <f>IF(A249="","",IF(I249="",WORKDAY(DATE(YEAR($D249),MONTH($D249)+_xlfn.XLOOKUP(N$2,Paramètres!$A$4:$A$8,Paramètres!$B$4:$B$8,"??",0,1),DAY($D249))-1,1,Table3[Jours fériés]),
WORKDAY(DATE(YEAR($I249),MONTH($I249)+_xlfn.XLOOKUP(N$2,Paramètres!$A$4:$A$8,Paramètres!$B$4:$B$8,"??",0,1),DAY($I249))-1,1,Table3[Jours fériés])))</f>
        <v/>
      </c>
      <c r="O249" s="35" t="str">
        <f>IF(A249="","",IF(J249="",WORKDAY(DATE(YEAR($D249),MONTH($D249)+_xlfn.XLOOKUP(O$2,Paramètres!$A$4:$A$8,Paramètres!$B$4:$B$8,"??",0,1),DAY($D249))-1,1,Table3[Jours fériés]),""))</f>
        <v/>
      </c>
      <c r="P249" s="35" t="str">
        <f>IF(A249="","",IF(K249="",IF($F249=_xlfn.XLOOKUP(P$2,Paramètres!$A$4:$A$8,Paramètres!$B$4:$B$8,"??",0,1),WORKDAY(DATE(YEAR(E249)+_xlfn.XLOOKUP(P$2,Paramètres!$A$4:$A$8,Paramètres!$B$4:$B$8,"??",0,1),MONTH(E249)+2,0)-1,1,Table3[Jours fériés]),
WORKDAY(DATE(YEAR($E249)+_xlfn.XLOOKUP(P$2,Paramètres!$A$4:$A$8,Paramètres!$B$4:$B$8,"??",0,1),MONTH($E249),DAY($E249))-1,1,Table3[Jours fériés])),""))</f>
        <v/>
      </c>
      <c r="Q249" s="35" t="str">
        <f ca="1">IF(A249="","",IF(L249="",IF($F249=_xlfn.XLOOKUP(Q$2,Paramètres!$A$4:$A$8,Paramètres!$B$4:$B$8,"??",0,1),WORKDAY(DATE(YEAR(TODAY()),MONTH(F249)+2,0)-1,1,Table3[Jours fériés]),
WORKDAY(DATE(YEAR($E249)+_xlfn.XLOOKUP(Q$2,Paramètres!$A$4:$A$8,Paramètres!$B$4:$B$8,"??",0,1),MONTH($E249),DAY($E249))-1,1,Table3[Jours fériés])),""))</f>
        <v/>
      </c>
    </row>
    <row r="250" spans="8:17" x14ac:dyDescent="0.2">
      <c r="H250" s="9" t="str" cm="1">
        <f t="array" ref="H250">_xlfn.XLOOKUP(1,(Table2[Nom]=$A250)*(Table2[Prénom]=$B250)*(Table2[Entretien réalisé]=H$2),Table2[Date de l''entretien],"",0,-1)</f>
        <v/>
      </c>
      <c r="I250" s="9" t="str" cm="1">
        <f t="array" ref="I250">_xlfn.XLOOKUP(1,(Table2[Nom]=$A250)*(Table2[Prénom]=$B250)*(Table2[Entretien réalisé]=I$2),Table2[Date de l''entretien],"",0,-1)</f>
        <v/>
      </c>
      <c r="J250" s="9" t="str" cm="1">
        <f t="array" ref="J250">_xlfn.XLOOKUP(1,(Table2[Nom]=$A250)*(Table2[Prénom]=$B250)*(Table2[Entretien réalisé]=J$2),Table2[Date de l''entretien],"",0,-1)</f>
        <v/>
      </c>
      <c r="K250" s="9" t="str" cm="1">
        <f t="array" ref="K250">_xlfn.XLOOKUP(1,(Table2[Nom]=$A250)*(Table2[Prénom]=$B250)*(Table2[Entretien réalisé]=K$2),Table2[Date de l''entretien],"",0,-1)</f>
        <v/>
      </c>
      <c r="L250" s="9" t="str" cm="1">
        <f t="array" ref="L250">_xlfn.XLOOKUP(1,(Table2[Nom]=$A250)*(Table2[Prénom]=$B250)*(Table2[Entretien réalisé]=L$2),Table2[Date de l''entretien],"",0,-1)</f>
        <v/>
      </c>
      <c r="M250" s="35" t="str">
        <f>IF(A250="","",IF(H250="",WORKDAY(DATE(YEAR($D250),MONTH($D250)+_xlfn.XLOOKUP(M$2,Paramètres!$A$4:$A$8,Paramètres!$B$4:$B$8,"??",0,1),DAY($D250))-1,1,Table3[Jours fériés]),""))</f>
        <v/>
      </c>
      <c r="N250" s="35" t="str">
        <f>IF(A250="","",IF(I250="",WORKDAY(DATE(YEAR($D250),MONTH($D250)+_xlfn.XLOOKUP(N$2,Paramètres!$A$4:$A$8,Paramètres!$B$4:$B$8,"??",0,1),DAY($D250))-1,1,Table3[Jours fériés]),
WORKDAY(DATE(YEAR($I250),MONTH($I250)+_xlfn.XLOOKUP(N$2,Paramètres!$A$4:$A$8,Paramètres!$B$4:$B$8,"??",0,1),DAY($I250))-1,1,Table3[Jours fériés])))</f>
        <v/>
      </c>
      <c r="O250" s="35" t="str">
        <f>IF(A250="","",IF(J250="",WORKDAY(DATE(YEAR($D250),MONTH($D250)+_xlfn.XLOOKUP(O$2,Paramètres!$A$4:$A$8,Paramètres!$B$4:$B$8,"??",0,1),DAY($D250))-1,1,Table3[Jours fériés]),""))</f>
        <v/>
      </c>
      <c r="P250" s="35" t="str">
        <f>IF(A250="","",IF(K250="",IF($F250=_xlfn.XLOOKUP(P$2,Paramètres!$A$4:$A$8,Paramètres!$B$4:$B$8,"??",0,1),WORKDAY(DATE(YEAR(E250)+_xlfn.XLOOKUP(P$2,Paramètres!$A$4:$A$8,Paramètres!$B$4:$B$8,"??",0,1),MONTH(E250)+2,0)-1,1,Table3[Jours fériés]),
WORKDAY(DATE(YEAR($E250)+_xlfn.XLOOKUP(P$2,Paramètres!$A$4:$A$8,Paramètres!$B$4:$B$8,"??",0,1),MONTH($E250),DAY($E250))-1,1,Table3[Jours fériés])),""))</f>
        <v/>
      </c>
      <c r="Q250" s="35" t="str">
        <f ca="1">IF(A250="","",IF(L250="",IF($F250=_xlfn.XLOOKUP(Q$2,Paramètres!$A$4:$A$8,Paramètres!$B$4:$B$8,"??",0,1),WORKDAY(DATE(YEAR(TODAY()),MONTH(F250)+2,0)-1,1,Table3[Jours fériés]),
WORKDAY(DATE(YEAR($E250)+_xlfn.XLOOKUP(Q$2,Paramètres!$A$4:$A$8,Paramètres!$B$4:$B$8,"??",0,1),MONTH($E250),DAY($E250))-1,1,Table3[Jours fériés])),""))</f>
        <v/>
      </c>
    </row>
    <row r="251" spans="8:17" x14ac:dyDescent="0.2">
      <c r="H251" s="9" t="str" cm="1">
        <f t="array" ref="H251">_xlfn.XLOOKUP(1,(Table2[Nom]=$A251)*(Table2[Prénom]=$B251)*(Table2[Entretien réalisé]=H$2),Table2[Date de l''entretien],"",0,-1)</f>
        <v/>
      </c>
      <c r="I251" s="9" t="str" cm="1">
        <f t="array" ref="I251">_xlfn.XLOOKUP(1,(Table2[Nom]=$A251)*(Table2[Prénom]=$B251)*(Table2[Entretien réalisé]=I$2),Table2[Date de l''entretien],"",0,-1)</f>
        <v/>
      </c>
      <c r="J251" s="9" t="str" cm="1">
        <f t="array" ref="J251">_xlfn.XLOOKUP(1,(Table2[Nom]=$A251)*(Table2[Prénom]=$B251)*(Table2[Entretien réalisé]=J$2),Table2[Date de l''entretien],"",0,-1)</f>
        <v/>
      </c>
      <c r="K251" s="9" t="str" cm="1">
        <f t="array" ref="K251">_xlfn.XLOOKUP(1,(Table2[Nom]=$A251)*(Table2[Prénom]=$B251)*(Table2[Entretien réalisé]=K$2),Table2[Date de l''entretien],"",0,-1)</f>
        <v/>
      </c>
      <c r="L251" s="9" t="str" cm="1">
        <f t="array" ref="L251">_xlfn.XLOOKUP(1,(Table2[Nom]=$A251)*(Table2[Prénom]=$B251)*(Table2[Entretien réalisé]=L$2),Table2[Date de l''entretien],"",0,-1)</f>
        <v/>
      </c>
      <c r="M251" s="35" t="str">
        <f>IF(A251="","",IF(H251="",WORKDAY(DATE(YEAR($D251),MONTH($D251)+_xlfn.XLOOKUP(M$2,Paramètres!$A$4:$A$8,Paramètres!$B$4:$B$8,"??",0,1),DAY($D251))-1,1,Table3[Jours fériés]),""))</f>
        <v/>
      </c>
      <c r="N251" s="35" t="str">
        <f>IF(A251="","",IF(I251="",WORKDAY(DATE(YEAR($D251),MONTH($D251)+_xlfn.XLOOKUP(N$2,Paramètres!$A$4:$A$8,Paramètres!$B$4:$B$8,"??",0,1),DAY($D251))-1,1,Table3[Jours fériés]),
WORKDAY(DATE(YEAR($I251),MONTH($I251)+_xlfn.XLOOKUP(N$2,Paramètres!$A$4:$A$8,Paramètres!$B$4:$B$8,"??",0,1),DAY($I251))-1,1,Table3[Jours fériés])))</f>
        <v/>
      </c>
      <c r="O251" s="35" t="str">
        <f>IF(A251="","",IF(J251="",WORKDAY(DATE(YEAR($D251),MONTH($D251)+_xlfn.XLOOKUP(O$2,Paramètres!$A$4:$A$8,Paramètres!$B$4:$B$8,"??",0,1),DAY($D251))-1,1,Table3[Jours fériés]),""))</f>
        <v/>
      </c>
      <c r="P251" s="35" t="str">
        <f>IF(A251="","",IF(K251="",IF($F251=_xlfn.XLOOKUP(P$2,Paramètres!$A$4:$A$8,Paramètres!$B$4:$B$8,"??",0,1),WORKDAY(DATE(YEAR(E251)+_xlfn.XLOOKUP(P$2,Paramètres!$A$4:$A$8,Paramètres!$B$4:$B$8,"??",0,1),MONTH(E251)+2,0)-1,1,Table3[Jours fériés]),
WORKDAY(DATE(YEAR($E251)+_xlfn.XLOOKUP(P$2,Paramètres!$A$4:$A$8,Paramètres!$B$4:$B$8,"??",0,1),MONTH($E251),DAY($E251))-1,1,Table3[Jours fériés])),""))</f>
        <v/>
      </c>
      <c r="Q251" s="35" t="str">
        <f ca="1">IF(A251="","",IF(L251="",IF($F251=_xlfn.XLOOKUP(Q$2,Paramètres!$A$4:$A$8,Paramètres!$B$4:$B$8,"??",0,1),WORKDAY(DATE(YEAR(TODAY()),MONTH(F251)+2,0)-1,1,Table3[Jours fériés]),
WORKDAY(DATE(YEAR($E251)+_xlfn.XLOOKUP(Q$2,Paramètres!$A$4:$A$8,Paramètres!$B$4:$B$8,"??",0,1),MONTH($E251),DAY($E251))-1,1,Table3[Jours fériés])),""))</f>
        <v/>
      </c>
    </row>
    <row r="252" spans="8:17" x14ac:dyDescent="0.2">
      <c r="H252" s="9" t="str" cm="1">
        <f t="array" ref="H252">_xlfn.XLOOKUP(1,(Table2[Nom]=$A252)*(Table2[Prénom]=$B252)*(Table2[Entretien réalisé]=H$2),Table2[Date de l''entretien],"",0,-1)</f>
        <v/>
      </c>
      <c r="I252" s="9" t="str" cm="1">
        <f t="array" ref="I252">_xlfn.XLOOKUP(1,(Table2[Nom]=$A252)*(Table2[Prénom]=$B252)*(Table2[Entretien réalisé]=I$2),Table2[Date de l''entretien],"",0,-1)</f>
        <v/>
      </c>
      <c r="J252" s="9" t="str" cm="1">
        <f t="array" ref="J252">_xlfn.XLOOKUP(1,(Table2[Nom]=$A252)*(Table2[Prénom]=$B252)*(Table2[Entretien réalisé]=J$2),Table2[Date de l''entretien],"",0,-1)</f>
        <v/>
      </c>
      <c r="K252" s="9" t="str" cm="1">
        <f t="array" ref="K252">_xlfn.XLOOKUP(1,(Table2[Nom]=$A252)*(Table2[Prénom]=$B252)*(Table2[Entretien réalisé]=K$2),Table2[Date de l''entretien],"",0,-1)</f>
        <v/>
      </c>
      <c r="L252" s="9" t="str" cm="1">
        <f t="array" ref="L252">_xlfn.XLOOKUP(1,(Table2[Nom]=$A252)*(Table2[Prénom]=$B252)*(Table2[Entretien réalisé]=L$2),Table2[Date de l''entretien],"",0,-1)</f>
        <v/>
      </c>
      <c r="M252" s="35" t="str">
        <f>IF(A252="","",IF(H252="",WORKDAY(DATE(YEAR($D252),MONTH($D252)+_xlfn.XLOOKUP(M$2,Paramètres!$A$4:$A$8,Paramètres!$B$4:$B$8,"??",0,1),DAY($D252))-1,1,Table3[Jours fériés]),""))</f>
        <v/>
      </c>
      <c r="N252" s="35" t="str">
        <f>IF(A252="","",IF(I252="",WORKDAY(DATE(YEAR($D252),MONTH($D252)+_xlfn.XLOOKUP(N$2,Paramètres!$A$4:$A$8,Paramètres!$B$4:$B$8,"??",0,1),DAY($D252))-1,1,Table3[Jours fériés]),
WORKDAY(DATE(YEAR($I252),MONTH($I252)+_xlfn.XLOOKUP(N$2,Paramètres!$A$4:$A$8,Paramètres!$B$4:$B$8,"??",0,1),DAY($I252))-1,1,Table3[Jours fériés])))</f>
        <v/>
      </c>
      <c r="O252" s="35" t="str">
        <f>IF(A252="","",IF(J252="",WORKDAY(DATE(YEAR($D252),MONTH($D252)+_xlfn.XLOOKUP(O$2,Paramètres!$A$4:$A$8,Paramètres!$B$4:$B$8,"??",0,1),DAY($D252))-1,1,Table3[Jours fériés]),""))</f>
        <v/>
      </c>
      <c r="P252" s="35" t="str">
        <f>IF(A252="","",IF(K252="",IF($F252=_xlfn.XLOOKUP(P$2,Paramètres!$A$4:$A$8,Paramètres!$B$4:$B$8,"??",0,1),WORKDAY(DATE(YEAR(E252)+_xlfn.XLOOKUP(P$2,Paramètres!$A$4:$A$8,Paramètres!$B$4:$B$8,"??",0,1),MONTH(E252)+2,0)-1,1,Table3[Jours fériés]),
WORKDAY(DATE(YEAR($E252)+_xlfn.XLOOKUP(P$2,Paramètres!$A$4:$A$8,Paramètres!$B$4:$B$8,"??",0,1),MONTH($E252),DAY($E252))-1,1,Table3[Jours fériés])),""))</f>
        <v/>
      </c>
      <c r="Q252" s="35" t="str">
        <f ca="1">IF(A252="","",IF(L252="",IF($F252=_xlfn.XLOOKUP(Q$2,Paramètres!$A$4:$A$8,Paramètres!$B$4:$B$8,"??",0,1),WORKDAY(DATE(YEAR(TODAY()),MONTH(F252)+2,0)-1,1,Table3[Jours fériés]),
WORKDAY(DATE(YEAR($E252)+_xlfn.XLOOKUP(Q$2,Paramètres!$A$4:$A$8,Paramètres!$B$4:$B$8,"??",0,1),MONTH($E252),DAY($E252))-1,1,Table3[Jours fériés])),""))</f>
        <v/>
      </c>
    </row>
    <row r="253" spans="8:17" x14ac:dyDescent="0.2">
      <c r="H253" s="9" t="str" cm="1">
        <f t="array" ref="H253">_xlfn.XLOOKUP(1,(Table2[Nom]=$A253)*(Table2[Prénom]=$B253)*(Table2[Entretien réalisé]=H$2),Table2[Date de l''entretien],"",0,-1)</f>
        <v/>
      </c>
      <c r="I253" s="9" t="str" cm="1">
        <f t="array" ref="I253">_xlfn.XLOOKUP(1,(Table2[Nom]=$A253)*(Table2[Prénom]=$B253)*(Table2[Entretien réalisé]=I$2),Table2[Date de l''entretien],"",0,-1)</f>
        <v/>
      </c>
      <c r="J253" s="9" t="str" cm="1">
        <f t="array" ref="J253">_xlfn.XLOOKUP(1,(Table2[Nom]=$A253)*(Table2[Prénom]=$B253)*(Table2[Entretien réalisé]=J$2),Table2[Date de l''entretien],"",0,-1)</f>
        <v/>
      </c>
      <c r="K253" s="9" t="str" cm="1">
        <f t="array" ref="K253">_xlfn.XLOOKUP(1,(Table2[Nom]=$A253)*(Table2[Prénom]=$B253)*(Table2[Entretien réalisé]=K$2),Table2[Date de l''entretien],"",0,-1)</f>
        <v/>
      </c>
      <c r="L253" s="9" t="str" cm="1">
        <f t="array" ref="L253">_xlfn.XLOOKUP(1,(Table2[Nom]=$A253)*(Table2[Prénom]=$B253)*(Table2[Entretien réalisé]=L$2),Table2[Date de l''entretien],"",0,-1)</f>
        <v/>
      </c>
      <c r="M253" s="35" t="str">
        <f>IF(A253="","",IF(H253="",WORKDAY(DATE(YEAR($D253),MONTH($D253)+_xlfn.XLOOKUP(M$2,Paramètres!$A$4:$A$8,Paramètres!$B$4:$B$8,"??",0,1),DAY($D253))-1,1,Table3[Jours fériés]),""))</f>
        <v/>
      </c>
      <c r="N253" s="35" t="str">
        <f>IF(A253="","",IF(I253="",WORKDAY(DATE(YEAR($D253),MONTH($D253)+_xlfn.XLOOKUP(N$2,Paramètres!$A$4:$A$8,Paramètres!$B$4:$B$8,"??",0,1),DAY($D253))-1,1,Table3[Jours fériés]),
WORKDAY(DATE(YEAR($I253),MONTH($I253)+_xlfn.XLOOKUP(N$2,Paramètres!$A$4:$A$8,Paramètres!$B$4:$B$8,"??",0,1),DAY($I253))-1,1,Table3[Jours fériés])))</f>
        <v/>
      </c>
      <c r="O253" s="35" t="str">
        <f>IF(A253="","",IF(J253="",WORKDAY(DATE(YEAR($D253),MONTH($D253)+_xlfn.XLOOKUP(O$2,Paramètres!$A$4:$A$8,Paramètres!$B$4:$B$8,"??",0,1),DAY($D253))-1,1,Table3[Jours fériés]),""))</f>
        <v/>
      </c>
      <c r="P253" s="35" t="str">
        <f>IF(A253="","",IF(K253="",IF($F253=_xlfn.XLOOKUP(P$2,Paramètres!$A$4:$A$8,Paramètres!$B$4:$B$8,"??",0,1),WORKDAY(DATE(YEAR(E253)+_xlfn.XLOOKUP(P$2,Paramètres!$A$4:$A$8,Paramètres!$B$4:$B$8,"??",0,1),MONTH(E253)+2,0)-1,1,Table3[Jours fériés]),
WORKDAY(DATE(YEAR($E253)+_xlfn.XLOOKUP(P$2,Paramètres!$A$4:$A$8,Paramètres!$B$4:$B$8,"??",0,1),MONTH($E253),DAY($E253))-1,1,Table3[Jours fériés])),""))</f>
        <v/>
      </c>
      <c r="Q253" s="35" t="str">
        <f ca="1">IF(A253="","",IF(L253="",IF($F253=_xlfn.XLOOKUP(Q$2,Paramètres!$A$4:$A$8,Paramètres!$B$4:$B$8,"??",0,1),WORKDAY(DATE(YEAR(TODAY()),MONTH(F253)+2,0)-1,1,Table3[Jours fériés]),
WORKDAY(DATE(YEAR($E253)+_xlfn.XLOOKUP(Q$2,Paramètres!$A$4:$A$8,Paramètres!$B$4:$B$8,"??",0,1),MONTH($E253),DAY($E253))-1,1,Table3[Jours fériés])),""))</f>
        <v/>
      </c>
    </row>
    <row r="254" spans="8:17" x14ac:dyDescent="0.2">
      <c r="H254" s="9" t="str" cm="1">
        <f t="array" ref="H254">_xlfn.XLOOKUP(1,(Table2[Nom]=$A254)*(Table2[Prénom]=$B254)*(Table2[Entretien réalisé]=H$2),Table2[Date de l''entretien],"",0,-1)</f>
        <v/>
      </c>
      <c r="I254" s="9" t="str" cm="1">
        <f t="array" ref="I254">_xlfn.XLOOKUP(1,(Table2[Nom]=$A254)*(Table2[Prénom]=$B254)*(Table2[Entretien réalisé]=I$2),Table2[Date de l''entretien],"",0,-1)</f>
        <v/>
      </c>
      <c r="J254" s="9" t="str" cm="1">
        <f t="array" ref="J254">_xlfn.XLOOKUP(1,(Table2[Nom]=$A254)*(Table2[Prénom]=$B254)*(Table2[Entretien réalisé]=J$2),Table2[Date de l''entretien],"",0,-1)</f>
        <v/>
      </c>
      <c r="K254" s="9" t="str" cm="1">
        <f t="array" ref="K254">_xlfn.XLOOKUP(1,(Table2[Nom]=$A254)*(Table2[Prénom]=$B254)*(Table2[Entretien réalisé]=K$2),Table2[Date de l''entretien],"",0,-1)</f>
        <v/>
      </c>
      <c r="L254" s="9" t="str" cm="1">
        <f t="array" ref="L254">_xlfn.XLOOKUP(1,(Table2[Nom]=$A254)*(Table2[Prénom]=$B254)*(Table2[Entretien réalisé]=L$2),Table2[Date de l''entretien],"",0,-1)</f>
        <v/>
      </c>
      <c r="M254" s="35" t="str">
        <f>IF(A254="","",IF(H254="",WORKDAY(DATE(YEAR($D254),MONTH($D254)+_xlfn.XLOOKUP(M$2,Paramètres!$A$4:$A$8,Paramètres!$B$4:$B$8,"??",0,1),DAY($D254))-1,1,Table3[Jours fériés]),""))</f>
        <v/>
      </c>
      <c r="N254" s="35" t="str">
        <f>IF(A254="","",IF(I254="",WORKDAY(DATE(YEAR($D254),MONTH($D254)+_xlfn.XLOOKUP(N$2,Paramètres!$A$4:$A$8,Paramètres!$B$4:$B$8,"??",0,1),DAY($D254))-1,1,Table3[Jours fériés]),
WORKDAY(DATE(YEAR($I254),MONTH($I254)+_xlfn.XLOOKUP(N$2,Paramètres!$A$4:$A$8,Paramètres!$B$4:$B$8,"??",0,1),DAY($I254))-1,1,Table3[Jours fériés])))</f>
        <v/>
      </c>
      <c r="O254" s="35" t="str">
        <f>IF(A254="","",IF(J254="",WORKDAY(DATE(YEAR($D254),MONTH($D254)+_xlfn.XLOOKUP(O$2,Paramètres!$A$4:$A$8,Paramètres!$B$4:$B$8,"??",0,1),DAY($D254))-1,1,Table3[Jours fériés]),""))</f>
        <v/>
      </c>
      <c r="P254" s="35" t="str">
        <f>IF(A254="","",IF(K254="",IF($F254=_xlfn.XLOOKUP(P$2,Paramètres!$A$4:$A$8,Paramètres!$B$4:$B$8,"??",0,1),WORKDAY(DATE(YEAR(E254)+_xlfn.XLOOKUP(P$2,Paramètres!$A$4:$A$8,Paramètres!$B$4:$B$8,"??",0,1),MONTH(E254)+2,0)-1,1,Table3[Jours fériés]),
WORKDAY(DATE(YEAR($E254)+_xlfn.XLOOKUP(P$2,Paramètres!$A$4:$A$8,Paramètres!$B$4:$B$8,"??",0,1),MONTH($E254),DAY($E254))-1,1,Table3[Jours fériés])),""))</f>
        <v/>
      </c>
      <c r="Q254" s="35" t="str">
        <f ca="1">IF(A254="","",IF(L254="",IF($F254=_xlfn.XLOOKUP(Q$2,Paramètres!$A$4:$A$8,Paramètres!$B$4:$B$8,"??",0,1),WORKDAY(DATE(YEAR(TODAY()),MONTH(F254)+2,0)-1,1,Table3[Jours fériés]),
WORKDAY(DATE(YEAR($E254)+_xlfn.XLOOKUP(Q$2,Paramètres!$A$4:$A$8,Paramètres!$B$4:$B$8,"??",0,1),MONTH($E254),DAY($E254))-1,1,Table3[Jours fériés])),""))</f>
        <v/>
      </c>
    </row>
    <row r="255" spans="8:17" x14ac:dyDescent="0.2">
      <c r="H255" s="9" t="str" cm="1">
        <f t="array" ref="H255">_xlfn.XLOOKUP(1,(Table2[Nom]=$A255)*(Table2[Prénom]=$B255)*(Table2[Entretien réalisé]=H$2),Table2[Date de l''entretien],"",0,-1)</f>
        <v/>
      </c>
      <c r="I255" s="9" t="str" cm="1">
        <f t="array" ref="I255">_xlfn.XLOOKUP(1,(Table2[Nom]=$A255)*(Table2[Prénom]=$B255)*(Table2[Entretien réalisé]=I$2),Table2[Date de l''entretien],"",0,-1)</f>
        <v/>
      </c>
      <c r="J255" s="9" t="str" cm="1">
        <f t="array" ref="J255">_xlfn.XLOOKUP(1,(Table2[Nom]=$A255)*(Table2[Prénom]=$B255)*(Table2[Entretien réalisé]=J$2),Table2[Date de l''entretien],"",0,-1)</f>
        <v/>
      </c>
      <c r="K255" s="9" t="str" cm="1">
        <f t="array" ref="K255">_xlfn.XLOOKUP(1,(Table2[Nom]=$A255)*(Table2[Prénom]=$B255)*(Table2[Entretien réalisé]=K$2),Table2[Date de l''entretien],"",0,-1)</f>
        <v/>
      </c>
      <c r="L255" s="9" t="str" cm="1">
        <f t="array" ref="L255">_xlfn.XLOOKUP(1,(Table2[Nom]=$A255)*(Table2[Prénom]=$B255)*(Table2[Entretien réalisé]=L$2),Table2[Date de l''entretien],"",0,-1)</f>
        <v/>
      </c>
      <c r="M255" s="35" t="str">
        <f>IF(A255="","",IF(H255="",WORKDAY(DATE(YEAR($D255),MONTH($D255)+_xlfn.XLOOKUP(M$2,Paramètres!$A$4:$A$8,Paramètres!$B$4:$B$8,"??",0,1),DAY($D255))-1,1,Table3[Jours fériés]),""))</f>
        <v/>
      </c>
      <c r="N255" s="35" t="str">
        <f>IF(A255="","",IF(I255="",WORKDAY(DATE(YEAR($D255),MONTH($D255)+_xlfn.XLOOKUP(N$2,Paramètres!$A$4:$A$8,Paramètres!$B$4:$B$8,"??",0,1),DAY($D255))-1,1,Table3[Jours fériés]),
WORKDAY(DATE(YEAR($I255),MONTH($I255)+_xlfn.XLOOKUP(N$2,Paramètres!$A$4:$A$8,Paramètres!$B$4:$B$8,"??",0,1),DAY($I255))-1,1,Table3[Jours fériés])))</f>
        <v/>
      </c>
      <c r="O255" s="35" t="str">
        <f>IF(A255="","",IF(J255="",WORKDAY(DATE(YEAR($D255),MONTH($D255)+_xlfn.XLOOKUP(O$2,Paramètres!$A$4:$A$8,Paramètres!$B$4:$B$8,"??",0,1),DAY($D255))-1,1,Table3[Jours fériés]),""))</f>
        <v/>
      </c>
      <c r="P255" s="35" t="str">
        <f>IF(A255="","",IF(K255="",IF($F255=_xlfn.XLOOKUP(P$2,Paramètres!$A$4:$A$8,Paramètres!$B$4:$B$8,"??",0,1),WORKDAY(DATE(YEAR(E255)+_xlfn.XLOOKUP(P$2,Paramètres!$A$4:$A$8,Paramètres!$B$4:$B$8,"??",0,1),MONTH(E255)+2,0)-1,1,Table3[Jours fériés]),
WORKDAY(DATE(YEAR($E255)+_xlfn.XLOOKUP(P$2,Paramètres!$A$4:$A$8,Paramètres!$B$4:$B$8,"??",0,1),MONTH($E255),DAY($E255))-1,1,Table3[Jours fériés])),""))</f>
        <v/>
      </c>
      <c r="Q255" s="35" t="str">
        <f ca="1">IF(A255="","",IF(L255="",IF($F255=_xlfn.XLOOKUP(Q$2,Paramètres!$A$4:$A$8,Paramètres!$B$4:$B$8,"??",0,1),WORKDAY(DATE(YEAR(TODAY()),MONTH(F255)+2,0)-1,1,Table3[Jours fériés]),
WORKDAY(DATE(YEAR($E255)+_xlfn.XLOOKUP(Q$2,Paramètres!$A$4:$A$8,Paramètres!$B$4:$B$8,"??",0,1),MONTH($E255),DAY($E255))-1,1,Table3[Jours fériés])),""))</f>
        <v/>
      </c>
    </row>
    <row r="256" spans="8:17" x14ac:dyDescent="0.2">
      <c r="H256" s="9" t="str" cm="1">
        <f t="array" ref="H256">_xlfn.XLOOKUP(1,(Table2[Nom]=$A256)*(Table2[Prénom]=$B256)*(Table2[Entretien réalisé]=H$2),Table2[Date de l''entretien],"",0,-1)</f>
        <v/>
      </c>
      <c r="I256" s="9" t="str" cm="1">
        <f t="array" ref="I256">_xlfn.XLOOKUP(1,(Table2[Nom]=$A256)*(Table2[Prénom]=$B256)*(Table2[Entretien réalisé]=I$2),Table2[Date de l''entretien],"",0,-1)</f>
        <v/>
      </c>
      <c r="J256" s="9" t="str" cm="1">
        <f t="array" ref="J256">_xlfn.XLOOKUP(1,(Table2[Nom]=$A256)*(Table2[Prénom]=$B256)*(Table2[Entretien réalisé]=J$2),Table2[Date de l''entretien],"",0,-1)</f>
        <v/>
      </c>
      <c r="K256" s="9" t="str" cm="1">
        <f t="array" ref="K256">_xlfn.XLOOKUP(1,(Table2[Nom]=$A256)*(Table2[Prénom]=$B256)*(Table2[Entretien réalisé]=K$2),Table2[Date de l''entretien],"",0,-1)</f>
        <v/>
      </c>
      <c r="L256" s="9" t="str" cm="1">
        <f t="array" ref="L256">_xlfn.XLOOKUP(1,(Table2[Nom]=$A256)*(Table2[Prénom]=$B256)*(Table2[Entretien réalisé]=L$2),Table2[Date de l''entretien],"",0,-1)</f>
        <v/>
      </c>
      <c r="M256" s="35" t="str">
        <f>IF(A256="","",IF(H256="",WORKDAY(DATE(YEAR($D256),MONTH($D256)+_xlfn.XLOOKUP(M$2,Paramètres!$A$4:$A$8,Paramètres!$B$4:$B$8,"??",0,1),DAY($D256))-1,1,Table3[Jours fériés]),""))</f>
        <v/>
      </c>
      <c r="N256" s="35" t="str">
        <f>IF(A256="","",IF(I256="",WORKDAY(DATE(YEAR($D256),MONTH($D256)+_xlfn.XLOOKUP(N$2,Paramètres!$A$4:$A$8,Paramètres!$B$4:$B$8,"??",0,1),DAY($D256))-1,1,Table3[Jours fériés]),
WORKDAY(DATE(YEAR($I256),MONTH($I256)+_xlfn.XLOOKUP(N$2,Paramètres!$A$4:$A$8,Paramètres!$B$4:$B$8,"??",0,1),DAY($I256))-1,1,Table3[Jours fériés])))</f>
        <v/>
      </c>
      <c r="O256" s="35" t="str">
        <f>IF(A256="","",IF(J256="",WORKDAY(DATE(YEAR($D256),MONTH($D256)+_xlfn.XLOOKUP(O$2,Paramètres!$A$4:$A$8,Paramètres!$B$4:$B$8,"??",0,1),DAY($D256))-1,1,Table3[Jours fériés]),""))</f>
        <v/>
      </c>
      <c r="P256" s="35" t="str">
        <f>IF(A256="","",IF(K256="",IF($F256=_xlfn.XLOOKUP(P$2,Paramètres!$A$4:$A$8,Paramètres!$B$4:$B$8,"??",0,1),WORKDAY(DATE(YEAR(E256)+_xlfn.XLOOKUP(P$2,Paramètres!$A$4:$A$8,Paramètres!$B$4:$B$8,"??",0,1),MONTH(E256)+2,0)-1,1,Table3[Jours fériés]),
WORKDAY(DATE(YEAR($E256)+_xlfn.XLOOKUP(P$2,Paramètres!$A$4:$A$8,Paramètres!$B$4:$B$8,"??",0,1),MONTH($E256),DAY($E256))-1,1,Table3[Jours fériés])),""))</f>
        <v/>
      </c>
      <c r="Q256" s="35" t="str">
        <f ca="1">IF(A256="","",IF(L256="",IF($F256=_xlfn.XLOOKUP(Q$2,Paramètres!$A$4:$A$8,Paramètres!$B$4:$B$8,"??",0,1),WORKDAY(DATE(YEAR(TODAY()),MONTH(F256)+2,0)-1,1,Table3[Jours fériés]),
WORKDAY(DATE(YEAR($E256)+_xlfn.XLOOKUP(Q$2,Paramètres!$A$4:$A$8,Paramètres!$B$4:$B$8,"??",0,1),MONTH($E256),DAY($E256))-1,1,Table3[Jours fériés])),""))</f>
        <v/>
      </c>
    </row>
    <row r="257" spans="8:17" x14ac:dyDescent="0.2">
      <c r="H257" s="9" t="str" cm="1">
        <f t="array" ref="H257">_xlfn.XLOOKUP(1,(Table2[Nom]=$A257)*(Table2[Prénom]=$B257)*(Table2[Entretien réalisé]=H$2),Table2[Date de l''entretien],"",0,-1)</f>
        <v/>
      </c>
      <c r="I257" s="9" t="str" cm="1">
        <f t="array" ref="I257">_xlfn.XLOOKUP(1,(Table2[Nom]=$A257)*(Table2[Prénom]=$B257)*(Table2[Entretien réalisé]=I$2),Table2[Date de l''entretien],"",0,-1)</f>
        <v/>
      </c>
      <c r="J257" s="9" t="str" cm="1">
        <f t="array" ref="J257">_xlfn.XLOOKUP(1,(Table2[Nom]=$A257)*(Table2[Prénom]=$B257)*(Table2[Entretien réalisé]=J$2),Table2[Date de l''entretien],"",0,-1)</f>
        <v/>
      </c>
      <c r="K257" s="9" t="str" cm="1">
        <f t="array" ref="K257">_xlfn.XLOOKUP(1,(Table2[Nom]=$A257)*(Table2[Prénom]=$B257)*(Table2[Entretien réalisé]=K$2),Table2[Date de l''entretien],"",0,-1)</f>
        <v/>
      </c>
      <c r="L257" s="9" t="str" cm="1">
        <f t="array" ref="L257">_xlfn.XLOOKUP(1,(Table2[Nom]=$A257)*(Table2[Prénom]=$B257)*(Table2[Entretien réalisé]=L$2),Table2[Date de l''entretien],"",0,-1)</f>
        <v/>
      </c>
      <c r="M257" s="35" t="str">
        <f>IF(A257="","",IF(H257="",WORKDAY(DATE(YEAR($D257),MONTH($D257)+_xlfn.XLOOKUP(M$2,Paramètres!$A$4:$A$8,Paramètres!$B$4:$B$8,"??",0,1),DAY($D257))-1,1,Table3[Jours fériés]),""))</f>
        <v/>
      </c>
      <c r="N257" s="35" t="str">
        <f>IF(A257="","",IF(I257="",WORKDAY(DATE(YEAR($D257),MONTH($D257)+_xlfn.XLOOKUP(N$2,Paramètres!$A$4:$A$8,Paramètres!$B$4:$B$8,"??",0,1),DAY($D257))-1,1,Table3[Jours fériés]),
WORKDAY(DATE(YEAR($I257),MONTH($I257)+_xlfn.XLOOKUP(N$2,Paramètres!$A$4:$A$8,Paramètres!$B$4:$B$8,"??",0,1),DAY($I257))-1,1,Table3[Jours fériés])))</f>
        <v/>
      </c>
      <c r="O257" s="35" t="str">
        <f>IF(A257="","",IF(J257="",WORKDAY(DATE(YEAR($D257),MONTH($D257)+_xlfn.XLOOKUP(O$2,Paramètres!$A$4:$A$8,Paramètres!$B$4:$B$8,"??",0,1),DAY($D257))-1,1,Table3[Jours fériés]),""))</f>
        <v/>
      </c>
      <c r="P257" s="35" t="str">
        <f>IF(A257="","",IF(K257="",IF($F257=_xlfn.XLOOKUP(P$2,Paramètres!$A$4:$A$8,Paramètres!$B$4:$B$8,"??",0,1),WORKDAY(DATE(YEAR(E257)+_xlfn.XLOOKUP(P$2,Paramètres!$A$4:$A$8,Paramètres!$B$4:$B$8,"??",0,1),MONTH(E257)+2,0)-1,1,Table3[Jours fériés]),
WORKDAY(DATE(YEAR($E257)+_xlfn.XLOOKUP(P$2,Paramètres!$A$4:$A$8,Paramètres!$B$4:$B$8,"??",0,1),MONTH($E257),DAY($E257))-1,1,Table3[Jours fériés])),""))</f>
        <v/>
      </c>
      <c r="Q257" s="35" t="str">
        <f ca="1">IF(A257="","",IF(L257="",IF($F257=_xlfn.XLOOKUP(Q$2,Paramètres!$A$4:$A$8,Paramètres!$B$4:$B$8,"??",0,1),WORKDAY(DATE(YEAR(TODAY()),MONTH(F257)+2,0)-1,1,Table3[Jours fériés]),
WORKDAY(DATE(YEAR($E257)+_xlfn.XLOOKUP(Q$2,Paramètres!$A$4:$A$8,Paramètres!$B$4:$B$8,"??",0,1),MONTH($E257),DAY($E257))-1,1,Table3[Jours fériés])),""))</f>
        <v/>
      </c>
    </row>
    <row r="258" spans="8:17" x14ac:dyDescent="0.2">
      <c r="H258" s="9" t="str" cm="1">
        <f t="array" ref="H258">_xlfn.XLOOKUP(1,(Table2[Nom]=$A258)*(Table2[Prénom]=$B258)*(Table2[Entretien réalisé]=H$2),Table2[Date de l''entretien],"",0,-1)</f>
        <v/>
      </c>
      <c r="I258" s="9" t="str" cm="1">
        <f t="array" ref="I258">_xlfn.XLOOKUP(1,(Table2[Nom]=$A258)*(Table2[Prénom]=$B258)*(Table2[Entretien réalisé]=I$2),Table2[Date de l''entretien],"",0,-1)</f>
        <v/>
      </c>
      <c r="J258" s="9" t="str" cm="1">
        <f t="array" ref="J258">_xlfn.XLOOKUP(1,(Table2[Nom]=$A258)*(Table2[Prénom]=$B258)*(Table2[Entretien réalisé]=J$2),Table2[Date de l''entretien],"",0,-1)</f>
        <v/>
      </c>
      <c r="K258" s="9" t="str" cm="1">
        <f t="array" ref="K258">_xlfn.XLOOKUP(1,(Table2[Nom]=$A258)*(Table2[Prénom]=$B258)*(Table2[Entretien réalisé]=K$2),Table2[Date de l''entretien],"",0,-1)</f>
        <v/>
      </c>
      <c r="L258" s="9" t="str" cm="1">
        <f t="array" ref="L258">_xlfn.XLOOKUP(1,(Table2[Nom]=$A258)*(Table2[Prénom]=$B258)*(Table2[Entretien réalisé]=L$2),Table2[Date de l''entretien],"",0,-1)</f>
        <v/>
      </c>
      <c r="M258" s="35" t="str">
        <f>IF(A258="","",IF(H258="",WORKDAY(DATE(YEAR($D258),MONTH($D258)+_xlfn.XLOOKUP(M$2,Paramètres!$A$4:$A$8,Paramètres!$B$4:$B$8,"??",0,1),DAY($D258))-1,1,Table3[Jours fériés]),""))</f>
        <v/>
      </c>
      <c r="N258" s="35" t="str">
        <f>IF(A258="","",IF(I258="",WORKDAY(DATE(YEAR($D258),MONTH($D258)+_xlfn.XLOOKUP(N$2,Paramètres!$A$4:$A$8,Paramètres!$B$4:$B$8,"??",0,1),DAY($D258))-1,1,Table3[Jours fériés]),
WORKDAY(DATE(YEAR($I258),MONTH($I258)+_xlfn.XLOOKUP(N$2,Paramètres!$A$4:$A$8,Paramètres!$B$4:$B$8,"??",0,1),DAY($I258))-1,1,Table3[Jours fériés])))</f>
        <v/>
      </c>
      <c r="O258" s="35" t="str">
        <f>IF(A258="","",IF(J258="",WORKDAY(DATE(YEAR($D258),MONTH($D258)+_xlfn.XLOOKUP(O$2,Paramètres!$A$4:$A$8,Paramètres!$B$4:$B$8,"??",0,1),DAY($D258))-1,1,Table3[Jours fériés]),""))</f>
        <v/>
      </c>
      <c r="P258" s="35" t="str">
        <f>IF(A258="","",IF(K258="",IF($F258=_xlfn.XLOOKUP(P$2,Paramètres!$A$4:$A$8,Paramètres!$B$4:$B$8,"??",0,1),WORKDAY(DATE(YEAR(E258)+_xlfn.XLOOKUP(P$2,Paramètres!$A$4:$A$8,Paramètres!$B$4:$B$8,"??",0,1),MONTH(E258)+2,0)-1,1,Table3[Jours fériés]),
WORKDAY(DATE(YEAR($E258)+_xlfn.XLOOKUP(P$2,Paramètres!$A$4:$A$8,Paramètres!$B$4:$B$8,"??",0,1),MONTH($E258),DAY($E258))-1,1,Table3[Jours fériés])),""))</f>
        <v/>
      </c>
      <c r="Q258" s="35" t="str">
        <f ca="1">IF(A258="","",IF(L258="",IF($F258=_xlfn.XLOOKUP(Q$2,Paramètres!$A$4:$A$8,Paramètres!$B$4:$B$8,"??",0,1),WORKDAY(DATE(YEAR(TODAY()),MONTH(F258)+2,0)-1,1,Table3[Jours fériés]),
WORKDAY(DATE(YEAR($E258)+_xlfn.XLOOKUP(Q$2,Paramètres!$A$4:$A$8,Paramètres!$B$4:$B$8,"??",0,1),MONTH($E258),DAY($E258))-1,1,Table3[Jours fériés])),""))</f>
        <v/>
      </c>
    </row>
    <row r="259" spans="8:17" x14ac:dyDescent="0.2">
      <c r="H259" s="9" t="str" cm="1">
        <f t="array" ref="H259">_xlfn.XLOOKUP(1,(Table2[Nom]=$A259)*(Table2[Prénom]=$B259)*(Table2[Entretien réalisé]=H$2),Table2[Date de l''entretien],"",0,-1)</f>
        <v/>
      </c>
      <c r="I259" s="9" t="str" cm="1">
        <f t="array" ref="I259">_xlfn.XLOOKUP(1,(Table2[Nom]=$A259)*(Table2[Prénom]=$B259)*(Table2[Entretien réalisé]=I$2),Table2[Date de l''entretien],"",0,-1)</f>
        <v/>
      </c>
      <c r="J259" s="9" t="str" cm="1">
        <f t="array" ref="J259">_xlfn.XLOOKUP(1,(Table2[Nom]=$A259)*(Table2[Prénom]=$B259)*(Table2[Entretien réalisé]=J$2),Table2[Date de l''entretien],"",0,-1)</f>
        <v/>
      </c>
      <c r="K259" s="9" t="str" cm="1">
        <f t="array" ref="K259">_xlfn.XLOOKUP(1,(Table2[Nom]=$A259)*(Table2[Prénom]=$B259)*(Table2[Entretien réalisé]=K$2),Table2[Date de l''entretien],"",0,-1)</f>
        <v/>
      </c>
      <c r="L259" s="9" t="str" cm="1">
        <f t="array" ref="L259">_xlfn.XLOOKUP(1,(Table2[Nom]=$A259)*(Table2[Prénom]=$B259)*(Table2[Entretien réalisé]=L$2),Table2[Date de l''entretien],"",0,-1)</f>
        <v/>
      </c>
      <c r="M259" s="35" t="str">
        <f>IF(A259="","",IF(H259="",WORKDAY(DATE(YEAR($D259),MONTH($D259)+_xlfn.XLOOKUP(M$2,Paramètres!$A$4:$A$8,Paramètres!$B$4:$B$8,"??",0,1),DAY($D259))-1,1,Table3[Jours fériés]),""))</f>
        <v/>
      </c>
      <c r="N259" s="35" t="str">
        <f>IF(A259="","",IF(I259="",WORKDAY(DATE(YEAR($D259),MONTH($D259)+_xlfn.XLOOKUP(N$2,Paramètres!$A$4:$A$8,Paramètres!$B$4:$B$8,"??",0,1),DAY($D259))-1,1,Table3[Jours fériés]),
WORKDAY(DATE(YEAR($I259),MONTH($I259)+_xlfn.XLOOKUP(N$2,Paramètres!$A$4:$A$8,Paramètres!$B$4:$B$8,"??",0,1),DAY($I259))-1,1,Table3[Jours fériés])))</f>
        <v/>
      </c>
      <c r="O259" s="35" t="str">
        <f>IF(A259="","",IF(J259="",WORKDAY(DATE(YEAR($D259),MONTH($D259)+_xlfn.XLOOKUP(O$2,Paramètres!$A$4:$A$8,Paramètres!$B$4:$B$8,"??",0,1),DAY($D259))-1,1,Table3[Jours fériés]),""))</f>
        <v/>
      </c>
      <c r="P259" s="35" t="str">
        <f>IF(A259="","",IF(K259="",IF($F259=_xlfn.XLOOKUP(P$2,Paramètres!$A$4:$A$8,Paramètres!$B$4:$B$8,"??",0,1),WORKDAY(DATE(YEAR(E259)+_xlfn.XLOOKUP(P$2,Paramètres!$A$4:$A$8,Paramètres!$B$4:$B$8,"??",0,1),MONTH(E259)+2,0)-1,1,Table3[Jours fériés]),
WORKDAY(DATE(YEAR($E259)+_xlfn.XLOOKUP(P$2,Paramètres!$A$4:$A$8,Paramètres!$B$4:$B$8,"??",0,1),MONTH($E259),DAY($E259))-1,1,Table3[Jours fériés])),""))</f>
        <v/>
      </c>
      <c r="Q259" s="35" t="str">
        <f ca="1">IF(A259="","",IF(L259="",IF($F259=_xlfn.XLOOKUP(Q$2,Paramètres!$A$4:$A$8,Paramètres!$B$4:$B$8,"??",0,1),WORKDAY(DATE(YEAR(TODAY()),MONTH(F259)+2,0)-1,1,Table3[Jours fériés]),
WORKDAY(DATE(YEAR($E259)+_xlfn.XLOOKUP(Q$2,Paramètres!$A$4:$A$8,Paramètres!$B$4:$B$8,"??",0,1),MONTH($E259),DAY($E259))-1,1,Table3[Jours fériés])),""))</f>
        <v/>
      </c>
    </row>
    <row r="260" spans="8:17" x14ac:dyDescent="0.2">
      <c r="H260" s="9" t="str" cm="1">
        <f t="array" ref="H260">_xlfn.XLOOKUP(1,(Table2[Nom]=$A260)*(Table2[Prénom]=$B260)*(Table2[Entretien réalisé]=H$2),Table2[Date de l''entretien],"",0,-1)</f>
        <v/>
      </c>
      <c r="I260" s="9" t="str" cm="1">
        <f t="array" ref="I260">_xlfn.XLOOKUP(1,(Table2[Nom]=$A260)*(Table2[Prénom]=$B260)*(Table2[Entretien réalisé]=I$2),Table2[Date de l''entretien],"",0,-1)</f>
        <v/>
      </c>
      <c r="J260" s="9" t="str" cm="1">
        <f t="array" ref="J260">_xlfn.XLOOKUP(1,(Table2[Nom]=$A260)*(Table2[Prénom]=$B260)*(Table2[Entretien réalisé]=J$2),Table2[Date de l''entretien],"",0,-1)</f>
        <v/>
      </c>
      <c r="K260" s="9" t="str" cm="1">
        <f t="array" ref="K260">_xlfn.XLOOKUP(1,(Table2[Nom]=$A260)*(Table2[Prénom]=$B260)*(Table2[Entretien réalisé]=K$2),Table2[Date de l''entretien],"",0,-1)</f>
        <v/>
      </c>
      <c r="L260" s="9" t="str" cm="1">
        <f t="array" ref="L260">_xlfn.XLOOKUP(1,(Table2[Nom]=$A260)*(Table2[Prénom]=$B260)*(Table2[Entretien réalisé]=L$2),Table2[Date de l''entretien],"",0,-1)</f>
        <v/>
      </c>
      <c r="M260" s="35" t="str">
        <f>IF(A260="","",IF(H260="",WORKDAY(DATE(YEAR($D260),MONTH($D260)+_xlfn.XLOOKUP(M$2,Paramètres!$A$4:$A$8,Paramètres!$B$4:$B$8,"??",0,1),DAY($D260))-1,1,Table3[Jours fériés]),""))</f>
        <v/>
      </c>
      <c r="N260" s="35" t="str">
        <f>IF(A260="","",IF(I260="",WORKDAY(DATE(YEAR($D260),MONTH($D260)+_xlfn.XLOOKUP(N$2,Paramètres!$A$4:$A$8,Paramètres!$B$4:$B$8,"??",0,1),DAY($D260))-1,1,Table3[Jours fériés]),
WORKDAY(DATE(YEAR($I260),MONTH($I260)+_xlfn.XLOOKUP(N$2,Paramètres!$A$4:$A$8,Paramètres!$B$4:$B$8,"??",0,1),DAY($I260))-1,1,Table3[Jours fériés])))</f>
        <v/>
      </c>
      <c r="O260" s="35" t="str">
        <f>IF(A260="","",IF(J260="",WORKDAY(DATE(YEAR($D260),MONTH($D260)+_xlfn.XLOOKUP(O$2,Paramètres!$A$4:$A$8,Paramètres!$B$4:$B$8,"??",0,1),DAY($D260))-1,1,Table3[Jours fériés]),""))</f>
        <v/>
      </c>
      <c r="P260" s="35" t="str">
        <f>IF(A260="","",IF(K260="",IF($F260=_xlfn.XLOOKUP(P$2,Paramètres!$A$4:$A$8,Paramètres!$B$4:$B$8,"??",0,1),WORKDAY(DATE(YEAR(E260)+_xlfn.XLOOKUP(P$2,Paramètres!$A$4:$A$8,Paramètres!$B$4:$B$8,"??",0,1),MONTH(E260)+2,0)-1,1,Table3[Jours fériés]),
WORKDAY(DATE(YEAR($E260)+_xlfn.XLOOKUP(P$2,Paramètres!$A$4:$A$8,Paramètres!$B$4:$B$8,"??",0,1),MONTH($E260),DAY($E260))-1,1,Table3[Jours fériés])),""))</f>
        <v/>
      </c>
      <c r="Q260" s="35" t="str">
        <f ca="1">IF(A260="","",IF(L260="",IF($F260=_xlfn.XLOOKUP(Q$2,Paramètres!$A$4:$A$8,Paramètres!$B$4:$B$8,"??",0,1),WORKDAY(DATE(YEAR(TODAY()),MONTH(F260)+2,0)-1,1,Table3[Jours fériés]),
WORKDAY(DATE(YEAR($E260)+_xlfn.XLOOKUP(Q$2,Paramètres!$A$4:$A$8,Paramètres!$B$4:$B$8,"??",0,1),MONTH($E260),DAY($E260))-1,1,Table3[Jours fériés])),""))</f>
        <v/>
      </c>
    </row>
    <row r="261" spans="8:17" x14ac:dyDescent="0.2">
      <c r="H261" s="9" t="str" cm="1">
        <f t="array" ref="H261">_xlfn.XLOOKUP(1,(Table2[Nom]=$A261)*(Table2[Prénom]=$B261)*(Table2[Entretien réalisé]=H$2),Table2[Date de l''entretien],"",0,-1)</f>
        <v/>
      </c>
      <c r="I261" s="9" t="str" cm="1">
        <f t="array" ref="I261">_xlfn.XLOOKUP(1,(Table2[Nom]=$A261)*(Table2[Prénom]=$B261)*(Table2[Entretien réalisé]=I$2),Table2[Date de l''entretien],"",0,-1)</f>
        <v/>
      </c>
      <c r="J261" s="9" t="str" cm="1">
        <f t="array" ref="J261">_xlfn.XLOOKUP(1,(Table2[Nom]=$A261)*(Table2[Prénom]=$B261)*(Table2[Entretien réalisé]=J$2),Table2[Date de l''entretien],"",0,-1)</f>
        <v/>
      </c>
      <c r="K261" s="9" t="str" cm="1">
        <f t="array" ref="K261">_xlfn.XLOOKUP(1,(Table2[Nom]=$A261)*(Table2[Prénom]=$B261)*(Table2[Entretien réalisé]=K$2),Table2[Date de l''entretien],"",0,-1)</f>
        <v/>
      </c>
      <c r="L261" s="9" t="str" cm="1">
        <f t="array" ref="L261">_xlfn.XLOOKUP(1,(Table2[Nom]=$A261)*(Table2[Prénom]=$B261)*(Table2[Entretien réalisé]=L$2),Table2[Date de l''entretien],"",0,-1)</f>
        <v/>
      </c>
      <c r="M261" s="35" t="str">
        <f>IF(A261="","",IF(H261="",WORKDAY(DATE(YEAR($D261),MONTH($D261)+_xlfn.XLOOKUP(M$2,Paramètres!$A$4:$A$8,Paramètres!$B$4:$B$8,"??",0,1),DAY($D261))-1,1,Table3[Jours fériés]),""))</f>
        <v/>
      </c>
      <c r="N261" s="35" t="str">
        <f>IF(A261="","",IF(I261="",WORKDAY(DATE(YEAR($D261),MONTH($D261)+_xlfn.XLOOKUP(N$2,Paramètres!$A$4:$A$8,Paramètres!$B$4:$B$8,"??",0,1),DAY($D261))-1,1,Table3[Jours fériés]),
WORKDAY(DATE(YEAR($I261),MONTH($I261)+_xlfn.XLOOKUP(N$2,Paramètres!$A$4:$A$8,Paramètres!$B$4:$B$8,"??",0,1),DAY($I261))-1,1,Table3[Jours fériés])))</f>
        <v/>
      </c>
      <c r="O261" s="35" t="str">
        <f>IF(A261="","",IF(J261="",WORKDAY(DATE(YEAR($D261),MONTH($D261)+_xlfn.XLOOKUP(O$2,Paramètres!$A$4:$A$8,Paramètres!$B$4:$B$8,"??",0,1),DAY($D261))-1,1,Table3[Jours fériés]),""))</f>
        <v/>
      </c>
      <c r="P261" s="35" t="str">
        <f>IF(A261="","",IF(K261="",IF($F261=_xlfn.XLOOKUP(P$2,Paramètres!$A$4:$A$8,Paramètres!$B$4:$B$8,"??",0,1),WORKDAY(DATE(YEAR(E261)+_xlfn.XLOOKUP(P$2,Paramètres!$A$4:$A$8,Paramètres!$B$4:$B$8,"??",0,1),MONTH(E261)+2,0)-1,1,Table3[Jours fériés]),
WORKDAY(DATE(YEAR($E261)+_xlfn.XLOOKUP(P$2,Paramètres!$A$4:$A$8,Paramètres!$B$4:$B$8,"??",0,1),MONTH($E261),DAY($E261))-1,1,Table3[Jours fériés])),""))</f>
        <v/>
      </c>
      <c r="Q261" s="35" t="str">
        <f ca="1">IF(A261="","",IF(L261="",IF($F261=_xlfn.XLOOKUP(Q$2,Paramètres!$A$4:$A$8,Paramètres!$B$4:$B$8,"??",0,1),WORKDAY(DATE(YEAR(TODAY()),MONTH(F261)+2,0)-1,1,Table3[Jours fériés]),
WORKDAY(DATE(YEAR($E261)+_xlfn.XLOOKUP(Q$2,Paramètres!$A$4:$A$8,Paramètres!$B$4:$B$8,"??",0,1),MONTH($E261),DAY($E261))-1,1,Table3[Jours fériés])),""))</f>
        <v/>
      </c>
    </row>
    <row r="262" spans="8:17" x14ac:dyDescent="0.2">
      <c r="H262" s="9" t="str" cm="1">
        <f t="array" ref="H262">_xlfn.XLOOKUP(1,(Table2[Nom]=$A262)*(Table2[Prénom]=$B262)*(Table2[Entretien réalisé]=H$2),Table2[Date de l''entretien],"",0,-1)</f>
        <v/>
      </c>
      <c r="I262" s="9" t="str" cm="1">
        <f t="array" ref="I262">_xlfn.XLOOKUP(1,(Table2[Nom]=$A262)*(Table2[Prénom]=$B262)*(Table2[Entretien réalisé]=I$2),Table2[Date de l''entretien],"",0,-1)</f>
        <v/>
      </c>
      <c r="J262" s="9" t="str" cm="1">
        <f t="array" ref="J262">_xlfn.XLOOKUP(1,(Table2[Nom]=$A262)*(Table2[Prénom]=$B262)*(Table2[Entretien réalisé]=J$2),Table2[Date de l''entretien],"",0,-1)</f>
        <v/>
      </c>
      <c r="K262" s="9" t="str" cm="1">
        <f t="array" ref="K262">_xlfn.XLOOKUP(1,(Table2[Nom]=$A262)*(Table2[Prénom]=$B262)*(Table2[Entretien réalisé]=K$2),Table2[Date de l''entretien],"",0,-1)</f>
        <v/>
      </c>
      <c r="L262" s="9" t="str" cm="1">
        <f t="array" ref="L262">_xlfn.XLOOKUP(1,(Table2[Nom]=$A262)*(Table2[Prénom]=$B262)*(Table2[Entretien réalisé]=L$2),Table2[Date de l''entretien],"",0,-1)</f>
        <v/>
      </c>
      <c r="M262" s="35" t="str">
        <f>IF(A262="","",IF(H262="",WORKDAY(DATE(YEAR($D262),MONTH($D262)+_xlfn.XLOOKUP(M$2,Paramètres!$A$4:$A$8,Paramètres!$B$4:$B$8,"??",0,1),DAY($D262))-1,1,Table3[Jours fériés]),""))</f>
        <v/>
      </c>
      <c r="N262" s="35" t="str">
        <f>IF(A262="","",IF(I262="",WORKDAY(DATE(YEAR($D262),MONTH($D262)+_xlfn.XLOOKUP(N$2,Paramètres!$A$4:$A$8,Paramètres!$B$4:$B$8,"??",0,1),DAY($D262))-1,1,Table3[Jours fériés]),
WORKDAY(DATE(YEAR($I262),MONTH($I262)+_xlfn.XLOOKUP(N$2,Paramètres!$A$4:$A$8,Paramètres!$B$4:$B$8,"??",0,1),DAY($I262))-1,1,Table3[Jours fériés])))</f>
        <v/>
      </c>
      <c r="O262" s="35" t="str">
        <f>IF(A262="","",IF(J262="",WORKDAY(DATE(YEAR($D262),MONTH($D262)+_xlfn.XLOOKUP(O$2,Paramètres!$A$4:$A$8,Paramètres!$B$4:$B$8,"??",0,1),DAY($D262))-1,1,Table3[Jours fériés]),""))</f>
        <v/>
      </c>
      <c r="P262" s="35" t="str">
        <f>IF(A262="","",IF(K262="",IF($F262=_xlfn.XLOOKUP(P$2,Paramètres!$A$4:$A$8,Paramètres!$B$4:$B$8,"??",0,1),WORKDAY(DATE(YEAR(E262)+_xlfn.XLOOKUP(P$2,Paramètres!$A$4:$A$8,Paramètres!$B$4:$B$8,"??",0,1),MONTH(E262)+2,0)-1,1,Table3[Jours fériés]),
WORKDAY(DATE(YEAR($E262)+_xlfn.XLOOKUP(P$2,Paramètres!$A$4:$A$8,Paramètres!$B$4:$B$8,"??",0,1),MONTH($E262),DAY($E262))-1,1,Table3[Jours fériés])),""))</f>
        <v/>
      </c>
      <c r="Q262" s="35" t="str">
        <f ca="1">IF(A262="","",IF(L262="",IF($F262=_xlfn.XLOOKUP(Q$2,Paramètres!$A$4:$A$8,Paramètres!$B$4:$B$8,"??",0,1),WORKDAY(DATE(YEAR(TODAY()),MONTH(F262)+2,0)-1,1,Table3[Jours fériés]),
WORKDAY(DATE(YEAR($E262)+_xlfn.XLOOKUP(Q$2,Paramètres!$A$4:$A$8,Paramètres!$B$4:$B$8,"??",0,1),MONTH($E262),DAY($E262))-1,1,Table3[Jours fériés])),""))</f>
        <v/>
      </c>
    </row>
    <row r="263" spans="8:17" x14ac:dyDescent="0.2">
      <c r="H263" s="9" t="str" cm="1">
        <f t="array" ref="H263">_xlfn.XLOOKUP(1,(Table2[Nom]=$A263)*(Table2[Prénom]=$B263)*(Table2[Entretien réalisé]=H$2),Table2[Date de l''entretien],"",0,-1)</f>
        <v/>
      </c>
      <c r="I263" s="9" t="str" cm="1">
        <f t="array" ref="I263">_xlfn.XLOOKUP(1,(Table2[Nom]=$A263)*(Table2[Prénom]=$B263)*(Table2[Entretien réalisé]=I$2),Table2[Date de l''entretien],"",0,-1)</f>
        <v/>
      </c>
      <c r="J263" s="9" t="str" cm="1">
        <f t="array" ref="J263">_xlfn.XLOOKUP(1,(Table2[Nom]=$A263)*(Table2[Prénom]=$B263)*(Table2[Entretien réalisé]=J$2),Table2[Date de l''entretien],"",0,-1)</f>
        <v/>
      </c>
      <c r="K263" s="9" t="str" cm="1">
        <f t="array" ref="K263">_xlfn.XLOOKUP(1,(Table2[Nom]=$A263)*(Table2[Prénom]=$B263)*(Table2[Entretien réalisé]=K$2),Table2[Date de l''entretien],"",0,-1)</f>
        <v/>
      </c>
      <c r="L263" s="9" t="str" cm="1">
        <f t="array" ref="L263">_xlfn.XLOOKUP(1,(Table2[Nom]=$A263)*(Table2[Prénom]=$B263)*(Table2[Entretien réalisé]=L$2),Table2[Date de l''entretien],"",0,-1)</f>
        <v/>
      </c>
      <c r="M263" s="35" t="str">
        <f>IF(A263="","",IF(H263="",WORKDAY(DATE(YEAR($D263),MONTH($D263)+_xlfn.XLOOKUP(M$2,Paramètres!$A$4:$A$8,Paramètres!$B$4:$B$8,"??",0,1),DAY($D263))-1,1,Table3[Jours fériés]),""))</f>
        <v/>
      </c>
      <c r="N263" s="35" t="str">
        <f>IF(A263="","",IF(I263="",WORKDAY(DATE(YEAR($D263),MONTH($D263)+_xlfn.XLOOKUP(N$2,Paramètres!$A$4:$A$8,Paramètres!$B$4:$B$8,"??",0,1),DAY($D263))-1,1,Table3[Jours fériés]),
WORKDAY(DATE(YEAR($I263),MONTH($I263)+_xlfn.XLOOKUP(N$2,Paramètres!$A$4:$A$8,Paramètres!$B$4:$B$8,"??",0,1),DAY($I263))-1,1,Table3[Jours fériés])))</f>
        <v/>
      </c>
      <c r="O263" s="35" t="str">
        <f>IF(A263="","",IF(J263="",WORKDAY(DATE(YEAR($D263),MONTH($D263)+_xlfn.XLOOKUP(O$2,Paramètres!$A$4:$A$8,Paramètres!$B$4:$B$8,"??",0,1),DAY($D263))-1,1,Table3[Jours fériés]),""))</f>
        <v/>
      </c>
      <c r="P263" s="35" t="str">
        <f>IF(A263="","",IF(K263="",IF($F263=_xlfn.XLOOKUP(P$2,Paramètres!$A$4:$A$8,Paramètres!$B$4:$B$8,"??",0,1),WORKDAY(DATE(YEAR(E263)+_xlfn.XLOOKUP(P$2,Paramètres!$A$4:$A$8,Paramètres!$B$4:$B$8,"??",0,1),MONTH(E263)+2,0)-1,1,Table3[Jours fériés]),
WORKDAY(DATE(YEAR($E263)+_xlfn.XLOOKUP(P$2,Paramètres!$A$4:$A$8,Paramètres!$B$4:$B$8,"??",0,1),MONTH($E263),DAY($E263))-1,1,Table3[Jours fériés])),""))</f>
        <v/>
      </c>
      <c r="Q263" s="35" t="str">
        <f ca="1">IF(A263="","",IF(L263="",IF($F263=_xlfn.XLOOKUP(Q$2,Paramètres!$A$4:$A$8,Paramètres!$B$4:$B$8,"??",0,1),WORKDAY(DATE(YEAR(TODAY()),MONTH(F263)+2,0)-1,1,Table3[Jours fériés]),
WORKDAY(DATE(YEAR($E263)+_xlfn.XLOOKUP(Q$2,Paramètres!$A$4:$A$8,Paramètres!$B$4:$B$8,"??",0,1),MONTH($E263),DAY($E263))-1,1,Table3[Jours fériés])),""))</f>
        <v/>
      </c>
    </row>
    <row r="264" spans="8:17" x14ac:dyDescent="0.2">
      <c r="H264" s="9" t="str" cm="1">
        <f t="array" ref="H264">_xlfn.XLOOKUP(1,(Table2[Nom]=$A264)*(Table2[Prénom]=$B264)*(Table2[Entretien réalisé]=H$2),Table2[Date de l''entretien],"",0,-1)</f>
        <v/>
      </c>
      <c r="I264" s="9" t="str" cm="1">
        <f t="array" ref="I264">_xlfn.XLOOKUP(1,(Table2[Nom]=$A264)*(Table2[Prénom]=$B264)*(Table2[Entretien réalisé]=I$2),Table2[Date de l''entretien],"",0,-1)</f>
        <v/>
      </c>
      <c r="J264" s="9" t="str" cm="1">
        <f t="array" ref="J264">_xlfn.XLOOKUP(1,(Table2[Nom]=$A264)*(Table2[Prénom]=$B264)*(Table2[Entretien réalisé]=J$2),Table2[Date de l''entretien],"",0,-1)</f>
        <v/>
      </c>
      <c r="K264" s="9" t="str" cm="1">
        <f t="array" ref="K264">_xlfn.XLOOKUP(1,(Table2[Nom]=$A264)*(Table2[Prénom]=$B264)*(Table2[Entretien réalisé]=K$2),Table2[Date de l''entretien],"",0,-1)</f>
        <v/>
      </c>
      <c r="L264" s="9" t="str" cm="1">
        <f t="array" ref="L264">_xlfn.XLOOKUP(1,(Table2[Nom]=$A264)*(Table2[Prénom]=$B264)*(Table2[Entretien réalisé]=L$2),Table2[Date de l''entretien],"",0,-1)</f>
        <v/>
      </c>
      <c r="M264" s="35" t="str">
        <f>IF(A264="","",IF(H264="",WORKDAY(DATE(YEAR($D264),MONTH($D264)+_xlfn.XLOOKUP(M$2,Paramètres!$A$4:$A$8,Paramètres!$B$4:$B$8,"??",0,1),DAY($D264))-1,1,Table3[Jours fériés]),""))</f>
        <v/>
      </c>
      <c r="N264" s="35" t="str">
        <f>IF(A264="","",IF(I264="",WORKDAY(DATE(YEAR($D264),MONTH($D264)+_xlfn.XLOOKUP(N$2,Paramètres!$A$4:$A$8,Paramètres!$B$4:$B$8,"??",0,1),DAY($D264))-1,1,Table3[Jours fériés]),
WORKDAY(DATE(YEAR($I264),MONTH($I264)+_xlfn.XLOOKUP(N$2,Paramètres!$A$4:$A$8,Paramètres!$B$4:$B$8,"??",0,1),DAY($I264))-1,1,Table3[Jours fériés])))</f>
        <v/>
      </c>
      <c r="O264" s="35" t="str">
        <f>IF(A264="","",IF(J264="",WORKDAY(DATE(YEAR($D264),MONTH($D264)+_xlfn.XLOOKUP(O$2,Paramètres!$A$4:$A$8,Paramètres!$B$4:$B$8,"??",0,1),DAY($D264))-1,1,Table3[Jours fériés]),""))</f>
        <v/>
      </c>
      <c r="P264" s="35" t="str">
        <f>IF(A264="","",IF(K264="",IF($F264=_xlfn.XLOOKUP(P$2,Paramètres!$A$4:$A$8,Paramètres!$B$4:$B$8,"??",0,1),WORKDAY(DATE(YEAR(E264)+_xlfn.XLOOKUP(P$2,Paramètres!$A$4:$A$8,Paramètres!$B$4:$B$8,"??",0,1),MONTH(E264)+2,0)-1,1,Table3[Jours fériés]),
WORKDAY(DATE(YEAR($E264)+_xlfn.XLOOKUP(P$2,Paramètres!$A$4:$A$8,Paramètres!$B$4:$B$8,"??",0,1),MONTH($E264),DAY($E264))-1,1,Table3[Jours fériés])),""))</f>
        <v/>
      </c>
      <c r="Q264" s="35" t="str">
        <f ca="1">IF(A264="","",IF(L264="",IF($F264=_xlfn.XLOOKUP(Q$2,Paramètres!$A$4:$A$8,Paramètres!$B$4:$B$8,"??",0,1),WORKDAY(DATE(YEAR(TODAY()),MONTH(F264)+2,0)-1,1,Table3[Jours fériés]),
WORKDAY(DATE(YEAR($E264)+_xlfn.XLOOKUP(Q$2,Paramètres!$A$4:$A$8,Paramètres!$B$4:$B$8,"??",0,1),MONTH($E264),DAY($E264))-1,1,Table3[Jours fériés])),""))</f>
        <v/>
      </c>
    </row>
    <row r="265" spans="8:17" x14ac:dyDescent="0.2">
      <c r="H265" s="9" t="str" cm="1">
        <f t="array" ref="H265">_xlfn.XLOOKUP(1,(Table2[Nom]=$A265)*(Table2[Prénom]=$B265)*(Table2[Entretien réalisé]=H$2),Table2[Date de l''entretien],"",0,-1)</f>
        <v/>
      </c>
      <c r="I265" s="9" t="str" cm="1">
        <f t="array" ref="I265">_xlfn.XLOOKUP(1,(Table2[Nom]=$A265)*(Table2[Prénom]=$B265)*(Table2[Entretien réalisé]=I$2),Table2[Date de l''entretien],"",0,-1)</f>
        <v/>
      </c>
      <c r="J265" s="9" t="str" cm="1">
        <f t="array" ref="J265">_xlfn.XLOOKUP(1,(Table2[Nom]=$A265)*(Table2[Prénom]=$B265)*(Table2[Entretien réalisé]=J$2),Table2[Date de l''entretien],"",0,-1)</f>
        <v/>
      </c>
      <c r="K265" s="9" t="str" cm="1">
        <f t="array" ref="K265">_xlfn.XLOOKUP(1,(Table2[Nom]=$A265)*(Table2[Prénom]=$B265)*(Table2[Entretien réalisé]=K$2),Table2[Date de l''entretien],"",0,-1)</f>
        <v/>
      </c>
      <c r="L265" s="9" t="str" cm="1">
        <f t="array" ref="L265">_xlfn.XLOOKUP(1,(Table2[Nom]=$A265)*(Table2[Prénom]=$B265)*(Table2[Entretien réalisé]=L$2),Table2[Date de l''entretien],"",0,-1)</f>
        <v/>
      </c>
      <c r="M265" s="35" t="str">
        <f>IF(A265="","",IF(H265="",WORKDAY(DATE(YEAR($D265),MONTH($D265)+_xlfn.XLOOKUP(M$2,Paramètres!$A$4:$A$8,Paramètres!$B$4:$B$8,"??",0,1),DAY($D265))-1,1,Table3[Jours fériés]),""))</f>
        <v/>
      </c>
      <c r="N265" s="35" t="str">
        <f>IF(A265="","",IF(I265="",WORKDAY(DATE(YEAR($D265),MONTH($D265)+_xlfn.XLOOKUP(N$2,Paramètres!$A$4:$A$8,Paramètres!$B$4:$B$8,"??",0,1),DAY($D265))-1,1,Table3[Jours fériés]),
WORKDAY(DATE(YEAR($I265),MONTH($I265)+_xlfn.XLOOKUP(N$2,Paramètres!$A$4:$A$8,Paramètres!$B$4:$B$8,"??",0,1),DAY($I265))-1,1,Table3[Jours fériés])))</f>
        <v/>
      </c>
      <c r="O265" s="35" t="str">
        <f>IF(A265="","",IF(J265="",WORKDAY(DATE(YEAR($D265),MONTH($D265)+_xlfn.XLOOKUP(O$2,Paramètres!$A$4:$A$8,Paramètres!$B$4:$B$8,"??",0,1),DAY($D265))-1,1,Table3[Jours fériés]),""))</f>
        <v/>
      </c>
      <c r="P265" s="35" t="str">
        <f>IF(A265="","",IF(K265="",IF($F265=_xlfn.XLOOKUP(P$2,Paramètres!$A$4:$A$8,Paramètres!$B$4:$B$8,"??",0,1),WORKDAY(DATE(YEAR(E265)+_xlfn.XLOOKUP(P$2,Paramètres!$A$4:$A$8,Paramètres!$B$4:$B$8,"??",0,1),MONTH(E265)+2,0)-1,1,Table3[Jours fériés]),
WORKDAY(DATE(YEAR($E265)+_xlfn.XLOOKUP(P$2,Paramètres!$A$4:$A$8,Paramètres!$B$4:$B$8,"??",0,1),MONTH($E265),DAY($E265))-1,1,Table3[Jours fériés])),""))</f>
        <v/>
      </c>
      <c r="Q265" s="35" t="str">
        <f ca="1">IF(A265="","",IF(L265="",IF($F265=_xlfn.XLOOKUP(Q$2,Paramètres!$A$4:$A$8,Paramètres!$B$4:$B$8,"??",0,1),WORKDAY(DATE(YEAR(TODAY()),MONTH(F265)+2,0)-1,1,Table3[Jours fériés]),
WORKDAY(DATE(YEAR($E265)+_xlfn.XLOOKUP(Q$2,Paramètres!$A$4:$A$8,Paramètres!$B$4:$B$8,"??",0,1),MONTH($E265),DAY($E265))-1,1,Table3[Jours fériés])),""))</f>
        <v/>
      </c>
    </row>
    <row r="266" spans="8:17" x14ac:dyDescent="0.2">
      <c r="H266" s="9" t="str" cm="1">
        <f t="array" ref="H266">_xlfn.XLOOKUP(1,(Table2[Nom]=$A266)*(Table2[Prénom]=$B266)*(Table2[Entretien réalisé]=H$2),Table2[Date de l''entretien],"",0,-1)</f>
        <v/>
      </c>
      <c r="I266" s="9" t="str" cm="1">
        <f t="array" ref="I266">_xlfn.XLOOKUP(1,(Table2[Nom]=$A266)*(Table2[Prénom]=$B266)*(Table2[Entretien réalisé]=I$2),Table2[Date de l''entretien],"",0,-1)</f>
        <v/>
      </c>
      <c r="J266" s="9" t="str" cm="1">
        <f t="array" ref="J266">_xlfn.XLOOKUP(1,(Table2[Nom]=$A266)*(Table2[Prénom]=$B266)*(Table2[Entretien réalisé]=J$2),Table2[Date de l''entretien],"",0,-1)</f>
        <v/>
      </c>
      <c r="K266" s="9" t="str" cm="1">
        <f t="array" ref="K266">_xlfn.XLOOKUP(1,(Table2[Nom]=$A266)*(Table2[Prénom]=$B266)*(Table2[Entretien réalisé]=K$2),Table2[Date de l''entretien],"",0,-1)</f>
        <v/>
      </c>
      <c r="L266" s="9" t="str" cm="1">
        <f t="array" ref="L266">_xlfn.XLOOKUP(1,(Table2[Nom]=$A266)*(Table2[Prénom]=$B266)*(Table2[Entretien réalisé]=L$2),Table2[Date de l''entretien],"",0,-1)</f>
        <v/>
      </c>
      <c r="M266" s="35" t="str">
        <f>IF(A266="","",IF(H266="",WORKDAY(DATE(YEAR($D266),MONTH($D266)+_xlfn.XLOOKUP(M$2,Paramètres!$A$4:$A$8,Paramètres!$B$4:$B$8,"??",0,1),DAY($D266))-1,1,Table3[Jours fériés]),""))</f>
        <v/>
      </c>
      <c r="N266" s="35" t="str">
        <f>IF(A266="","",IF(I266="",WORKDAY(DATE(YEAR($D266),MONTH($D266)+_xlfn.XLOOKUP(N$2,Paramètres!$A$4:$A$8,Paramètres!$B$4:$B$8,"??",0,1),DAY($D266))-1,1,Table3[Jours fériés]),
WORKDAY(DATE(YEAR($I266),MONTH($I266)+_xlfn.XLOOKUP(N$2,Paramètres!$A$4:$A$8,Paramètres!$B$4:$B$8,"??",0,1),DAY($I266))-1,1,Table3[Jours fériés])))</f>
        <v/>
      </c>
      <c r="O266" s="35" t="str">
        <f>IF(A266="","",IF(J266="",WORKDAY(DATE(YEAR($D266),MONTH($D266)+_xlfn.XLOOKUP(O$2,Paramètres!$A$4:$A$8,Paramètres!$B$4:$B$8,"??",0,1),DAY($D266))-1,1,Table3[Jours fériés]),""))</f>
        <v/>
      </c>
      <c r="P266" s="35" t="str">
        <f>IF(A266="","",IF(K266="",IF($F266=_xlfn.XLOOKUP(P$2,Paramètres!$A$4:$A$8,Paramètres!$B$4:$B$8,"??",0,1),WORKDAY(DATE(YEAR(E266)+_xlfn.XLOOKUP(P$2,Paramètres!$A$4:$A$8,Paramètres!$B$4:$B$8,"??",0,1),MONTH(E266)+2,0)-1,1,Table3[Jours fériés]),
WORKDAY(DATE(YEAR($E266)+_xlfn.XLOOKUP(P$2,Paramètres!$A$4:$A$8,Paramètres!$B$4:$B$8,"??",0,1),MONTH($E266),DAY($E266))-1,1,Table3[Jours fériés])),""))</f>
        <v/>
      </c>
      <c r="Q266" s="35" t="str">
        <f ca="1">IF(A266="","",IF(L266="",IF($F266=_xlfn.XLOOKUP(Q$2,Paramètres!$A$4:$A$8,Paramètres!$B$4:$B$8,"??",0,1),WORKDAY(DATE(YEAR(TODAY()),MONTH(F266)+2,0)-1,1,Table3[Jours fériés]),
WORKDAY(DATE(YEAR($E266)+_xlfn.XLOOKUP(Q$2,Paramètres!$A$4:$A$8,Paramètres!$B$4:$B$8,"??",0,1),MONTH($E266),DAY($E266))-1,1,Table3[Jours fériés])),""))</f>
        <v/>
      </c>
    </row>
    <row r="267" spans="8:17" x14ac:dyDescent="0.2">
      <c r="H267" s="9" t="str" cm="1">
        <f t="array" ref="H267">_xlfn.XLOOKUP(1,(Table2[Nom]=$A267)*(Table2[Prénom]=$B267)*(Table2[Entretien réalisé]=H$2),Table2[Date de l''entretien],"",0,-1)</f>
        <v/>
      </c>
      <c r="I267" s="9" t="str" cm="1">
        <f t="array" ref="I267">_xlfn.XLOOKUP(1,(Table2[Nom]=$A267)*(Table2[Prénom]=$B267)*(Table2[Entretien réalisé]=I$2),Table2[Date de l''entretien],"",0,-1)</f>
        <v/>
      </c>
      <c r="J267" s="9" t="str" cm="1">
        <f t="array" ref="J267">_xlfn.XLOOKUP(1,(Table2[Nom]=$A267)*(Table2[Prénom]=$B267)*(Table2[Entretien réalisé]=J$2),Table2[Date de l''entretien],"",0,-1)</f>
        <v/>
      </c>
      <c r="K267" s="9" t="str" cm="1">
        <f t="array" ref="K267">_xlfn.XLOOKUP(1,(Table2[Nom]=$A267)*(Table2[Prénom]=$B267)*(Table2[Entretien réalisé]=K$2),Table2[Date de l''entretien],"",0,-1)</f>
        <v/>
      </c>
      <c r="L267" s="9" t="str" cm="1">
        <f t="array" ref="L267">_xlfn.XLOOKUP(1,(Table2[Nom]=$A267)*(Table2[Prénom]=$B267)*(Table2[Entretien réalisé]=L$2),Table2[Date de l''entretien],"",0,-1)</f>
        <v/>
      </c>
      <c r="M267" s="35" t="str">
        <f>IF(A267="","",IF(H267="",WORKDAY(DATE(YEAR($D267),MONTH($D267)+_xlfn.XLOOKUP(M$2,Paramètres!$A$4:$A$8,Paramètres!$B$4:$B$8,"??",0,1),DAY($D267))-1,1,Table3[Jours fériés]),""))</f>
        <v/>
      </c>
      <c r="N267" s="35" t="str">
        <f>IF(A267="","",IF(I267="",WORKDAY(DATE(YEAR($D267),MONTH($D267)+_xlfn.XLOOKUP(N$2,Paramètres!$A$4:$A$8,Paramètres!$B$4:$B$8,"??",0,1),DAY($D267))-1,1,Table3[Jours fériés]),
WORKDAY(DATE(YEAR($I267),MONTH($I267)+_xlfn.XLOOKUP(N$2,Paramètres!$A$4:$A$8,Paramètres!$B$4:$B$8,"??",0,1),DAY($I267))-1,1,Table3[Jours fériés])))</f>
        <v/>
      </c>
      <c r="O267" s="35" t="str">
        <f>IF(A267="","",IF(J267="",WORKDAY(DATE(YEAR($D267),MONTH($D267)+_xlfn.XLOOKUP(O$2,Paramètres!$A$4:$A$8,Paramètres!$B$4:$B$8,"??",0,1),DAY($D267))-1,1,Table3[Jours fériés]),""))</f>
        <v/>
      </c>
      <c r="P267" s="35" t="str">
        <f>IF(A267="","",IF(K267="",IF($F267=_xlfn.XLOOKUP(P$2,Paramètres!$A$4:$A$8,Paramètres!$B$4:$B$8,"??",0,1),WORKDAY(DATE(YEAR(E267)+_xlfn.XLOOKUP(P$2,Paramètres!$A$4:$A$8,Paramètres!$B$4:$B$8,"??",0,1),MONTH(E267)+2,0)-1,1,Table3[Jours fériés]),
WORKDAY(DATE(YEAR($E267)+_xlfn.XLOOKUP(P$2,Paramètres!$A$4:$A$8,Paramètres!$B$4:$B$8,"??",0,1),MONTH($E267),DAY($E267))-1,1,Table3[Jours fériés])),""))</f>
        <v/>
      </c>
      <c r="Q267" s="35" t="str">
        <f ca="1">IF(A267="","",IF(L267="",IF($F267=_xlfn.XLOOKUP(Q$2,Paramètres!$A$4:$A$8,Paramètres!$B$4:$B$8,"??",0,1),WORKDAY(DATE(YEAR(TODAY()),MONTH(F267)+2,0)-1,1,Table3[Jours fériés]),
WORKDAY(DATE(YEAR($E267)+_xlfn.XLOOKUP(Q$2,Paramètres!$A$4:$A$8,Paramètres!$B$4:$B$8,"??",0,1),MONTH($E267),DAY($E267))-1,1,Table3[Jours fériés])),""))</f>
        <v/>
      </c>
    </row>
    <row r="268" spans="8:17" x14ac:dyDescent="0.2">
      <c r="H268" s="9" t="str" cm="1">
        <f t="array" ref="H268">_xlfn.XLOOKUP(1,(Table2[Nom]=$A268)*(Table2[Prénom]=$B268)*(Table2[Entretien réalisé]=H$2),Table2[Date de l''entretien],"",0,-1)</f>
        <v/>
      </c>
      <c r="I268" s="9" t="str" cm="1">
        <f t="array" ref="I268">_xlfn.XLOOKUP(1,(Table2[Nom]=$A268)*(Table2[Prénom]=$B268)*(Table2[Entretien réalisé]=I$2),Table2[Date de l''entretien],"",0,-1)</f>
        <v/>
      </c>
      <c r="J268" s="9" t="str" cm="1">
        <f t="array" ref="J268">_xlfn.XLOOKUP(1,(Table2[Nom]=$A268)*(Table2[Prénom]=$B268)*(Table2[Entretien réalisé]=J$2),Table2[Date de l''entretien],"",0,-1)</f>
        <v/>
      </c>
      <c r="K268" s="9" t="str" cm="1">
        <f t="array" ref="K268">_xlfn.XLOOKUP(1,(Table2[Nom]=$A268)*(Table2[Prénom]=$B268)*(Table2[Entretien réalisé]=K$2),Table2[Date de l''entretien],"",0,-1)</f>
        <v/>
      </c>
      <c r="L268" s="9" t="str" cm="1">
        <f t="array" ref="L268">_xlfn.XLOOKUP(1,(Table2[Nom]=$A268)*(Table2[Prénom]=$B268)*(Table2[Entretien réalisé]=L$2),Table2[Date de l''entretien],"",0,-1)</f>
        <v/>
      </c>
      <c r="M268" s="35" t="str">
        <f>IF(A268="","",IF(H268="",WORKDAY(DATE(YEAR($D268),MONTH($D268)+_xlfn.XLOOKUP(M$2,Paramètres!$A$4:$A$8,Paramètres!$B$4:$B$8,"??",0,1),DAY($D268))-1,1,Table3[Jours fériés]),""))</f>
        <v/>
      </c>
      <c r="N268" s="35" t="str">
        <f>IF(A268="","",IF(I268="",WORKDAY(DATE(YEAR($D268),MONTH($D268)+_xlfn.XLOOKUP(N$2,Paramètres!$A$4:$A$8,Paramètres!$B$4:$B$8,"??",0,1),DAY($D268))-1,1,Table3[Jours fériés]),
WORKDAY(DATE(YEAR($I268),MONTH($I268)+_xlfn.XLOOKUP(N$2,Paramètres!$A$4:$A$8,Paramètres!$B$4:$B$8,"??",0,1),DAY($I268))-1,1,Table3[Jours fériés])))</f>
        <v/>
      </c>
      <c r="O268" s="35" t="str">
        <f>IF(A268="","",IF(J268="",WORKDAY(DATE(YEAR($D268),MONTH($D268)+_xlfn.XLOOKUP(O$2,Paramètres!$A$4:$A$8,Paramètres!$B$4:$B$8,"??",0,1),DAY($D268))-1,1,Table3[Jours fériés]),""))</f>
        <v/>
      </c>
      <c r="P268" s="35" t="str">
        <f>IF(A268="","",IF(K268="",IF($F268=_xlfn.XLOOKUP(P$2,Paramètres!$A$4:$A$8,Paramètres!$B$4:$B$8,"??",0,1),WORKDAY(DATE(YEAR(E268)+_xlfn.XLOOKUP(P$2,Paramètres!$A$4:$A$8,Paramètres!$B$4:$B$8,"??",0,1),MONTH(E268)+2,0)-1,1,Table3[Jours fériés]),
WORKDAY(DATE(YEAR($E268)+_xlfn.XLOOKUP(P$2,Paramètres!$A$4:$A$8,Paramètres!$B$4:$B$8,"??",0,1),MONTH($E268),DAY($E268))-1,1,Table3[Jours fériés])),""))</f>
        <v/>
      </c>
      <c r="Q268" s="35" t="str">
        <f ca="1">IF(A268="","",IF(L268="",IF($F268=_xlfn.XLOOKUP(Q$2,Paramètres!$A$4:$A$8,Paramètres!$B$4:$B$8,"??",0,1),WORKDAY(DATE(YEAR(TODAY()),MONTH(F268)+2,0)-1,1,Table3[Jours fériés]),
WORKDAY(DATE(YEAR($E268)+_xlfn.XLOOKUP(Q$2,Paramètres!$A$4:$A$8,Paramètres!$B$4:$B$8,"??",0,1),MONTH($E268),DAY($E268))-1,1,Table3[Jours fériés])),""))</f>
        <v/>
      </c>
    </row>
    <row r="269" spans="8:17" x14ac:dyDescent="0.2">
      <c r="H269" s="9" t="str" cm="1">
        <f t="array" ref="H269">_xlfn.XLOOKUP(1,(Table2[Nom]=$A269)*(Table2[Prénom]=$B269)*(Table2[Entretien réalisé]=H$2),Table2[Date de l''entretien],"",0,-1)</f>
        <v/>
      </c>
      <c r="I269" s="9" t="str" cm="1">
        <f t="array" ref="I269">_xlfn.XLOOKUP(1,(Table2[Nom]=$A269)*(Table2[Prénom]=$B269)*(Table2[Entretien réalisé]=I$2),Table2[Date de l''entretien],"",0,-1)</f>
        <v/>
      </c>
      <c r="J269" s="9" t="str" cm="1">
        <f t="array" ref="J269">_xlfn.XLOOKUP(1,(Table2[Nom]=$A269)*(Table2[Prénom]=$B269)*(Table2[Entretien réalisé]=J$2),Table2[Date de l''entretien],"",0,-1)</f>
        <v/>
      </c>
      <c r="K269" s="9" t="str" cm="1">
        <f t="array" ref="K269">_xlfn.XLOOKUP(1,(Table2[Nom]=$A269)*(Table2[Prénom]=$B269)*(Table2[Entretien réalisé]=K$2),Table2[Date de l''entretien],"",0,-1)</f>
        <v/>
      </c>
      <c r="L269" s="9" t="str" cm="1">
        <f t="array" ref="L269">_xlfn.XLOOKUP(1,(Table2[Nom]=$A269)*(Table2[Prénom]=$B269)*(Table2[Entretien réalisé]=L$2),Table2[Date de l''entretien],"",0,-1)</f>
        <v/>
      </c>
      <c r="M269" s="35" t="str">
        <f>IF(A269="","",IF(H269="",WORKDAY(DATE(YEAR($D269),MONTH($D269)+_xlfn.XLOOKUP(M$2,Paramètres!$A$4:$A$8,Paramètres!$B$4:$B$8,"??",0,1),DAY($D269))-1,1,Table3[Jours fériés]),""))</f>
        <v/>
      </c>
      <c r="N269" s="35" t="str">
        <f>IF(A269="","",IF(I269="",WORKDAY(DATE(YEAR($D269),MONTH($D269)+_xlfn.XLOOKUP(N$2,Paramètres!$A$4:$A$8,Paramètres!$B$4:$B$8,"??",0,1),DAY($D269))-1,1,Table3[Jours fériés]),
WORKDAY(DATE(YEAR($I269),MONTH($I269)+_xlfn.XLOOKUP(N$2,Paramètres!$A$4:$A$8,Paramètres!$B$4:$B$8,"??",0,1),DAY($I269))-1,1,Table3[Jours fériés])))</f>
        <v/>
      </c>
      <c r="O269" s="35" t="str">
        <f>IF(A269="","",IF(J269="",WORKDAY(DATE(YEAR($D269),MONTH($D269)+_xlfn.XLOOKUP(O$2,Paramètres!$A$4:$A$8,Paramètres!$B$4:$B$8,"??",0,1),DAY($D269))-1,1,Table3[Jours fériés]),""))</f>
        <v/>
      </c>
      <c r="P269" s="35" t="str">
        <f>IF(A269="","",IF(K269="",IF($F269=_xlfn.XLOOKUP(P$2,Paramètres!$A$4:$A$8,Paramètres!$B$4:$B$8,"??",0,1),WORKDAY(DATE(YEAR(E269)+_xlfn.XLOOKUP(P$2,Paramètres!$A$4:$A$8,Paramètres!$B$4:$B$8,"??",0,1),MONTH(E269)+2,0)-1,1,Table3[Jours fériés]),
WORKDAY(DATE(YEAR($E269)+_xlfn.XLOOKUP(P$2,Paramètres!$A$4:$A$8,Paramètres!$B$4:$B$8,"??",0,1),MONTH($E269),DAY($E269))-1,1,Table3[Jours fériés])),""))</f>
        <v/>
      </c>
      <c r="Q269" s="35" t="str">
        <f ca="1">IF(A269="","",IF(L269="",IF($F269=_xlfn.XLOOKUP(Q$2,Paramètres!$A$4:$A$8,Paramètres!$B$4:$B$8,"??",0,1),WORKDAY(DATE(YEAR(TODAY()),MONTH(F269)+2,0)-1,1,Table3[Jours fériés]),
WORKDAY(DATE(YEAR($E269)+_xlfn.XLOOKUP(Q$2,Paramètres!$A$4:$A$8,Paramètres!$B$4:$B$8,"??",0,1),MONTH($E269),DAY($E269))-1,1,Table3[Jours fériés])),""))</f>
        <v/>
      </c>
    </row>
    <row r="270" spans="8:17" x14ac:dyDescent="0.2">
      <c r="H270" s="9" t="str" cm="1">
        <f t="array" ref="H270">_xlfn.XLOOKUP(1,(Table2[Nom]=$A270)*(Table2[Prénom]=$B270)*(Table2[Entretien réalisé]=H$2),Table2[Date de l''entretien],"",0,-1)</f>
        <v/>
      </c>
      <c r="I270" s="9" t="str" cm="1">
        <f t="array" ref="I270">_xlfn.XLOOKUP(1,(Table2[Nom]=$A270)*(Table2[Prénom]=$B270)*(Table2[Entretien réalisé]=I$2),Table2[Date de l''entretien],"",0,-1)</f>
        <v/>
      </c>
      <c r="J270" s="9" t="str" cm="1">
        <f t="array" ref="J270">_xlfn.XLOOKUP(1,(Table2[Nom]=$A270)*(Table2[Prénom]=$B270)*(Table2[Entretien réalisé]=J$2),Table2[Date de l''entretien],"",0,-1)</f>
        <v/>
      </c>
      <c r="K270" s="9" t="str" cm="1">
        <f t="array" ref="K270">_xlfn.XLOOKUP(1,(Table2[Nom]=$A270)*(Table2[Prénom]=$B270)*(Table2[Entretien réalisé]=K$2),Table2[Date de l''entretien],"",0,-1)</f>
        <v/>
      </c>
      <c r="L270" s="9" t="str" cm="1">
        <f t="array" ref="L270">_xlfn.XLOOKUP(1,(Table2[Nom]=$A270)*(Table2[Prénom]=$B270)*(Table2[Entretien réalisé]=L$2),Table2[Date de l''entretien],"",0,-1)</f>
        <v/>
      </c>
      <c r="M270" s="35" t="str">
        <f>IF(A270="","",IF(H270="",WORKDAY(DATE(YEAR($D270),MONTH($D270)+_xlfn.XLOOKUP(M$2,Paramètres!$A$4:$A$8,Paramètres!$B$4:$B$8,"??",0,1),DAY($D270))-1,1,Table3[Jours fériés]),""))</f>
        <v/>
      </c>
      <c r="N270" s="35" t="str">
        <f>IF(A270="","",IF(I270="",WORKDAY(DATE(YEAR($D270),MONTH($D270)+_xlfn.XLOOKUP(N$2,Paramètres!$A$4:$A$8,Paramètres!$B$4:$B$8,"??",0,1),DAY($D270))-1,1,Table3[Jours fériés]),
WORKDAY(DATE(YEAR($I270),MONTH($I270)+_xlfn.XLOOKUP(N$2,Paramètres!$A$4:$A$8,Paramètres!$B$4:$B$8,"??",0,1),DAY($I270))-1,1,Table3[Jours fériés])))</f>
        <v/>
      </c>
      <c r="O270" s="35" t="str">
        <f>IF(A270="","",IF(J270="",WORKDAY(DATE(YEAR($D270),MONTH($D270)+_xlfn.XLOOKUP(O$2,Paramètres!$A$4:$A$8,Paramètres!$B$4:$B$8,"??",0,1),DAY($D270))-1,1,Table3[Jours fériés]),""))</f>
        <v/>
      </c>
      <c r="P270" s="35" t="str">
        <f>IF(A270="","",IF(K270="",IF($F270=_xlfn.XLOOKUP(P$2,Paramètres!$A$4:$A$8,Paramètres!$B$4:$B$8,"??",0,1),WORKDAY(DATE(YEAR(E270)+_xlfn.XLOOKUP(P$2,Paramètres!$A$4:$A$8,Paramètres!$B$4:$B$8,"??",0,1),MONTH(E270)+2,0)-1,1,Table3[Jours fériés]),
WORKDAY(DATE(YEAR($E270)+_xlfn.XLOOKUP(P$2,Paramètres!$A$4:$A$8,Paramètres!$B$4:$B$8,"??",0,1),MONTH($E270),DAY($E270))-1,1,Table3[Jours fériés])),""))</f>
        <v/>
      </c>
      <c r="Q270" s="35" t="str">
        <f ca="1">IF(A270="","",IF(L270="",IF($F270=_xlfn.XLOOKUP(Q$2,Paramètres!$A$4:$A$8,Paramètres!$B$4:$B$8,"??",0,1),WORKDAY(DATE(YEAR(TODAY()),MONTH(F270)+2,0)-1,1,Table3[Jours fériés]),
WORKDAY(DATE(YEAR($E270)+_xlfn.XLOOKUP(Q$2,Paramètres!$A$4:$A$8,Paramètres!$B$4:$B$8,"??",0,1),MONTH($E270),DAY($E270))-1,1,Table3[Jours fériés])),""))</f>
        <v/>
      </c>
    </row>
    <row r="271" spans="8:17" x14ac:dyDescent="0.2">
      <c r="H271" s="9" t="str" cm="1">
        <f t="array" ref="H271">_xlfn.XLOOKUP(1,(Table2[Nom]=$A271)*(Table2[Prénom]=$B271)*(Table2[Entretien réalisé]=H$2),Table2[Date de l''entretien],"",0,-1)</f>
        <v/>
      </c>
      <c r="I271" s="9" t="str" cm="1">
        <f t="array" ref="I271">_xlfn.XLOOKUP(1,(Table2[Nom]=$A271)*(Table2[Prénom]=$B271)*(Table2[Entretien réalisé]=I$2),Table2[Date de l''entretien],"",0,-1)</f>
        <v/>
      </c>
      <c r="J271" s="9" t="str" cm="1">
        <f t="array" ref="J271">_xlfn.XLOOKUP(1,(Table2[Nom]=$A271)*(Table2[Prénom]=$B271)*(Table2[Entretien réalisé]=J$2),Table2[Date de l''entretien],"",0,-1)</f>
        <v/>
      </c>
      <c r="K271" s="9" t="str" cm="1">
        <f t="array" ref="K271">_xlfn.XLOOKUP(1,(Table2[Nom]=$A271)*(Table2[Prénom]=$B271)*(Table2[Entretien réalisé]=K$2),Table2[Date de l''entretien],"",0,-1)</f>
        <v/>
      </c>
      <c r="L271" s="9" t="str" cm="1">
        <f t="array" ref="L271">_xlfn.XLOOKUP(1,(Table2[Nom]=$A271)*(Table2[Prénom]=$B271)*(Table2[Entretien réalisé]=L$2),Table2[Date de l''entretien],"",0,-1)</f>
        <v/>
      </c>
      <c r="M271" s="35" t="str">
        <f>IF(A271="","",IF(H271="",WORKDAY(DATE(YEAR($D271),MONTH($D271)+_xlfn.XLOOKUP(M$2,Paramètres!$A$4:$A$8,Paramètres!$B$4:$B$8,"??",0,1),DAY($D271))-1,1,Table3[Jours fériés]),""))</f>
        <v/>
      </c>
      <c r="N271" s="35" t="str">
        <f>IF(A271="","",IF(I271="",WORKDAY(DATE(YEAR($D271),MONTH($D271)+_xlfn.XLOOKUP(N$2,Paramètres!$A$4:$A$8,Paramètres!$B$4:$B$8,"??",0,1),DAY($D271))-1,1,Table3[Jours fériés]),
WORKDAY(DATE(YEAR($I271),MONTH($I271)+_xlfn.XLOOKUP(N$2,Paramètres!$A$4:$A$8,Paramètres!$B$4:$B$8,"??",0,1),DAY($I271))-1,1,Table3[Jours fériés])))</f>
        <v/>
      </c>
      <c r="O271" s="35" t="str">
        <f>IF(A271="","",IF(J271="",WORKDAY(DATE(YEAR($D271),MONTH($D271)+_xlfn.XLOOKUP(O$2,Paramètres!$A$4:$A$8,Paramètres!$B$4:$B$8,"??",0,1),DAY($D271))-1,1,Table3[Jours fériés]),""))</f>
        <v/>
      </c>
      <c r="P271" s="35" t="str">
        <f>IF(A271="","",IF(K271="",IF($F271=_xlfn.XLOOKUP(P$2,Paramètres!$A$4:$A$8,Paramètres!$B$4:$B$8,"??",0,1),WORKDAY(DATE(YEAR(E271)+_xlfn.XLOOKUP(P$2,Paramètres!$A$4:$A$8,Paramètres!$B$4:$B$8,"??",0,1),MONTH(E271)+2,0)-1,1,Table3[Jours fériés]),
WORKDAY(DATE(YEAR($E271)+_xlfn.XLOOKUP(P$2,Paramètres!$A$4:$A$8,Paramètres!$B$4:$B$8,"??",0,1),MONTH($E271),DAY($E271))-1,1,Table3[Jours fériés])),""))</f>
        <v/>
      </c>
      <c r="Q271" s="35" t="str">
        <f ca="1">IF(A271="","",IF(L271="",IF($F271=_xlfn.XLOOKUP(Q$2,Paramètres!$A$4:$A$8,Paramètres!$B$4:$B$8,"??",0,1),WORKDAY(DATE(YEAR(TODAY()),MONTH(F271)+2,0)-1,1,Table3[Jours fériés]),
WORKDAY(DATE(YEAR($E271)+_xlfn.XLOOKUP(Q$2,Paramètres!$A$4:$A$8,Paramètres!$B$4:$B$8,"??",0,1),MONTH($E271),DAY($E271))-1,1,Table3[Jours fériés])),""))</f>
        <v/>
      </c>
    </row>
    <row r="272" spans="8:17" x14ac:dyDescent="0.2">
      <c r="H272" s="9" t="str" cm="1">
        <f t="array" ref="H272">_xlfn.XLOOKUP(1,(Table2[Nom]=$A272)*(Table2[Prénom]=$B272)*(Table2[Entretien réalisé]=H$2),Table2[Date de l''entretien],"",0,-1)</f>
        <v/>
      </c>
      <c r="I272" s="9" t="str" cm="1">
        <f t="array" ref="I272">_xlfn.XLOOKUP(1,(Table2[Nom]=$A272)*(Table2[Prénom]=$B272)*(Table2[Entretien réalisé]=I$2),Table2[Date de l''entretien],"",0,-1)</f>
        <v/>
      </c>
      <c r="J272" s="9" t="str" cm="1">
        <f t="array" ref="J272">_xlfn.XLOOKUP(1,(Table2[Nom]=$A272)*(Table2[Prénom]=$B272)*(Table2[Entretien réalisé]=J$2),Table2[Date de l''entretien],"",0,-1)</f>
        <v/>
      </c>
      <c r="K272" s="9" t="str" cm="1">
        <f t="array" ref="K272">_xlfn.XLOOKUP(1,(Table2[Nom]=$A272)*(Table2[Prénom]=$B272)*(Table2[Entretien réalisé]=K$2),Table2[Date de l''entretien],"",0,-1)</f>
        <v/>
      </c>
      <c r="L272" s="9" t="str" cm="1">
        <f t="array" ref="L272">_xlfn.XLOOKUP(1,(Table2[Nom]=$A272)*(Table2[Prénom]=$B272)*(Table2[Entretien réalisé]=L$2),Table2[Date de l''entretien],"",0,-1)</f>
        <v/>
      </c>
      <c r="M272" s="35" t="str">
        <f>IF(A272="","",IF(H272="",WORKDAY(DATE(YEAR($D272),MONTH($D272)+_xlfn.XLOOKUP(M$2,Paramètres!$A$4:$A$8,Paramètres!$B$4:$B$8,"??",0,1),DAY($D272))-1,1,Table3[Jours fériés]),""))</f>
        <v/>
      </c>
      <c r="N272" s="35" t="str">
        <f>IF(A272="","",IF(I272="",WORKDAY(DATE(YEAR($D272),MONTH($D272)+_xlfn.XLOOKUP(N$2,Paramètres!$A$4:$A$8,Paramètres!$B$4:$B$8,"??",0,1),DAY($D272))-1,1,Table3[Jours fériés]),
WORKDAY(DATE(YEAR($I272),MONTH($I272)+_xlfn.XLOOKUP(N$2,Paramètres!$A$4:$A$8,Paramètres!$B$4:$B$8,"??",0,1),DAY($I272))-1,1,Table3[Jours fériés])))</f>
        <v/>
      </c>
      <c r="O272" s="35" t="str">
        <f>IF(A272="","",IF(J272="",WORKDAY(DATE(YEAR($D272),MONTH($D272)+_xlfn.XLOOKUP(O$2,Paramètres!$A$4:$A$8,Paramètres!$B$4:$B$8,"??",0,1),DAY($D272))-1,1,Table3[Jours fériés]),""))</f>
        <v/>
      </c>
      <c r="P272" s="35" t="str">
        <f>IF(A272="","",IF(K272="",IF($F272=_xlfn.XLOOKUP(P$2,Paramètres!$A$4:$A$8,Paramètres!$B$4:$B$8,"??",0,1),WORKDAY(DATE(YEAR(E272)+_xlfn.XLOOKUP(P$2,Paramètres!$A$4:$A$8,Paramètres!$B$4:$B$8,"??",0,1),MONTH(E272)+2,0)-1,1,Table3[Jours fériés]),
WORKDAY(DATE(YEAR($E272)+_xlfn.XLOOKUP(P$2,Paramètres!$A$4:$A$8,Paramètres!$B$4:$B$8,"??",0,1),MONTH($E272),DAY($E272))-1,1,Table3[Jours fériés])),""))</f>
        <v/>
      </c>
      <c r="Q272" s="35" t="str">
        <f ca="1">IF(A272="","",IF(L272="",IF($F272=_xlfn.XLOOKUP(Q$2,Paramètres!$A$4:$A$8,Paramètres!$B$4:$B$8,"??",0,1),WORKDAY(DATE(YEAR(TODAY()),MONTH(F272)+2,0)-1,1,Table3[Jours fériés]),
WORKDAY(DATE(YEAR($E272)+_xlfn.XLOOKUP(Q$2,Paramètres!$A$4:$A$8,Paramètres!$B$4:$B$8,"??",0,1),MONTH($E272),DAY($E272))-1,1,Table3[Jours fériés])),""))</f>
        <v/>
      </c>
    </row>
    <row r="273" spans="8:17" x14ac:dyDescent="0.2">
      <c r="H273" s="9" t="str" cm="1">
        <f t="array" ref="H273">_xlfn.XLOOKUP(1,(Table2[Nom]=$A273)*(Table2[Prénom]=$B273)*(Table2[Entretien réalisé]=H$2),Table2[Date de l''entretien],"",0,-1)</f>
        <v/>
      </c>
      <c r="I273" s="9" t="str" cm="1">
        <f t="array" ref="I273">_xlfn.XLOOKUP(1,(Table2[Nom]=$A273)*(Table2[Prénom]=$B273)*(Table2[Entretien réalisé]=I$2),Table2[Date de l''entretien],"",0,-1)</f>
        <v/>
      </c>
      <c r="J273" s="9" t="str" cm="1">
        <f t="array" ref="J273">_xlfn.XLOOKUP(1,(Table2[Nom]=$A273)*(Table2[Prénom]=$B273)*(Table2[Entretien réalisé]=J$2),Table2[Date de l''entretien],"",0,-1)</f>
        <v/>
      </c>
      <c r="K273" s="9" t="str" cm="1">
        <f t="array" ref="K273">_xlfn.XLOOKUP(1,(Table2[Nom]=$A273)*(Table2[Prénom]=$B273)*(Table2[Entretien réalisé]=K$2),Table2[Date de l''entretien],"",0,-1)</f>
        <v/>
      </c>
      <c r="L273" s="9" t="str" cm="1">
        <f t="array" ref="L273">_xlfn.XLOOKUP(1,(Table2[Nom]=$A273)*(Table2[Prénom]=$B273)*(Table2[Entretien réalisé]=L$2),Table2[Date de l''entretien],"",0,-1)</f>
        <v/>
      </c>
      <c r="M273" s="35" t="str">
        <f>IF(A273="","",IF(H273="",WORKDAY(DATE(YEAR($D273),MONTH($D273)+_xlfn.XLOOKUP(M$2,Paramètres!$A$4:$A$8,Paramètres!$B$4:$B$8,"??",0,1),DAY($D273))-1,1,Table3[Jours fériés]),""))</f>
        <v/>
      </c>
      <c r="N273" s="35" t="str">
        <f>IF(A273="","",IF(I273="",WORKDAY(DATE(YEAR($D273),MONTH($D273)+_xlfn.XLOOKUP(N$2,Paramètres!$A$4:$A$8,Paramètres!$B$4:$B$8,"??",0,1),DAY($D273))-1,1,Table3[Jours fériés]),
WORKDAY(DATE(YEAR($I273),MONTH($I273)+_xlfn.XLOOKUP(N$2,Paramètres!$A$4:$A$8,Paramètres!$B$4:$B$8,"??",0,1),DAY($I273))-1,1,Table3[Jours fériés])))</f>
        <v/>
      </c>
      <c r="O273" s="35" t="str">
        <f>IF(A273="","",IF(J273="",WORKDAY(DATE(YEAR($D273),MONTH($D273)+_xlfn.XLOOKUP(O$2,Paramètres!$A$4:$A$8,Paramètres!$B$4:$B$8,"??",0,1),DAY($D273))-1,1,Table3[Jours fériés]),""))</f>
        <v/>
      </c>
      <c r="P273" s="35" t="str">
        <f>IF(A273="","",IF(K273="",IF($F273=_xlfn.XLOOKUP(P$2,Paramètres!$A$4:$A$8,Paramètres!$B$4:$B$8,"??",0,1),WORKDAY(DATE(YEAR(E273)+_xlfn.XLOOKUP(P$2,Paramètres!$A$4:$A$8,Paramètres!$B$4:$B$8,"??",0,1),MONTH(E273)+2,0)-1,1,Table3[Jours fériés]),
WORKDAY(DATE(YEAR($E273)+_xlfn.XLOOKUP(P$2,Paramètres!$A$4:$A$8,Paramètres!$B$4:$B$8,"??",0,1),MONTH($E273),DAY($E273))-1,1,Table3[Jours fériés])),""))</f>
        <v/>
      </c>
      <c r="Q273" s="35" t="str">
        <f ca="1">IF(A273="","",IF(L273="",IF($F273=_xlfn.XLOOKUP(Q$2,Paramètres!$A$4:$A$8,Paramètres!$B$4:$B$8,"??",0,1),WORKDAY(DATE(YEAR(TODAY()),MONTH(F273)+2,0)-1,1,Table3[Jours fériés]),
WORKDAY(DATE(YEAR($E273)+_xlfn.XLOOKUP(Q$2,Paramètres!$A$4:$A$8,Paramètres!$B$4:$B$8,"??",0,1),MONTH($E273),DAY($E273))-1,1,Table3[Jours fériés])),""))</f>
        <v/>
      </c>
    </row>
    <row r="274" spans="8:17" x14ac:dyDescent="0.2">
      <c r="H274" s="9" t="str" cm="1">
        <f t="array" ref="H274">_xlfn.XLOOKUP(1,(Table2[Nom]=$A274)*(Table2[Prénom]=$B274)*(Table2[Entretien réalisé]=H$2),Table2[Date de l''entretien],"",0,-1)</f>
        <v/>
      </c>
      <c r="I274" s="9" t="str" cm="1">
        <f t="array" ref="I274">_xlfn.XLOOKUP(1,(Table2[Nom]=$A274)*(Table2[Prénom]=$B274)*(Table2[Entretien réalisé]=I$2),Table2[Date de l''entretien],"",0,-1)</f>
        <v/>
      </c>
      <c r="J274" s="9" t="str" cm="1">
        <f t="array" ref="J274">_xlfn.XLOOKUP(1,(Table2[Nom]=$A274)*(Table2[Prénom]=$B274)*(Table2[Entretien réalisé]=J$2),Table2[Date de l''entretien],"",0,-1)</f>
        <v/>
      </c>
      <c r="K274" s="9" t="str" cm="1">
        <f t="array" ref="K274">_xlfn.XLOOKUP(1,(Table2[Nom]=$A274)*(Table2[Prénom]=$B274)*(Table2[Entretien réalisé]=K$2),Table2[Date de l''entretien],"",0,-1)</f>
        <v/>
      </c>
      <c r="L274" s="9" t="str" cm="1">
        <f t="array" ref="L274">_xlfn.XLOOKUP(1,(Table2[Nom]=$A274)*(Table2[Prénom]=$B274)*(Table2[Entretien réalisé]=L$2),Table2[Date de l''entretien],"",0,-1)</f>
        <v/>
      </c>
      <c r="M274" s="35" t="str">
        <f>IF(A274="","",IF(H274="",WORKDAY(DATE(YEAR($D274),MONTH($D274)+_xlfn.XLOOKUP(M$2,Paramètres!$A$4:$A$8,Paramètres!$B$4:$B$8,"??",0,1),DAY($D274))-1,1,Table3[Jours fériés]),""))</f>
        <v/>
      </c>
      <c r="N274" s="35" t="str">
        <f>IF(A274="","",IF(I274="",WORKDAY(DATE(YEAR($D274),MONTH($D274)+_xlfn.XLOOKUP(N$2,Paramètres!$A$4:$A$8,Paramètres!$B$4:$B$8,"??",0,1),DAY($D274))-1,1,Table3[Jours fériés]),
WORKDAY(DATE(YEAR($I274),MONTH($I274)+_xlfn.XLOOKUP(N$2,Paramètres!$A$4:$A$8,Paramètres!$B$4:$B$8,"??",0,1),DAY($I274))-1,1,Table3[Jours fériés])))</f>
        <v/>
      </c>
      <c r="O274" s="35" t="str">
        <f>IF(A274="","",IF(J274="",WORKDAY(DATE(YEAR($D274),MONTH($D274)+_xlfn.XLOOKUP(O$2,Paramètres!$A$4:$A$8,Paramètres!$B$4:$B$8,"??",0,1),DAY($D274))-1,1,Table3[Jours fériés]),""))</f>
        <v/>
      </c>
      <c r="P274" s="35" t="str">
        <f>IF(A274="","",IF(K274="",IF($F274=_xlfn.XLOOKUP(P$2,Paramètres!$A$4:$A$8,Paramètres!$B$4:$B$8,"??",0,1),WORKDAY(DATE(YEAR(E274)+_xlfn.XLOOKUP(P$2,Paramètres!$A$4:$A$8,Paramètres!$B$4:$B$8,"??",0,1),MONTH(E274)+2,0)-1,1,Table3[Jours fériés]),
WORKDAY(DATE(YEAR($E274)+_xlfn.XLOOKUP(P$2,Paramètres!$A$4:$A$8,Paramètres!$B$4:$B$8,"??",0,1),MONTH($E274),DAY($E274))-1,1,Table3[Jours fériés])),""))</f>
        <v/>
      </c>
      <c r="Q274" s="35" t="str">
        <f ca="1">IF(A274="","",IF(L274="",IF($F274=_xlfn.XLOOKUP(Q$2,Paramètres!$A$4:$A$8,Paramètres!$B$4:$B$8,"??",0,1),WORKDAY(DATE(YEAR(TODAY()),MONTH(F274)+2,0)-1,1,Table3[Jours fériés]),
WORKDAY(DATE(YEAR($E274)+_xlfn.XLOOKUP(Q$2,Paramètres!$A$4:$A$8,Paramètres!$B$4:$B$8,"??",0,1),MONTH($E274),DAY($E274))-1,1,Table3[Jours fériés])),""))</f>
        <v/>
      </c>
    </row>
    <row r="275" spans="8:17" x14ac:dyDescent="0.2">
      <c r="H275" s="9" t="str" cm="1">
        <f t="array" ref="H275">_xlfn.XLOOKUP(1,(Table2[Nom]=$A275)*(Table2[Prénom]=$B275)*(Table2[Entretien réalisé]=H$2),Table2[Date de l''entretien],"",0,-1)</f>
        <v/>
      </c>
      <c r="I275" s="9" t="str" cm="1">
        <f t="array" ref="I275">_xlfn.XLOOKUP(1,(Table2[Nom]=$A275)*(Table2[Prénom]=$B275)*(Table2[Entretien réalisé]=I$2),Table2[Date de l''entretien],"",0,-1)</f>
        <v/>
      </c>
      <c r="J275" s="9" t="str" cm="1">
        <f t="array" ref="J275">_xlfn.XLOOKUP(1,(Table2[Nom]=$A275)*(Table2[Prénom]=$B275)*(Table2[Entretien réalisé]=J$2),Table2[Date de l''entretien],"",0,-1)</f>
        <v/>
      </c>
      <c r="K275" s="9" t="str" cm="1">
        <f t="array" ref="K275">_xlfn.XLOOKUP(1,(Table2[Nom]=$A275)*(Table2[Prénom]=$B275)*(Table2[Entretien réalisé]=K$2),Table2[Date de l''entretien],"",0,-1)</f>
        <v/>
      </c>
      <c r="L275" s="9" t="str" cm="1">
        <f t="array" ref="L275">_xlfn.XLOOKUP(1,(Table2[Nom]=$A275)*(Table2[Prénom]=$B275)*(Table2[Entretien réalisé]=L$2),Table2[Date de l''entretien],"",0,-1)</f>
        <v/>
      </c>
      <c r="M275" s="35" t="str">
        <f>IF(A275="","",IF(H275="",WORKDAY(DATE(YEAR($D275),MONTH($D275)+_xlfn.XLOOKUP(M$2,Paramètres!$A$4:$A$8,Paramètres!$B$4:$B$8,"??",0,1),DAY($D275))-1,1,Table3[Jours fériés]),""))</f>
        <v/>
      </c>
      <c r="N275" s="35" t="str">
        <f>IF(A275="","",IF(I275="",WORKDAY(DATE(YEAR($D275),MONTH($D275)+_xlfn.XLOOKUP(N$2,Paramètres!$A$4:$A$8,Paramètres!$B$4:$B$8,"??",0,1),DAY($D275))-1,1,Table3[Jours fériés]),
WORKDAY(DATE(YEAR($I275),MONTH($I275)+_xlfn.XLOOKUP(N$2,Paramètres!$A$4:$A$8,Paramètres!$B$4:$B$8,"??",0,1),DAY($I275))-1,1,Table3[Jours fériés])))</f>
        <v/>
      </c>
      <c r="O275" s="35" t="str">
        <f>IF(A275="","",IF(J275="",WORKDAY(DATE(YEAR($D275),MONTH($D275)+_xlfn.XLOOKUP(O$2,Paramètres!$A$4:$A$8,Paramètres!$B$4:$B$8,"??",0,1),DAY($D275))-1,1,Table3[Jours fériés]),""))</f>
        <v/>
      </c>
      <c r="P275" s="35" t="str">
        <f>IF(A275="","",IF(K275="",IF($F275=_xlfn.XLOOKUP(P$2,Paramètres!$A$4:$A$8,Paramètres!$B$4:$B$8,"??",0,1),WORKDAY(DATE(YEAR(E275)+_xlfn.XLOOKUP(P$2,Paramètres!$A$4:$A$8,Paramètres!$B$4:$B$8,"??",0,1),MONTH(E275)+2,0)-1,1,Table3[Jours fériés]),
WORKDAY(DATE(YEAR($E275)+_xlfn.XLOOKUP(P$2,Paramètres!$A$4:$A$8,Paramètres!$B$4:$B$8,"??",0,1),MONTH($E275),DAY($E275))-1,1,Table3[Jours fériés])),""))</f>
        <v/>
      </c>
      <c r="Q275" s="35" t="str">
        <f ca="1">IF(A275="","",IF(L275="",IF($F275=_xlfn.XLOOKUP(Q$2,Paramètres!$A$4:$A$8,Paramètres!$B$4:$B$8,"??",0,1),WORKDAY(DATE(YEAR(TODAY()),MONTH(F275)+2,0)-1,1,Table3[Jours fériés]),
WORKDAY(DATE(YEAR($E275)+_xlfn.XLOOKUP(Q$2,Paramètres!$A$4:$A$8,Paramètres!$B$4:$B$8,"??",0,1),MONTH($E275),DAY($E275))-1,1,Table3[Jours fériés])),""))</f>
        <v/>
      </c>
    </row>
    <row r="276" spans="8:17" x14ac:dyDescent="0.2">
      <c r="H276" s="9" t="str" cm="1">
        <f t="array" ref="H276">_xlfn.XLOOKUP(1,(Table2[Nom]=$A276)*(Table2[Prénom]=$B276)*(Table2[Entretien réalisé]=H$2),Table2[Date de l''entretien],"",0,-1)</f>
        <v/>
      </c>
      <c r="I276" s="9" t="str" cm="1">
        <f t="array" ref="I276">_xlfn.XLOOKUP(1,(Table2[Nom]=$A276)*(Table2[Prénom]=$B276)*(Table2[Entretien réalisé]=I$2),Table2[Date de l''entretien],"",0,-1)</f>
        <v/>
      </c>
      <c r="J276" s="9" t="str" cm="1">
        <f t="array" ref="J276">_xlfn.XLOOKUP(1,(Table2[Nom]=$A276)*(Table2[Prénom]=$B276)*(Table2[Entretien réalisé]=J$2),Table2[Date de l''entretien],"",0,-1)</f>
        <v/>
      </c>
      <c r="K276" s="9" t="str" cm="1">
        <f t="array" ref="K276">_xlfn.XLOOKUP(1,(Table2[Nom]=$A276)*(Table2[Prénom]=$B276)*(Table2[Entretien réalisé]=K$2),Table2[Date de l''entretien],"",0,-1)</f>
        <v/>
      </c>
      <c r="L276" s="9" t="str" cm="1">
        <f t="array" ref="L276">_xlfn.XLOOKUP(1,(Table2[Nom]=$A276)*(Table2[Prénom]=$B276)*(Table2[Entretien réalisé]=L$2),Table2[Date de l''entretien],"",0,-1)</f>
        <v/>
      </c>
      <c r="M276" s="35" t="str">
        <f>IF(A276="","",IF(H276="",WORKDAY(DATE(YEAR($D276),MONTH($D276)+_xlfn.XLOOKUP(M$2,Paramètres!$A$4:$A$8,Paramètres!$B$4:$B$8,"??",0,1),DAY($D276))-1,1,Table3[Jours fériés]),""))</f>
        <v/>
      </c>
      <c r="N276" s="35" t="str">
        <f>IF(A276="","",IF(I276="",WORKDAY(DATE(YEAR($D276),MONTH($D276)+_xlfn.XLOOKUP(N$2,Paramètres!$A$4:$A$8,Paramètres!$B$4:$B$8,"??",0,1),DAY($D276))-1,1,Table3[Jours fériés]),
WORKDAY(DATE(YEAR($I276),MONTH($I276)+_xlfn.XLOOKUP(N$2,Paramètres!$A$4:$A$8,Paramètres!$B$4:$B$8,"??",0,1),DAY($I276))-1,1,Table3[Jours fériés])))</f>
        <v/>
      </c>
      <c r="O276" s="35" t="str">
        <f>IF(A276="","",IF(J276="",WORKDAY(DATE(YEAR($D276),MONTH($D276)+_xlfn.XLOOKUP(O$2,Paramètres!$A$4:$A$8,Paramètres!$B$4:$B$8,"??",0,1),DAY($D276))-1,1,Table3[Jours fériés]),""))</f>
        <v/>
      </c>
      <c r="P276" s="35" t="str">
        <f>IF(A276="","",IF(K276="",IF($F276=_xlfn.XLOOKUP(P$2,Paramètres!$A$4:$A$8,Paramètres!$B$4:$B$8,"??",0,1),WORKDAY(DATE(YEAR(E276)+_xlfn.XLOOKUP(P$2,Paramètres!$A$4:$A$8,Paramètres!$B$4:$B$8,"??",0,1),MONTH(E276)+2,0)-1,1,Table3[Jours fériés]),
WORKDAY(DATE(YEAR($E276)+_xlfn.XLOOKUP(P$2,Paramètres!$A$4:$A$8,Paramètres!$B$4:$B$8,"??",0,1),MONTH($E276),DAY($E276))-1,1,Table3[Jours fériés])),""))</f>
        <v/>
      </c>
      <c r="Q276" s="35" t="str">
        <f ca="1">IF(A276="","",IF(L276="",IF($F276=_xlfn.XLOOKUP(Q$2,Paramètres!$A$4:$A$8,Paramètres!$B$4:$B$8,"??",0,1),WORKDAY(DATE(YEAR(TODAY()),MONTH(F276)+2,0)-1,1,Table3[Jours fériés]),
WORKDAY(DATE(YEAR($E276)+_xlfn.XLOOKUP(Q$2,Paramètres!$A$4:$A$8,Paramètres!$B$4:$B$8,"??",0,1),MONTH($E276),DAY($E276))-1,1,Table3[Jours fériés])),""))</f>
        <v/>
      </c>
    </row>
    <row r="277" spans="8:17" x14ac:dyDescent="0.2">
      <c r="H277" s="9" t="str" cm="1">
        <f t="array" ref="H277">_xlfn.XLOOKUP(1,(Table2[Nom]=$A277)*(Table2[Prénom]=$B277)*(Table2[Entretien réalisé]=H$2),Table2[Date de l''entretien],"",0,-1)</f>
        <v/>
      </c>
      <c r="I277" s="9" t="str" cm="1">
        <f t="array" ref="I277">_xlfn.XLOOKUP(1,(Table2[Nom]=$A277)*(Table2[Prénom]=$B277)*(Table2[Entretien réalisé]=I$2),Table2[Date de l''entretien],"",0,-1)</f>
        <v/>
      </c>
      <c r="J277" s="9" t="str" cm="1">
        <f t="array" ref="J277">_xlfn.XLOOKUP(1,(Table2[Nom]=$A277)*(Table2[Prénom]=$B277)*(Table2[Entretien réalisé]=J$2),Table2[Date de l''entretien],"",0,-1)</f>
        <v/>
      </c>
      <c r="K277" s="9" t="str" cm="1">
        <f t="array" ref="K277">_xlfn.XLOOKUP(1,(Table2[Nom]=$A277)*(Table2[Prénom]=$B277)*(Table2[Entretien réalisé]=K$2),Table2[Date de l''entretien],"",0,-1)</f>
        <v/>
      </c>
      <c r="L277" s="9" t="str" cm="1">
        <f t="array" ref="L277">_xlfn.XLOOKUP(1,(Table2[Nom]=$A277)*(Table2[Prénom]=$B277)*(Table2[Entretien réalisé]=L$2),Table2[Date de l''entretien],"",0,-1)</f>
        <v/>
      </c>
      <c r="M277" s="35" t="str">
        <f>IF(A277="","",IF(H277="",WORKDAY(DATE(YEAR($D277),MONTH($D277)+_xlfn.XLOOKUP(M$2,Paramètres!$A$4:$A$8,Paramètres!$B$4:$B$8,"??",0,1),DAY($D277))-1,1,Table3[Jours fériés]),""))</f>
        <v/>
      </c>
      <c r="N277" s="35" t="str">
        <f>IF(A277="","",IF(I277="",WORKDAY(DATE(YEAR($D277),MONTH($D277)+_xlfn.XLOOKUP(N$2,Paramètres!$A$4:$A$8,Paramètres!$B$4:$B$8,"??",0,1),DAY($D277))-1,1,Table3[Jours fériés]),
WORKDAY(DATE(YEAR($I277),MONTH($I277)+_xlfn.XLOOKUP(N$2,Paramètres!$A$4:$A$8,Paramètres!$B$4:$B$8,"??",0,1),DAY($I277))-1,1,Table3[Jours fériés])))</f>
        <v/>
      </c>
      <c r="O277" s="35" t="str">
        <f>IF(A277="","",IF(J277="",WORKDAY(DATE(YEAR($D277),MONTH($D277)+_xlfn.XLOOKUP(O$2,Paramètres!$A$4:$A$8,Paramètres!$B$4:$B$8,"??",0,1),DAY($D277))-1,1,Table3[Jours fériés]),""))</f>
        <v/>
      </c>
      <c r="P277" s="35" t="str">
        <f>IF(A277="","",IF(K277="",IF($F277=_xlfn.XLOOKUP(P$2,Paramètres!$A$4:$A$8,Paramètres!$B$4:$B$8,"??",0,1),WORKDAY(DATE(YEAR(E277)+_xlfn.XLOOKUP(P$2,Paramètres!$A$4:$A$8,Paramètres!$B$4:$B$8,"??",0,1),MONTH(E277)+2,0)-1,1,Table3[Jours fériés]),
WORKDAY(DATE(YEAR($E277)+_xlfn.XLOOKUP(P$2,Paramètres!$A$4:$A$8,Paramètres!$B$4:$B$8,"??",0,1),MONTH($E277),DAY($E277))-1,1,Table3[Jours fériés])),""))</f>
        <v/>
      </c>
      <c r="Q277" s="35" t="str">
        <f ca="1">IF(A277="","",IF(L277="",IF($F277=_xlfn.XLOOKUP(Q$2,Paramètres!$A$4:$A$8,Paramètres!$B$4:$B$8,"??",0,1),WORKDAY(DATE(YEAR(TODAY()),MONTH(F277)+2,0)-1,1,Table3[Jours fériés]),
WORKDAY(DATE(YEAR($E277)+_xlfn.XLOOKUP(Q$2,Paramètres!$A$4:$A$8,Paramètres!$B$4:$B$8,"??",0,1),MONTH($E277),DAY($E277))-1,1,Table3[Jours fériés])),""))</f>
        <v/>
      </c>
    </row>
    <row r="278" spans="8:17" x14ac:dyDescent="0.2">
      <c r="H278" s="9" t="str" cm="1">
        <f t="array" ref="H278">_xlfn.XLOOKUP(1,(Table2[Nom]=$A278)*(Table2[Prénom]=$B278)*(Table2[Entretien réalisé]=H$2),Table2[Date de l''entretien],"",0,-1)</f>
        <v/>
      </c>
      <c r="I278" s="9" t="str" cm="1">
        <f t="array" ref="I278">_xlfn.XLOOKUP(1,(Table2[Nom]=$A278)*(Table2[Prénom]=$B278)*(Table2[Entretien réalisé]=I$2),Table2[Date de l''entretien],"",0,-1)</f>
        <v/>
      </c>
      <c r="J278" s="9" t="str" cm="1">
        <f t="array" ref="J278">_xlfn.XLOOKUP(1,(Table2[Nom]=$A278)*(Table2[Prénom]=$B278)*(Table2[Entretien réalisé]=J$2),Table2[Date de l''entretien],"",0,-1)</f>
        <v/>
      </c>
      <c r="K278" s="9" t="str" cm="1">
        <f t="array" ref="K278">_xlfn.XLOOKUP(1,(Table2[Nom]=$A278)*(Table2[Prénom]=$B278)*(Table2[Entretien réalisé]=K$2),Table2[Date de l''entretien],"",0,-1)</f>
        <v/>
      </c>
      <c r="L278" s="9" t="str" cm="1">
        <f t="array" ref="L278">_xlfn.XLOOKUP(1,(Table2[Nom]=$A278)*(Table2[Prénom]=$B278)*(Table2[Entretien réalisé]=L$2),Table2[Date de l''entretien],"",0,-1)</f>
        <v/>
      </c>
      <c r="M278" s="35" t="str">
        <f>IF(A278="","",IF(H278="",WORKDAY(DATE(YEAR($D278),MONTH($D278)+_xlfn.XLOOKUP(M$2,Paramètres!$A$4:$A$8,Paramètres!$B$4:$B$8,"??",0,1),DAY($D278))-1,1,Table3[Jours fériés]),""))</f>
        <v/>
      </c>
      <c r="N278" s="35" t="str">
        <f>IF(A278="","",IF(I278="",WORKDAY(DATE(YEAR($D278),MONTH($D278)+_xlfn.XLOOKUP(N$2,Paramètres!$A$4:$A$8,Paramètres!$B$4:$B$8,"??",0,1),DAY($D278))-1,1,Table3[Jours fériés]),
WORKDAY(DATE(YEAR($I278),MONTH($I278)+_xlfn.XLOOKUP(N$2,Paramètres!$A$4:$A$8,Paramètres!$B$4:$B$8,"??",0,1),DAY($I278))-1,1,Table3[Jours fériés])))</f>
        <v/>
      </c>
      <c r="O278" s="35" t="str">
        <f>IF(A278="","",IF(J278="",WORKDAY(DATE(YEAR($D278),MONTH($D278)+_xlfn.XLOOKUP(O$2,Paramètres!$A$4:$A$8,Paramètres!$B$4:$B$8,"??",0,1),DAY($D278))-1,1,Table3[Jours fériés]),""))</f>
        <v/>
      </c>
      <c r="P278" s="35" t="str">
        <f>IF(A278="","",IF(K278="",IF($F278=_xlfn.XLOOKUP(P$2,Paramètres!$A$4:$A$8,Paramètres!$B$4:$B$8,"??",0,1),WORKDAY(DATE(YEAR(E278)+_xlfn.XLOOKUP(P$2,Paramètres!$A$4:$A$8,Paramètres!$B$4:$B$8,"??",0,1),MONTH(E278)+2,0)-1,1,Table3[Jours fériés]),
WORKDAY(DATE(YEAR($E278)+_xlfn.XLOOKUP(P$2,Paramètres!$A$4:$A$8,Paramètres!$B$4:$B$8,"??",0,1),MONTH($E278),DAY($E278))-1,1,Table3[Jours fériés])),""))</f>
        <v/>
      </c>
      <c r="Q278" s="35" t="str">
        <f ca="1">IF(A278="","",IF(L278="",IF($F278=_xlfn.XLOOKUP(Q$2,Paramètres!$A$4:$A$8,Paramètres!$B$4:$B$8,"??",0,1),WORKDAY(DATE(YEAR(TODAY()),MONTH(F278)+2,0)-1,1,Table3[Jours fériés]),
WORKDAY(DATE(YEAR($E278)+_xlfn.XLOOKUP(Q$2,Paramètres!$A$4:$A$8,Paramètres!$B$4:$B$8,"??",0,1),MONTH($E278),DAY($E278))-1,1,Table3[Jours fériés])),""))</f>
        <v/>
      </c>
    </row>
    <row r="279" spans="8:17" x14ac:dyDescent="0.2">
      <c r="H279" s="9" t="str" cm="1">
        <f t="array" ref="H279">_xlfn.XLOOKUP(1,(Table2[Nom]=$A279)*(Table2[Prénom]=$B279)*(Table2[Entretien réalisé]=H$2),Table2[Date de l''entretien],"",0,-1)</f>
        <v/>
      </c>
      <c r="I279" s="9" t="str" cm="1">
        <f t="array" ref="I279">_xlfn.XLOOKUP(1,(Table2[Nom]=$A279)*(Table2[Prénom]=$B279)*(Table2[Entretien réalisé]=I$2),Table2[Date de l''entretien],"",0,-1)</f>
        <v/>
      </c>
      <c r="J279" s="9" t="str" cm="1">
        <f t="array" ref="J279">_xlfn.XLOOKUP(1,(Table2[Nom]=$A279)*(Table2[Prénom]=$B279)*(Table2[Entretien réalisé]=J$2),Table2[Date de l''entretien],"",0,-1)</f>
        <v/>
      </c>
      <c r="K279" s="9" t="str" cm="1">
        <f t="array" ref="K279">_xlfn.XLOOKUP(1,(Table2[Nom]=$A279)*(Table2[Prénom]=$B279)*(Table2[Entretien réalisé]=K$2),Table2[Date de l''entretien],"",0,-1)</f>
        <v/>
      </c>
      <c r="L279" s="9" t="str" cm="1">
        <f t="array" ref="L279">_xlfn.XLOOKUP(1,(Table2[Nom]=$A279)*(Table2[Prénom]=$B279)*(Table2[Entretien réalisé]=L$2),Table2[Date de l''entretien],"",0,-1)</f>
        <v/>
      </c>
      <c r="M279" s="35" t="str">
        <f>IF(A279="","",IF(H279="",WORKDAY(DATE(YEAR($D279),MONTH($D279)+_xlfn.XLOOKUP(M$2,Paramètres!$A$4:$A$8,Paramètres!$B$4:$B$8,"??",0,1),DAY($D279))-1,1,Table3[Jours fériés]),""))</f>
        <v/>
      </c>
      <c r="N279" s="35" t="str">
        <f>IF(A279="","",IF(I279="",WORKDAY(DATE(YEAR($D279),MONTH($D279)+_xlfn.XLOOKUP(N$2,Paramètres!$A$4:$A$8,Paramètres!$B$4:$B$8,"??",0,1),DAY($D279))-1,1,Table3[Jours fériés]),
WORKDAY(DATE(YEAR($I279),MONTH($I279)+_xlfn.XLOOKUP(N$2,Paramètres!$A$4:$A$8,Paramètres!$B$4:$B$8,"??",0,1),DAY($I279))-1,1,Table3[Jours fériés])))</f>
        <v/>
      </c>
      <c r="O279" s="35" t="str">
        <f>IF(A279="","",IF(J279="",WORKDAY(DATE(YEAR($D279),MONTH($D279)+_xlfn.XLOOKUP(O$2,Paramètres!$A$4:$A$8,Paramètres!$B$4:$B$8,"??",0,1),DAY($D279))-1,1,Table3[Jours fériés]),""))</f>
        <v/>
      </c>
      <c r="P279" s="35" t="str">
        <f>IF(A279="","",IF(K279="",IF($F279=_xlfn.XLOOKUP(P$2,Paramètres!$A$4:$A$8,Paramètres!$B$4:$B$8,"??",0,1),WORKDAY(DATE(YEAR(E279)+_xlfn.XLOOKUP(P$2,Paramètres!$A$4:$A$8,Paramètres!$B$4:$B$8,"??",0,1),MONTH(E279)+2,0)-1,1,Table3[Jours fériés]),
WORKDAY(DATE(YEAR($E279)+_xlfn.XLOOKUP(P$2,Paramètres!$A$4:$A$8,Paramètres!$B$4:$B$8,"??",0,1),MONTH($E279),DAY($E279))-1,1,Table3[Jours fériés])),""))</f>
        <v/>
      </c>
      <c r="Q279" s="35" t="str">
        <f ca="1">IF(A279="","",IF(L279="",IF($F279=_xlfn.XLOOKUP(Q$2,Paramètres!$A$4:$A$8,Paramètres!$B$4:$B$8,"??",0,1),WORKDAY(DATE(YEAR(TODAY()),MONTH(F279)+2,0)-1,1,Table3[Jours fériés]),
WORKDAY(DATE(YEAR($E279)+_xlfn.XLOOKUP(Q$2,Paramètres!$A$4:$A$8,Paramètres!$B$4:$B$8,"??",0,1),MONTH($E279),DAY($E279))-1,1,Table3[Jours fériés])),""))</f>
        <v/>
      </c>
    </row>
    <row r="280" spans="8:17" x14ac:dyDescent="0.2">
      <c r="H280" s="9" t="str" cm="1">
        <f t="array" ref="H280">_xlfn.XLOOKUP(1,(Table2[Nom]=$A280)*(Table2[Prénom]=$B280)*(Table2[Entretien réalisé]=H$2),Table2[Date de l''entretien],"",0,-1)</f>
        <v/>
      </c>
      <c r="I280" s="9" t="str" cm="1">
        <f t="array" ref="I280">_xlfn.XLOOKUP(1,(Table2[Nom]=$A280)*(Table2[Prénom]=$B280)*(Table2[Entretien réalisé]=I$2),Table2[Date de l''entretien],"",0,-1)</f>
        <v/>
      </c>
      <c r="J280" s="9" t="str" cm="1">
        <f t="array" ref="J280">_xlfn.XLOOKUP(1,(Table2[Nom]=$A280)*(Table2[Prénom]=$B280)*(Table2[Entretien réalisé]=J$2),Table2[Date de l''entretien],"",0,-1)</f>
        <v/>
      </c>
      <c r="K280" s="9" t="str" cm="1">
        <f t="array" ref="K280">_xlfn.XLOOKUP(1,(Table2[Nom]=$A280)*(Table2[Prénom]=$B280)*(Table2[Entretien réalisé]=K$2),Table2[Date de l''entretien],"",0,-1)</f>
        <v/>
      </c>
      <c r="L280" s="9" t="str" cm="1">
        <f t="array" ref="L280">_xlfn.XLOOKUP(1,(Table2[Nom]=$A280)*(Table2[Prénom]=$B280)*(Table2[Entretien réalisé]=L$2),Table2[Date de l''entretien],"",0,-1)</f>
        <v/>
      </c>
      <c r="M280" s="35" t="str">
        <f>IF(A280="","",IF(H280="",WORKDAY(DATE(YEAR($D280),MONTH($D280)+_xlfn.XLOOKUP(M$2,Paramètres!$A$4:$A$8,Paramètres!$B$4:$B$8,"??",0,1),DAY($D280))-1,1,Table3[Jours fériés]),""))</f>
        <v/>
      </c>
      <c r="N280" s="35" t="str">
        <f>IF(A280="","",IF(I280="",WORKDAY(DATE(YEAR($D280),MONTH($D280)+_xlfn.XLOOKUP(N$2,Paramètres!$A$4:$A$8,Paramètres!$B$4:$B$8,"??",0,1),DAY($D280))-1,1,Table3[Jours fériés]),
WORKDAY(DATE(YEAR($I280),MONTH($I280)+_xlfn.XLOOKUP(N$2,Paramètres!$A$4:$A$8,Paramètres!$B$4:$B$8,"??",0,1),DAY($I280))-1,1,Table3[Jours fériés])))</f>
        <v/>
      </c>
      <c r="O280" s="35" t="str">
        <f>IF(A280="","",IF(J280="",WORKDAY(DATE(YEAR($D280),MONTH($D280)+_xlfn.XLOOKUP(O$2,Paramètres!$A$4:$A$8,Paramètres!$B$4:$B$8,"??",0,1),DAY($D280))-1,1,Table3[Jours fériés]),""))</f>
        <v/>
      </c>
      <c r="P280" s="35" t="str">
        <f>IF(A280="","",IF(K280="",IF($F280=_xlfn.XLOOKUP(P$2,Paramètres!$A$4:$A$8,Paramètres!$B$4:$B$8,"??",0,1),WORKDAY(DATE(YEAR(E280)+_xlfn.XLOOKUP(P$2,Paramètres!$A$4:$A$8,Paramètres!$B$4:$B$8,"??",0,1),MONTH(E280)+2,0)-1,1,Table3[Jours fériés]),
WORKDAY(DATE(YEAR($E280)+_xlfn.XLOOKUP(P$2,Paramètres!$A$4:$A$8,Paramètres!$B$4:$B$8,"??",0,1),MONTH($E280),DAY($E280))-1,1,Table3[Jours fériés])),""))</f>
        <v/>
      </c>
      <c r="Q280" s="35" t="str">
        <f ca="1">IF(A280="","",IF(L280="",IF($F280=_xlfn.XLOOKUP(Q$2,Paramètres!$A$4:$A$8,Paramètres!$B$4:$B$8,"??",0,1),WORKDAY(DATE(YEAR(TODAY()),MONTH(F280)+2,0)-1,1,Table3[Jours fériés]),
WORKDAY(DATE(YEAR($E280)+_xlfn.XLOOKUP(Q$2,Paramètres!$A$4:$A$8,Paramètres!$B$4:$B$8,"??",0,1),MONTH($E280),DAY($E280))-1,1,Table3[Jours fériés])),""))</f>
        <v/>
      </c>
    </row>
    <row r="281" spans="8:17" x14ac:dyDescent="0.2">
      <c r="H281" s="9" t="str" cm="1">
        <f t="array" ref="H281">_xlfn.XLOOKUP(1,(Table2[Nom]=$A281)*(Table2[Prénom]=$B281)*(Table2[Entretien réalisé]=H$2),Table2[Date de l''entretien],"",0,-1)</f>
        <v/>
      </c>
      <c r="I281" s="9" t="str" cm="1">
        <f t="array" ref="I281">_xlfn.XLOOKUP(1,(Table2[Nom]=$A281)*(Table2[Prénom]=$B281)*(Table2[Entretien réalisé]=I$2),Table2[Date de l''entretien],"",0,-1)</f>
        <v/>
      </c>
      <c r="J281" s="9" t="str" cm="1">
        <f t="array" ref="J281">_xlfn.XLOOKUP(1,(Table2[Nom]=$A281)*(Table2[Prénom]=$B281)*(Table2[Entretien réalisé]=J$2),Table2[Date de l''entretien],"",0,-1)</f>
        <v/>
      </c>
      <c r="K281" s="9" t="str" cm="1">
        <f t="array" ref="K281">_xlfn.XLOOKUP(1,(Table2[Nom]=$A281)*(Table2[Prénom]=$B281)*(Table2[Entretien réalisé]=K$2),Table2[Date de l''entretien],"",0,-1)</f>
        <v/>
      </c>
      <c r="L281" s="9" t="str" cm="1">
        <f t="array" ref="L281">_xlfn.XLOOKUP(1,(Table2[Nom]=$A281)*(Table2[Prénom]=$B281)*(Table2[Entretien réalisé]=L$2),Table2[Date de l''entretien],"",0,-1)</f>
        <v/>
      </c>
      <c r="M281" s="35" t="str">
        <f>IF(A281="","",IF(H281="",WORKDAY(DATE(YEAR($D281),MONTH($D281)+_xlfn.XLOOKUP(M$2,Paramètres!$A$4:$A$8,Paramètres!$B$4:$B$8,"??",0,1),DAY($D281))-1,1,Table3[Jours fériés]),""))</f>
        <v/>
      </c>
      <c r="N281" s="35" t="str">
        <f>IF(A281="","",IF(I281="",WORKDAY(DATE(YEAR($D281),MONTH($D281)+_xlfn.XLOOKUP(N$2,Paramètres!$A$4:$A$8,Paramètres!$B$4:$B$8,"??",0,1),DAY($D281))-1,1,Table3[Jours fériés]),
WORKDAY(DATE(YEAR($I281),MONTH($I281)+_xlfn.XLOOKUP(N$2,Paramètres!$A$4:$A$8,Paramètres!$B$4:$B$8,"??",0,1),DAY($I281))-1,1,Table3[Jours fériés])))</f>
        <v/>
      </c>
      <c r="O281" s="35" t="str">
        <f>IF(A281="","",IF(J281="",WORKDAY(DATE(YEAR($D281),MONTH($D281)+_xlfn.XLOOKUP(O$2,Paramètres!$A$4:$A$8,Paramètres!$B$4:$B$8,"??",0,1),DAY($D281))-1,1,Table3[Jours fériés]),""))</f>
        <v/>
      </c>
      <c r="P281" s="35" t="str">
        <f>IF(A281="","",IF(K281="",IF($F281=_xlfn.XLOOKUP(P$2,Paramètres!$A$4:$A$8,Paramètres!$B$4:$B$8,"??",0,1),WORKDAY(DATE(YEAR(E281)+_xlfn.XLOOKUP(P$2,Paramètres!$A$4:$A$8,Paramètres!$B$4:$B$8,"??",0,1),MONTH(E281)+2,0)-1,1,Table3[Jours fériés]),
WORKDAY(DATE(YEAR($E281)+_xlfn.XLOOKUP(P$2,Paramètres!$A$4:$A$8,Paramètres!$B$4:$B$8,"??",0,1),MONTH($E281),DAY($E281))-1,1,Table3[Jours fériés])),""))</f>
        <v/>
      </c>
      <c r="Q281" s="35" t="str">
        <f ca="1">IF(A281="","",IF(L281="",IF($F281=_xlfn.XLOOKUP(Q$2,Paramètres!$A$4:$A$8,Paramètres!$B$4:$B$8,"??",0,1),WORKDAY(DATE(YEAR(TODAY()),MONTH(F281)+2,0)-1,1,Table3[Jours fériés]),
WORKDAY(DATE(YEAR($E281)+_xlfn.XLOOKUP(Q$2,Paramètres!$A$4:$A$8,Paramètres!$B$4:$B$8,"??",0,1),MONTH($E281),DAY($E281))-1,1,Table3[Jours fériés])),""))</f>
        <v/>
      </c>
    </row>
    <row r="282" spans="8:17" x14ac:dyDescent="0.2">
      <c r="H282" s="9" t="str" cm="1">
        <f t="array" ref="H282">_xlfn.XLOOKUP(1,(Table2[Nom]=$A282)*(Table2[Prénom]=$B282)*(Table2[Entretien réalisé]=H$2),Table2[Date de l''entretien],"",0,-1)</f>
        <v/>
      </c>
      <c r="I282" s="9" t="str" cm="1">
        <f t="array" ref="I282">_xlfn.XLOOKUP(1,(Table2[Nom]=$A282)*(Table2[Prénom]=$B282)*(Table2[Entretien réalisé]=I$2),Table2[Date de l''entretien],"",0,-1)</f>
        <v/>
      </c>
      <c r="J282" s="9" t="str" cm="1">
        <f t="array" ref="J282">_xlfn.XLOOKUP(1,(Table2[Nom]=$A282)*(Table2[Prénom]=$B282)*(Table2[Entretien réalisé]=J$2),Table2[Date de l''entretien],"",0,-1)</f>
        <v/>
      </c>
      <c r="K282" s="9" t="str" cm="1">
        <f t="array" ref="K282">_xlfn.XLOOKUP(1,(Table2[Nom]=$A282)*(Table2[Prénom]=$B282)*(Table2[Entretien réalisé]=K$2),Table2[Date de l''entretien],"",0,-1)</f>
        <v/>
      </c>
      <c r="L282" s="9" t="str" cm="1">
        <f t="array" ref="L282">_xlfn.XLOOKUP(1,(Table2[Nom]=$A282)*(Table2[Prénom]=$B282)*(Table2[Entretien réalisé]=L$2),Table2[Date de l''entretien],"",0,-1)</f>
        <v/>
      </c>
      <c r="M282" s="35" t="str">
        <f>IF(A282="","",IF(H282="",WORKDAY(DATE(YEAR($D282),MONTH($D282)+_xlfn.XLOOKUP(M$2,Paramètres!$A$4:$A$8,Paramètres!$B$4:$B$8,"??",0,1),DAY($D282))-1,1,Table3[Jours fériés]),""))</f>
        <v/>
      </c>
      <c r="N282" s="35" t="str">
        <f>IF(A282="","",IF(I282="",WORKDAY(DATE(YEAR($D282),MONTH($D282)+_xlfn.XLOOKUP(N$2,Paramètres!$A$4:$A$8,Paramètres!$B$4:$B$8,"??",0,1),DAY($D282))-1,1,Table3[Jours fériés]),
WORKDAY(DATE(YEAR($I282),MONTH($I282)+_xlfn.XLOOKUP(N$2,Paramètres!$A$4:$A$8,Paramètres!$B$4:$B$8,"??",0,1),DAY($I282))-1,1,Table3[Jours fériés])))</f>
        <v/>
      </c>
      <c r="O282" s="35" t="str">
        <f>IF(A282="","",IF(J282="",WORKDAY(DATE(YEAR($D282),MONTH($D282)+_xlfn.XLOOKUP(O$2,Paramètres!$A$4:$A$8,Paramètres!$B$4:$B$8,"??",0,1),DAY($D282))-1,1,Table3[Jours fériés]),""))</f>
        <v/>
      </c>
      <c r="P282" s="35" t="str">
        <f>IF(A282="","",IF(K282="",IF($F282=_xlfn.XLOOKUP(P$2,Paramètres!$A$4:$A$8,Paramètres!$B$4:$B$8,"??",0,1),WORKDAY(DATE(YEAR(E282)+_xlfn.XLOOKUP(P$2,Paramètres!$A$4:$A$8,Paramètres!$B$4:$B$8,"??",0,1),MONTH(E282)+2,0)-1,1,Table3[Jours fériés]),
WORKDAY(DATE(YEAR($E282)+_xlfn.XLOOKUP(P$2,Paramètres!$A$4:$A$8,Paramètres!$B$4:$B$8,"??",0,1),MONTH($E282),DAY($E282))-1,1,Table3[Jours fériés])),""))</f>
        <v/>
      </c>
      <c r="Q282" s="35" t="str">
        <f ca="1">IF(A282="","",IF(L282="",IF($F282=_xlfn.XLOOKUP(Q$2,Paramètres!$A$4:$A$8,Paramètres!$B$4:$B$8,"??",0,1),WORKDAY(DATE(YEAR(TODAY()),MONTH(F282)+2,0)-1,1,Table3[Jours fériés]),
WORKDAY(DATE(YEAR($E282)+_xlfn.XLOOKUP(Q$2,Paramètres!$A$4:$A$8,Paramètres!$B$4:$B$8,"??",0,1),MONTH($E282),DAY($E282))-1,1,Table3[Jours fériés])),""))</f>
        <v/>
      </c>
    </row>
    <row r="283" spans="8:17" x14ac:dyDescent="0.2">
      <c r="H283" s="9" t="str" cm="1">
        <f t="array" ref="H283">_xlfn.XLOOKUP(1,(Table2[Nom]=$A283)*(Table2[Prénom]=$B283)*(Table2[Entretien réalisé]=H$2),Table2[Date de l''entretien],"",0,-1)</f>
        <v/>
      </c>
      <c r="I283" s="9" t="str" cm="1">
        <f t="array" ref="I283">_xlfn.XLOOKUP(1,(Table2[Nom]=$A283)*(Table2[Prénom]=$B283)*(Table2[Entretien réalisé]=I$2),Table2[Date de l''entretien],"",0,-1)</f>
        <v/>
      </c>
      <c r="J283" s="9" t="str" cm="1">
        <f t="array" ref="J283">_xlfn.XLOOKUP(1,(Table2[Nom]=$A283)*(Table2[Prénom]=$B283)*(Table2[Entretien réalisé]=J$2),Table2[Date de l''entretien],"",0,-1)</f>
        <v/>
      </c>
      <c r="K283" s="9" t="str" cm="1">
        <f t="array" ref="K283">_xlfn.XLOOKUP(1,(Table2[Nom]=$A283)*(Table2[Prénom]=$B283)*(Table2[Entretien réalisé]=K$2),Table2[Date de l''entretien],"",0,-1)</f>
        <v/>
      </c>
      <c r="L283" s="9" t="str" cm="1">
        <f t="array" ref="L283">_xlfn.XLOOKUP(1,(Table2[Nom]=$A283)*(Table2[Prénom]=$B283)*(Table2[Entretien réalisé]=L$2),Table2[Date de l''entretien],"",0,-1)</f>
        <v/>
      </c>
      <c r="M283" s="35" t="str">
        <f>IF(A283="","",IF(H283="",WORKDAY(DATE(YEAR($D283),MONTH($D283)+_xlfn.XLOOKUP(M$2,Paramètres!$A$4:$A$8,Paramètres!$B$4:$B$8,"??",0,1),DAY($D283))-1,1,Table3[Jours fériés]),""))</f>
        <v/>
      </c>
      <c r="N283" s="35" t="str">
        <f>IF(A283="","",IF(I283="",WORKDAY(DATE(YEAR($D283),MONTH($D283)+_xlfn.XLOOKUP(N$2,Paramètres!$A$4:$A$8,Paramètres!$B$4:$B$8,"??",0,1),DAY($D283))-1,1,Table3[Jours fériés]),
WORKDAY(DATE(YEAR($I283),MONTH($I283)+_xlfn.XLOOKUP(N$2,Paramètres!$A$4:$A$8,Paramètres!$B$4:$B$8,"??",0,1),DAY($I283))-1,1,Table3[Jours fériés])))</f>
        <v/>
      </c>
      <c r="O283" s="35" t="str">
        <f>IF(A283="","",IF(J283="",WORKDAY(DATE(YEAR($D283),MONTH($D283)+_xlfn.XLOOKUP(O$2,Paramètres!$A$4:$A$8,Paramètres!$B$4:$B$8,"??",0,1),DAY($D283))-1,1,Table3[Jours fériés]),""))</f>
        <v/>
      </c>
      <c r="P283" s="35" t="str">
        <f>IF(A283="","",IF(K283="",IF($F283=_xlfn.XLOOKUP(P$2,Paramètres!$A$4:$A$8,Paramètres!$B$4:$B$8,"??",0,1),WORKDAY(DATE(YEAR(E283)+_xlfn.XLOOKUP(P$2,Paramètres!$A$4:$A$8,Paramètres!$B$4:$B$8,"??",0,1),MONTH(E283)+2,0)-1,1,Table3[Jours fériés]),
WORKDAY(DATE(YEAR($E283)+_xlfn.XLOOKUP(P$2,Paramètres!$A$4:$A$8,Paramètres!$B$4:$B$8,"??",0,1),MONTH($E283),DAY($E283))-1,1,Table3[Jours fériés])),""))</f>
        <v/>
      </c>
      <c r="Q283" s="35" t="str">
        <f ca="1">IF(A283="","",IF(L283="",IF($F283=_xlfn.XLOOKUP(Q$2,Paramètres!$A$4:$A$8,Paramètres!$B$4:$B$8,"??",0,1),WORKDAY(DATE(YEAR(TODAY()),MONTH(F283)+2,0)-1,1,Table3[Jours fériés]),
WORKDAY(DATE(YEAR($E283)+_xlfn.XLOOKUP(Q$2,Paramètres!$A$4:$A$8,Paramètres!$B$4:$B$8,"??",0,1),MONTH($E283),DAY($E283))-1,1,Table3[Jours fériés])),""))</f>
        <v/>
      </c>
    </row>
    <row r="284" spans="8:17" x14ac:dyDescent="0.2">
      <c r="H284" s="9" t="str" cm="1">
        <f t="array" ref="H284">_xlfn.XLOOKUP(1,(Table2[Nom]=$A284)*(Table2[Prénom]=$B284)*(Table2[Entretien réalisé]=H$2),Table2[Date de l''entretien],"",0,-1)</f>
        <v/>
      </c>
      <c r="I284" s="9" t="str" cm="1">
        <f t="array" ref="I284">_xlfn.XLOOKUP(1,(Table2[Nom]=$A284)*(Table2[Prénom]=$B284)*(Table2[Entretien réalisé]=I$2),Table2[Date de l''entretien],"",0,-1)</f>
        <v/>
      </c>
      <c r="J284" s="9" t="str" cm="1">
        <f t="array" ref="J284">_xlfn.XLOOKUP(1,(Table2[Nom]=$A284)*(Table2[Prénom]=$B284)*(Table2[Entretien réalisé]=J$2),Table2[Date de l''entretien],"",0,-1)</f>
        <v/>
      </c>
      <c r="K284" s="9" t="str" cm="1">
        <f t="array" ref="K284">_xlfn.XLOOKUP(1,(Table2[Nom]=$A284)*(Table2[Prénom]=$B284)*(Table2[Entretien réalisé]=K$2),Table2[Date de l''entretien],"",0,-1)</f>
        <v/>
      </c>
      <c r="L284" s="9" t="str" cm="1">
        <f t="array" ref="L284">_xlfn.XLOOKUP(1,(Table2[Nom]=$A284)*(Table2[Prénom]=$B284)*(Table2[Entretien réalisé]=L$2),Table2[Date de l''entretien],"",0,-1)</f>
        <v/>
      </c>
      <c r="M284" s="35" t="str">
        <f>IF(A284="","",IF(H284="",WORKDAY(DATE(YEAR($D284),MONTH($D284)+_xlfn.XLOOKUP(M$2,Paramètres!$A$4:$A$8,Paramètres!$B$4:$B$8,"??",0,1),DAY($D284))-1,1,Table3[Jours fériés]),""))</f>
        <v/>
      </c>
      <c r="N284" s="35" t="str">
        <f>IF(A284="","",IF(I284="",WORKDAY(DATE(YEAR($D284),MONTH($D284)+_xlfn.XLOOKUP(N$2,Paramètres!$A$4:$A$8,Paramètres!$B$4:$B$8,"??",0,1),DAY($D284))-1,1,Table3[Jours fériés]),
WORKDAY(DATE(YEAR($I284),MONTH($I284)+_xlfn.XLOOKUP(N$2,Paramètres!$A$4:$A$8,Paramètres!$B$4:$B$8,"??",0,1),DAY($I284))-1,1,Table3[Jours fériés])))</f>
        <v/>
      </c>
      <c r="O284" s="35" t="str">
        <f>IF(A284="","",IF(J284="",WORKDAY(DATE(YEAR($D284),MONTH($D284)+_xlfn.XLOOKUP(O$2,Paramètres!$A$4:$A$8,Paramètres!$B$4:$B$8,"??",0,1),DAY($D284))-1,1,Table3[Jours fériés]),""))</f>
        <v/>
      </c>
      <c r="P284" s="35" t="str">
        <f>IF(A284="","",IF(K284="",IF($F284=_xlfn.XLOOKUP(P$2,Paramètres!$A$4:$A$8,Paramètres!$B$4:$B$8,"??",0,1),WORKDAY(DATE(YEAR(E284)+_xlfn.XLOOKUP(P$2,Paramètres!$A$4:$A$8,Paramètres!$B$4:$B$8,"??",0,1),MONTH(E284)+2,0)-1,1,Table3[Jours fériés]),
WORKDAY(DATE(YEAR($E284)+_xlfn.XLOOKUP(P$2,Paramètres!$A$4:$A$8,Paramètres!$B$4:$B$8,"??",0,1),MONTH($E284),DAY($E284))-1,1,Table3[Jours fériés])),""))</f>
        <v/>
      </c>
      <c r="Q284" s="35" t="str">
        <f ca="1">IF(A284="","",IF(L284="",IF($F284=_xlfn.XLOOKUP(Q$2,Paramètres!$A$4:$A$8,Paramètres!$B$4:$B$8,"??",0,1),WORKDAY(DATE(YEAR(TODAY()),MONTH(F284)+2,0)-1,1,Table3[Jours fériés]),
WORKDAY(DATE(YEAR($E284)+_xlfn.XLOOKUP(Q$2,Paramètres!$A$4:$A$8,Paramètres!$B$4:$B$8,"??",0,1),MONTH($E284),DAY($E284))-1,1,Table3[Jours fériés])),""))</f>
        <v/>
      </c>
    </row>
    <row r="285" spans="8:17" x14ac:dyDescent="0.2">
      <c r="H285" s="9" t="str" cm="1">
        <f t="array" ref="H285">_xlfn.XLOOKUP(1,(Table2[Nom]=$A285)*(Table2[Prénom]=$B285)*(Table2[Entretien réalisé]=H$2),Table2[Date de l''entretien],"",0,-1)</f>
        <v/>
      </c>
      <c r="I285" s="9" t="str" cm="1">
        <f t="array" ref="I285">_xlfn.XLOOKUP(1,(Table2[Nom]=$A285)*(Table2[Prénom]=$B285)*(Table2[Entretien réalisé]=I$2),Table2[Date de l''entretien],"",0,-1)</f>
        <v/>
      </c>
      <c r="J285" s="9" t="str" cm="1">
        <f t="array" ref="J285">_xlfn.XLOOKUP(1,(Table2[Nom]=$A285)*(Table2[Prénom]=$B285)*(Table2[Entretien réalisé]=J$2),Table2[Date de l''entretien],"",0,-1)</f>
        <v/>
      </c>
      <c r="K285" s="9" t="str" cm="1">
        <f t="array" ref="K285">_xlfn.XLOOKUP(1,(Table2[Nom]=$A285)*(Table2[Prénom]=$B285)*(Table2[Entretien réalisé]=K$2),Table2[Date de l''entretien],"",0,-1)</f>
        <v/>
      </c>
      <c r="L285" s="9" t="str" cm="1">
        <f t="array" ref="L285">_xlfn.XLOOKUP(1,(Table2[Nom]=$A285)*(Table2[Prénom]=$B285)*(Table2[Entretien réalisé]=L$2),Table2[Date de l''entretien],"",0,-1)</f>
        <v/>
      </c>
      <c r="M285" s="35" t="str">
        <f>IF(A285="","",IF(H285="",WORKDAY(DATE(YEAR($D285),MONTH($D285)+_xlfn.XLOOKUP(M$2,Paramètres!$A$4:$A$8,Paramètres!$B$4:$B$8,"??",0,1),DAY($D285))-1,1,Table3[Jours fériés]),""))</f>
        <v/>
      </c>
      <c r="N285" s="35" t="str">
        <f>IF(A285="","",IF(I285="",WORKDAY(DATE(YEAR($D285),MONTH($D285)+_xlfn.XLOOKUP(N$2,Paramètres!$A$4:$A$8,Paramètres!$B$4:$B$8,"??",0,1),DAY($D285))-1,1,Table3[Jours fériés]),
WORKDAY(DATE(YEAR($I285),MONTH($I285)+_xlfn.XLOOKUP(N$2,Paramètres!$A$4:$A$8,Paramètres!$B$4:$B$8,"??",0,1),DAY($I285))-1,1,Table3[Jours fériés])))</f>
        <v/>
      </c>
      <c r="O285" s="35" t="str">
        <f>IF(A285="","",IF(J285="",WORKDAY(DATE(YEAR($D285),MONTH($D285)+_xlfn.XLOOKUP(O$2,Paramètres!$A$4:$A$8,Paramètres!$B$4:$B$8,"??",0,1),DAY($D285))-1,1,Table3[Jours fériés]),""))</f>
        <v/>
      </c>
      <c r="P285" s="35" t="str">
        <f>IF(A285="","",IF(K285="",IF($F285=_xlfn.XLOOKUP(P$2,Paramètres!$A$4:$A$8,Paramètres!$B$4:$B$8,"??",0,1),WORKDAY(DATE(YEAR(E285)+_xlfn.XLOOKUP(P$2,Paramètres!$A$4:$A$8,Paramètres!$B$4:$B$8,"??",0,1),MONTH(E285)+2,0)-1,1,Table3[Jours fériés]),
WORKDAY(DATE(YEAR($E285)+_xlfn.XLOOKUP(P$2,Paramètres!$A$4:$A$8,Paramètres!$B$4:$B$8,"??",0,1),MONTH($E285),DAY($E285))-1,1,Table3[Jours fériés])),""))</f>
        <v/>
      </c>
      <c r="Q285" s="35" t="str">
        <f ca="1">IF(A285="","",IF(L285="",IF($F285=_xlfn.XLOOKUP(Q$2,Paramètres!$A$4:$A$8,Paramètres!$B$4:$B$8,"??",0,1),WORKDAY(DATE(YEAR(TODAY()),MONTH(F285)+2,0)-1,1,Table3[Jours fériés]),
WORKDAY(DATE(YEAR($E285)+_xlfn.XLOOKUP(Q$2,Paramètres!$A$4:$A$8,Paramètres!$B$4:$B$8,"??",0,1),MONTH($E285),DAY($E285))-1,1,Table3[Jours fériés])),""))</f>
        <v/>
      </c>
    </row>
    <row r="286" spans="8:17" x14ac:dyDescent="0.2">
      <c r="H286" s="9" t="str" cm="1">
        <f t="array" ref="H286">_xlfn.XLOOKUP(1,(Table2[Nom]=$A286)*(Table2[Prénom]=$B286)*(Table2[Entretien réalisé]=H$2),Table2[Date de l''entretien],"",0,-1)</f>
        <v/>
      </c>
      <c r="I286" s="9" t="str" cm="1">
        <f t="array" ref="I286">_xlfn.XLOOKUP(1,(Table2[Nom]=$A286)*(Table2[Prénom]=$B286)*(Table2[Entretien réalisé]=I$2),Table2[Date de l''entretien],"",0,-1)</f>
        <v/>
      </c>
      <c r="J286" s="9" t="str" cm="1">
        <f t="array" ref="J286">_xlfn.XLOOKUP(1,(Table2[Nom]=$A286)*(Table2[Prénom]=$B286)*(Table2[Entretien réalisé]=J$2),Table2[Date de l''entretien],"",0,-1)</f>
        <v/>
      </c>
      <c r="K286" s="9" t="str" cm="1">
        <f t="array" ref="K286">_xlfn.XLOOKUP(1,(Table2[Nom]=$A286)*(Table2[Prénom]=$B286)*(Table2[Entretien réalisé]=K$2),Table2[Date de l''entretien],"",0,-1)</f>
        <v/>
      </c>
      <c r="L286" s="9" t="str" cm="1">
        <f t="array" ref="L286">_xlfn.XLOOKUP(1,(Table2[Nom]=$A286)*(Table2[Prénom]=$B286)*(Table2[Entretien réalisé]=L$2),Table2[Date de l''entretien],"",0,-1)</f>
        <v/>
      </c>
      <c r="M286" s="35" t="str">
        <f>IF(A286="","",IF(H286="",WORKDAY(DATE(YEAR($D286),MONTH($D286)+_xlfn.XLOOKUP(M$2,Paramètres!$A$4:$A$8,Paramètres!$B$4:$B$8,"??",0,1),DAY($D286))-1,1,Table3[Jours fériés]),""))</f>
        <v/>
      </c>
      <c r="N286" s="35" t="str">
        <f>IF(A286="","",IF(I286="",WORKDAY(DATE(YEAR($D286),MONTH($D286)+_xlfn.XLOOKUP(N$2,Paramètres!$A$4:$A$8,Paramètres!$B$4:$B$8,"??",0,1),DAY($D286))-1,1,Table3[Jours fériés]),
WORKDAY(DATE(YEAR($I286),MONTH($I286)+_xlfn.XLOOKUP(N$2,Paramètres!$A$4:$A$8,Paramètres!$B$4:$B$8,"??",0,1),DAY($I286))-1,1,Table3[Jours fériés])))</f>
        <v/>
      </c>
      <c r="O286" s="35" t="str">
        <f>IF(A286="","",IF(J286="",WORKDAY(DATE(YEAR($D286),MONTH($D286)+_xlfn.XLOOKUP(O$2,Paramètres!$A$4:$A$8,Paramètres!$B$4:$B$8,"??",0,1),DAY($D286))-1,1,Table3[Jours fériés]),""))</f>
        <v/>
      </c>
      <c r="P286" s="35" t="str">
        <f>IF(A286="","",IF(K286="",IF($F286=_xlfn.XLOOKUP(P$2,Paramètres!$A$4:$A$8,Paramètres!$B$4:$B$8,"??",0,1),WORKDAY(DATE(YEAR(E286)+_xlfn.XLOOKUP(P$2,Paramètres!$A$4:$A$8,Paramètres!$B$4:$B$8,"??",0,1),MONTH(E286)+2,0)-1,1,Table3[Jours fériés]),
WORKDAY(DATE(YEAR($E286)+_xlfn.XLOOKUP(P$2,Paramètres!$A$4:$A$8,Paramètres!$B$4:$B$8,"??",0,1),MONTH($E286),DAY($E286))-1,1,Table3[Jours fériés])),""))</f>
        <v/>
      </c>
      <c r="Q286" s="35" t="str">
        <f ca="1">IF(A286="","",IF(L286="",IF($F286=_xlfn.XLOOKUP(Q$2,Paramètres!$A$4:$A$8,Paramètres!$B$4:$B$8,"??",0,1),WORKDAY(DATE(YEAR(TODAY()),MONTH(F286)+2,0)-1,1,Table3[Jours fériés]),
WORKDAY(DATE(YEAR($E286)+_xlfn.XLOOKUP(Q$2,Paramètres!$A$4:$A$8,Paramètres!$B$4:$B$8,"??",0,1),MONTH($E286),DAY($E286))-1,1,Table3[Jours fériés])),""))</f>
        <v/>
      </c>
    </row>
    <row r="287" spans="8:17" x14ac:dyDescent="0.2">
      <c r="H287" s="9" t="str" cm="1">
        <f t="array" ref="H287">_xlfn.XLOOKUP(1,(Table2[Nom]=$A287)*(Table2[Prénom]=$B287)*(Table2[Entretien réalisé]=H$2),Table2[Date de l''entretien],"",0,-1)</f>
        <v/>
      </c>
      <c r="I287" s="9" t="str" cm="1">
        <f t="array" ref="I287">_xlfn.XLOOKUP(1,(Table2[Nom]=$A287)*(Table2[Prénom]=$B287)*(Table2[Entretien réalisé]=I$2),Table2[Date de l''entretien],"",0,-1)</f>
        <v/>
      </c>
      <c r="J287" s="9" t="str" cm="1">
        <f t="array" ref="J287">_xlfn.XLOOKUP(1,(Table2[Nom]=$A287)*(Table2[Prénom]=$B287)*(Table2[Entretien réalisé]=J$2),Table2[Date de l''entretien],"",0,-1)</f>
        <v/>
      </c>
      <c r="K287" s="9" t="str" cm="1">
        <f t="array" ref="K287">_xlfn.XLOOKUP(1,(Table2[Nom]=$A287)*(Table2[Prénom]=$B287)*(Table2[Entretien réalisé]=K$2),Table2[Date de l''entretien],"",0,-1)</f>
        <v/>
      </c>
      <c r="L287" s="9" t="str" cm="1">
        <f t="array" ref="L287">_xlfn.XLOOKUP(1,(Table2[Nom]=$A287)*(Table2[Prénom]=$B287)*(Table2[Entretien réalisé]=L$2),Table2[Date de l''entretien],"",0,-1)</f>
        <v/>
      </c>
      <c r="M287" s="35" t="str">
        <f>IF(A287="","",IF(H287="",WORKDAY(DATE(YEAR($D287),MONTH($D287)+_xlfn.XLOOKUP(M$2,Paramètres!$A$4:$A$8,Paramètres!$B$4:$B$8,"??",0,1),DAY($D287))-1,1,Table3[Jours fériés]),""))</f>
        <v/>
      </c>
      <c r="N287" s="35" t="str">
        <f>IF(A287="","",IF(I287="",WORKDAY(DATE(YEAR($D287),MONTH($D287)+_xlfn.XLOOKUP(N$2,Paramètres!$A$4:$A$8,Paramètres!$B$4:$B$8,"??",0,1),DAY($D287))-1,1,Table3[Jours fériés]),
WORKDAY(DATE(YEAR($I287),MONTH($I287)+_xlfn.XLOOKUP(N$2,Paramètres!$A$4:$A$8,Paramètres!$B$4:$B$8,"??",0,1),DAY($I287))-1,1,Table3[Jours fériés])))</f>
        <v/>
      </c>
      <c r="O287" s="35" t="str">
        <f>IF(A287="","",IF(J287="",WORKDAY(DATE(YEAR($D287),MONTH($D287)+_xlfn.XLOOKUP(O$2,Paramètres!$A$4:$A$8,Paramètres!$B$4:$B$8,"??",0,1),DAY($D287))-1,1,Table3[Jours fériés]),""))</f>
        <v/>
      </c>
      <c r="P287" s="35" t="str">
        <f>IF(A287="","",IF(K287="",IF($F287=_xlfn.XLOOKUP(P$2,Paramètres!$A$4:$A$8,Paramètres!$B$4:$B$8,"??",0,1),WORKDAY(DATE(YEAR(E287)+_xlfn.XLOOKUP(P$2,Paramètres!$A$4:$A$8,Paramètres!$B$4:$B$8,"??",0,1),MONTH(E287)+2,0)-1,1,Table3[Jours fériés]),
WORKDAY(DATE(YEAR($E287)+_xlfn.XLOOKUP(P$2,Paramètres!$A$4:$A$8,Paramètres!$B$4:$B$8,"??",0,1),MONTH($E287),DAY($E287))-1,1,Table3[Jours fériés])),""))</f>
        <v/>
      </c>
      <c r="Q287" s="35" t="str">
        <f ca="1">IF(A287="","",IF(L287="",IF($F287=_xlfn.XLOOKUP(Q$2,Paramètres!$A$4:$A$8,Paramètres!$B$4:$B$8,"??",0,1),WORKDAY(DATE(YEAR(TODAY()),MONTH(F287)+2,0)-1,1,Table3[Jours fériés]),
WORKDAY(DATE(YEAR($E287)+_xlfn.XLOOKUP(Q$2,Paramètres!$A$4:$A$8,Paramètres!$B$4:$B$8,"??",0,1),MONTH($E287),DAY($E287))-1,1,Table3[Jours fériés])),""))</f>
        <v/>
      </c>
    </row>
    <row r="288" spans="8:17" x14ac:dyDescent="0.2">
      <c r="H288" s="9" t="str" cm="1">
        <f t="array" ref="H288">_xlfn.XLOOKUP(1,(Table2[Nom]=$A288)*(Table2[Prénom]=$B288)*(Table2[Entretien réalisé]=H$2),Table2[Date de l''entretien],"",0,-1)</f>
        <v/>
      </c>
      <c r="I288" s="9" t="str" cm="1">
        <f t="array" ref="I288">_xlfn.XLOOKUP(1,(Table2[Nom]=$A288)*(Table2[Prénom]=$B288)*(Table2[Entretien réalisé]=I$2),Table2[Date de l''entretien],"",0,-1)</f>
        <v/>
      </c>
      <c r="J288" s="9" t="str" cm="1">
        <f t="array" ref="J288">_xlfn.XLOOKUP(1,(Table2[Nom]=$A288)*(Table2[Prénom]=$B288)*(Table2[Entretien réalisé]=J$2),Table2[Date de l''entretien],"",0,-1)</f>
        <v/>
      </c>
      <c r="K288" s="9" t="str" cm="1">
        <f t="array" ref="K288">_xlfn.XLOOKUP(1,(Table2[Nom]=$A288)*(Table2[Prénom]=$B288)*(Table2[Entretien réalisé]=K$2),Table2[Date de l''entretien],"",0,-1)</f>
        <v/>
      </c>
      <c r="L288" s="9" t="str" cm="1">
        <f t="array" ref="L288">_xlfn.XLOOKUP(1,(Table2[Nom]=$A288)*(Table2[Prénom]=$B288)*(Table2[Entretien réalisé]=L$2),Table2[Date de l''entretien],"",0,-1)</f>
        <v/>
      </c>
      <c r="M288" s="35" t="str">
        <f>IF(A288="","",IF(H288="",WORKDAY(DATE(YEAR($D288),MONTH($D288)+_xlfn.XLOOKUP(M$2,Paramètres!$A$4:$A$8,Paramètres!$B$4:$B$8,"??",0,1),DAY($D288))-1,1,Table3[Jours fériés]),""))</f>
        <v/>
      </c>
      <c r="N288" s="35" t="str">
        <f>IF(A288="","",IF(I288="",WORKDAY(DATE(YEAR($D288),MONTH($D288)+_xlfn.XLOOKUP(N$2,Paramètres!$A$4:$A$8,Paramètres!$B$4:$B$8,"??",0,1),DAY($D288))-1,1,Table3[Jours fériés]),
WORKDAY(DATE(YEAR($I288),MONTH($I288)+_xlfn.XLOOKUP(N$2,Paramètres!$A$4:$A$8,Paramètres!$B$4:$B$8,"??",0,1),DAY($I288))-1,1,Table3[Jours fériés])))</f>
        <v/>
      </c>
      <c r="O288" s="35" t="str">
        <f>IF(A288="","",IF(J288="",WORKDAY(DATE(YEAR($D288),MONTH($D288)+_xlfn.XLOOKUP(O$2,Paramètres!$A$4:$A$8,Paramètres!$B$4:$B$8,"??",0,1),DAY($D288))-1,1,Table3[Jours fériés]),""))</f>
        <v/>
      </c>
      <c r="P288" s="35" t="str">
        <f>IF(A288="","",IF(K288="",IF($F288=_xlfn.XLOOKUP(P$2,Paramètres!$A$4:$A$8,Paramètres!$B$4:$B$8,"??",0,1),WORKDAY(DATE(YEAR(E288)+_xlfn.XLOOKUP(P$2,Paramètres!$A$4:$A$8,Paramètres!$B$4:$B$8,"??",0,1),MONTH(E288)+2,0)-1,1,Table3[Jours fériés]),
WORKDAY(DATE(YEAR($E288)+_xlfn.XLOOKUP(P$2,Paramètres!$A$4:$A$8,Paramètres!$B$4:$B$8,"??",0,1),MONTH($E288),DAY($E288))-1,1,Table3[Jours fériés])),""))</f>
        <v/>
      </c>
      <c r="Q288" s="35" t="str">
        <f ca="1">IF(A288="","",IF(L288="",IF($F288=_xlfn.XLOOKUP(Q$2,Paramètres!$A$4:$A$8,Paramètres!$B$4:$B$8,"??",0,1),WORKDAY(DATE(YEAR(TODAY()),MONTH(F288)+2,0)-1,1,Table3[Jours fériés]),
WORKDAY(DATE(YEAR($E288)+_xlfn.XLOOKUP(Q$2,Paramètres!$A$4:$A$8,Paramètres!$B$4:$B$8,"??",0,1),MONTH($E288),DAY($E288))-1,1,Table3[Jours fériés])),""))</f>
        <v/>
      </c>
    </row>
    <row r="289" spans="1:17" x14ac:dyDescent="0.2">
      <c r="H289" s="9" t="str" cm="1">
        <f t="array" ref="H289">_xlfn.XLOOKUP(1,(Table2[Nom]=$A289)*(Table2[Prénom]=$B289)*(Table2[Entretien réalisé]=H$2),Table2[Date de l''entretien],"",0,-1)</f>
        <v/>
      </c>
      <c r="I289" s="9" t="str" cm="1">
        <f t="array" ref="I289">_xlfn.XLOOKUP(1,(Table2[Nom]=$A289)*(Table2[Prénom]=$B289)*(Table2[Entretien réalisé]=I$2),Table2[Date de l''entretien],"",0,-1)</f>
        <v/>
      </c>
      <c r="J289" s="9" t="str" cm="1">
        <f t="array" ref="J289">_xlfn.XLOOKUP(1,(Table2[Nom]=$A289)*(Table2[Prénom]=$B289)*(Table2[Entretien réalisé]=J$2),Table2[Date de l''entretien],"",0,-1)</f>
        <v/>
      </c>
      <c r="K289" s="9" t="str" cm="1">
        <f t="array" ref="K289">_xlfn.XLOOKUP(1,(Table2[Nom]=$A289)*(Table2[Prénom]=$B289)*(Table2[Entretien réalisé]=K$2),Table2[Date de l''entretien],"",0,-1)</f>
        <v/>
      </c>
      <c r="L289" s="9" t="str" cm="1">
        <f t="array" ref="L289">_xlfn.XLOOKUP(1,(Table2[Nom]=$A289)*(Table2[Prénom]=$B289)*(Table2[Entretien réalisé]=L$2),Table2[Date de l''entretien],"",0,-1)</f>
        <v/>
      </c>
      <c r="M289" s="35" t="str">
        <f>IF(A289="","",IF(H289="",WORKDAY(DATE(YEAR($D289),MONTH($D289)+_xlfn.XLOOKUP(M$2,Paramètres!$A$4:$A$8,Paramètres!$B$4:$B$8,"??",0,1),DAY($D289))-1,1,Table3[Jours fériés]),""))</f>
        <v/>
      </c>
      <c r="N289" s="35" t="str">
        <f>IF(A289="","",IF(I289="",WORKDAY(DATE(YEAR($D289),MONTH($D289)+_xlfn.XLOOKUP(N$2,Paramètres!$A$4:$A$8,Paramètres!$B$4:$B$8,"??",0,1),DAY($D289))-1,1,Table3[Jours fériés]),
WORKDAY(DATE(YEAR($I289),MONTH($I289)+_xlfn.XLOOKUP(N$2,Paramètres!$A$4:$A$8,Paramètres!$B$4:$B$8,"??",0,1),DAY($I289))-1,1,Table3[Jours fériés])))</f>
        <v/>
      </c>
      <c r="O289" s="35" t="str">
        <f>IF(A289="","",IF(J289="",WORKDAY(DATE(YEAR($D289),MONTH($D289)+_xlfn.XLOOKUP(O$2,Paramètres!$A$4:$A$8,Paramètres!$B$4:$B$8,"??",0,1),DAY($D289))-1,1,Table3[Jours fériés]),""))</f>
        <v/>
      </c>
      <c r="P289" s="35" t="str">
        <f>IF(A289="","",IF(K289="",IF($F289=_xlfn.XLOOKUP(P$2,Paramètres!$A$4:$A$8,Paramètres!$B$4:$B$8,"??",0,1),WORKDAY(DATE(YEAR(E289)+_xlfn.XLOOKUP(P$2,Paramètres!$A$4:$A$8,Paramètres!$B$4:$B$8,"??",0,1),MONTH(E289)+2,0)-1,1,Table3[Jours fériés]),
WORKDAY(DATE(YEAR($E289)+_xlfn.XLOOKUP(P$2,Paramètres!$A$4:$A$8,Paramètres!$B$4:$B$8,"??",0,1),MONTH($E289),DAY($E289))-1,1,Table3[Jours fériés])),""))</f>
        <v/>
      </c>
      <c r="Q289" s="35" t="str">
        <f ca="1">IF(A289="","",IF(L289="",IF($F289=_xlfn.XLOOKUP(Q$2,Paramètres!$A$4:$A$8,Paramètres!$B$4:$B$8,"??",0,1),WORKDAY(DATE(YEAR(TODAY()),MONTH(F289)+2,0)-1,1,Table3[Jours fériés]),
WORKDAY(DATE(YEAR($E289)+_xlfn.XLOOKUP(Q$2,Paramètres!$A$4:$A$8,Paramètres!$B$4:$B$8,"??",0,1),MONTH($E289),DAY($E289))-1,1,Table3[Jours fériés])),""))</f>
        <v/>
      </c>
    </row>
    <row r="290" spans="1:17" x14ac:dyDescent="0.2">
      <c r="H290" s="9" t="str" cm="1">
        <f t="array" ref="H290">_xlfn.XLOOKUP(1,(Table2[Nom]=$A290)*(Table2[Prénom]=$B290)*(Table2[Entretien réalisé]=H$2),Table2[Date de l''entretien],"",0,-1)</f>
        <v/>
      </c>
      <c r="I290" s="9" t="str" cm="1">
        <f t="array" ref="I290">_xlfn.XLOOKUP(1,(Table2[Nom]=$A290)*(Table2[Prénom]=$B290)*(Table2[Entretien réalisé]=I$2),Table2[Date de l''entretien],"",0,-1)</f>
        <v/>
      </c>
      <c r="J290" s="9" t="str" cm="1">
        <f t="array" ref="J290">_xlfn.XLOOKUP(1,(Table2[Nom]=$A290)*(Table2[Prénom]=$B290)*(Table2[Entretien réalisé]=J$2),Table2[Date de l''entretien],"",0,-1)</f>
        <v/>
      </c>
      <c r="K290" s="9" t="str" cm="1">
        <f t="array" ref="K290">_xlfn.XLOOKUP(1,(Table2[Nom]=$A290)*(Table2[Prénom]=$B290)*(Table2[Entretien réalisé]=K$2),Table2[Date de l''entretien],"",0,-1)</f>
        <v/>
      </c>
      <c r="L290" s="9" t="str" cm="1">
        <f t="array" ref="L290">_xlfn.XLOOKUP(1,(Table2[Nom]=$A290)*(Table2[Prénom]=$B290)*(Table2[Entretien réalisé]=L$2),Table2[Date de l''entretien],"",0,-1)</f>
        <v/>
      </c>
      <c r="M290" s="35" t="str">
        <f>IF(A290="","",IF(H290="",WORKDAY(DATE(YEAR($D290),MONTH($D290)+_xlfn.XLOOKUP(M$2,Paramètres!$A$4:$A$8,Paramètres!$B$4:$B$8,"??",0,1),DAY($D290))-1,1,Table3[Jours fériés]),""))</f>
        <v/>
      </c>
      <c r="N290" s="35" t="str">
        <f>IF(A290="","",IF(I290="",WORKDAY(DATE(YEAR($D290),MONTH($D290)+_xlfn.XLOOKUP(N$2,Paramètres!$A$4:$A$8,Paramètres!$B$4:$B$8,"??",0,1),DAY($D290))-1,1,Table3[Jours fériés]),
WORKDAY(DATE(YEAR($I290),MONTH($I290)+_xlfn.XLOOKUP(N$2,Paramètres!$A$4:$A$8,Paramètres!$B$4:$B$8,"??",0,1),DAY($I290))-1,1,Table3[Jours fériés])))</f>
        <v/>
      </c>
      <c r="O290" s="35" t="str">
        <f>IF(A290="","",IF(J290="",WORKDAY(DATE(YEAR($D290),MONTH($D290)+_xlfn.XLOOKUP(O$2,Paramètres!$A$4:$A$8,Paramètres!$B$4:$B$8,"??",0,1),DAY($D290))-1,1,Table3[Jours fériés]),""))</f>
        <v/>
      </c>
      <c r="P290" s="35" t="str">
        <f>IF(A290="","",IF(K290="",IF($F290=_xlfn.XLOOKUP(P$2,Paramètres!$A$4:$A$8,Paramètres!$B$4:$B$8,"??",0,1),WORKDAY(DATE(YEAR(E290)+_xlfn.XLOOKUP(P$2,Paramètres!$A$4:$A$8,Paramètres!$B$4:$B$8,"??",0,1),MONTH(E290)+2,0)-1,1,Table3[Jours fériés]),
WORKDAY(DATE(YEAR($E290)+_xlfn.XLOOKUP(P$2,Paramètres!$A$4:$A$8,Paramètres!$B$4:$B$8,"??",0,1),MONTH($E290),DAY($E290))-1,1,Table3[Jours fériés])),""))</f>
        <v/>
      </c>
      <c r="Q290" s="35" t="str">
        <f ca="1">IF(A290="","",IF(L290="",IF($F290=_xlfn.XLOOKUP(Q$2,Paramètres!$A$4:$A$8,Paramètres!$B$4:$B$8,"??",0,1),WORKDAY(DATE(YEAR(TODAY()),MONTH(F290)+2,0)-1,1,Table3[Jours fériés]),
WORKDAY(DATE(YEAR($E290)+_xlfn.XLOOKUP(Q$2,Paramètres!$A$4:$A$8,Paramètres!$B$4:$B$8,"??",0,1),MONTH($E290),DAY($E290))-1,1,Table3[Jours fériés])),""))</f>
        <v/>
      </c>
    </row>
    <row r="291" spans="1:17" x14ac:dyDescent="0.2">
      <c r="H291" s="9" t="str" cm="1">
        <f t="array" ref="H291">_xlfn.XLOOKUP(1,(Table2[Nom]=$A291)*(Table2[Prénom]=$B291)*(Table2[Entretien réalisé]=H$2),Table2[Date de l''entretien],"",0,-1)</f>
        <v/>
      </c>
      <c r="I291" s="9" t="str" cm="1">
        <f t="array" ref="I291">_xlfn.XLOOKUP(1,(Table2[Nom]=$A291)*(Table2[Prénom]=$B291)*(Table2[Entretien réalisé]=I$2),Table2[Date de l''entretien],"",0,-1)</f>
        <v/>
      </c>
      <c r="J291" s="9" t="str" cm="1">
        <f t="array" ref="J291">_xlfn.XLOOKUP(1,(Table2[Nom]=$A291)*(Table2[Prénom]=$B291)*(Table2[Entretien réalisé]=J$2),Table2[Date de l''entretien],"",0,-1)</f>
        <v/>
      </c>
      <c r="K291" s="9" t="str" cm="1">
        <f t="array" ref="K291">_xlfn.XLOOKUP(1,(Table2[Nom]=$A291)*(Table2[Prénom]=$B291)*(Table2[Entretien réalisé]=K$2),Table2[Date de l''entretien],"",0,-1)</f>
        <v/>
      </c>
      <c r="L291" s="9" t="str" cm="1">
        <f t="array" ref="L291">_xlfn.XLOOKUP(1,(Table2[Nom]=$A291)*(Table2[Prénom]=$B291)*(Table2[Entretien réalisé]=L$2),Table2[Date de l''entretien],"",0,-1)</f>
        <v/>
      </c>
      <c r="M291" s="35" t="str">
        <f>IF(A291="","",IF(H291="",WORKDAY(DATE(YEAR($D291),MONTH($D291)+_xlfn.XLOOKUP(M$2,Paramètres!$A$4:$A$8,Paramètres!$B$4:$B$8,"??",0,1),DAY($D291))-1,1,Table3[Jours fériés]),""))</f>
        <v/>
      </c>
      <c r="N291" s="35" t="str">
        <f>IF(A291="","",IF(I291="",WORKDAY(DATE(YEAR($D291),MONTH($D291)+_xlfn.XLOOKUP(N$2,Paramètres!$A$4:$A$8,Paramètres!$B$4:$B$8,"??",0,1),DAY($D291))-1,1,Table3[Jours fériés]),
WORKDAY(DATE(YEAR($I291),MONTH($I291)+_xlfn.XLOOKUP(N$2,Paramètres!$A$4:$A$8,Paramètres!$B$4:$B$8,"??",0,1),DAY($I291))-1,1,Table3[Jours fériés])))</f>
        <v/>
      </c>
      <c r="O291" s="35" t="str">
        <f>IF(A291="","",IF(J291="",WORKDAY(DATE(YEAR($D291),MONTH($D291)+_xlfn.XLOOKUP(O$2,Paramètres!$A$4:$A$8,Paramètres!$B$4:$B$8,"??",0,1),DAY($D291))-1,1,Table3[Jours fériés]),""))</f>
        <v/>
      </c>
      <c r="P291" s="35" t="str">
        <f>IF(A291="","",IF(K291="",IF($F291=_xlfn.XLOOKUP(P$2,Paramètres!$A$4:$A$8,Paramètres!$B$4:$B$8,"??",0,1),WORKDAY(DATE(YEAR(E291)+_xlfn.XLOOKUP(P$2,Paramètres!$A$4:$A$8,Paramètres!$B$4:$B$8,"??",0,1),MONTH(E291)+2,0)-1,1,Table3[Jours fériés]),
WORKDAY(DATE(YEAR($E291)+_xlfn.XLOOKUP(P$2,Paramètres!$A$4:$A$8,Paramètres!$B$4:$B$8,"??",0,1),MONTH($E291),DAY($E291))-1,1,Table3[Jours fériés])),""))</f>
        <v/>
      </c>
      <c r="Q291" s="35" t="str">
        <f ca="1">IF(A291="","",IF(L291="",IF($F291=_xlfn.XLOOKUP(Q$2,Paramètres!$A$4:$A$8,Paramètres!$B$4:$B$8,"??",0,1),WORKDAY(DATE(YEAR(TODAY()),MONTH(F291)+2,0)-1,1,Table3[Jours fériés]),
WORKDAY(DATE(YEAR($E291)+_xlfn.XLOOKUP(Q$2,Paramètres!$A$4:$A$8,Paramètres!$B$4:$B$8,"??",0,1),MONTH($E291),DAY($E291))-1,1,Table3[Jours fériés])),""))</f>
        <v/>
      </c>
    </row>
    <row r="292" spans="1:17" x14ac:dyDescent="0.2">
      <c r="H292" s="9" t="str" cm="1">
        <f t="array" ref="H292">_xlfn.XLOOKUP(1,(Table2[Nom]=$A292)*(Table2[Prénom]=$B292)*(Table2[Entretien réalisé]=H$2),Table2[Date de l''entretien],"",0,-1)</f>
        <v/>
      </c>
      <c r="I292" s="9" t="str" cm="1">
        <f t="array" ref="I292">_xlfn.XLOOKUP(1,(Table2[Nom]=$A292)*(Table2[Prénom]=$B292)*(Table2[Entretien réalisé]=I$2),Table2[Date de l''entretien],"",0,-1)</f>
        <v/>
      </c>
      <c r="J292" s="9" t="str" cm="1">
        <f t="array" ref="J292">_xlfn.XLOOKUP(1,(Table2[Nom]=$A292)*(Table2[Prénom]=$B292)*(Table2[Entretien réalisé]=J$2),Table2[Date de l''entretien],"",0,-1)</f>
        <v/>
      </c>
      <c r="K292" s="9" t="str" cm="1">
        <f t="array" ref="K292">_xlfn.XLOOKUP(1,(Table2[Nom]=$A292)*(Table2[Prénom]=$B292)*(Table2[Entretien réalisé]=K$2),Table2[Date de l''entretien],"",0,-1)</f>
        <v/>
      </c>
      <c r="L292" s="9" t="str" cm="1">
        <f t="array" ref="L292">_xlfn.XLOOKUP(1,(Table2[Nom]=$A292)*(Table2[Prénom]=$B292)*(Table2[Entretien réalisé]=L$2),Table2[Date de l''entretien],"",0,-1)</f>
        <v/>
      </c>
      <c r="M292" s="35" t="str">
        <f>IF(A292="","",IF(H292="",WORKDAY(DATE(YEAR($D292),MONTH($D292)+_xlfn.XLOOKUP(M$2,Paramètres!$A$4:$A$8,Paramètres!$B$4:$B$8,"??",0,1),DAY($D292))-1,1,Table3[Jours fériés]),""))</f>
        <v/>
      </c>
      <c r="N292" s="35" t="str">
        <f>IF(A292="","",IF(I292="",WORKDAY(DATE(YEAR($D292),MONTH($D292)+_xlfn.XLOOKUP(N$2,Paramètres!$A$4:$A$8,Paramètres!$B$4:$B$8,"??",0,1),DAY($D292))-1,1,Table3[Jours fériés]),
WORKDAY(DATE(YEAR($I292),MONTH($I292)+_xlfn.XLOOKUP(N$2,Paramètres!$A$4:$A$8,Paramètres!$B$4:$B$8,"??",0,1),DAY($I292))-1,1,Table3[Jours fériés])))</f>
        <v/>
      </c>
      <c r="O292" s="35" t="str">
        <f>IF(A292="","",IF(J292="",WORKDAY(DATE(YEAR($D292),MONTH($D292)+_xlfn.XLOOKUP(O$2,Paramètres!$A$4:$A$8,Paramètres!$B$4:$B$8,"??",0,1),DAY($D292))-1,1,Table3[Jours fériés]),""))</f>
        <v/>
      </c>
      <c r="P292" s="35" t="str">
        <f>IF(A292="","",IF(K292="",IF($F292=_xlfn.XLOOKUP(P$2,Paramètres!$A$4:$A$8,Paramètres!$B$4:$B$8,"??",0,1),WORKDAY(DATE(YEAR(E292)+_xlfn.XLOOKUP(P$2,Paramètres!$A$4:$A$8,Paramètres!$B$4:$B$8,"??",0,1),MONTH(E292)+2,0)-1,1,Table3[Jours fériés]),
WORKDAY(DATE(YEAR($E292)+_xlfn.XLOOKUP(P$2,Paramètres!$A$4:$A$8,Paramètres!$B$4:$B$8,"??",0,1),MONTH($E292),DAY($E292))-1,1,Table3[Jours fériés])),""))</f>
        <v/>
      </c>
      <c r="Q292" s="35" t="str">
        <f ca="1">IF(A292="","",IF(L292="",IF($F292=_xlfn.XLOOKUP(Q$2,Paramètres!$A$4:$A$8,Paramètres!$B$4:$B$8,"??",0,1),WORKDAY(DATE(YEAR(TODAY()),MONTH(F292)+2,0)-1,1,Table3[Jours fériés]),
WORKDAY(DATE(YEAR($E292)+_xlfn.XLOOKUP(Q$2,Paramètres!$A$4:$A$8,Paramètres!$B$4:$B$8,"??",0,1),MONTH($E292),DAY($E292))-1,1,Table3[Jours fériés])),""))</f>
        <v/>
      </c>
    </row>
    <row r="293" spans="1:17" x14ac:dyDescent="0.2">
      <c r="H293" s="9" t="str" cm="1">
        <f t="array" ref="H293">_xlfn.XLOOKUP(1,(Table2[Nom]=$A293)*(Table2[Prénom]=$B293)*(Table2[Entretien réalisé]=H$2),Table2[Date de l''entretien],"",0,-1)</f>
        <v/>
      </c>
      <c r="I293" s="9" t="str" cm="1">
        <f t="array" ref="I293">_xlfn.XLOOKUP(1,(Table2[Nom]=$A293)*(Table2[Prénom]=$B293)*(Table2[Entretien réalisé]=I$2),Table2[Date de l''entretien],"",0,-1)</f>
        <v/>
      </c>
      <c r="J293" s="9" t="str" cm="1">
        <f t="array" ref="J293">_xlfn.XLOOKUP(1,(Table2[Nom]=$A293)*(Table2[Prénom]=$B293)*(Table2[Entretien réalisé]=J$2),Table2[Date de l''entretien],"",0,-1)</f>
        <v/>
      </c>
      <c r="K293" s="9" t="str" cm="1">
        <f t="array" ref="K293">_xlfn.XLOOKUP(1,(Table2[Nom]=$A293)*(Table2[Prénom]=$B293)*(Table2[Entretien réalisé]=K$2),Table2[Date de l''entretien],"",0,-1)</f>
        <v/>
      </c>
      <c r="L293" s="9" t="str" cm="1">
        <f t="array" ref="L293">_xlfn.XLOOKUP(1,(Table2[Nom]=$A293)*(Table2[Prénom]=$B293)*(Table2[Entretien réalisé]=L$2),Table2[Date de l''entretien],"",0,-1)</f>
        <v/>
      </c>
      <c r="M293" s="35" t="str">
        <f>IF(A293="","",IF(H293="",WORKDAY(DATE(YEAR($D293),MONTH($D293)+_xlfn.XLOOKUP(M$2,Paramètres!$A$4:$A$8,Paramètres!$B$4:$B$8,"??",0,1),DAY($D293))-1,1,Table3[Jours fériés]),""))</f>
        <v/>
      </c>
      <c r="N293" s="35" t="str">
        <f>IF(A293="","",IF(I293="",WORKDAY(DATE(YEAR($D293),MONTH($D293)+_xlfn.XLOOKUP(N$2,Paramètres!$A$4:$A$8,Paramètres!$B$4:$B$8,"??",0,1),DAY($D293))-1,1,Table3[Jours fériés]),
WORKDAY(DATE(YEAR($I293),MONTH($I293)+_xlfn.XLOOKUP(N$2,Paramètres!$A$4:$A$8,Paramètres!$B$4:$B$8,"??",0,1),DAY($I293))-1,1,Table3[Jours fériés])))</f>
        <v/>
      </c>
      <c r="O293" s="35" t="str">
        <f>IF(A293="","",IF(J293="",WORKDAY(DATE(YEAR($D293),MONTH($D293)+_xlfn.XLOOKUP(O$2,Paramètres!$A$4:$A$8,Paramètres!$B$4:$B$8,"??",0,1),DAY($D293))-1,1,Table3[Jours fériés]),""))</f>
        <v/>
      </c>
      <c r="P293" s="35" t="str">
        <f>IF(A293="","",IF(K293="",IF($F293=_xlfn.XLOOKUP(P$2,Paramètres!$A$4:$A$8,Paramètres!$B$4:$B$8,"??",0,1),WORKDAY(DATE(YEAR(E293)+_xlfn.XLOOKUP(P$2,Paramètres!$A$4:$A$8,Paramètres!$B$4:$B$8,"??",0,1),MONTH(E293)+2,0)-1,1,Table3[Jours fériés]),
WORKDAY(DATE(YEAR($E293)+_xlfn.XLOOKUP(P$2,Paramètres!$A$4:$A$8,Paramètres!$B$4:$B$8,"??",0,1),MONTH($E293),DAY($E293))-1,1,Table3[Jours fériés])),""))</f>
        <v/>
      </c>
      <c r="Q293" s="35" t="str">
        <f ca="1">IF(A293="","",IF(L293="",IF($F293=_xlfn.XLOOKUP(Q$2,Paramètres!$A$4:$A$8,Paramètres!$B$4:$B$8,"??",0,1),WORKDAY(DATE(YEAR(TODAY()),MONTH(F293)+2,0)-1,1,Table3[Jours fériés]),
WORKDAY(DATE(YEAR($E293)+_xlfn.XLOOKUP(Q$2,Paramètres!$A$4:$A$8,Paramètres!$B$4:$B$8,"??",0,1),MONTH($E293),DAY($E293))-1,1,Table3[Jours fériés])),""))</f>
        <v/>
      </c>
    </row>
    <row r="294" spans="1:17" x14ac:dyDescent="0.2">
      <c r="H294" s="9" t="str" cm="1">
        <f t="array" ref="H294">_xlfn.XLOOKUP(1,(Table2[Nom]=$A294)*(Table2[Prénom]=$B294)*(Table2[Entretien réalisé]=H$2),Table2[Date de l''entretien],"",0,-1)</f>
        <v/>
      </c>
      <c r="I294" s="9" t="str" cm="1">
        <f t="array" ref="I294">_xlfn.XLOOKUP(1,(Table2[Nom]=$A294)*(Table2[Prénom]=$B294)*(Table2[Entretien réalisé]=I$2),Table2[Date de l''entretien],"",0,-1)</f>
        <v/>
      </c>
      <c r="J294" s="9" t="str" cm="1">
        <f t="array" ref="J294">_xlfn.XLOOKUP(1,(Table2[Nom]=$A294)*(Table2[Prénom]=$B294)*(Table2[Entretien réalisé]=J$2),Table2[Date de l''entretien],"",0,-1)</f>
        <v/>
      </c>
      <c r="K294" s="9" t="str" cm="1">
        <f t="array" ref="K294">_xlfn.XLOOKUP(1,(Table2[Nom]=$A294)*(Table2[Prénom]=$B294)*(Table2[Entretien réalisé]=K$2),Table2[Date de l''entretien],"",0,-1)</f>
        <v/>
      </c>
      <c r="L294" s="9" t="str" cm="1">
        <f t="array" ref="L294">_xlfn.XLOOKUP(1,(Table2[Nom]=$A294)*(Table2[Prénom]=$B294)*(Table2[Entretien réalisé]=L$2),Table2[Date de l''entretien],"",0,-1)</f>
        <v/>
      </c>
      <c r="M294" s="35" t="str">
        <f>IF(A294="","",IF(H294="",WORKDAY(DATE(YEAR($D294),MONTH($D294)+_xlfn.XLOOKUP(M$2,Paramètres!$A$4:$A$8,Paramètres!$B$4:$B$8,"??",0,1),DAY($D294))-1,1,Table3[Jours fériés]),""))</f>
        <v/>
      </c>
      <c r="N294" s="35" t="str">
        <f>IF(A294="","",IF(I294="",WORKDAY(DATE(YEAR($D294),MONTH($D294)+_xlfn.XLOOKUP(N$2,Paramètres!$A$4:$A$8,Paramètres!$B$4:$B$8,"??",0,1),DAY($D294))-1,1,Table3[Jours fériés]),
WORKDAY(DATE(YEAR($I294),MONTH($I294)+_xlfn.XLOOKUP(N$2,Paramètres!$A$4:$A$8,Paramètres!$B$4:$B$8,"??",0,1),DAY($I294))-1,1,Table3[Jours fériés])))</f>
        <v/>
      </c>
      <c r="O294" s="35" t="str">
        <f>IF(A294="","",IF(J294="",WORKDAY(DATE(YEAR($D294),MONTH($D294)+_xlfn.XLOOKUP(O$2,Paramètres!$A$4:$A$8,Paramètres!$B$4:$B$8,"??",0,1),DAY($D294))-1,1,Table3[Jours fériés]),""))</f>
        <v/>
      </c>
      <c r="P294" s="35" t="str">
        <f>IF(A294="","",IF(K294="",IF($F294=_xlfn.XLOOKUP(P$2,Paramètres!$A$4:$A$8,Paramètres!$B$4:$B$8,"??",0,1),WORKDAY(DATE(YEAR(E294)+_xlfn.XLOOKUP(P$2,Paramètres!$A$4:$A$8,Paramètres!$B$4:$B$8,"??",0,1),MONTH(E294)+2,0)-1,1,Table3[Jours fériés]),
WORKDAY(DATE(YEAR($E294)+_xlfn.XLOOKUP(P$2,Paramètres!$A$4:$A$8,Paramètres!$B$4:$B$8,"??",0,1),MONTH($E294),DAY($E294))-1,1,Table3[Jours fériés])),""))</f>
        <v/>
      </c>
      <c r="Q294" s="35" t="str">
        <f ca="1">IF(A294="","",IF(L294="",IF($F294=_xlfn.XLOOKUP(Q$2,Paramètres!$A$4:$A$8,Paramètres!$B$4:$B$8,"??",0,1),WORKDAY(DATE(YEAR(TODAY()),MONTH(F294)+2,0)-1,1,Table3[Jours fériés]),
WORKDAY(DATE(YEAR($E294)+_xlfn.XLOOKUP(Q$2,Paramètres!$A$4:$A$8,Paramètres!$B$4:$B$8,"??",0,1),MONTH($E294),DAY($E294))-1,1,Table3[Jours fériés])),""))</f>
        <v/>
      </c>
    </row>
    <row r="295" spans="1:17" x14ac:dyDescent="0.2">
      <c r="H295" s="9" t="str" cm="1">
        <f t="array" ref="H295">_xlfn.XLOOKUP(1,(Table2[Nom]=$A295)*(Table2[Prénom]=$B295)*(Table2[Entretien réalisé]=H$2),Table2[Date de l''entretien],"",0,-1)</f>
        <v/>
      </c>
      <c r="I295" s="9" t="str" cm="1">
        <f t="array" ref="I295">_xlfn.XLOOKUP(1,(Table2[Nom]=$A295)*(Table2[Prénom]=$B295)*(Table2[Entretien réalisé]=I$2),Table2[Date de l''entretien],"",0,-1)</f>
        <v/>
      </c>
      <c r="J295" s="9" t="str" cm="1">
        <f t="array" ref="J295">_xlfn.XLOOKUP(1,(Table2[Nom]=$A295)*(Table2[Prénom]=$B295)*(Table2[Entretien réalisé]=J$2),Table2[Date de l''entretien],"",0,-1)</f>
        <v/>
      </c>
      <c r="K295" s="9" t="str" cm="1">
        <f t="array" ref="K295">_xlfn.XLOOKUP(1,(Table2[Nom]=$A295)*(Table2[Prénom]=$B295)*(Table2[Entretien réalisé]=K$2),Table2[Date de l''entretien],"",0,-1)</f>
        <v/>
      </c>
      <c r="L295" s="9" t="str" cm="1">
        <f t="array" ref="L295">_xlfn.XLOOKUP(1,(Table2[Nom]=$A295)*(Table2[Prénom]=$B295)*(Table2[Entretien réalisé]=L$2),Table2[Date de l''entretien],"",0,-1)</f>
        <v/>
      </c>
      <c r="M295" s="35" t="str">
        <f>IF(A295="","",IF(H295="",WORKDAY(DATE(YEAR($D295),MONTH($D295)+_xlfn.XLOOKUP(M$2,Paramètres!$A$4:$A$8,Paramètres!$B$4:$B$8,"??",0,1),DAY($D295))-1,1,Table3[Jours fériés]),""))</f>
        <v/>
      </c>
      <c r="N295" s="35" t="str">
        <f>IF(A295="","",IF(I295="",WORKDAY(DATE(YEAR($D295),MONTH($D295)+_xlfn.XLOOKUP(N$2,Paramètres!$A$4:$A$8,Paramètres!$B$4:$B$8,"??",0,1),DAY($D295))-1,1,Table3[Jours fériés]),
WORKDAY(DATE(YEAR($I295),MONTH($I295)+_xlfn.XLOOKUP(N$2,Paramètres!$A$4:$A$8,Paramètres!$B$4:$B$8,"??",0,1),DAY($I295))-1,1,Table3[Jours fériés])))</f>
        <v/>
      </c>
      <c r="O295" s="35" t="str">
        <f>IF(A295="","",IF(J295="",WORKDAY(DATE(YEAR($D295),MONTH($D295)+_xlfn.XLOOKUP(O$2,Paramètres!$A$4:$A$8,Paramètres!$B$4:$B$8,"??",0,1),DAY($D295))-1,1,Table3[Jours fériés]),""))</f>
        <v/>
      </c>
      <c r="P295" s="35" t="str">
        <f>IF(A295="","",IF(K295="",IF($F295=_xlfn.XLOOKUP(P$2,Paramètres!$A$4:$A$8,Paramètres!$B$4:$B$8,"??",0,1),WORKDAY(DATE(YEAR(E295)+_xlfn.XLOOKUP(P$2,Paramètres!$A$4:$A$8,Paramètres!$B$4:$B$8,"??",0,1),MONTH(E295)+2,0)-1,1,Table3[Jours fériés]),
WORKDAY(DATE(YEAR($E295)+_xlfn.XLOOKUP(P$2,Paramètres!$A$4:$A$8,Paramètres!$B$4:$B$8,"??",0,1),MONTH($E295),DAY($E295))-1,1,Table3[Jours fériés])),""))</f>
        <v/>
      </c>
      <c r="Q295" s="35" t="str">
        <f ca="1">IF(A295="","",IF(L295="",IF($F295=_xlfn.XLOOKUP(Q$2,Paramètres!$A$4:$A$8,Paramètres!$B$4:$B$8,"??",0,1),WORKDAY(DATE(YEAR(TODAY()),MONTH(F295)+2,0)-1,1,Table3[Jours fériés]),
WORKDAY(DATE(YEAR($E295)+_xlfn.XLOOKUP(Q$2,Paramètres!$A$4:$A$8,Paramètres!$B$4:$B$8,"??",0,1),MONTH($E295),DAY($E295))-1,1,Table3[Jours fériés])),""))</f>
        <v/>
      </c>
    </row>
    <row r="296" spans="1:17" x14ac:dyDescent="0.2">
      <c r="H296" s="9" t="str" cm="1">
        <f t="array" ref="H296">_xlfn.XLOOKUP(1,(Table2[Nom]=$A296)*(Table2[Prénom]=$B296)*(Table2[Entretien réalisé]=H$2),Table2[Date de l''entretien],"",0,-1)</f>
        <v/>
      </c>
      <c r="I296" s="9" t="str" cm="1">
        <f t="array" ref="I296">_xlfn.XLOOKUP(1,(Table2[Nom]=$A296)*(Table2[Prénom]=$B296)*(Table2[Entretien réalisé]=I$2),Table2[Date de l''entretien],"",0,-1)</f>
        <v/>
      </c>
      <c r="J296" s="9" t="str" cm="1">
        <f t="array" ref="J296">_xlfn.XLOOKUP(1,(Table2[Nom]=$A296)*(Table2[Prénom]=$B296)*(Table2[Entretien réalisé]=J$2),Table2[Date de l''entretien],"",0,-1)</f>
        <v/>
      </c>
      <c r="K296" s="9" t="str" cm="1">
        <f t="array" ref="K296">_xlfn.XLOOKUP(1,(Table2[Nom]=$A296)*(Table2[Prénom]=$B296)*(Table2[Entretien réalisé]=K$2),Table2[Date de l''entretien],"",0,-1)</f>
        <v/>
      </c>
      <c r="L296" s="9" t="str" cm="1">
        <f t="array" ref="L296">_xlfn.XLOOKUP(1,(Table2[Nom]=$A296)*(Table2[Prénom]=$B296)*(Table2[Entretien réalisé]=L$2),Table2[Date de l''entretien],"",0,-1)</f>
        <v/>
      </c>
      <c r="M296" s="35" t="str">
        <f>IF(A296="","",IF(H296="",WORKDAY(DATE(YEAR($D296),MONTH($D296)+_xlfn.XLOOKUP(M$2,Paramètres!$A$4:$A$8,Paramètres!$B$4:$B$8,"??",0,1),DAY($D296))-1,1,Table3[Jours fériés]),""))</f>
        <v/>
      </c>
      <c r="N296" s="35" t="str">
        <f>IF(A296="","",IF(I296="",WORKDAY(DATE(YEAR($D296),MONTH($D296)+_xlfn.XLOOKUP(N$2,Paramètres!$A$4:$A$8,Paramètres!$B$4:$B$8,"??",0,1),DAY($D296))-1,1,Table3[Jours fériés]),
WORKDAY(DATE(YEAR($I296),MONTH($I296)+_xlfn.XLOOKUP(N$2,Paramètres!$A$4:$A$8,Paramètres!$B$4:$B$8,"??",0,1),DAY($I296))-1,1,Table3[Jours fériés])))</f>
        <v/>
      </c>
      <c r="O296" s="35" t="str">
        <f>IF(A296="","",IF(J296="",WORKDAY(DATE(YEAR($D296),MONTH($D296)+_xlfn.XLOOKUP(O$2,Paramètres!$A$4:$A$8,Paramètres!$B$4:$B$8,"??",0,1),DAY($D296))-1,1,Table3[Jours fériés]),""))</f>
        <v/>
      </c>
      <c r="P296" s="35" t="str">
        <f>IF(A296="","",IF(K296="",IF($F296=_xlfn.XLOOKUP(P$2,Paramètres!$A$4:$A$8,Paramètres!$B$4:$B$8,"??",0,1),WORKDAY(DATE(YEAR(E296)+_xlfn.XLOOKUP(P$2,Paramètres!$A$4:$A$8,Paramètres!$B$4:$B$8,"??",0,1),MONTH(E296)+2,0)-1,1,Table3[Jours fériés]),
WORKDAY(DATE(YEAR($E296)+_xlfn.XLOOKUP(P$2,Paramètres!$A$4:$A$8,Paramètres!$B$4:$B$8,"??",0,1),MONTH($E296),DAY($E296))-1,1,Table3[Jours fériés])),""))</f>
        <v/>
      </c>
      <c r="Q296" s="35" t="str">
        <f ca="1">IF(A296="","",IF(L296="",IF($F296=_xlfn.XLOOKUP(Q$2,Paramètres!$A$4:$A$8,Paramètres!$B$4:$B$8,"??",0,1),WORKDAY(DATE(YEAR(TODAY()),MONTH(F296)+2,0)-1,1,Table3[Jours fériés]),
WORKDAY(DATE(YEAR($E296)+_xlfn.XLOOKUP(Q$2,Paramètres!$A$4:$A$8,Paramètres!$B$4:$B$8,"??",0,1),MONTH($E296),DAY($E296))-1,1,Table3[Jours fériés])),""))</f>
        <v/>
      </c>
    </row>
    <row r="297" spans="1:17" x14ac:dyDescent="0.2">
      <c r="H297" s="9" t="str" cm="1">
        <f t="array" ref="H297">_xlfn.XLOOKUP(1,(Table2[Nom]=$A297)*(Table2[Prénom]=$B297)*(Table2[Entretien réalisé]=H$2),Table2[Date de l''entretien],"",0,-1)</f>
        <v/>
      </c>
      <c r="I297" s="9" t="str" cm="1">
        <f t="array" ref="I297">_xlfn.XLOOKUP(1,(Table2[Nom]=$A297)*(Table2[Prénom]=$B297)*(Table2[Entretien réalisé]=I$2),Table2[Date de l''entretien],"",0,-1)</f>
        <v/>
      </c>
      <c r="J297" s="9" t="str" cm="1">
        <f t="array" ref="J297">_xlfn.XLOOKUP(1,(Table2[Nom]=$A297)*(Table2[Prénom]=$B297)*(Table2[Entretien réalisé]=J$2),Table2[Date de l''entretien],"",0,-1)</f>
        <v/>
      </c>
      <c r="K297" s="9" t="str" cm="1">
        <f t="array" ref="K297">_xlfn.XLOOKUP(1,(Table2[Nom]=$A297)*(Table2[Prénom]=$B297)*(Table2[Entretien réalisé]=K$2),Table2[Date de l''entretien],"",0,-1)</f>
        <v/>
      </c>
      <c r="L297" s="9" t="str" cm="1">
        <f t="array" ref="L297">_xlfn.XLOOKUP(1,(Table2[Nom]=$A297)*(Table2[Prénom]=$B297)*(Table2[Entretien réalisé]=L$2),Table2[Date de l''entretien],"",0,-1)</f>
        <v/>
      </c>
      <c r="M297" s="35" t="str">
        <f>IF(A297="","",IF(H297="",WORKDAY(DATE(YEAR($D297),MONTH($D297)+_xlfn.XLOOKUP(M$2,Paramètres!$A$4:$A$8,Paramètres!$B$4:$B$8,"??",0,1),DAY($D297))-1,1,Table3[Jours fériés]),""))</f>
        <v/>
      </c>
      <c r="N297" s="35" t="str">
        <f>IF(A297="","",IF(I297="",WORKDAY(DATE(YEAR($D297),MONTH($D297)+_xlfn.XLOOKUP(N$2,Paramètres!$A$4:$A$8,Paramètres!$B$4:$B$8,"??",0,1),DAY($D297))-1,1,Table3[Jours fériés]),
WORKDAY(DATE(YEAR($I297),MONTH($I297)+_xlfn.XLOOKUP(N$2,Paramètres!$A$4:$A$8,Paramètres!$B$4:$B$8,"??",0,1),DAY($I297))-1,1,Table3[Jours fériés])))</f>
        <v/>
      </c>
      <c r="O297" s="35" t="str">
        <f>IF(A297="","",IF(J297="",WORKDAY(DATE(YEAR($D297),MONTH($D297)+_xlfn.XLOOKUP(O$2,Paramètres!$A$4:$A$8,Paramètres!$B$4:$B$8,"??",0,1),DAY($D297))-1,1,Table3[Jours fériés]),""))</f>
        <v/>
      </c>
      <c r="P297" s="35" t="str">
        <f>IF(A297="","",IF(K297="",IF($F297=_xlfn.XLOOKUP(P$2,Paramètres!$A$4:$A$8,Paramètres!$B$4:$B$8,"??",0,1),WORKDAY(DATE(YEAR(E297)+_xlfn.XLOOKUP(P$2,Paramètres!$A$4:$A$8,Paramètres!$B$4:$B$8,"??",0,1),MONTH(E297)+2,0)-1,1,Table3[Jours fériés]),
WORKDAY(DATE(YEAR($E297)+_xlfn.XLOOKUP(P$2,Paramètres!$A$4:$A$8,Paramètres!$B$4:$B$8,"??",0,1),MONTH($E297),DAY($E297))-1,1,Table3[Jours fériés])),""))</f>
        <v/>
      </c>
      <c r="Q297" s="35" t="str">
        <f ca="1">IF(A297="","",IF(L297="",IF($F297=_xlfn.XLOOKUP(Q$2,Paramètres!$A$4:$A$8,Paramètres!$B$4:$B$8,"??",0,1),WORKDAY(DATE(YEAR(TODAY()),MONTH(F297)+2,0)-1,1,Table3[Jours fériés]),
WORKDAY(DATE(YEAR($E297)+_xlfn.XLOOKUP(Q$2,Paramètres!$A$4:$A$8,Paramètres!$B$4:$B$8,"??",0,1),MONTH($E297),DAY($E297))-1,1,Table3[Jours fériés])),""))</f>
        <v/>
      </c>
    </row>
    <row r="298" spans="1:17" x14ac:dyDescent="0.2">
      <c r="H298" s="9" t="str" cm="1">
        <f t="array" ref="H298">_xlfn.XLOOKUP(1,(Table2[Nom]=$A298)*(Table2[Prénom]=$B298)*(Table2[Entretien réalisé]=H$2),Table2[Date de l''entretien],"",0,-1)</f>
        <v/>
      </c>
      <c r="I298" s="9" t="str" cm="1">
        <f t="array" ref="I298">_xlfn.XLOOKUP(1,(Table2[Nom]=$A298)*(Table2[Prénom]=$B298)*(Table2[Entretien réalisé]=I$2),Table2[Date de l''entretien],"",0,-1)</f>
        <v/>
      </c>
      <c r="J298" s="9" t="str" cm="1">
        <f t="array" ref="J298">_xlfn.XLOOKUP(1,(Table2[Nom]=$A298)*(Table2[Prénom]=$B298)*(Table2[Entretien réalisé]=J$2),Table2[Date de l''entretien],"",0,-1)</f>
        <v/>
      </c>
      <c r="K298" s="9" t="str" cm="1">
        <f t="array" ref="K298">_xlfn.XLOOKUP(1,(Table2[Nom]=$A298)*(Table2[Prénom]=$B298)*(Table2[Entretien réalisé]=K$2),Table2[Date de l''entretien],"",0,-1)</f>
        <v/>
      </c>
      <c r="L298" s="9" t="str" cm="1">
        <f t="array" ref="L298">_xlfn.XLOOKUP(1,(Table2[Nom]=$A298)*(Table2[Prénom]=$B298)*(Table2[Entretien réalisé]=L$2),Table2[Date de l''entretien],"",0,-1)</f>
        <v/>
      </c>
      <c r="M298" s="35" t="str">
        <f>IF(A298="","",IF(H298="",WORKDAY(DATE(YEAR($D298),MONTH($D298)+_xlfn.XLOOKUP(M$2,Paramètres!$A$4:$A$8,Paramètres!$B$4:$B$8,"??",0,1),DAY($D298))-1,1,Table3[Jours fériés]),""))</f>
        <v/>
      </c>
      <c r="N298" s="35" t="str">
        <f>IF(A298="","",IF(I298="",WORKDAY(DATE(YEAR($D298),MONTH($D298)+_xlfn.XLOOKUP(N$2,Paramètres!$A$4:$A$8,Paramètres!$B$4:$B$8,"??",0,1),DAY($D298))-1,1,Table3[Jours fériés]),
WORKDAY(DATE(YEAR($I298),MONTH($I298)+_xlfn.XLOOKUP(N$2,Paramètres!$A$4:$A$8,Paramètres!$B$4:$B$8,"??",0,1),DAY($I298))-1,1,Table3[Jours fériés])))</f>
        <v/>
      </c>
      <c r="O298" s="35" t="str">
        <f>IF(A298="","",IF(J298="",WORKDAY(DATE(YEAR($D298),MONTH($D298)+_xlfn.XLOOKUP(O$2,Paramètres!$A$4:$A$8,Paramètres!$B$4:$B$8,"??",0,1),DAY($D298))-1,1,Table3[Jours fériés]),""))</f>
        <v/>
      </c>
      <c r="P298" s="35" t="str">
        <f>IF(A298="","",IF(K298="",IF($F298=_xlfn.XLOOKUP(P$2,Paramètres!$A$4:$A$8,Paramètres!$B$4:$B$8,"??",0,1),WORKDAY(DATE(YEAR(E298)+_xlfn.XLOOKUP(P$2,Paramètres!$A$4:$A$8,Paramètres!$B$4:$B$8,"??",0,1),MONTH(E298)+2,0)-1,1,Table3[Jours fériés]),
WORKDAY(DATE(YEAR($E298)+_xlfn.XLOOKUP(P$2,Paramètres!$A$4:$A$8,Paramètres!$B$4:$B$8,"??",0,1),MONTH($E298),DAY($E298))-1,1,Table3[Jours fériés])),""))</f>
        <v/>
      </c>
      <c r="Q298" s="35" t="str">
        <f ca="1">IF(A298="","",IF(L298="",IF($F298=_xlfn.XLOOKUP(Q$2,Paramètres!$A$4:$A$8,Paramètres!$B$4:$B$8,"??",0,1),WORKDAY(DATE(YEAR(TODAY()),MONTH(F298)+2,0)-1,1,Table3[Jours fériés]),
WORKDAY(DATE(YEAR($E298)+_xlfn.XLOOKUP(Q$2,Paramètres!$A$4:$A$8,Paramètres!$B$4:$B$8,"??",0,1),MONTH($E298),DAY($E298))-1,1,Table3[Jours fériés])),""))</f>
        <v/>
      </c>
    </row>
    <row r="299" spans="1:17" x14ac:dyDescent="0.2">
      <c r="H299" s="9" t="str" cm="1">
        <f t="array" ref="H299">_xlfn.XLOOKUP(1,(Table2[Nom]=$A299)*(Table2[Prénom]=$B299)*(Table2[Entretien réalisé]=H$2),Table2[Date de l''entretien],"",0,-1)</f>
        <v/>
      </c>
      <c r="I299" s="9" t="str" cm="1">
        <f t="array" ref="I299">_xlfn.XLOOKUP(1,(Table2[Nom]=$A299)*(Table2[Prénom]=$B299)*(Table2[Entretien réalisé]=I$2),Table2[Date de l''entretien],"",0,-1)</f>
        <v/>
      </c>
      <c r="J299" s="9" t="str" cm="1">
        <f t="array" ref="J299">_xlfn.XLOOKUP(1,(Table2[Nom]=$A299)*(Table2[Prénom]=$B299)*(Table2[Entretien réalisé]=J$2),Table2[Date de l''entretien],"",0,-1)</f>
        <v/>
      </c>
      <c r="K299" s="9" t="str" cm="1">
        <f t="array" ref="K299">_xlfn.XLOOKUP(1,(Table2[Nom]=$A299)*(Table2[Prénom]=$B299)*(Table2[Entretien réalisé]=K$2),Table2[Date de l''entretien],"",0,-1)</f>
        <v/>
      </c>
      <c r="L299" s="9" t="str" cm="1">
        <f t="array" ref="L299">_xlfn.XLOOKUP(1,(Table2[Nom]=$A299)*(Table2[Prénom]=$B299)*(Table2[Entretien réalisé]=L$2),Table2[Date de l''entretien],"",0,-1)</f>
        <v/>
      </c>
      <c r="M299" s="35" t="str">
        <f>IF(A299="","",IF(H299="",WORKDAY(DATE(YEAR($D299),MONTH($D299)+_xlfn.XLOOKUP(M$2,Paramètres!$A$4:$A$8,Paramètres!$B$4:$B$8,"??",0,1),DAY($D299))-1,1,Table3[Jours fériés]),""))</f>
        <v/>
      </c>
      <c r="N299" s="35" t="str">
        <f>IF(A299="","",IF(I299="",WORKDAY(DATE(YEAR($D299),MONTH($D299)+_xlfn.XLOOKUP(N$2,Paramètres!$A$4:$A$8,Paramètres!$B$4:$B$8,"??",0,1),DAY($D299))-1,1,Table3[Jours fériés]),
WORKDAY(DATE(YEAR($I299),MONTH($I299)+_xlfn.XLOOKUP(N$2,Paramètres!$A$4:$A$8,Paramètres!$B$4:$B$8,"??",0,1),DAY($I299))-1,1,Table3[Jours fériés])))</f>
        <v/>
      </c>
      <c r="O299" s="35" t="str">
        <f>IF(A299="","",IF(J299="",WORKDAY(DATE(YEAR($D299),MONTH($D299)+_xlfn.XLOOKUP(O$2,Paramètres!$A$4:$A$8,Paramètres!$B$4:$B$8,"??",0,1),DAY($D299))-1,1,Table3[Jours fériés]),""))</f>
        <v/>
      </c>
      <c r="P299" s="35" t="str">
        <f>IF(A299="","",IF(K299="",IF($F299=_xlfn.XLOOKUP(P$2,Paramètres!$A$4:$A$8,Paramètres!$B$4:$B$8,"??",0,1),WORKDAY(DATE(YEAR(E299)+_xlfn.XLOOKUP(P$2,Paramètres!$A$4:$A$8,Paramètres!$B$4:$B$8,"??",0,1),MONTH(E299)+2,0)-1,1,Table3[Jours fériés]),
WORKDAY(DATE(YEAR($E299)+_xlfn.XLOOKUP(P$2,Paramètres!$A$4:$A$8,Paramètres!$B$4:$B$8,"??",0,1),MONTH($E299),DAY($E299))-1,1,Table3[Jours fériés])),""))</f>
        <v/>
      </c>
      <c r="Q299" s="35" t="str">
        <f ca="1">IF(A299="","",IF(L299="",IF($F299=_xlfn.XLOOKUP(Q$2,Paramètres!$A$4:$A$8,Paramètres!$B$4:$B$8,"??",0,1),WORKDAY(DATE(YEAR(TODAY()),MONTH(F299)+2,0)-1,1,Table3[Jours fériés]),
WORKDAY(DATE(YEAR($E299)+_xlfn.XLOOKUP(Q$2,Paramètres!$A$4:$A$8,Paramètres!$B$4:$B$8,"??",0,1),MONTH($E299),DAY($E299))-1,1,Table3[Jours fériés])),""))</f>
        <v/>
      </c>
    </row>
    <row r="300" spans="1:17" x14ac:dyDescent="0.2">
      <c r="H300" s="9" t="str" cm="1">
        <f t="array" ref="H300">_xlfn.XLOOKUP(1,(Table2[Nom]=$A300)*(Table2[Prénom]=$B300)*(Table2[Entretien réalisé]=H$2),Table2[Date de l''entretien],"",0,-1)</f>
        <v/>
      </c>
      <c r="I300" s="9" t="str" cm="1">
        <f t="array" ref="I300">_xlfn.XLOOKUP(1,(Table2[Nom]=$A300)*(Table2[Prénom]=$B300)*(Table2[Entretien réalisé]=I$2),Table2[Date de l''entretien],"",0,-1)</f>
        <v/>
      </c>
      <c r="J300" s="9" t="str" cm="1">
        <f t="array" ref="J300">_xlfn.XLOOKUP(1,(Table2[Nom]=$A300)*(Table2[Prénom]=$B300)*(Table2[Entretien réalisé]=J$2),Table2[Date de l''entretien],"",0,-1)</f>
        <v/>
      </c>
      <c r="K300" s="9" t="str" cm="1">
        <f t="array" ref="K300">_xlfn.XLOOKUP(1,(Table2[Nom]=$A300)*(Table2[Prénom]=$B300)*(Table2[Entretien réalisé]=K$2),Table2[Date de l''entretien],"",0,-1)</f>
        <v/>
      </c>
      <c r="L300" s="9" t="str" cm="1">
        <f t="array" ref="L300">_xlfn.XLOOKUP(1,(Table2[Nom]=$A300)*(Table2[Prénom]=$B300)*(Table2[Entretien réalisé]=L$2),Table2[Date de l''entretien],"",0,-1)</f>
        <v/>
      </c>
      <c r="M300" s="35" t="str">
        <f>IF(A300="","",IF(H300="",WORKDAY(DATE(YEAR($D300),MONTH($D300)+_xlfn.XLOOKUP(M$2,Paramètres!$A$4:$A$8,Paramètres!$B$4:$B$8,"??",0,1),DAY($D300))-1,1,Table3[Jours fériés]),""))</f>
        <v/>
      </c>
      <c r="N300" s="35" t="str">
        <f>IF(A300="","",IF(I300="",WORKDAY(DATE(YEAR($D300),MONTH($D300)+_xlfn.XLOOKUP(N$2,Paramètres!$A$4:$A$8,Paramètres!$B$4:$B$8,"??",0,1),DAY($D300))-1,1,Table3[Jours fériés]),
WORKDAY(DATE(YEAR($I300),MONTH($I300)+_xlfn.XLOOKUP(N$2,Paramètres!$A$4:$A$8,Paramètres!$B$4:$B$8,"??",0,1),DAY($I300))-1,1,Table3[Jours fériés])))</f>
        <v/>
      </c>
      <c r="O300" s="35" t="str">
        <f>IF(A300="","",IF(J300="",WORKDAY(DATE(YEAR($D300),MONTH($D300)+_xlfn.XLOOKUP(O$2,Paramètres!$A$4:$A$8,Paramètres!$B$4:$B$8,"??",0,1),DAY($D300))-1,1,Table3[Jours fériés]),""))</f>
        <v/>
      </c>
      <c r="P300" s="35" t="str">
        <f>IF(A300="","",IF(K300="",IF($F300=_xlfn.XLOOKUP(P$2,Paramètres!$A$4:$A$8,Paramètres!$B$4:$B$8,"??",0,1),WORKDAY(DATE(YEAR(E300)+_xlfn.XLOOKUP(P$2,Paramètres!$A$4:$A$8,Paramètres!$B$4:$B$8,"??",0,1),MONTH(E300)+2,0)-1,1,Table3[Jours fériés]),
WORKDAY(DATE(YEAR($E300)+_xlfn.XLOOKUP(P$2,Paramètres!$A$4:$A$8,Paramètres!$B$4:$B$8,"??",0,1),MONTH($E300),DAY($E300))-1,1,Table3[Jours fériés])),""))</f>
        <v/>
      </c>
      <c r="Q300" s="35" t="str">
        <f ca="1">IF(A300="","",IF(L300="",IF($F300=_xlfn.XLOOKUP(Q$2,Paramètres!$A$4:$A$8,Paramètres!$B$4:$B$8,"??",0,1),WORKDAY(DATE(YEAR(TODAY()),MONTH(F300)+2,0)-1,1,Table3[Jours fériés]),
WORKDAY(DATE(YEAR($E300)+_xlfn.XLOOKUP(Q$2,Paramètres!$A$4:$A$8,Paramètres!$B$4:$B$8,"??",0,1),MONTH($E300),DAY($E300))-1,1,Table3[Jours fériés])),""))</f>
        <v/>
      </c>
    </row>
    <row r="301" spans="1:17" x14ac:dyDescent="0.2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</row>
  </sheetData>
  <mergeCells count="2">
    <mergeCell ref="H1:L1"/>
    <mergeCell ref="M1:Q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5E1CB-C2EC-894A-9E0C-3A997C168274}">
  <dimension ref="A1:E32"/>
  <sheetViews>
    <sheetView tabSelected="1" zoomScale="130" zoomScaleNormal="130" workbookViewId="0">
      <pane ySplit="3" topLeftCell="A4" activePane="bottomLeft" state="frozen"/>
      <selection pane="bottomLeft" activeCell="F11" sqref="F11"/>
    </sheetView>
  </sheetViews>
  <sheetFormatPr baseColWidth="10" defaultRowHeight="15" x14ac:dyDescent="0.2"/>
  <cols>
    <col min="1" max="2" width="19.1640625" customWidth="1"/>
    <col min="3" max="3" width="19.33203125" customWidth="1"/>
    <col min="4" max="5" width="19.1640625" customWidth="1"/>
  </cols>
  <sheetData>
    <row r="1" spans="1:5" ht="24" x14ac:dyDescent="0.3">
      <c r="A1" s="19" t="s">
        <v>80</v>
      </c>
      <c r="E1" s="27">
        <f ca="1">NOW()</f>
        <v>46036.656293055552</v>
      </c>
    </row>
    <row r="2" spans="1:5" ht="19" x14ac:dyDescent="0.25">
      <c r="A2" s="10" t="s">
        <v>8</v>
      </c>
      <c r="B2" s="20" t="s">
        <v>63</v>
      </c>
      <c r="C2" s="10" t="s">
        <v>9</v>
      </c>
      <c r="D2" s="20" t="s">
        <v>64</v>
      </c>
    </row>
    <row r="3" spans="1:5" ht="16" x14ac:dyDescent="0.2">
      <c r="A3" s="32" t="s">
        <v>55</v>
      </c>
      <c r="B3" s="33" t="s">
        <v>11</v>
      </c>
      <c r="C3" s="33" t="s">
        <v>12</v>
      </c>
      <c r="D3" s="33" t="s">
        <v>13</v>
      </c>
      <c r="E3" s="33" t="s">
        <v>14</v>
      </c>
    </row>
    <row r="4" spans="1:5" x14ac:dyDescent="0.2">
      <c r="A4" t="str" cm="1">
        <f t="array" aca="1" ref="A4:E4" ca="1">IF(AND(ISTEXT(B2),ISTEXT(D2)),_xlfn._xlws.FILTER(Table1[[Fonction - poste]:[Ancienneté (ans)]],(Table1[Nom]=$B$2)*(Table1[Prénom]=$D$2),"N'existe pas!"),"")</f>
        <v>Financier - comptable</v>
      </c>
      <c r="B4" s="26">
        <f ca="1"/>
        <v>45986</v>
      </c>
      <c r="C4" s="26">
        <f ca="1"/>
        <v>37431</v>
      </c>
      <c r="D4" s="18">
        <f ca="1"/>
        <v>23</v>
      </c>
      <c r="E4" s="18">
        <f ca="1"/>
        <v>0</v>
      </c>
    </row>
    <row r="6" spans="1:5" ht="16" x14ac:dyDescent="0.2">
      <c r="A6" s="31" t="s">
        <v>73</v>
      </c>
    </row>
    <row r="7" spans="1:5" ht="32" x14ac:dyDescent="0.2">
      <c r="A7" s="34" t="str" cm="1">
        <f t="array" ref="A7:E7">TRANSPOSE(Paramètres!$A$4:$A$8)</f>
        <v>Délai 1er entretien (mois)</v>
      </c>
      <c r="B7" s="34" t="str">
        <v>Périodicité entretien (mois)</v>
      </c>
      <c r="C7" s="34" t="str">
        <v>Périodicité bilan récapitulatif (mois)</v>
      </c>
      <c r="D7" s="34" t="str">
        <v>Âge indicatif mi-carrière (ans)</v>
      </c>
      <c r="E7" s="34" t="str">
        <v>Âge indicatif fin de carrière (ans)</v>
      </c>
    </row>
    <row r="8" spans="1:5" x14ac:dyDescent="0.2">
      <c r="A8" s="9" t="str" cm="1">
        <f t="array" ref="A8">_xlfn._xlws.FILTER(Table2[Date de l''entretien],(Table2[Nom]=$B$2)*(Table2[Prénom]=$D$2)*(Table2[Entretien réalisé]=A$7),"Aucun à date")</f>
        <v>Aucun à date</v>
      </c>
      <c r="B8" s="9" t="str" cm="1">
        <f t="array" ref="B8">_xlfn._xlws.FILTER(Table2[Date de l''entretien],(Table2[Nom]=$B$2)*(Table2[Prénom]=$D$2)*(Table2[Entretien réalisé]=B$7),"Aucun à date")</f>
        <v>Aucun à date</v>
      </c>
      <c r="C8" s="9" t="str" cm="1">
        <f t="array" ref="C8">_xlfn._xlws.FILTER(Table2[Date de l''entretien],(Table2[Nom]=$B$2)*(Table2[Prénom]=$D$2)*(Table2[Entretien réalisé]=C$7),"Aucun à date")</f>
        <v>Aucun à date</v>
      </c>
      <c r="D8" s="9" t="str" cm="1">
        <f t="array" ref="D8">_xlfn._xlws.FILTER(Table2[Date de l''entretien],(Table2[Nom]=$B$2)*(Table2[Prénom]=$D$2)*(Table2[Entretien réalisé]=D$7),"Aucun à date")</f>
        <v>Aucun à date</v>
      </c>
      <c r="E8" s="9" t="str" cm="1">
        <f t="array" ref="E8">_xlfn._xlws.FILTER(Table2[Date de l''entretien],(Table2[Nom]=$B$2)*(Table2[Prénom]=$D$2)*(Table2[Entretien réalisé]=E$7),"Aucun à date")</f>
        <v>Aucun à date</v>
      </c>
    </row>
    <row r="9" spans="1:5" x14ac:dyDescent="0.2">
      <c r="A9" s="9"/>
      <c r="B9" s="9"/>
      <c r="C9" s="9"/>
      <c r="D9" s="9"/>
      <c r="E9" s="9"/>
    </row>
    <row r="10" spans="1:5" x14ac:dyDescent="0.2">
      <c r="A10" s="9"/>
      <c r="B10" s="9"/>
      <c r="C10" s="9"/>
      <c r="D10" s="9"/>
      <c r="E10" s="9"/>
    </row>
    <row r="11" spans="1:5" x14ac:dyDescent="0.2">
      <c r="A11" s="9"/>
      <c r="B11" s="9"/>
      <c r="C11" s="9"/>
      <c r="D11" s="9"/>
      <c r="E11" s="9"/>
    </row>
    <row r="12" spans="1:5" x14ac:dyDescent="0.2">
      <c r="A12" s="9"/>
      <c r="B12" s="9"/>
      <c r="C12" s="9"/>
      <c r="D12" s="9"/>
      <c r="E12" s="9"/>
    </row>
    <row r="13" spans="1:5" x14ac:dyDescent="0.2">
      <c r="A13" s="9"/>
      <c r="B13" s="9"/>
      <c r="C13" s="9"/>
      <c r="D13" s="9"/>
      <c r="E13" s="9"/>
    </row>
    <row r="14" spans="1:5" x14ac:dyDescent="0.2">
      <c r="A14" s="9"/>
      <c r="B14" s="9"/>
      <c r="C14" s="9"/>
      <c r="D14" s="9"/>
      <c r="E14" s="9"/>
    </row>
    <row r="15" spans="1:5" x14ac:dyDescent="0.2">
      <c r="A15" s="9"/>
      <c r="B15" s="9"/>
      <c r="C15" s="9"/>
      <c r="D15" s="9"/>
      <c r="E15" s="9"/>
    </row>
    <row r="16" spans="1:5" x14ac:dyDescent="0.2">
      <c r="A16" s="9"/>
      <c r="B16" s="9"/>
      <c r="C16" s="9"/>
      <c r="D16" s="9"/>
      <c r="E16" s="9"/>
    </row>
    <row r="17" spans="1:5" x14ac:dyDescent="0.2">
      <c r="A17" s="29"/>
      <c r="B17" s="29"/>
      <c r="C17" s="29"/>
      <c r="D17" s="29"/>
      <c r="E17" s="29"/>
    </row>
    <row r="18" spans="1:5" x14ac:dyDescent="0.2">
      <c r="A18" s="9"/>
      <c r="B18" s="9"/>
      <c r="C18" s="9"/>
      <c r="D18" s="9"/>
      <c r="E18" s="9"/>
    </row>
    <row r="19" spans="1:5" ht="16" x14ac:dyDescent="0.2">
      <c r="A19" s="31" t="s">
        <v>81</v>
      </c>
      <c r="B19" s="9"/>
      <c r="C19" s="9"/>
      <c r="D19" s="9"/>
      <c r="E19" s="9"/>
    </row>
    <row r="20" spans="1:5" ht="32" x14ac:dyDescent="0.2">
      <c r="A20" s="34" t="str" cm="1">
        <f t="array" ref="A20:E20">TRANSPOSE(Paramètres!$A$4:$A$8)</f>
        <v>Délai 1er entretien (mois)</v>
      </c>
      <c r="B20" s="34" t="str">
        <v>Périodicité entretien (mois)</v>
      </c>
      <c r="C20" s="34" t="str">
        <v>Périodicité bilan récapitulatif (mois)</v>
      </c>
      <c r="D20" s="34" t="str">
        <v>Âge indicatif mi-carrière (ans)</v>
      </c>
      <c r="E20" s="34" t="str">
        <v>Âge indicatif fin de carrière (ans)</v>
      </c>
    </row>
    <row r="21" spans="1:5" x14ac:dyDescent="0.2">
      <c r="A21" s="35">
        <f ca="1">IF($A$4="N'existe pas!","",IF(MAX(A$8:A$18)=0,WORKDAY(DATE(YEAR($B$4),MONTH($B$4)+11,DAY($B$4))-1,1,Table3[Jours fériés]),"Aucun à prévoir"))</f>
        <v>46321</v>
      </c>
      <c r="B21" s="35">
        <f ca="1">IF($A$4="N'existe pas!","",
_xlfn.LET(_xlpm.Interval,_xlfn.XLOOKUP(B$20,Paramètres!$A$4:$A$8,Paramètres!$B$4:$B$8,"??",0,1),
_xlpm.Fin,Paramètres!$B$8,
_xlpm.Dernier,MAX(B$8:B$18),
_xlpm.Suivant,IF(_xlpm.Dernier=0,DATE(YEAR($B$4),MONTH($B$4)+_xlpm.Interval,DAY($B$4)),
                   DATE(YEAR(_xlpm.Dernier),MONTH(_xlpm.Dernier)+_xlpm.Interval,DAY(_xlpm.Dernier))),
_xlpm.R,IF(_xlpm.Suivant&gt;=DATE(YEAR($C$4)+_xlpm.Fin,MONTH($C$4),DAY($C$4)),"",_xlpm.Suivant),
_xlpm.Résultat,IF(_xlpm.R="","",WORKDAY(_xlpm.R-1,1,Table3[Jours fériés])),
_xlpm.Résultat))</f>
        <v>47448</v>
      </c>
      <c r="C21" s="35">
        <f ca="1">IF($A$4="N'existe pas!","",
_xlfn.LET(_xlpm.Interval,_xlfn.XLOOKUP(C$20,Paramètres!$A$4:$A$8,Paramètres!$B$4:$B$8,"??",0,1),
_xlpm.Fin,Paramètres!$B$8,
_xlpm.Dernier,MAX(C$8:C$18),
_xlpm.Suivant,IF(_xlpm.Dernier=0,DATE(YEAR($B$4),MONTH($B$4)+_xlpm.Interval,DAY($B$4)),DATE(YEAR(_xlpm.Dernier),MONTH(_xlpm.Dernier)+_xlpm.Interval,DAY(_xlpm.Dernier))),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48908</v>
      </c>
      <c r="D21" s="35">
        <f ca="1">IF($A$4="N'existe pas!","",
_xlfn.LET(_xlpm.Interval,_xlfn.XLOOKUP(D$20,Paramètres!$A$4:$A$8,Paramètres!$B$4:$B$8,"??",0,1),
_xlpm.Fin,Paramètres!$B$8,
_xlpm.Dernier,MAX(D$8:D$18),
_xlpm.Suivant,IF(_xlpm.Dernier=0,WORKDAY(DATE(YEAR($C$4)+_xlpm.Interval,MONTH($C$4),DAY($C$4))-1,1,Table3[Jours fériés]),""),
_xlpm.Suivant))</f>
        <v>53867</v>
      </c>
      <c r="E21" s="35">
        <f ca="1">IF($A$4="N'existe pas!","",
_xlfn.LET(_xlpm.Interval,_xlfn.XLOOKUP(E$20,Paramètres!$A$4:$A$8,Paramètres!$B$4:$B$8,"??",0,1),
_xlpm.Fin,Paramètres!$B$8,
_xlpm.Dernier,MAX(E$8:E$18),
_xlpm.Suivant,IF(_xlpm.Dernier=0,WORKDAY(DATE(YEAR($C$4)+_xlpm.Interval,MONTH($C$4),DAY($C$4))-1,1,Table3[Jours fériés]),""),
_xlpm.Suivant))</f>
        <v>59348</v>
      </c>
    </row>
    <row r="22" spans="1:5" x14ac:dyDescent="0.2">
      <c r="A22" s="35"/>
      <c r="B22" s="35">
        <f ca="1">IF($A$4="N'existe pas!","",
_xlfn.LET(_xlpm.Interval,_xlfn.XLOOKUP(B$20,Paramètres!$A$4:$A$8,Paramètres!$B$4:$B$8,"??",0,1),
_xlpm.Fin,Paramètres!$B$8,
_xlpm.Dernier,MAX(B$21:B21),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48911</v>
      </c>
      <c r="C22" s="35">
        <f ca="1">IF($A$4="N'existe pas!","",
_xlfn.LET(_xlpm.Interval,_xlfn.XLOOKUP(C$20,Paramètres!$A$4:$A$8,Paramètres!$B$4:$B$8,"??",0,1),
_xlpm.Fin,Paramètres!$B$8,
_xlpm.Dernier,MAX(C$21:C21),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51830</v>
      </c>
      <c r="D22" s="35"/>
      <c r="E22" s="35"/>
    </row>
    <row r="23" spans="1:5" x14ac:dyDescent="0.2">
      <c r="A23" s="35"/>
      <c r="B23" s="35">
        <f ca="1">IF($A$4="N'existe pas!","",
_xlfn.LET(_xlpm.Interval,_xlfn.XLOOKUP(B$20,Paramètres!$A$4:$A$8,Paramètres!$B$4:$B$8,"??",0,1),
_xlpm.Fin,Paramètres!$B$8,
_xlpm.Dernier,MAX(B$21:B22),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50374</v>
      </c>
      <c r="C23" s="35">
        <f ca="1">IF($A$4="N'existe pas!","",
_xlfn.LET(_xlpm.Interval,_xlfn.XLOOKUP(C$20,Paramètres!$A$4:$A$8,Paramètres!$B$4:$B$8,"??",0,1),
_xlpm.Fin,Paramètres!$B$8,
_xlpm.Dernier,MAX(C$21:C22),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54752</v>
      </c>
      <c r="D23" s="35"/>
      <c r="E23" s="35"/>
    </row>
    <row r="24" spans="1:5" x14ac:dyDescent="0.2">
      <c r="A24" s="35"/>
      <c r="B24" s="35">
        <f ca="1">IF($A$4="N'existe pas!","",
_xlfn.LET(_xlpm.Interval,_xlfn.XLOOKUP(B$20,Paramètres!$A$4:$A$8,Paramètres!$B$4:$B$8,"??",0,1),
_xlpm.Fin,Paramètres!$B$8,
_xlpm.Dernier,MAX(B$21:B23),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51837</v>
      </c>
      <c r="C24" s="35">
        <f ca="1">IF($A$4="N'existe pas!","",
_xlfn.LET(_xlpm.Interval,_xlfn.XLOOKUP(C$20,Paramètres!$A$4:$A$8,Paramètres!$B$4:$B$8,"??",0,1),
_xlpm.Fin,Paramètres!$B$8,
_xlpm.Dernier,MAX(C$21:C23),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57675</v>
      </c>
      <c r="D24" s="35"/>
      <c r="E24" s="35"/>
    </row>
    <row r="25" spans="1:5" x14ac:dyDescent="0.2">
      <c r="A25" s="35"/>
      <c r="B25" s="35">
        <f ca="1">IF($A$4="N'existe pas!","",
_xlfn.LET(_xlpm.Interval,_xlfn.XLOOKUP(B$20,Paramètres!$A$4:$A$8,Paramètres!$B$4:$B$8,"??",0,1),
_xlpm.Fin,Paramètres!$B$8,
_xlpm.Dernier,MAX(B$21:B24),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53300</v>
      </c>
      <c r="C25" s="35" t="str">
        <f ca="1">IF($A$4="N'existe pas!","",
_xlfn.LET(_xlpm.Interval,_xlfn.XLOOKUP(C$20,Paramètres!$A$4:$A$8,Paramètres!$B$4:$B$8,"??",0,1),
_xlpm.Fin,Paramètres!$B$8,
_xlpm.Dernier,MAX(C$21:C24),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5" s="35"/>
      <c r="E25" s="35"/>
    </row>
    <row r="26" spans="1:5" x14ac:dyDescent="0.2">
      <c r="A26" s="35"/>
      <c r="B26" s="35">
        <f ca="1">IF($A$4="N'existe pas!","",
_xlfn.LET(_xlpm.Interval,_xlfn.XLOOKUP(B$20,Paramètres!$A$4:$A$8,Paramètres!$B$4:$B$8,"??",0,1),
_xlpm.Fin,Paramètres!$B$8,
_xlpm.Dernier,MAX(B$21:B25),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54763</v>
      </c>
      <c r="C26" s="35" t="str">
        <f ca="1">IF($A$4="N'existe pas!","",
_xlfn.LET(_xlpm.Interval,_xlfn.XLOOKUP(C$20,Paramètres!$A$4:$A$8,Paramètres!$B$4:$B$8,"??",0,1),
_xlpm.Fin,Paramètres!$B$8,
_xlpm.Dernier,MAX(C$21:C25),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6" s="35"/>
      <c r="E26" s="35"/>
    </row>
    <row r="27" spans="1:5" x14ac:dyDescent="0.2">
      <c r="A27" s="35"/>
      <c r="B27" s="35">
        <f ca="1">IF($A$4="N'existe pas!","",
_xlfn.LET(_xlpm.Interval,_xlfn.XLOOKUP(B$20,Paramètres!$A$4:$A$8,Paramètres!$B$4:$B$8,"??",0,1),
_xlpm.Fin,Paramètres!$B$8,
_xlpm.Dernier,MAX(B$21:B26),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56226</v>
      </c>
      <c r="C27" s="35" t="str">
        <f ca="1">IF($A$4="N'existe pas!","",
_xlfn.LET(_xlpm.Interval,_xlfn.XLOOKUP(C$20,Paramètres!$A$4:$A$8,Paramètres!$B$4:$B$8,"??",0,1),
_xlpm.Fin,Paramètres!$B$8,
_xlpm.Dernier,MAX(C$21:C26),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7" s="35"/>
      <c r="E27" s="35"/>
    </row>
    <row r="28" spans="1:5" x14ac:dyDescent="0.2">
      <c r="A28" s="35"/>
      <c r="B28" s="35">
        <f ca="1">IF($A$4="N'existe pas!","",
_xlfn.LET(_xlpm.Interval,_xlfn.XLOOKUP(B$20,Paramètres!$A$4:$A$8,Paramètres!$B$4:$B$8,"??",0,1),
_xlpm.Fin,Paramètres!$B$8,
_xlpm.Dernier,MAX(B$21:B27),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57689</v>
      </c>
      <c r="C28" s="35" t="str">
        <f ca="1">IF($A$4="N'existe pas!","",
_xlfn.LET(_xlpm.Interval,_xlfn.XLOOKUP(C$20,Paramètres!$A$4:$A$8,Paramètres!$B$4:$B$8,"??",0,1),
_xlpm.Fin,Paramètres!$B$8,
_xlpm.Dernier,MAX(C$21:C27),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8" s="35"/>
      <c r="E28" s="35"/>
    </row>
    <row r="29" spans="1:5" x14ac:dyDescent="0.2">
      <c r="A29" s="35"/>
      <c r="B29" s="35">
        <f ca="1">IF($A$4="N'existe pas!","",
_xlfn.LET(_xlpm.Interval,_xlfn.XLOOKUP(B$20,Paramètres!$A$4:$A$8,Paramètres!$B$4:$B$8,"??",0,1),
_xlpm.Fin,Paramètres!$B$8,
_xlpm.Dernier,MAX(B$21:B28),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59152</v>
      </c>
      <c r="C29" s="35" t="str">
        <f ca="1">IF($A$4="N'existe pas!","",
_xlfn.LET(_xlpm.Interval,_xlfn.XLOOKUP(C$20,Paramètres!$A$4:$A$8,Paramètres!$B$4:$B$8,"??",0,1),
_xlpm.Fin,Paramètres!$B$8,
_xlpm.Dernier,MAX(C$21:C28),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9" s="35"/>
      <c r="E29" s="35"/>
    </row>
    <row r="30" spans="1:5" x14ac:dyDescent="0.2">
      <c r="A30" s="35"/>
      <c r="B30" s="35" t="str">
        <f ca="1">IF($A$4="N'existe pas!","",
_xlfn.LET(_xlpm.Interval,_xlfn.XLOOKUP(B$20,Paramètres!$A$4:$A$8,Paramètres!$B$4:$B$8,"??",0,1),
_xlpm.Fin,Paramètres!$B$8,
_xlpm.Dernier,MAX(B$21:B29),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C30" s="35" t="str">
        <f ca="1">IF($A$4="N'existe pas!","",
_xlfn.LET(_xlpm.Interval,_xlfn.XLOOKUP(C$20,Paramètres!$A$4:$A$8,Paramètres!$B$4:$B$8,"??",0,1),
_xlpm.Fin,Paramètres!$B$8,
_xlpm.Dernier,MAX(C$21:C29),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30" s="35"/>
      <c r="E30" s="35"/>
    </row>
    <row r="31" spans="1:5" x14ac:dyDescent="0.2">
      <c r="B31" s="9"/>
    </row>
    <row r="32" spans="1:5" x14ac:dyDescent="0.2">
      <c r="A32" s="28"/>
      <c r="B32" s="28"/>
      <c r="C32" s="28"/>
      <c r="D32" s="28"/>
      <c r="E32" s="2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6B3778D-8FBE-604A-990A-90FFFA7CA282}">
          <x14:formula1>
            <xm:f>OFFSET(Employés!$A$3,0,0,COUNTA(Employés!$A$3:$A$300),1)</xm:f>
          </x14:formula1>
          <xm:sqref>B2</xm:sqref>
        </x14:dataValidation>
        <x14:dataValidation type="list" allowBlank="1" showInputMessage="1" showErrorMessage="1" xr:uid="{F28840E1-A305-9E42-B5B2-01B8C2946FEF}">
          <x14:formula1>
            <xm:f>OFFSET(Employés!$S$2,_xlfn.XMATCH($B$2,Employés!$R$3:$R$22,0,1),,1,INDEX(Employés!$Q$3:$Q$22,_xlfn.XMATCH($B$2,Employés!$R$3:$R$22,0,1)))</xm:f>
          </x14:formula1>
          <xm:sqref>D2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500"/>
  <sheetViews>
    <sheetView zoomScale="130" zoomScaleNormal="130" workbookViewId="0">
      <pane ySplit="1" topLeftCell="A2" activePane="bottomLeft" state="frozen"/>
      <selection pane="bottomLeft" sqref="A1:G1"/>
    </sheetView>
  </sheetViews>
  <sheetFormatPr baseColWidth="10" defaultColWidth="8.83203125" defaultRowHeight="15" x14ac:dyDescent="0.2"/>
  <cols>
    <col min="1" max="2" width="18" customWidth="1"/>
    <col min="3" max="3" width="22" customWidth="1"/>
    <col min="4" max="5" width="16" customWidth="1"/>
    <col min="6" max="6" width="10" customWidth="1"/>
    <col min="7" max="7" width="12" customWidth="1"/>
    <col min="8" max="9" width="18" customWidth="1"/>
    <col min="10" max="11" width="20" customWidth="1"/>
    <col min="12" max="13" width="18" customWidth="1"/>
    <col min="14" max="14" width="20" customWidth="1"/>
    <col min="15" max="15" width="24" customWidth="1"/>
    <col min="16" max="16" width="14" customWidth="1"/>
    <col min="17" max="17" width="10" customWidth="1"/>
    <col min="18" max="18" width="14" customWidth="1"/>
    <col min="19" max="20" width="18" customWidth="1"/>
    <col min="21" max="21" width="24" customWidth="1"/>
    <col min="22" max="22" width="28" customWidth="1"/>
    <col min="23" max="23" width="18" customWidth="1"/>
    <col min="24" max="24" width="16" customWidth="1"/>
    <col min="25" max="25" width="14" customWidth="1"/>
    <col min="26" max="26" width="22" customWidth="1"/>
  </cols>
  <sheetData>
    <row r="1" spans="1:26" ht="32" x14ac:dyDescent="0.2">
      <c r="A1" s="4" t="s">
        <v>8</v>
      </c>
      <c r="B1" s="4" t="s">
        <v>9</v>
      </c>
      <c r="C1" s="4" t="s">
        <v>10</v>
      </c>
      <c r="D1" s="4" t="s">
        <v>11</v>
      </c>
      <c r="E1" s="4" t="s">
        <v>12</v>
      </c>
      <c r="F1" s="4" t="s">
        <v>13</v>
      </c>
      <c r="G1" s="4" t="s">
        <v>14</v>
      </c>
      <c r="H1" s="4" t="s">
        <v>15</v>
      </c>
      <c r="I1" s="4" t="s">
        <v>16</v>
      </c>
      <c r="J1" s="4" t="s">
        <v>17</v>
      </c>
      <c r="K1" s="4" t="s">
        <v>18</v>
      </c>
      <c r="L1" s="4" t="s">
        <v>19</v>
      </c>
      <c r="M1" s="4" t="s">
        <v>20</v>
      </c>
      <c r="N1" s="4" t="s">
        <v>21</v>
      </c>
      <c r="O1" s="4" t="s">
        <v>22</v>
      </c>
      <c r="P1" s="4" t="s">
        <v>23</v>
      </c>
      <c r="Q1" s="4" t="s">
        <v>24</v>
      </c>
      <c r="R1" s="4" t="s">
        <v>25</v>
      </c>
      <c r="S1" s="4" t="s">
        <v>26</v>
      </c>
      <c r="T1" s="4" t="s">
        <v>27</v>
      </c>
      <c r="U1" s="4" t="s">
        <v>28</v>
      </c>
      <c r="V1" s="4" t="s">
        <v>29</v>
      </c>
      <c r="W1" s="4" t="s">
        <v>30</v>
      </c>
      <c r="X1" s="4" t="s">
        <v>31</v>
      </c>
      <c r="Y1" s="4" t="s">
        <v>32</v>
      </c>
      <c r="Z1" s="4" t="s">
        <v>33</v>
      </c>
    </row>
    <row r="2" spans="1:26" x14ac:dyDescent="0.2">
      <c r="A2" t="s">
        <v>48</v>
      </c>
      <c r="B2" t="s">
        <v>49</v>
      </c>
      <c r="C2" t="s">
        <v>50</v>
      </c>
      <c r="D2" s="9">
        <v>37895</v>
      </c>
      <c r="E2" s="9">
        <v>28979</v>
      </c>
      <c r="F2">
        <f ca="1">IF($E2="","",DATEDIF($E2,Paramètres!$B$3,"Y"))</f>
        <v>46</v>
      </c>
      <c r="G2">
        <f ca="1">IF($D2="","",DATEDIF($D2,Paramètres!$B$3,"Y"))</f>
        <v>22</v>
      </c>
      <c r="H2" s="9">
        <f>IF($D2="","",EDATE($D2,Paramètres!$B$4))</f>
        <v>38261</v>
      </c>
      <c r="J2" t="s">
        <v>51</v>
      </c>
      <c r="K2" s="9">
        <f>IF($D2="","",IF($I2="",$H2,EDATE($I2,Paramètres!$B$5)))</f>
        <v>38261</v>
      </c>
      <c r="L2" s="9">
        <f>IF($D2="","",EDATE($D2,Paramètres!$B$6))</f>
        <v>40817</v>
      </c>
      <c r="M2" t="str">
        <f ca="1">IF($F2="","",IF($F2&gt;=Paramètres!$B$7,"Oui","Non"))</f>
        <v>Oui</v>
      </c>
      <c r="N2" t="str">
        <f ca="1">IF($F2="","",IF($F2&gt;=Paramètres!$B$8,"Oui","Non"))</f>
        <v>Non</v>
      </c>
      <c r="O2" t="str">
        <f>IF($D2="","",IF($I2="", "Parcours (1ère année)",IF(Paramètres!$B$3&gt;=($L2-Paramètres!$B$9), "Bilan récapitulatif (8 ans)",IF(Paramètres!$B$3&gt;=($K2-Paramètres!$B$9), "Parcours (tous les 4 ans)",IF($N2="Oui","Fin de carrière",IF($M2="Oui","Mi-carrière",""))))))</f>
        <v>Parcours (1ère année)</v>
      </c>
      <c r="U2" s="3"/>
      <c r="V2" s="3"/>
      <c r="Z2" s="3"/>
    </row>
    <row r="3" spans="1:26" x14ac:dyDescent="0.2">
      <c r="A3" t="s">
        <v>52</v>
      </c>
      <c r="B3" t="s">
        <v>53</v>
      </c>
      <c r="C3" t="s">
        <v>54</v>
      </c>
      <c r="D3" s="9">
        <v>43895</v>
      </c>
      <c r="E3" s="9">
        <v>34172</v>
      </c>
      <c r="F3">
        <f ca="1">IF($E3="","",DATEDIF($E3,Paramètres!$B$3,"Y"))</f>
        <v>32</v>
      </c>
      <c r="G3">
        <f ca="1">IF($D3="","",DATEDIF($D3,Paramètres!$B$3,"Y"))</f>
        <v>5</v>
      </c>
      <c r="H3" s="9">
        <f>IF($D3="","",EDATE($D3,Paramètres!$B$4))</f>
        <v>44260</v>
      </c>
      <c r="K3">
        <f>IF($D3="","",IF($I3="",$H3,EDATE($I3,Paramètres!$B$5)))</f>
        <v>44260</v>
      </c>
      <c r="L3" s="9">
        <f>IF($D3="","",EDATE($D3,Paramètres!$B$6))</f>
        <v>46817</v>
      </c>
      <c r="M3" t="str">
        <f ca="1">IF($F3="","",IF($F3&gt;=Paramètres!$B$7,"Oui","Non"))</f>
        <v>Non</v>
      </c>
      <c r="N3" t="str">
        <f ca="1">IF($F3="","",IF($F3&gt;=Paramètres!$B$8,"Oui","Non"))</f>
        <v>Non</v>
      </c>
      <c r="O3" t="str">
        <f>IF($D3="","",IF($I3="", "Parcours (1ère année)",IF(Paramètres!$B$3&gt;=($L3-Paramètres!$B$9), "Bilan récapitulatif (8 ans)",IF(Paramètres!$B$3&gt;=($K3-Paramètres!$B$9), "Parcours (tous les 4 ans)",IF($N3="Oui","Fin de carrière",IF($M3="Oui","Mi-carrière",""))))))</f>
        <v>Parcours (1ère année)</v>
      </c>
      <c r="U3" s="3"/>
      <c r="V3" s="3"/>
      <c r="Z3" s="3"/>
    </row>
    <row r="4" spans="1:26" x14ac:dyDescent="0.2">
      <c r="F4" t="str">
        <f>IF($E4="","",DATEDIF($E4,Paramètres!$B$3,"Y"))</f>
        <v/>
      </c>
      <c r="G4" t="str">
        <f>IF($D4="","",DATEDIF($D4,Paramètres!$B$3,"Y"))</f>
        <v/>
      </c>
      <c r="H4" t="str">
        <f>IF($D4="","",EDATE($D4,Paramètres!$B$4))</f>
        <v/>
      </c>
      <c r="K4" t="str">
        <f>IF($D4="","",IF($I4="",$H4,EDATE($I4,Paramètres!$B$5)))</f>
        <v/>
      </c>
      <c r="L4" t="str">
        <f>IF($D4="","",EDATE($D4,Paramètres!$B$6))</f>
        <v/>
      </c>
      <c r="M4" t="str">
        <f>IF($F4="","",IF($F4&gt;=Paramètres!$B$7,"Oui","Non"))</f>
        <v/>
      </c>
      <c r="N4" t="str">
        <f>IF($F4="","",IF($F4&gt;=Paramètres!$B$8,"Oui","Non"))</f>
        <v/>
      </c>
      <c r="O4" t="str">
        <f>IF($D4="","",IF($I4="", "Parcours (1ère année)",IF(Paramètres!$B$3&gt;=($L4-Paramètres!$B$9), "Bilan récapitulatif (8 ans)",IF(Paramètres!$B$3&gt;=($K4-Paramètres!$B$9), "Parcours (tous les 4 ans)",IF($N4="Oui","Fin de carrière",IF($M4="Oui","Mi-carrière",""))))))</f>
        <v/>
      </c>
      <c r="U4" s="3"/>
      <c r="V4" s="3"/>
      <c r="Z4" s="3"/>
    </row>
    <row r="5" spans="1:26" x14ac:dyDescent="0.2">
      <c r="F5" t="str">
        <f>IF($E5="","",DATEDIF($E5,Paramètres!$B$3,"Y"))</f>
        <v/>
      </c>
      <c r="G5" t="str">
        <f>IF($D5="","",DATEDIF($D5,Paramètres!$B$3,"Y"))</f>
        <v/>
      </c>
      <c r="H5" t="str">
        <f>IF($D5="","",EDATE($D5,Paramètres!$B$4))</f>
        <v/>
      </c>
      <c r="K5" t="str">
        <f>IF($D5="","",IF($I5="",$H5,EDATE($I5,Paramètres!$B$5)))</f>
        <v/>
      </c>
      <c r="L5" t="str">
        <f>IF($D5="","",EDATE($D5,Paramètres!$B$6))</f>
        <v/>
      </c>
      <c r="M5" t="str">
        <f>IF($F5="","",IF($F5&gt;=Paramètres!$B$7,"Oui","Non"))</f>
        <v/>
      </c>
      <c r="N5" t="str">
        <f>IF($F5="","",IF($F5&gt;=Paramètres!$B$8,"Oui","Non"))</f>
        <v/>
      </c>
      <c r="O5" t="str">
        <f>IF($D5="","",IF($I5="", "Parcours (1ère année)",IF(Paramètres!$B$3&gt;=($L5-Paramètres!$B$9), "Bilan récapitulatif (8 ans)",IF(Paramètres!$B$3&gt;=($K5-Paramètres!$B$9), "Parcours (tous les 4 ans)",IF($N5="Oui","Fin de carrière",IF($M5="Oui","Mi-carrière",""))))))</f>
        <v/>
      </c>
      <c r="U5" s="3"/>
      <c r="V5" s="3"/>
      <c r="Z5" s="3"/>
    </row>
    <row r="6" spans="1:26" x14ac:dyDescent="0.2">
      <c r="F6" t="str">
        <f>IF($E6="","",DATEDIF($E6,Paramètres!$B$3,"Y"))</f>
        <v/>
      </c>
      <c r="G6" t="str">
        <f>IF($D6="","",DATEDIF($D6,Paramètres!$B$3,"Y"))</f>
        <v/>
      </c>
      <c r="H6" t="str">
        <f>IF($D6="","",EDATE($D6,Paramètres!$B$4))</f>
        <v/>
      </c>
      <c r="K6" t="str">
        <f>IF($D6="","",IF($I6="",$H6,EDATE($I6,Paramètres!$B$5)))</f>
        <v/>
      </c>
      <c r="L6" t="str">
        <f>IF($D6="","",EDATE($D6,Paramètres!$B$6))</f>
        <v/>
      </c>
      <c r="M6" t="str">
        <f>IF($F6="","",IF($F6&gt;=Paramètres!$B$7,"Oui","Non"))</f>
        <v/>
      </c>
      <c r="N6" t="str">
        <f>IF($F6="","",IF($F6&gt;=Paramètres!$B$8,"Oui","Non"))</f>
        <v/>
      </c>
      <c r="O6" t="str">
        <f>IF($D6="","",IF($I6="", "Parcours (1ère année)",IF(Paramètres!$B$3&gt;=($L6-Paramètres!$B$9), "Bilan récapitulatif (8 ans)",IF(Paramètres!$B$3&gt;=($K6-Paramètres!$B$9), "Parcours (tous les 4 ans)",IF($N6="Oui","Fin de carrière",IF($M6="Oui","Mi-carrière",""))))))</f>
        <v/>
      </c>
      <c r="U6" s="3"/>
      <c r="V6" s="3"/>
      <c r="Z6" s="3"/>
    </row>
    <row r="7" spans="1:26" x14ac:dyDescent="0.2">
      <c r="F7" t="str">
        <f>IF($E7="","",DATEDIF($E7,Paramètres!$B$3,"Y"))</f>
        <v/>
      </c>
      <c r="G7" t="str">
        <f>IF($D7="","",DATEDIF($D7,Paramètres!$B$3,"Y"))</f>
        <v/>
      </c>
      <c r="H7" t="str">
        <f>IF($D7="","",EDATE($D7,Paramètres!$B$4))</f>
        <v/>
      </c>
      <c r="K7" t="str">
        <f>IF($D7="","",IF($I7="",$H7,EDATE($I7,Paramètres!$B$5)))</f>
        <v/>
      </c>
      <c r="L7" t="str">
        <f>IF($D7="","",EDATE($D7,Paramètres!$B$6))</f>
        <v/>
      </c>
      <c r="M7" t="str">
        <f>IF($F7="","",IF($F7&gt;=Paramètres!$B$7,"Oui","Non"))</f>
        <v/>
      </c>
      <c r="N7" t="str">
        <f>IF($F7="","",IF($F7&gt;=Paramètres!$B$8,"Oui","Non"))</f>
        <v/>
      </c>
      <c r="O7" t="str">
        <f>IF($D7="","",IF($I7="", "Parcours (1ère année)",IF(Paramètres!$B$3&gt;=($L7-Paramètres!$B$9), "Bilan récapitulatif (8 ans)",IF(Paramètres!$B$3&gt;=($K7-Paramètres!$B$9), "Parcours (tous les 4 ans)",IF($N7="Oui","Fin de carrière",IF($M7="Oui","Mi-carrière",""))))))</f>
        <v/>
      </c>
      <c r="U7" s="3"/>
      <c r="V7" s="3"/>
      <c r="Z7" s="3"/>
    </row>
    <row r="8" spans="1:26" x14ac:dyDescent="0.2">
      <c r="F8" t="str">
        <f>IF($E8="","",DATEDIF($E8,Paramètres!$B$3,"Y"))</f>
        <v/>
      </c>
      <c r="G8" t="str">
        <f>IF($D8="","",DATEDIF($D8,Paramètres!$B$3,"Y"))</f>
        <v/>
      </c>
      <c r="H8" t="str">
        <f>IF($D8="","",EDATE($D8,Paramètres!$B$4))</f>
        <v/>
      </c>
      <c r="K8" t="str">
        <f>IF($D8="","",IF($I8="",$H8,EDATE($I8,Paramètres!$B$5)))</f>
        <v/>
      </c>
      <c r="L8" t="str">
        <f>IF($D8="","",EDATE($D8,Paramètres!$B$6))</f>
        <v/>
      </c>
      <c r="M8" t="str">
        <f>IF($F8="","",IF($F8&gt;=Paramètres!$B$7,"Oui","Non"))</f>
        <v/>
      </c>
      <c r="N8" t="str">
        <f>IF($F8="","",IF($F8&gt;=Paramètres!$B$8,"Oui","Non"))</f>
        <v/>
      </c>
      <c r="O8" t="str">
        <f>IF($D8="","",IF($I8="", "Parcours (1ère année)",IF(Paramètres!$B$3&gt;=($L8-Paramètres!$B$9), "Bilan récapitulatif (8 ans)",IF(Paramètres!$B$3&gt;=($K8-Paramètres!$B$9), "Parcours (tous les 4 ans)",IF($N8="Oui","Fin de carrière",IF($M8="Oui","Mi-carrière",""))))))</f>
        <v/>
      </c>
      <c r="U8" s="3"/>
      <c r="V8" s="3"/>
      <c r="Z8" s="3"/>
    </row>
    <row r="9" spans="1:26" x14ac:dyDescent="0.2">
      <c r="F9" t="str">
        <f>IF($E9="","",DATEDIF($E9,Paramètres!$B$3,"Y"))</f>
        <v/>
      </c>
      <c r="G9" t="str">
        <f>IF($D9="","",DATEDIF($D9,Paramètres!$B$3,"Y"))</f>
        <v/>
      </c>
      <c r="H9" t="str">
        <f>IF($D9="","",EDATE($D9,Paramètres!$B$4))</f>
        <v/>
      </c>
      <c r="K9" t="str">
        <f>IF($D9="","",IF($I9="",$H9,EDATE($I9,Paramètres!$B$5)))</f>
        <v/>
      </c>
      <c r="L9" t="str">
        <f>IF($D9="","",EDATE($D9,Paramètres!$B$6))</f>
        <v/>
      </c>
      <c r="M9" t="str">
        <f>IF($F9="","",IF($F9&gt;=Paramètres!$B$7,"Oui","Non"))</f>
        <v/>
      </c>
      <c r="N9" t="str">
        <f>IF($F9="","",IF($F9&gt;=Paramètres!$B$8,"Oui","Non"))</f>
        <v/>
      </c>
      <c r="O9" t="str">
        <f>IF($D9="","",IF($I9="", "Parcours (1ère année)",IF(Paramètres!$B$3&gt;=($L9-Paramètres!$B$9), "Bilan récapitulatif (8 ans)",IF(Paramètres!$B$3&gt;=($K9-Paramètres!$B$9), "Parcours (tous les 4 ans)",IF($N9="Oui","Fin de carrière",IF($M9="Oui","Mi-carrière",""))))))</f>
        <v/>
      </c>
      <c r="U9" s="3"/>
      <c r="V9" s="3"/>
      <c r="Z9" s="3"/>
    </row>
    <row r="10" spans="1:26" x14ac:dyDescent="0.2">
      <c r="F10" t="str">
        <f>IF($E10="","",DATEDIF($E10,Paramètres!$B$3,"Y"))</f>
        <v/>
      </c>
      <c r="G10" t="str">
        <f>IF($D10="","",DATEDIF($D10,Paramètres!$B$3,"Y"))</f>
        <v/>
      </c>
      <c r="H10" t="str">
        <f>IF($D10="","",EDATE($D10,Paramètres!$B$4))</f>
        <v/>
      </c>
      <c r="K10" t="str">
        <f>IF($D10="","",IF($I10="",$H10,EDATE($I10,Paramètres!$B$5)))</f>
        <v/>
      </c>
      <c r="L10" t="str">
        <f>IF($D10="","",EDATE($D10,Paramètres!$B$6))</f>
        <v/>
      </c>
      <c r="M10" t="str">
        <f>IF($F10="","",IF($F10&gt;=Paramètres!$B$7,"Oui","Non"))</f>
        <v/>
      </c>
      <c r="N10" t="str">
        <f>IF($F10="","",IF($F10&gt;=Paramètres!$B$8,"Oui","Non"))</f>
        <v/>
      </c>
      <c r="O10" t="str">
        <f>IF($D10="","",IF($I10="", "Parcours (1ère année)",IF(Paramètres!$B$3&gt;=($L10-Paramètres!$B$9), "Bilan récapitulatif (8 ans)",IF(Paramètres!$B$3&gt;=($K10-Paramètres!$B$9), "Parcours (tous les 4 ans)",IF($N10="Oui","Fin de carrière",IF($M10="Oui","Mi-carrière",""))))))</f>
        <v/>
      </c>
      <c r="U10" s="3"/>
      <c r="V10" s="3"/>
      <c r="Z10" s="3"/>
    </row>
    <row r="11" spans="1:26" x14ac:dyDescent="0.2">
      <c r="F11" t="str">
        <f>IF($E11="","",DATEDIF($E11,Paramètres!$B$3,"Y"))</f>
        <v/>
      </c>
      <c r="G11" t="str">
        <f>IF($D11="","",DATEDIF($D11,Paramètres!$B$3,"Y"))</f>
        <v/>
      </c>
      <c r="H11" t="str">
        <f>IF($D11="","",EDATE($D11,Paramètres!$B$4))</f>
        <v/>
      </c>
      <c r="K11" t="str">
        <f>IF($D11="","",IF($I11="",$H11,EDATE($I11,Paramètres!$B$5)))</f>
        <v/>
      </c>
      <c r="L11" t="str">
        <f>IF($D11="","",EDATE($D11,Paramètres!$B$6))</f>
        <v/>
      </c>
      <c r="M11" t="str">
        <f>IF($F11="","",IF($F11&gt;=Paramètres!$B$7,"Oui","Non"))</f>
        <v/>
      </c>
      <c r="N11" t="str">
        <f>IF($F11="","",IF($F11&gt;=Paramètres!$B$8,"Oui","Non"))</f>
        <v/>
      </c>
      <c r="O11" t="str">
        <f>IF($D11="","",IF($I11="", "Parcours (1ère année)",IF(Paramètres!$B$3&gt;=($L11-Paramètres!$B$9), "Bilan récapitulatif (8 ans)",IF(Paramètres!$B$3&gt;=($K11-Paramètres!$B$9), "Parcours (tous les 4 ans)",IF($N11="Oui","Fin de carrière",IF($M11="Oui","Mi-carrière",""))))))</f>
        <v/>
      </c>
      <c r="U11" s="3"/>
      <c r="V11" s="3"/>
      <c r="Z11" s="3"/>
    </row>
    <row r="12" spans="1:26" x14ac:dyDescent="0.2">
      <c r="F12" t="str">
        <f>IF($E12="","",DATEDIF($E12,Paramètres!$B$3,"Y"))</f>
        <v/>
      </c>
      <c r="G12" t="str">
        <f>IF($D12="","",DATEDIF($D12,Paramètres!$B$3,"Y"))</f>
        <v/>
      </c>
      <c r="H12" t="str">
        <f>IF($D12="","",EDATE($D12,Paramètres!$B$4))</f>
        <v/>
      </c>
      <c r="K12" t="str">
        <f>IF($D12="","",IF($I12="",$H12,EDATE($I12,Paramètres!$B$5)))</f>
        <v/>
      </c>
      <c r="L12" t="str">
        <f>IF($D12="","",EDATE($D12,Paramètres!$B$6))</f>
        <v/>
      </c>
      <c r="M12" t="str">
        <f>IF($F12="","",IF($F12&gt;=Paramètres!$B$7,"Oui","Non"))</f>
        <v/>
      </c>
      <c r="N12" t="str">
        <f>IF($F12="","",IF($F12&gt;=Paramètres!$B$8,"Oui","Non"))</f>
        <v/>
      </c>
      <c r="O12" t="str">
        <f>IF($D12="","",IF($I12="", "Parcours (1ère année)",IF(Paramètres!$B$3&gt;=($L12-Paramètres!$B$9), "Bilan récapitulatif (8 ans)",IF(Paramètres!$B$3&gt;=($K12-Paramètres!$B$9), "Parcours (tous les 4 ans)",IF($N12="Oui","Fin de carrière",IF($M12="Oui","Mi-carrière",""))))))</f>
        <v/>
      </c>
      <c r="U12" s="3"/>
      <c r="V12" s="3"/>
      <c r="Z12" s="3"/>
    </row>
    <row r="13" spans="1:26" x14ac:dyDescent="0.2">
      <c r="F13" t="str">
        <f>IF($E13="","",DATEDIF($E13,Paramètres!$B$3,"Y"))</f>
        <v/>
      </c>
      <c r="G13" t="str">
        <f>IF($D13="","",DATEDIF($D13,Paramètres!$B$3,"Y"))</f>
        <v/>
      </c>
      <c r="H13" t="str">
        <f>IF($D13="","",EDATE($D13,Paramètres!$B$4))</f>
        <v/>
      </c>
      <c r="K13" t="str">
        <f>IF($D13="","",IF($I13="",$H13,EDATE($I13,Paramètres!$B$5)))</f>
        <v/>
      </c>
      <c r="L13" t="str">
        <f>IF($D13="","",EDATE($D13,Paramètres!$B$6))</f>
        <v/>
      </c>
      <c r="M13" t="str">
        <f>IF($F13="","",IF($F13&gt;=Paramètres!$B$7,"Oui","Non"))</f>
        <v/>
      </c>
      <c r="N13" t="str">
        <f>IF($F13="","",IF($F13&gt;=Paramètres!$B$8,"Oui","Non"))</f>
        <v/>
      </c>
      <c r="O13" t="str">
        <f>IF($D13="","",IF($I13="", "Parcours (1ère année)",IF(Paramètres!$B$3&gt;=($L13-Paramètres!$B$9), "Bilan récapitulatif (8 ans)",IF(Paramètres!$B$3&gt;=($K13-Paramètres!$B$9), "Parcours (tous les 4 ans)",IF($N13="Oui","Fin de carrière",IF($M13="Oui","Mi-carrière",""))))))</f>
        <v/>
      </c>
      <c r="U13" s="3"/>
      <c r="V13" s="3"/>
      <c r="Z13" s="3"/>
    </row>
    <row r="14" spans="1:26" x14ac:dyDescent="0.2">
      <c r="F14" t="str">
        <f>IF($E14="","",DATEDIF($E14,Paramètres!$B$3,"Y"))</f>
        <v/>
      </c>
      <c r="G14" t="str">
        <f>IF($D14="","",DATEDIF($D14,Paramètres!$B$3,"Y"))</f>
        <v/>
      </c>
      <c r="H14" t="str">
        <f>IF($D14="","",EDATE($D14,Paramètres!$B$4))</f>
        <v/>
      </c>
      <c r="K14" t="str">
        <f>IF($D14="","",IF($I14="",$H14,EDATE($I14,Paramètres!$B$5)))</f>
        <v/>
      </c>
      <c r="L14" t="str">
        <f>IF($D14="","",EDATE($D14,Paramètres!$B$6))</f>
        <v/>
      </c>
      <c r="M14" t="str">
        <f>IF($F14="","",IF($F14&gt;=Paramètres!$B$7,"Oui","Non"))</f>
        <v/>
      </c>
      <c r="N14" t="str">
        <f>IF($F14="","",IF($F14&gt;=Paramètres!$B$8,"Oui","Non"))</f>
        <v/>
      </c>
      <c r="O14" t="str">
        <f>IF($D14="","",IF($I14="", "Parcours (1ère année)",IF(Paramètres!$B$3&gt;=($L14-Paramètres!$B$9), "Bilan récapitulatif (8 ans)",IF(Paramètres!$B$3&gt;=($K14-Paramètres!$B$9), "Parcours (tous les 4 ans)",IF($N14="Oui","Fin de carrière",IF($M14="Oui","Mi-carrière",""))))))</f>
        <v/>
      </c>
      <c r="U14" s="3"/>
      <c r="V14" s="3"/>
      <c r="Z14" s="3"/>
    </row>
    <row r="15" spans="1:26" x14ac:dyDescent="0.2">
      <c r="F15" t="str">
        <f>IF($E15="","",DATEDIF($E15,Paramètres!$B$3,"Y"))</f>
        <v/>
      </c>
      <c r="G15" t="str">
        <f>IF($D15="","",DATEDIF($D15,Paramètres!$B$3,"Y"))</f>
        <v/>
      </c>
      <c r="H15" t="str">
        <f>IF($D15="","",EDATE($D15,Paramètres!$B$4))</f>
        <v/>
      </c>
      <c r="K15" t="str">
        <f>IF($D15="","",IF($I15="",$H15,EDATE($I15,Paramètres!$B$5)))</f>
        <v/>
      </c>
      <c r="L15" t="str">
        <f>IF($D15="","",EDATE($D15,Paramètres!$B$6))</f>
        <v/>
      </c>
      <c r="M15" t="str">
        <f>IF($F15="","",IF($F15&gt;=Paramètres!$B$7,"Oui","Non"))</f>
        <v/>
      </c>
      <c r="N15" t="str">
        <f>IF($F15="","",IF($F15&gt;=Paramètres!$B$8,"Oui","Non"))</f>
        <v/>
      </c>
      <c r="O15" t="str">
        <f>IF($D15="","",IF($I15="", "Parcours (1ère année)",IF(Paramètres!$B$3&gt;=($L15-Paramètres!$B$9), "Bilan récapitulatif (8 ans)",IF(Paramètres!$B$3&gt;=($K15-Paramètres!$B$9), "Parcours (tous les 4 ans)",IF($N15="Oui","Fin de carrière",IF($M15="Oui","Mi-carrière",""))))))</f>
        <v/>
      </c>
      <c r="U15" s="3"/>
      <c r="V15" s="3"/>
      <c r="Z15" s="3"/>
    </row>
    <row r="16" spans="1:26" x14ac:dyDescent="0.2">
      <c r="F16" t="str">
        <f>IF($E16="","",DATEDIF($E16,Paramètres!$B$3,"Y"))</f>
        <v/>
      </c>
      <c r="G16" t="str">
        <f>IF($D16="","",DATEDIF($D16,Paramètres!$B$3,"Y"))</f>
        <v/>
      </c>
      <c r="H16" t="str">
        <f>IF($D16="","",EDATE($D16,Paramètres!$B$4))</f>
        <v/>
      </c>
      <c r="K16" t="str">
        <f>IF($D16="","",IF($I16="",$H16,EDATE($I16,Paramètres!$B$5)))</f>
        <v/>
      </c>
      <c r="L16" t="str">
        <f>IF($D16="","",EDATE($D16,Paramètres!$B$6))</f>
        <v/>
      </c>
      <c r="M16" t="str">
        <f>IF($F16="","",IF($F16&gt;=Paramètres!$B$7,"Oui","Non"))</f>
        <v/>
      </c>
      <c r="N16" t="str">
        <f>IF($F16="","",IF($F16&gt;=Paramètres!$B$8,"Oui","Non"))</f>
        <v/>
      </c>
      <c r="O16" t="str">
        <f>IF($D16="","",IF($I16="", "Parcours (1ère année)",IF(Paramètres!$B$3&gt;=($L16-Paramètres!$B$9), "Bilan récapitulatif (8 ans)",IF(Paramètres!$B$3&gt;=($K16-Paramètres!$B$9), "Parcours (tous les 4 ans)",IF($N16="Oui","Fin de carrière",IF($M16="Oui","Mi-carrière",""))))))</f>
        <v/>
      </c>
      <c r="U16" s="3"/>
      <c r="V16" s="3"/>
      <c r="Z16" s="3"/>
    </row>
    <row r="17" spans="6:26" x14ac:dyDescent="0.2">
      <c r="F17" t="str">
        <f>IF($E17="","",DATEDIF($E17,Paramètres!$B$3,"Y"))</f>
        <v/>
      </c>
      <c r="G17" t="str">
        <f>IF($D17="","",DATEDIF($D17,Paramètres!$B$3,"Y"))</f>
        <v/>
      </c>
      <c r="H17" t="str">
        <f>IF($D17="","",EDATE($D17,Paramètres!$B$4))</f>
        <v/>
      </c>
      <c r="K17" t="str">
        <f>IF($D17="","",IF($I17="",$H17,EDATE($I17,Paramètres!$B$5)))</f>
        <v/>
      </c>
      <c r="L17" t="str">
        <f>IF($D17="","",EDATE($D17,Paramètres!$B$6))</f>
        <v/>
      </c>
      <c r="M17" t="str">
        <f>IF($F17="","",IF($F17&gt;=Paramètres!$B$7,"Oui","Non"))</f>
        <v/>
      </c>
      <c r="N17" t="str">
        <f>IF($F17="","",IF($F17&gt;=Paramètres!$B$8,"Oui","Non"))</f>
        <v/>
      </c>
      <c r="O17" t="str">
        <f>IF($D17="","",IF($I17="", "Parcours (1ère année)",IF(Paramètres!$B$3&gt;=($L17-Paramètres!$B$9), "Bilan récapitulatif (8 ans)",IF(Paramètres!$B$3&gt;=($K17-Paramètres!$B$9), "Parcours (tous les 4 ans)",IF($N17="Oui","Fin de carrière",IF($M17="Oui","Mi-carrière",""))))))</f>
        <v/>
      </c>
      <c r="U17" s="3"/>
      <c r="V17" s="3"/>
      <c r="Z17" s="3"/>
    </row>
    <row r="18" spans="6:26" x14ac:dyDescent="0.2">
      <c r="F18" t="str">
        <f>IF($E18="","",DATEDIF($E18,Paramètres!$B$3,"Y"))</f>
        <v/>
      </c>
      <c r="G18" t="str">
        <f>IF($D18="","",DATEDIF($D18,Paramètres!$B$3,"Y"))</f>
        <v/>
      </c>
      <c r="H18" t="str">
        <f>IF($D18="","",EDATE($D18,Paramètres!$B$4))</f>
        <v/>
      </c>
      <c r="K18" t="str">
        <f>IF($D18="","",IF($I18="",$H18,EDATE($I18,Paramètres!$B$5)))</f>
        <v/>
      </c>
      <c r="L18" t="str">
        <f>IF($D18="","",EDATE($D18,Paramètres!$B$6))</f>
        <v/>
      </c>
      <c r="M18" t="str">
        <f>IF($F18="","",IF($F18&gt;=Paramètres!$B$7,"Oui","Non"))</f>
        <v/>
      </c>
      <c r="N18" t="str">
        <f>IF($F18="","",IF($F18&gt;=Paramètres!$B$8,"Oui","Non"))</f>
        <v/>
      </c>
      <c r="O18" t="str">
        <f>IF($D18="","",IF($I18="", "Parcours (1ère année)",IF(Paramètres!$B$3&gt;=($L18-Paramètres!$B$9), "Bilan récapitulatif (8 ans)",IF(Paramètres!$B$3&gt;=($K18-Paramètres!$B$9), "Parcours (tous les 4 ans)",IF($N18="Oui","Fin de carrière",IF($M18="Oui","Mi-carrière",""))))))</f>
        <v/>
      </c>
      <c r="U18" s="3"/>
      <c r="V18" s="3"/>
      <c r="Z18" s="3"/>
    </row>
    <row r="19" spans="6:26" x14ac:dyDescent="0.2">
      <c r="F19" t="str">
        <f>IF($E19="","",DATEDIF($E19,Paramètres!$B$3,"Y"))</f>
        <v/>
      </c>
      <c r="G19" t="str">
        <f>IF($D19="","",DATEDIF($D19,Paramètres!$B$3,"Y"))</f>
        <v/>
      </c>
      <c r="H19" t="str">
        <f>IF($D19="","",EDATE($D19,Paramètres!$B$4))</f>
        <v/>
      </c>
      <c r="K19" t="str">
        <f>IF($D19="","",IF($I19="",$H19,EDATE($I19,Paramètres!$B$5)))</f>
        <v/>
      </c>
      <c r="L19" t="str">
        <f>IF($D19="","",EDATE($D19,Paramètres!$B$6))</f>
        <v/>
      </c>
      <c r="M19" t="str">
        <f>IF($F19="","",IF($F19&gt;=Paramètres!$B$7,"Oui","Non"))</f>
        <v/>
      </c>
      <c r="N19" t="str">
        <f>IF($F19="","",IF($F19&gt;=Paramètres!$B$8,"Oui","Non"))</f>
        <v/>
      </c>
      <c r="O19" t="str">
        <f>IF($D19="","",IF($I19="", "Parcours (1ère année)",IF(Paramètres!$B$3&gt;=($L19-Paramètres!$B$9), "Bilan récapitulatif (8 ans)",IF(Paramètres!$B$3&gt;=($K19-Paramètres!$B$9), "Parcours (tous les 4 ans)",IF($N19="Oui","Fin de carrière",IF($M19="Oui","Mi-carrière",""))))))</f>
        <v/>
      </c>
      <c r="U19" s="3"/>
      <c r="V19" s="3"/>
      <c r="Z19" s="3"/>
    </row>
    <row r="20" spans="6:26" x14ac:dyDescent="0.2">
      <c r="F20" t="str">
        <f>IF($E20="","",DATEDIF($E20,Paramètres!$B$3,"Y"))</f>
        <v/>
      </c>
      <c r="G20" t="str">
        <f>IF($D20="","",DATEDIF($D20,Paramètres!$B$3,"Y"))</f>
        <v/>
      </c>
      <c r="H20" t="str">
        <f>IF($D20="","",EDATE($D20,Paramètres!$B$4))</f>
        <v/>
      </c>
      <c r="K20" t="str">
        <f>IF($D20="","",IF($I20="",$H20,EDATE($I20,Paramètres!$B$5)))</f>
        <v/>
      </c>
      <c r="L20" t="str">
        <f>IF($D20="","",EDATE($D20,Paramètres!$B$6))</f>
        <v/>
      </c>
      <c r="M20" t="str">
        <f>IF($F20="","",IF($F20&gt;=Paramètres!$B$7,"Oui","Non"))</f>
        <v/>
      </c>
      <c r="N20" t="str">
        <f>IF($F20="","",IF($F20&gt;=Paramètres!$B$8,"Oui","Non"))</f>
        <v/>
      </c>
      <c r="O20" t="str">
        <f>IF($D20="","",IF($I20="", "Parcours (1ère année)",IF(Paramètres!$B$3&gt;=($L20-Paramètres!$B$9), "Bilan récapitulatif (8 ans)",IF(Paramètres!$B$3&gt;=($K20-Paramètres!$B$9), "Parcours (tous les 4 ans)",IF($N20="Oui","Fin de carrière",IF($M20="Oui","Mi-carrière",""))))))</f>
        <v/>
      </c>
      <c r="U20" s="3"/>
      <c r="V20" s="3"/>
      <c r="Z20" s="3"/>
    </row>
    <row r="21" spans="6:26" x14ac:dyDescent="0.2">
      <c r="F21" t="str">
        <f>IF($E21="","",DATEDIF($E21,Paramètres!$B$3,"Y"))</f>
        <v/>
      </c>
      <c r="G21" t="str">
        <f>IF($D21="","",DATEDIF($D21,Paramètres!$B$3,"Y"))</f>
        <v/>
      </c>
      <c r="H21" t="str">
        <f>IF($D21="","",EDATE($D21,Paramètres!$B$4))</f>
        <v/>
      </c>
      <c r="K21" t="str">
        <f>IF($D21="","",IF($I21="",$H21,EDATE($I21,Paramètres!$B$5)))</f>
        <v/>
      </c>
      <c r="L21" t="str">
        <f>IF($D21="","",EDATE($D21,Paramètres!$B$6))</f>
        <v/>
      </c>
      <c r="M21" t="str">
        <f>IF($F21="","",IF($F21&gt;=Paramètres!$B$7,"Oui","Non"))</f>
        <v/>
      </c>
      <c r="N21" t="str">
        <f>IF($F21="","",IF($F21&gt;=Paramètres!$B$8,"Oui","Non"))</f>
        <v/>
      </c>
      <c r="O21" t="str">
        <f>IF($D21="","",IF($I21="", "Parcours (1ère année)",IF(Paramètres!$B$3&gt;=($L21-Paramètres!$B$9), "Bilan récapitulatif (8 ans)",IF(Paramètres!$B$3&gt;=($K21-Paramètres!$B$9), "Parcours (tous les 4 ans)",IF($N21="Oui","Fin de carrière",IF($M21="Oui","Mi-carrière",""))))))</f>
        <v/>
      </c>
      <c r="U21" s="3"/>
      <c r="V21" s="3"/>
      <c r="Z21" s="3"/>
    </row>
    <row r="22" spans="6:26" x14ac:dyDescent="0.2">
      <c r="F22" t="str">
        <f>IF($E22="","",DATEDIF($E22,Paramètres!$B$3,"Y"))</f>
        <v/>
      </c>
      <c r="G22" t="str">
        <f>IF($D22="","",DATEDIF($D22,Paramètres!$B$3,"Y"))</f>
        <v/>
      </c>
      <c r="H22" t="str">
        <f>IF($D22="","",EDATE($D22,Paramètres!$B$4))</f>
        <v/>
      </c>
      <c r="K22" t="str">
        <f>IF($D22="","",IF($I22="",$H22,EDATE($I22,Paramètres!$B$5)))</f>
        <v/>
      </c>
      <c r="L22" t="str">
        <f>IF($D22="","",EDATE($D22,Paramètres!$B$6))</f>
        <v/>
      </c>
      <c r="M22" t="str">
        <f>IF($F22="","",IF($F22&gt;=Paramètres!$B$7,"Oui","Non"))</f>
        <v/>
      </c>
      <c r="N22" t="str">
        <f>IF($F22="","",IF($F22&gt;=Paramètres!$B$8,"Oui","Non"))</f>
        <v/>
      </c>
      <c r="O22" t="str">
        <f>IF($D22="","",IF($I22="", "Parcours (1ère année)",IF(Paramètres!$B$3&gt;=($L22-Paramètres!$B$9), "Bilan récapitulatif (8 ans)",IF(Paramètres!$B$3&gt;=($K22-Paramètres!$B$9), "Parcours (tous les 4 ans)",IF($N22="Oui","Fin de carrière",IF($M22="Oui","Mi-carrière",""))))))</f>
        <v/>
      </c>
      <c r="U22" s="3"/>
      <c r="V22" s="3"/>
      <c r="Z22" s="3"/>
    </row>
    <row r="23" spans="6:26" x14ac:dyDescent="0.2">
      <c r="F23" t="str">
        <f>IF($E23="","",DATEDIF($E23,Paramètres!$B$3,"Y"))</f>
        <v/>
      </c>
      <c r="G23" t="str">
        <f>IF($D23="","",DATEDIF($D23,Paramètres!$B$3,"Y"))</f>
        <v/>
      </c>
      <c r="H23" t="str">
        <f>IF($D23="","",EDATE($D23,Paramètres!$B$4))</f>
        <v/>
      </c>
      <c r="K23" t="str">
        <f>IF($D23="","",IF($I23="",$H23,EDATE($I23,Paramètres!$B$5)))</f>
        <v/>
      </c>
      <c r="L23" t="str">
        <f>IF($D23="","",EDATE($D23,Paramètres!$B$6))</f>
        <v/>
      </c>
      <c r="M23" t="str">
        <f>IF($F23="","",IF($F23&gt;=Paramètres!$B$7,"Oui","Non"))</f>
        <v/>
      </c>
      <c r="N23" t="str">
        <f>IF($F23="","",IF($F23&gt;=Paramètres!$B$8,"Oui","Non"))</f>
        <v/>
      </c>
      <c r="O23" t="str">
        <f>IF($D23="","",IF($I23="", "Parcours (1ère année)",IF(Paramètres!$B$3&gt;=($L23-Paramètres!$B$9), "Bilan récapitulatif (8 ans)",IF(Paramètres!$B$3&gt;=($K23-Paramètres!$B$9), "Parcours (tous les 4 ans)",IF($N23="Oui","Fin de carrière",IF($M23="Oui","Mi-carrière",""))))))</f>
        <v/>
      </c>
      <c r="U23" s="3"/>
      <c r="V23" s="3"/>
      <c r="Z23" s="3"/>
    </row>
    <row r="24" spans="6:26" x14ac:dyDescent="0.2">
      <c r="F24" t="str">
        <f>IF($E24="","",DATEDIF($E24,Paramètres!$B$3,"Y"))</f>
        <v/>
      </c>
      <c r="G24" t="str">
        <f>IF($D24="","",DATEDIF($D24,Paramètres!$B$3,"Y"))</f>
        <v/>
      </c>
      <c r="H24" t="str">
        <f>IF($D24="","",EDATE($D24,Paramètres!$B$4))</f>
        <v/>
      </c>
      <c r="K24" t="str">
        <f>IF($D24="","",IF($I24="",$H24,EDATE($I24,Paramètres!$B$5)))</f>
        <v/>
      </c>
      <c r="L24" t="str">
        <f>IF($D24="","",EDATE($D24,Paramètres!$B$6))</f>
        <v/>
      </c>
      <c r="M24" t="str">
        <f>IF($F24="","",IF($F24&gt;=Paramètres!$B$7,"Oui","Non"))</f>
        <v/>
      </c>
      <c r="N24" t="str">
        <f>IF($F24="","",IF($F24&gt;=Paramètres!$B$8,"Oui","Non"))</f>
        <v/>
      </c>
      <c r="O24" t="str">
        <f>IF($D24="","",IF($I24="", "Parcours (1ère année)",IF(Paramètres!$B$3&gt;=($L24-Paramètres!$B$9), "Bilan récapitulatif (8 ans)",IF(Paramètres!$B$3&gt;=($K24-Paramètres!$B$9), "Parcours (tous les 4 ans)",IF($N24="Oui","Fin de carrière",IF($M24="Oui","Mi-carrière",""))))))</f>
        <v/>
      </c>
      <c r="U24" s="3"/>
      <c r="V24" s="3"/>
      <c r="Z24" s="3"/>
    </row>
    <row r="25" spans="6:26" x14ac:dyDescent="0.2">
      <c r="F25" t="str">
        <f>IF($E25="","",DATEDIF($E25,Paramètres!$B$3,"Y"))</f>
        <v/>
      </c>
      <c r="G25" t="str">
        <f>IF($D25="","",DATEDIF($D25,Paramètres!$B$3,"Y"))</f>
        <v/>
      </c>
      <c r="H25" t="str">
        <f>IF($D25="","",EDATE($D25,Paramètres!$B$4))</f>
        <v/>
      </c>
      <c r="K25" t="str">
        <f>IF($D25="","",IF($I25="",$H25,EDATE($I25,Paramètres!$B$5)))</f>
        <v/>
      </c>
      <c r="L25" t="str">
        <f>IF($D25="","",EDATE($D25,Paramètres!$B$6))</f>
        <v/>
      </c>
      <c r="M25" t="str">
        <f>IF($F25="","",IF($F25&gt;=Paramètres!$B$7,"Oui","Non"))</f>
        <v/>
      </c>
      <c r="N25" t="str">
        <f>IF($F25="","",IF($F25&gt;=Paramètres!$B$8,"Oui","Non"))</f>
        <v/>
      </c>
      <c r="O25" t="str">
        <f>IF($D25="","",IF($I25="", "Parcours (1ère année)",IF(Paramètres!$B$3&gt;=($L25-Paramètres!$B$9), "Bilan récapitulatif (8 ans)",IF(Paramètres!$B$3&gt;=($K25-Paramètres!$B$9), "Parcours (tous les 4 ans)",IF($N25="Oui","Fin de carrière",IF($M25="Oui","Mi-carrière",""))))))</f>
        <v/>
      </c>
      <c r="U25" s="3"/>
      <c r="V25" s="3"/>
      <c r="Z25" s="3"/>
    </row>
    <row r="26" spans="6:26" x14ac:dyDescent="0.2">
      <c r="F26" t="str">
        <f>IF($E26="","",DATEDIF($E26,Paramètres!$B$3,"Y"))</f>
        <v/>
      </c>
      <c r="G26" t="str">
        <f>IF($D26="","",DATEDIF($D26,Paramètres!$B$3,"Y"))</f>
        <v/>
      </c>
      <c r="H26" t="str">
        <f>IF($D26="","",EDATE($D26,Paramètres!$B$4))</f>
        <v/>
      </c>
      <c r="K26" t="str">
        <f>IF($D26="","",IF($I26="",$H26,EDATE($I26,Paramètres!$B$5)))</f>
        <v/>
      </c>
      <c r="L26" t="str">
        <f>IF($D26="","",EDATE($D26,Paramètres!$B$6))</f>
        <v/>
      </c>
      <c r="M26" t="str">
        <f>IF($F26="","",IF($F26&gt;=Paramètres!$B$7,"Oui","Non"))</f>
        <v/>
      </c>
      <c r="N26" t="str">
        <f>IF($F26="","",IF($F26&gt;=Paramètres!$B$8,"Oui","Non"))</f>
        <v/>
      </c>
      <c r="O26" t="str">
        <f>IF($D26="","",IF($I26="", "Parcours (1ère année)",IF(Paramètres!$B$3&gt;=($L26-Paramètres!$B$9), "Bilan récapitulatif (8 ans)",IF(Paramètres!$B$3&gt;=($K26-Paramètres!$B$9), "Parcours (tous les 4 ans)",IF($N26="Oui","Fin de carrière",IF($M26="Oui","Mi-carrière",""))))))</f>
        <v/>
      </c>
      <c r="U26" s="3"/>
      <c r="V26" s="3"/>
      <c r="Z26" s="3"/>
    </row>
    <row r="27" spans="6:26" x14ac:dyDescent="0.2">
      <c r="F27" t="str">
        <f>IF($E27="","",DATEDIF($E27,Paramètres!$B$3,"Y"))</f>
        <v/>
      </c>
      <c r="G27" t="str">
        <f>IF($D27="","",DATEDIF($D27,Paramètres!$B$3,"Y"))</f>
        <v/>
      </c>
      <c r="H27" t="str">
        <f>IF($D27="","",EDATE($D27,Paramètres!$B$4))</f>
        <v/>
      </c>
      <c r="K27" t="str">
        <f>IF($D27="","",IF($I27="",$H27,EDATE($I27,Paramètres!$B$5)))</f>
        <v/>
      </c>
      <c r="L27" t="str">
        <f>IF($D27="","",EDATE($D27,Paramètres!$B$6))</f>
        <v/>
      </c>
      <c r="M27" t="str">
        <f>IF($F27="","",IF($F27&gt;=Paramètres!$B$7,"Oui","Non"))</f>
        <v/>
      </c>
      <c r="N27" t="str">
        <f>IF($F27="","",IF($F27&gt;=Paramètres!$B$8,"Oui","Non"))</f>
        <v/>
      </c>
      <c r="O27" t="str">
        <f>IF($D27="","",IF($I27="", "Parcours (1ère année)",IF(Paramètres!$B$3&gt;=($L27-Paramètres!$B$9), "Bilan récapitulatif (8 ans)",IF(Paramètres!$B$3&gt;=($K27-Paramètres!$B$9), "Parcours (tous les 4 ans)",IF($N27="Oui","Fin de carrière",IF($M27="Oui","Mi-carrière",""))))))</f>
        <v/>
      </c>
      <c r="U27" s="3"/>
      <c r="V27" s="3"/>
      <c r="Z27" s="3"/>
    </row>
    <row r="28" spans="6:26" x14ac:dyDescent="0.2">
      <c r="F28" t="str">
        <f>IF($E28="","",DATEDIF($E28,Paramètres!$B$3,"Y"))</f>
        <v/>
      </c>
      <c r="G28" t="str">
        <f>IF($D28="","",DATEDIF($D28,Paramètres!$B$3,"Y"))</f>
        <v/>
      </c>
      <c r="H28" t="str">
        <f>IF($D28="","",EDATE($D28,Paramètres!$B$4))</f>
        <v/>
      </c>
      <c r="K28" t="str">
        <f>IF($D28="","",IF($I28="",$H28,EDATE($I28,Paramètres!$B$5)))</f>
        <v/>
      </c>
      <c r="L28" t="str">
        <f>IF($D28="","",EDATE($D28,Paramètres!$B$6))</f>
        <v/>
      </c>
      <c r="M28" t="str">
        <f>IF($F28="","",IF($F28&gt;=Paramètres!$B$7,"Oui","Non"))</f>
        <v/>
      </c>
      <c r="N28" t="str">
        <f>IF($F28="","",IF($F28&gt;=Paramètres!$B$8,"Oui","Non"))</f>
        <v/>
      </c>
      <c r="O28" t="str">
        <f>IF($D28="","",IF($I28="", "Parcours (1ère année)",IF(Paramètres!$B$3&gt;=($L28-Paramètres!$B$9), "Bilan récapitulatif (8 ans)",IF(Paramètres!$B$3&gt;=($K28-Paramètres!$B$9), "Parcours (tous les 4 ans)",IF($N28="Oui","Fin de carrière",IF($M28="Oui","Mi-carrière",""))))))</f>
        <v/>
      </c>
      <c r="U28" s="3"/>
      <c r="V28" s="3"/>
      <c r="Z28" s="3"/>
    </row>
    <row r="29" spans="6:26" x14ac:dyDescent="0.2">
      <c r="F29" t="str">
        <f>IF($E29="","",DATEDIF($E29,Paramètres!$B$3,"Y"))</f>
        <v/>
      </c>
      <c r="G29" t="str">
        <f>IF($D29="","",DATEDIF($D29,Paramètres!$B$3,"Y"))</f>
        <v/>
      </c>
      <c r="H29" t="str">
        <f>IF($D29="","",EDATE($D29,Paramètres!$B$4))</f>
        <v/>
      </c>
      <c r="K29" t="str">
        <f>IF($D29="","",IF($I29="",$H29,EDATE($I29,Paramètres!$B$5)))</f>
        <v/>
      </c>
      <c r="L29" t="str">
        <f>IF($D29="","",EDATE($D29,Paramètres!$B$6))</f>
        <v/>
      </c>
      <c r="M29" t="str">
        <f>IF($F29="","",IF($F29&gt;=Paramètres!$B$7,"Oui","Non"))</f>
        <v/>
      </c>
      <c r="N29" t="str">
        <f>IF($F29="","",IF($F29&gt;=Paramètres!$B$8,"Oui","Non"))</f>
        <v/>
      </c>
      <c r="O29" t="str">
        <f>IF($D29="","",IF($I29="", "Parcours (1ère année)",IF(Paramètres!$B$3&gt;=($L29-Paramètres!$B$9), "Bilan récapitulatif (8 ans)",IF(Paramètres!$B$3&gt;=($K29-Paramètres!$B$9), "Parcours (tous les 4 ans)",IF($N29="Oui","Fin de carrière",IF($M29="Oui","Mi-carrière",""))))))</f>
        <v/>
      </c>
      <c r="U29" s="3"/>
      <c r="V29" s="3"/>
      <c r="Z29" s="3"/>
    </row>
    <row r="30" spans="6:26" x14ac:dyDescent="0.2">
      <c r="F30" t="str">
        <f>IF($E30="","",DATEDIF($E30,Paramètres!$B$3,"Y"))</f>
        <v/>
      </c>
      <c r="G30" t="str">
        <f>IF($D30="","",DATEDIF($D30,Paramètres!$B$3,"Y"))</f>
        <v/>
      </c>
      <c r="H30" t="str">
        <f>IF($D30="","",EDATE($D30,Paramètres!$B$4))</f>
        <v/>
      </c>
      <c r="K30" t="str">
        <f>IF($D30="","",IF($I30="",$H30,EDATE($I30,Paramètres!$B$5)))</f>
        <v/>
      </c>
      <c r="L30" t="str">
        <f>IF($D30="","",EDATE($D30,Paramètres!$B$6))</f>
        <v/>
      </c>
      <c r="M30" t="str">
        <f>IF($F30="","",IF($F30&gt;=Paramètres!$B$7,"Oui","Non"))</f>
        <v/>
      </c>
      <c r="N30" t="str">
        <f>IF($F30="","",IF($F30&gt;=Paramètres!$B$8,"Oui","Non"))</f>
        <v/>
      </c>
      <c r="O30" t="str">
        <f>IF($D30="","",IF($I30="", "Parcours (1ère année)",IF(Paramètres!$B$3&gt;=($L30-Paramètres!$B$9), "Bilan récapitulatif (8 ans)",IF(Paramètres!$B$3&gt;=($K30-Paramètres!$B$9), "Parcours (tous les 4 ans)",IF($N30="Oui","Fin de carrière",IF($M30="Oui","Mi-carrière",""))))))</f>
        <v/>
      </c>
      <c r="U30" s="3"/>
      <c r="V30" s="3"/>
      <c r="Z30" s="3"/>
    </row>
    <row r="31" spans="6:26" x14ac:dyDescent="0.2">
      <c r="F31" t="str">
        <f>IF($E31="","",DATEDIF($E31,Paramètres!$B$3,"Y"))</f>
        <v/>
      </c>
      <c r="G31" t="str">
        <f>IF($D31="","",DATEDIF($D31,Paramètres!$B$3,"Y"))</f>
        <v/>
      </c>
      <c r="H31" t="str">
        <f>IF($D31="","",EDATE($D31,Paramètres!$B$4))</f>
        <v/>
      </c>
      <c r="K31" t="str">
        <f>IF($D31="","",IF($I31="",$H31,EDATE($I31,Paramètres!$B$5)))</f>
        <v/>
      </c>
      <c r="L31" t="str">
        <f>IF($D31="","",EDATE($D31,Paramètres!$B$6))</f>
        <v/>
      </c>
      <c r="M31" t="str">
        <f>IF($F31="","",IF($F31&gt;=Paramètres!$B$7,"Oui","Non"))</f>
        <v/>
      </c>
      <c r="N31" t="str">
        <f>IF($F31="","",IF($F31&gt;=Paramètres!$B$8,"Oui","Non"))</f>
        <v/>
      </c>
      <c r="O31" t="str">
        <f>IF($D31="","",IF($I31="", "Parcours (1ère année)",IF(Paramètres!$B$3&gt;=($L31-Paramètres!$B$9), "Bilan récapitulatif (8 ans)",IF(Paramètres!$B$3&gt;=($K31-Paramètres!$B$9), "Parcours (tous les 4 ans)",IF($N31="Oui","Fin de carrière",IF($M31="Oui","Mi-carrière",""))))))</f>
        <v/>
      </c>
      <c r="U31" s="3"/>
      <c r="V31" s="3"/>
      <c r="Z31" s="3"/>
    </row>
    <row r="32" spans="6:26" x14ac:dyDescent="0.2">
      <c r="F32" t="str">
        <f>IF($E32="","",DATEDIF($E32,Paramètres!$B$3,"Y"))</f>
        <v/>
      </c>
      <c r="G32" t="str">
        <f>IF($D32="","",DATEDIF($D32,Paramètres!$B$3,"Y"))</f>
        <v/>
      </c>
      <c r="H32" t="str">
        <f>IF($D32="","",EDATE($D32,Paramètres!$B$4))</f>
        <v/>
      </c>
      <c r="K32" t="str">
        <f>IF($D32="","",IF($I32="",$H32,EDATE($I32,Paramètres!$B$5)))</f>
        <v/>
      </c>
      <c r="L32" t="str">
        <f>IF($D32="","",EDATE($D32,Paramètres!$B$6))</f>
        <v/>
      </c>
      <c r="M32" t="str">
        <f>IF($F32="","",IF($F32&gt;=Paramètres!$B$7,"Oui","Non"))</f>
        <v/>
      </c>
      <c r="N32" t="str">
        <f>IF($F32="","",IF($F32&gt;=Paramètres!$B$8,"Oui","Non"))</f>
        <v/>
      </c>
      <c r="O32" t="str">
        <f>IF($D32="","",IF($I32="", "Parcours (1ère année)",IF(Paramètres!$B$3&gt;=($L32-Paramètres!$B$9), "Bilan récapitulatif (8 ans)",IF(Paramètres!$B$3&gt;=($K32-Paramètres!$B$9), "Parcours (tous les 4 ans)",IF($N32="Oui","Fin de carrière",IF($M32="Oui","Mi-carrière",""))))))</f>
        <v/>
      </c>
      <c r="U32" s="3"/>
      <c r="V32" s="3"/>
      <c r="Z32" s="3"/>
    </row>
    <row r="33" spans="6:26" x14ac:dyDescent="0.2">
      <c r="F33" t="str">
        <f>IF($E33="","",DATEDIF($E33,Paramètres!$B$3,"Y"))</f>
        <v/>
      </c>
      <c r="G33" t="str">
        <f>IF($D33="","",DATEDIF($D33,Paramètres!$B$3,"Y"))</f>
        <v/>
      </c>
      <c r="H33" t="str">
        <f>IF($D33="","",EDATE($D33,Paramètres!$B$4))</f>
        <v/>
      </c>
      <c r="K33" t="str">
        <f>IF($D33="","",IF($I33="",$H33,EDATE($I33,Paramètres!$B$5)))</f>
        <v/>
      </c>
      <c r="L33" t="str">
        <f>IF($D33="","",EDATE($D33,Paramètres!$B$6))</f>
        <v/>
      </c>
      <c r="M33" t="str">
        <f>IF($F33="","",IF($F33&gt;=Paramètres!$B$7,"Oui","Non"))</f>
        <v/>
      </c>
      <c r="N33" t="str">
        <f>IF($F33="","",IF($F33&gt;=Paramètres!$B$8,"Oui","Non"))</f>
        <v/>
      </c>
      <c r="O33" t="str">
        <f>IF($D33="","",IF($I33="", "Parcours (1ère année)",IF(Paramètres!$B$3&gt;=($L33-Paramètres!$B$9), "Bilan récapitulatif (8 ans)",IF(Paramètres!$B$3&gt;=($K33-Paramètres!$B$9), "Parcours (tous les 4 ans)",IF($N33="Oui","Fin de carrière",IF($M33="Oui","Mi-carrière",""))))))</f>
        <v/>
      </c>
      <c r="U33" s="3"/>
      <c r="V33" s="3"/>
      <c r="Z33" s="3"/>
    </row>
    <row r="34" spans="6:26" x14ac:dyDescent="0.2">
      <c r="F34" t="str">
        <f>IF($E34="","",DATEDIF($E34,Paramètres!$B$3,"Y"))</f>
        <v/>
      </c>
      <c r="G34" t="str">
        <f>IF($D34="","",DATEDIF($D34,Paramètres!$B$3,"Y"))</f>
        <v/>
      </c>
      <c r="H34" t="str">
        <f>IF($D34="","",EDATE($D34,Paramètres!$B$4))</f>
        <v/>
      </c>
      <c r="K34" t="str">
        <f>IF($D34="","",IF($I34="",$H34,EDATE($I34,Paramètres!$B$5)))</f>
        <v/>
      </c>
      <c r="L34" t="str">
        <f>IF($D34="","",EDATE($D34,Paramètres!$B$6))</f>
        <v/>
      </c>
      <c r="M34" t="str">
        <f>IF($F34="","",IF($F34&gt;=Paramètres!$B$7,"Oui","Non"))</f>
        <v/>
      </c>
      <c r="N34" t="str">
        <f>IF($F34="","",IF($F34&gt;=Paramètres!$B$8,"Oui","Non"))</f>
        <v/>
      </c>
      <c r="O34" t="str">
        <f>IF($D34="","",IF($I34="", "Parcours (1ère année)",IF(Paramètres!$B$3&gt;=($L34-Paramètres!$B$9), "Bilan récapitulatif (8 ans)",IF(Paramètres!$B$3&gt;=($K34-Paramètres!$B$9), "Parcours (tous les 4 ans)",IF($N34="Oui","Fin de carrière",IF($M34="Oui","Mi-carrière",""))))))</f>
        <v/>
      </c>
      <c r="U34" s="3"/>
      <c r="V34" s="3"/>
      <c r="Z34" s="3"/>
    </row>
    <row r="35" spans="6:26" x14ac:dyDescent="0.2">
      <c r="F35" t="str">
        <f>IF($E35="","",DATEDIF($E35,Paramètres!$B$3,"Y"))</f>
        <v/>
      </c>
      <c r="G35" t="str">
        <f>IF($D35="","",DATEDIF($D35,Paramètres!$B$3,"Y"))</f>
        <v/>
      </c>
      <c r="H35" t="str">
        <f>IF($D35="","",EDATE($D35,Paramètres!$B$4))</f>
        <v/>
      </c>
      <c r="K35" t="str">
        <f>IF($D35="","",IF($I35="",$H35,EDATE($I35,Paramètres!$B$5)))</f>
        <v/>
      </c>
      <c r="L35" t="str">
        <f>IF($D35="","",EDATE($D35,Paramètres!$B$6))</f>
        <v/>
      </c>
      <c r="M35" t="str">
        <f>IF($F35="","",IF($F35&gt;=Paramètres!$B$7,"Oui","Non"))</f>
        <v/>
      </c>
      <c r="N35" t="str">
        <f>IF($F35="","",IF($F35&gt;=Paramètres!$B$8,"Oui","Non"))</f>
        <v/>
      </c>
      <c r="O35" t="str">
        <f>IF($D35="","",IF($I35="", "Parcours (1ère année)",IF(Paramètres!$B$3&gt;=($L35-Paramètres!$B$9), "Bilan récapitulatif (8 ans)",IF(Paramètres!$B$3&gt;=($K35-Paramètres!$B$9), "Parcours (tous les 4 ans)",IF($N35="Oui","Fin de carrière",IF($M35="Oui","Mi-carrière",""))))))</f>
        <v/>
      </c>
      <c r="U35" s="3"/>
      <c r="V35" s="3"/>
      <c r="Z35" s="3"/>
    </row>
    <row r="36" spans="6:26" x14ac:dyDescent="0.2">
      <c r="F36" t="str">
        <f>IF($E36="","",DATEDIF($E36,Paramètres!$B$3,"Y"))</f>
        <v/>
      </c>
      <c r="G36" t="str">
        <f>IF($D36="","",DATEDIF($D36,Paramètres!$B$3,"Y"))</f>
        <v/>
      </c>
      <c r="H36" t="str">
        <f>IF($D36="","",EDATE($D36,Paramètres!$B$4))</f>
        <v/>
      </c>
      <c r="K36" t="str">
        <f>IF($D36="","",IF($I36="",$H36,EDATE($I36,Paramètres!$B$5)))</f>
        <v/>
      </c>
      <c r="L36" t="str">
        <f>IF($D36="","",EDATE($D36,Paramètres!$B$6))</f>
        <v/>
      </c>
      <c r="M36" t="str">
        <f>IF($F36="","",IF($F36&gt;=Paramètres!$B$7,"Oui","Non"))</f>
        <v/>
      </c>
      <c r="N36" t="str">
        <f>IF($F36="","",IF($F36&gt;=Paramètres!$B$8,"Oui","Non"))</f>
        <v/>
      </c>
      <c r="O36" t="str">
        <f>IF($D36="","",IF($I36="", "Parcours (1ère année)",IF(Paramètres!$B$3&gt;=($L36-Paramètres!$B$9), "Bilan récapitulatif (8 ans)",IF(Paramètres!$B$3&gt;=($K36-Paramètres!$B$9), "Parcours (tous les 4 ans)",IF($N36="Oui","Fin de carrière",IF($M36="Oui","Mi-carrière",""))))))</f>
        <v/>
      </c>
      <c r="U36" s="3"/>
      <c r="V36" s="3"/>
      <c r="Z36" s="3"/>
    </row>
    <row r="37" spans="6:26" x14ac:dyDescent="0.2">
      <c r="F37" t="str">
        <f>IF($E37="","",DATEDIF($E37,Paramètres!$B$3,"Y"))</f>
        <v/>
      </c>
      <c r="G37" t="str">
        <f>IF($D37="","",DATEDIF($D37,Paramètres!$B$3,"Y"))</f>
        <v/>
      </c>
      <c r="H37" t="str">
        <f>IF($D37="","",EDATE($D37,Paramètres!$B$4))</f>
        <v/>
      </c>
      <c r="K37" t="str">
        <f>IF($D37="","",IF($I37="",$H37,EDATE($I37,Paramètres!$B$5)))</f>
        <v/>
      </c>
      <c r="L37" t="str">
        <f>IF($D37="","",EDATE($D37,Paramètres!$B$6))</f>
        <v/>
      </c>
      <c r="M37" t="str">
        <f>IF($F37="","",IF($F37&gt;=Paramètres!$B$7,"Oui","Non"))</f>
        <v/>
      </c>
      <c r="N37" t="str">
        <f>IF($F37="","",IF($F37&gt;=Paramètres!$B$8,"Oui","Non"))</f>
        <v/>
      </c>
      <c r="O37" t="str">
        <f>IF($D37="","",IF($I37="", "Parcours (1ère année)",IF(Paramètres!$B$3&gt;=($L37-Paramètres!$B$9), "Bilan récapitulatif (8 ans)",IF(Paramètres!$B$3&gt;=($K37-Paramètres!$B$9), "Parcours (tous les 4 ans)",IF($N37="Oui","Fin de carrière",IF($M37="Oui","Mi-carrière",""))))))</f>
        <v/>
      </c>
      <c r="U37" s="3"/>
      <c r="V37" s="3"/>
      <c r="Z37" s="3"/>
    </row>
    <row r="38" spans="6:26" x14ac:dyDescent="0.2">
      <c r="F38" t="str">
        <f>IF($E38="","",DATEDIF($E38,Paramètres!$B$3,"Y"))</f>
        <v/>
      </c>
      <c r="G38" t="str">
        <f>IF($D38="","",DATEDIF($D38,Paramètres!$B$3,"Y"))</f>
        <v/>
      </c>
      <c r="H38" t="str">
        <f>IF($D38="","",EDATE($D38,Paramètres!$B$4))</f>
        <v/>
      </c>
      <c r="K38" t="str">
        <f>IF($D38="","",IF($I38="",$H38,EDATE($I38,Paramètres!$B$5)))</f>
        <v/>
      </c>
      <c r="L38" t="str">
        <f>IF($D38="","",EDATE($D38,Paramètres!$B$6))</f>
        <v/>
      </c>
      <c r="M38" t="str">
        <f>IF($F38="","",IF($F38&gt;=Paramètres!$B$7,"Oui","Non"))</f>
        <v/>
      </c>
      <c r="N38" t="str">
        <f>IF($F38="","",IF($F38&gt;=Paramètres!$B$8,"Oui","Non"))</f>
        <v/>
      </c>
      <c r="O38" t="str">
        <f>IF($D38="","",IF($I38="", "Parcours (1ère année)",IF(Paramètres!$B$3&gt;=($L38-Paramètres!$B$9), "Bilan récapitulatif (8 ans)",IF(Paramètres!$B$3&gt;=($K38-Paramètres!$B$9), "Parcours (tous les 4 ans)",IF($N38="Oui","Fin de carrière",IF($M38="Oui","Mi-carrière",""))))))</f>
        <v/>
      </c>
      <c r="U38" s="3"/>
      <c r="V38" s="3"/>
      <c r="Z38" s="3"/>
    </row>
    <row r="39" spans="6:26" x14ac:dyDescent="0.2">
      <c r="F39" t="str">
        <f>IF($E39="","",DATEDIF($E39,Paramètres!$B$3,"Y"))</f>
        <v/>
      </c>
      <c r="G39" t="str">
        <f>IF($D39="","",DATEDIF($D39,Paramètres!$B$3,"Y"))</f>
        <v/>
      </c>
      <c r="H39" t="str">
        <f>IF($D39="","",EDATE($D39,Paramètres!$B$4))</f>
        <v/>
      </c>
      <c r="K39" t="str">
        <f>IF($D39="","",IF($I39="",$H39,EDATE($I39,Paramètres!$B$5)))</f>
        <v/>
      </c>
      <c r="L39" t="str">
        <f>IF($D39="","",EDATE($D39,Paramètres!$B$6))</f>
        <v/>
      </c>
      <c r="M39" t="str">
        <f>IF($F39="","",IF($F39&gt;=Paramètres!$B$7,"Oui","Non"))</f>
        <v/>
      </c>
      <c r="N39" t="str">
        <f>IF($F39="","",IF($F39&gt;=Paramètres!$B$8,"Oui","Non"))</f>
        <v/>
      </c>
      <c r="O39" t="str">
        <f>IF($D39="","",IF($I39="", "Parcours (1ère année)",IF(Paramètres!$B$3&gt;=($L39-Paramètres!$B$9), "Bilan récapitulatif (8 ans)",IF(Paramètres!$B$3&gt;=($K39-Paramètres!$B$9), "Parcours (tous les 4 ans)",IF($N39="Oui","Fin de carrière",IF($M39="Oui","Mi-carrière",""))))))</f>
        <v/>
      </c>
      <c r="U39" s="3"/>
      <c r="V39" s="3"/>
      <c r="Z39" s="3"/>
    </row>
    <row r="40" spans="6:26" x14ac:dyDescent="0.2">
      <c r="F40" t="str">
        <f>IF($E40="","",DATEDIF($E40,Paramètres!$B$3,"Y"))</f>
        <v/>
      </c>
      <c r="G40" t="str">
        <f>IF($D40="","",DATEDIF($D40,Paramètres!$B$3,"Y"))</f>
        <v/>
      </c>
      <c r="H40" t="str">
        <f>IF($D40="","",EDATE($D40,Paramètres!$B$4))</f>
        <v/>
      </c>
      <c r="K40" t="str">
        <f>IF($D40="","",IF($I40="",$H40,EDATE($I40,Paramètres!$B$5)))</f>
        <v/>
      </c>
      <c r="L40" t="str">
        <f>IF($D40="","",EDATE($D40,Paramètres!$B$6))</f>
        <v/>
      </c>
      <c r="M40" t="str">
        <f>IF($F40="","",IF($F40&gt;=Paramètres!$B$7,"Oui","Non"))</f>
        <v/>
      </c>
      <c r="N40" t="str">
        <f>IF($F40="","",IF($F40&gt;=Paramètres!$B$8,"Oui","Non"))</f>
        <v/>
      </c>
      <c r="O40" t="str">
        <f>IF($D40="","",IF($I40="", "Parcours (1ère année)",IF(Paramètres!$B$3&gt;=($L40-Paramètres!$B$9), "Bilan récapitulatif (8 ans)",IF(Paramètres!$B$3&gt;=($K40-Paramètres!$B$9), "Parcours (tous les 4 ans)",IF($N40="Oui","Fin de carrière",IF($M40="Oui","Mi-carrière",""))))))</f>
        <v/>
      </c>
      <c r="U40" s="3"/>
      <c r="V40" s="3"/>
      <c r="Z40" s="3"/>
    </row>
    <row r="41" spans="6:26" x14ac:dyDescent="0.2">
      <c r="F41" t="str">
        <f>IF($E41="","",DATEDIF($E41,Paramètres!$B$3,"Y"))</f>
        <v/>
      </c>
      <c r="G41" t="str">
        <f>IF($D41="","",DATEDIF($D41,Paramètres!$B$3,"Y"))</f>
        <v/>
      </c>
      <c r="H41" t="str">
        <f>IF($D41="","",EDATE($D41,Paramètres!$B$4))</f>
        <v/>
      </c>
      <c r="K41" t="str">
        <f>IF($D41="","",IF($I41="",$H41,EDATE($I41,Paramètres!$B$5)))</f>
        <v/>
      </c>
      <c r="L41" t="str">
        <f>IF($D41="","",EDATE($D41,Paramètres!$B$6))</f>
        <v/>
      </c>
      <c r="M41" t="str">
        <f>IF($F41="","",IF($F41&gt;=Paramètres!$B$7,"Oui","Non"))</f>
        <v/>
      </c>
      <c r="N41" t="str">
        <f>IF($F41="","",IF($F41&gt;=Paramètres!$B$8,"Oui","Non"))</f>
        <v/>
      </c>
      <c r="O41" t="str">
        <f>IF($D41="","",IF($I41="", "Parcours (1ère année)",IF(Paramètres!$B$3&gt;=($L41-Paramètres!$B$9), "Bilan récapitulatif (8 ans)",IF(Paramètres!$B$3&gt;=($K41-Paramètres!$B$9), "Parcours (tous les 4 ans)",IF($N41="Oui","Fin de carrière",IF($M41="Oui","Mi-carrière",""))))))</f>
        <v/>
      </c>
      <c r="U41" s="3"/>
      <c r="V41" s="3"/>
      <c r="Z41" s="3"/>
    </row>
    <row r="42" spans="6:26" x14ac:dyDescent="0.2">
      <c r="F42" t="str">
        <f>IF($E42="","",DATEDIF($E42,Paramètres!$B$3,"Y"))</f>
        <v/>
      </c>
      <c r="G42" t="str">
        <f>IF($D42="","",DATEDIF($D42,Paramètres!$B$3,"Y"))</f>
        <v/>
      </c>
      <c r="H42" t="str">
        <f>IF($D42="","",EDATE($D42,Paramètres!$B$4))</f>
        <v/>
      </c>
      <c r="K42" t="str">
        <f>IF($D42="","",IF($I42="",$H42,EDATE($I42,Paramètres!$B$5)))</f>
        <v/>
      </c>
      <c r="L42" t="str">
        <f>IF($D42="","",EDATE($D42,Paramètres!$B$6))</f>
        <v/>
      </c>
      <c r="M42" t="str">
        <f>IF($F42="","",IF($F42&gt;=Paramètres!$B$7,"Oui","Non"))</f>
        <v/>
      </c>
      <c r="N42" t="str">
        <f>IF($F42="","",IF($F42&gt;=Paramètres!$B$8,"Oui","Non"))</f>
        <v/>
      </c>
      <c r="O42" t="str">
        <f>IF($D42="","",IF($I42="", "Parcours (1ère année)",IF(Paramètres!$B$3&gt;=($L42-Paramètres!$B$9), "Bilan récapitulatif (8 ans)",IF(Paramètres!$B$3&gt;=($K42-Paramètres!$B$9), "Parcours (tous les 4 ans)",IF($N42="Oui","Fin de carrière",IF($M42="Oui","Mi-carrière",""))))))</f>
        <v/>
      </c>
      <c r="U42" s="3"/>
      <c r="V42" s="3"/>
      <c r="Z42" s="3"/>
    </row>
    <row r="43" spans="6:26" x14ac:dyDescent="0.2">
      <c r="F43" t="str">
        <f>IF($E43="","",DATEDIF($E43,Paramètres!$B$3,"Y"))</f>
        <v/>
      </c>
      <c r="G43" t="str">
        <f>IF($D43="","",DATEDIF($D43,Paramètres!$B$3,"Y"))</f>
        <v/>
      </c>
      <c r="H43" t="str">
        <f>IF($D43="","",EDATE($D43,Paramètres!$B$4))</f>
        <v/>
      </c>
      <c r="K43" t="str">
        <f>IF($D43="","",IF($I43="",$H43,EDATE($I43,Paramètres!$B$5)))</f>
        <v/>
      </c>
      <c r="L43" t="str">
        <f>IF($D43="","",EDATE($D43,Paramètres!$B$6))</f>
        <v/>
      </c>
      <c r="M43" t="str">
        <f>IF($F43="","",IF($F43&gt;=Paramètres!$B$7,"Oui","Non"))</f>
        <v/>
      </c>
      <c r="N43" t="str">
        <f>IF($F43="","",IF($F43&gt;=Paramètres!$B$8,"Oui","Non"))</f>
        <v/>
      </c>
      <c r="O43" t="str">
        <f>IF($D43="","",IF($I43="", "Parcours (1ère année)",IF(Paramètres!$B$3&gt;=($L43-Paramètres!$B$9), "Bilan récapitulatif (8 ans)",IF(Paramètres!$B$3&gt;=($K43-Paramètres!$B$9), "Parcours (tous les 4 ans)",IF($N43="Oui","Fin de carrière",IF($M43="Oui","Mi-carrière",""))))))</f>
        <v/>
      </c>
      <c r="U43" s="3"/>
      <c r="V43" s="3"/>
      <c r="Z43" s="3"/>
    </row>
    <row r="44" spans="6:26" x14ac:dyDescent="0.2">
      <c r="F44" t="str">
        <f>IF($E44="","",DATEDIF($E44,Paramètres!$B$3,"Y"))</f>
        <v/>
      </c>
      <c r="G44" t="str">
        <f>IF($D44="","",DATEDIF($D44,Paramètres!$B$3,"Y"))</f>
        <v/>
      </c>
      <c r="H44" t="str">
        <f>IF($D44="","",EDATE($D44,Paramètres!$B$4))</f>
        <v/>
      </c>
      <c r="K44" t="str">
        <f>IF($D44="","",IF($I44="",$H44,EDATE($I44,Paramètres!$B$5)))</f>
        <v/>
      </c>
      <c r="L44" t="str">
        <f>IF($D44="","",EDATE($D44,Paramètres!$B$6))</f>
        <v/>
      </c>
      <c r="M44" t="str">
        <f>IF($F44="","",IF($F44&gt;=Paramètres!$B$7,"Oui","Non"))</f>
        <v/>
      </c>
      <c r="N44" t="str">
        <f>IF($F44="","",IF($F44&gt;=Paramètres!$B$8,"Oui","Non"))</f>
        <v/>
      </c>
      <c r="O44" t="str">
        <f>IF($D44="","",IF($I44="", "Parcours (1ère année)",IF(Paramètres!$B$3&gt;=($L44-Paramètres!$B$9), "Bilan récapitulatif (8 ans)",IF(Paramètres!$B$3&gt;=($K44-Paramètres!$B$9), "Parcours (tous les 4 ans)",IF($N44="Oui","Fin de carrière",IF($M44="Oui","Mi-carrière",""))))))</f>
        <v/>
      </c>
      <c r="U44" s="3"/>
      <c r="V44" s="3"/>
      <c r="Z44" s="3"/>
    </row>
    <row r="45" spans="6:26" x14ac:dyDescent="0.2">
      <c r="F45" t="str">
        <f>IF($E45="","",DATEDIF($E45,Paramètres!$B$3,"Y"))</f>
        <v/>
      </c>
      <c r="G45" t="str">
        <f>IF($D45="","",DATEDIF($D45,Paramètres!$B$3,"Y"))</f>
        <v/>
      </c>
      <c r="H45" t="str">
        <f>IF($D45="","",EDATE($D45,Paramètres!$B$4))</f>
        <v/>
      </c>
      <c r="K45" t="str">
        <f>IF($D45="","",IF($I45="",$H45,EDATE($I45,Paramètres!$B$5)))</f>
        <v/>
      </c>
      <c r="L45" t="str">
        <f>IF($D45="","",EDATE($D45,Paramètres!$B$6))</f>
        <v/>
      </c>
      <c r="M45" t="str">
        <f>IF($F45="","",IF($F45&gt;=Paramètres!$B$7,"Oui","Non"))</f>
        <v/>
      </c>
      <c r="N45" t="str">
        <f>IF($F45="","",IF($F45&gt;=Paramètres!$B$8,"Oui","Non"))</f>
        <v/>
      </c>
      <c r="O45" t="str">
        <f>IF($D45="","",IF($I45="", "Parcours (1ère année)",IF(Paramètres!$B$3&gt;=($L45-Paramètres!$B$9), "Bilan récapitulatif (8 ans)",IF(Paramètres!$B$3&gt;=($K45-Paramètres!$B$9), "Parcours (tous les 4 ans)",IF($N45="Oui","Fin de carrière",IF($M45="Oui","Mi-carrière",""))))))</f>
        <v/>
      </c>
      <c r="U45" s="3"/>
      <c r="V45" s="3"/>
      <c r="Z45" s="3"/>
    </row>
    <row r="46" spans="6:26" x14ac:dyDescent="0.2">
      <c r="F46" t="str">
        <f>IF($E46="","",DATEDIF($E46,Paramètres!$B$3,"Y"))</f>
        <v/>
      </c>
      <c r="G46" t="str">
        <f>IF($D46="","",DATEDIF($D46,Paramètres!$B$3,"Y"))</f>
        <v/>
      </c>
      <c r="H46" t="str">
        <f>IF($D46="","",EDATE($D46,Paramètres!$B$4))</f>
        <v/>
      </c>
      <c r="K46" t="str">
        <f>IF($D46="","",IF($I46="",$H46,EDATE($I46,Paramètres!$B$5)))</f>
        <v/>
      </c>
      <c r="L46" t="str">
        <f>IF($D46="","",EDATE($D46,Paramètres!$B$6))</f>
        <v/>
      </c>
      <c r="M46" t="str">
        <f>IF($F46="","",IF($F46&gt;=Paramètres!$B$7,"Oui","Non"))</f>
        <v/>
      </c>
      <c r="N46" t="str">
        <f>IF($F46="","",IF($F46&gt;=Paramètres!$B$8,"Oui","Non"))</f>
        <v/>
      </c>
      <c r="O46" t="str">
        <f>IF($D46="","",IF($I46="", "Parcours (1ère année)",IF(Paramètres!$B$3&gt;=($L46-Paramètres!$B$9), "Bilan récapitulatif (8 ans)",IF(Paramètres!$B$3&gt;=($K46-Paramètres!$B$9), "Parcours (tous les 4 ans)",IF($N46="Oui","Fin de carrière",IF($M46="Oui","Mi-carrière",""))))))</f>
        <v/>
      </c>
      <c r="U46" s="3"/>
      <c r="V46" s="3"/>
      <c r="Z46" s="3"/>
    </row>
    <row r="47" spans="6:26" x14ac:dyDescent="0.2">
      <c r="F47" t="str">
        <f>IF($E47="","",DATEDIF($E47,Paramètres!$B$3,"Y"))</f>
        <v/>
      </c>
      <c r="G47" t="str">
        <f>IF($D47="","",DATEDIF($D47,Paramètres!$B$3,"Y"))</f>
        <v/>
      </c>
      <c r="H47" t="str">
        <f>IF($D47="","",EDATE($D47,Paramètres!$B$4))</f>
        <v/>
      </c>
      <c r="K47" t="str">
        <f>IF($D47="","",IF($I47="",$H47,EDATE($I47,Paramètres!$B$5)))</f>
        <v/>
      </c>
      <c r="L47" t="str">
        <f>IF($D47="","",EDATE($D47,Paramètres!$B$6))</f>
        <v/>
      </c>
      <c r="M47" t="str">
        <f>IF($F47="","",IF($F47&gt;=Paramètres!$B$7,"Oui","Non"))</f>
        <v/>
      </c>
      <c r="N47" t="str">
        <f>IF($F47="","",IF($F47&gt;=Paramètres!$B$8,"Oui","Non"))</f>
        <v/>
      </c>
      <c r="O47" t="str">
        <f>IF($D47="","",IF($I47="", "Parcours (1ère année)",IF(Paramètres!$B$3&gt;=($L47-Paramètres!$B$9), "Bilan récapitulatif (8 ans)",IF(Paramètres!$B$3&gt;=($K47-Paramètres!$B$9), "Parcours (tous les 4 ans)",IF($N47="Oui","Fin de carrière",IF($M47="Oui","Mi-carrière",""))))))</f>
        <v/>
      </c>
      <c r="U47" s="3"/>
      <c r="V47" s="3"/>
      <c r="Z47" s="3"/>
    </row>
    <row r="48" spans="6:26" x14ac:dyDescent="0.2">
      <c r="F48" t="str">
        <f>IF($E48="","",DATEDIF($E48,Paramètres!$B$3,"Y"))</f>
        <v/>
      </c>
      <c r="G48" t="str">
        <f>IF($D48="","",DATEDIF($D48,Paramètres!$B$3,"Y"))</f>
        <v/>
      </c>
      <c r="H48" t="str">
        <f>IF($D48="","",EDATE($D48,Paramètres!$B$4))</f>
        <v/>
      </c>
      <c r="K48" t="str">
        <f>IF($D48="","",IF($I48="",$H48,EDATE($I48,Paramètres!$B$5)))</f>
        <v/>
      </c>
      <c r="L48" t="str">
        <f>IF($D48="","",EDATE($D48,Paramètres!$B$6))</f>
        <v/>
      </c>
      <c r="M48" t="str">
        <f>IF($F48="","",IF($F48&gt;=Paramètres!$B$7,"Oui","Non"))</f>
        <v/>
      </c>
      <c r="N48" t="str">
        <f>IF($F48="","",IF($F48&gt;=Paramètres!$B$8,"Oui","Non"))</f>
        <v/>
      </c>
      <c r="O48" t="str">
        <f>IF($D48="","",IF($I48="", "Parcours (1ère année)",IF(Paramètres!$B$3&gt;=($L48-Paramètres!$B$9), "Bilan récapitulatif (8 ans)",IF(Paramètres!$B$3&gt;=($K48-Paramètres!$B$9), "Parcours (tous les 4 ans)",IF($N48="Oui","Fin de carrière",IF($M48="Oui","Mi-carrière",""))))))</f>
        <v/>
      </c>
      <c r="U48" s="3"/>
      <c r="V48" s="3"/>
      <c r="Z48" s="3"/>
    </row>
    <row r="49" spans="6:26" x14ac:dyDescent="0.2">
      <c r="F49" t="str">
        <f>IF($E49="","",DATEDIF($E49,Paramètres!$B$3,"Y"))</f>
        <v/>
      </c>
      <c r="G49" t="str">
        <f>IF($D49="","",DATEDIF($D49,Paramètres!$B$3,"Y"))</f>
        <v/>
      </c>
      <c r="H49" t="str">
        <f>IF($D49="","",EDATE($D49,Paramètres!$B$4))</f>
        <v/>
      </c>
      <c r="K49" t="str">
        <f>IF($D49="","",IF($I49="",$H49,EDATE($I49,Paramètres!$B$5)))</f>
        <v/>
      </c>
      <c r="L49" t="str">
        <f>IF($D49="","",EDATE($D49,Paramètres!$B$6))</f>
        <v/>
      </c>
      <c r="M49" t="str">
        <f>IF($F49="","",IF($F49&gt;=Paramètres!$B$7,"Oui","Non"))</f>
        <v/>
      </c>
      <c r="N49" t="str">
        <f>IF($F49="","",IF($F49&gt;=Paramètres!$B$8,"Oui","Non"))</f>
        <v/>
      </c>
      <c r="O49" t="str">
        <f>IF($D49="","",IF($I49="", "Parcours (1ère année)",IF(Paramètres!$B$3&gt;=($L49-Paramètres!$B$9), "Bilan récapitulatif (8 ans)",IF(Paramètres!$B$3&gt;=($K49-Paramètres!$B$9), "Parcours (tous les 4 ans)",IF($N49="Oui","Fin de carrière",IF($M49="Oui","Mi-carrière",""))))))</f>
        <v/>
      </c>
      <c r="U49" s="3"/>
      <c r="V49" s="3"/>
      <c r="Z49" s="3"/>
    </row>
    <row r="50" spans="6:26" x14ac:dyDescent="0.2">
      <c r="F50" t="str">
        <f>IF($E50="","",DATEDIF($E50,Paramètres!$B$3,"Y"))</f>
        <v/>
      </c>
      <c r="G50" t="str">
        <f>IF($D50="","",DATEDIF($D50,Paramètres!$B$3,"Y"))</f>
        <v/>
      </c>
      <c r="H50" t="str">
        <f>IF($D50="","",EDATE($D50,Paramètres!$B$4))</f>
        <v/>
      </c>
      <c r="K50" t="str">
        <f>IF($D50="","",IF($I50="",$H50,EDATE($I50,Paramètres!$B$5)))</f>
        <v/>
      </c>
      <c r="L50" t="str">
        <f>IF($D50="","",EDATE($D50,Paramètres!$B$6))</f>
        <v/>
      </c>
      <c r="M50" t="str">
        <f>IF($F50="","",IF($F50&gt;=Paramètres!$B$7,"Oui","Non"))</f>
        <v/>
      </c>
      <c r="N50" t="str">
        <f>IF($F50="","",IF($F50&gt;=Paramètres!$B$8,"Oui","Non"))</f>
        <v/>
      </c>
      <c r="O50" t="str">
        <f>IF($D50="","",IF($I50="", "Parcours (1ère année)",IF(Paramètres!$B$3&gt;=($L50-Paramètres!$B$9), "Bilan récapitulatif (8 ans)",IF(Paramètres!$B$3&gt;=($K50-Paramètres!$B$9), "Parcours (tous les 4 ans)",IF($N50="Oui","Fin de carrière",IF($M50="Oui","Mi-carrière",""))))))</f>
        <v/>
      </c>
      <c r="U50" s="3"/>
      <c r="V50" s="3"/>
      <c r="Z50" s="3"/>
    </row>
    <row r="51" spans="6:26" x14ac:dyDescent="0.2">
      <c r="F51" t="str">
        <f>IF($E51="","",DATEDIF($E51,Paramètres!$B$3,"Y"))</f>
        <v/>
      </c>
      <c r="G51" t="str">
        <f>IF($D51="","",DATEDIF($D51,Paramètres!$B$3,"Y"))</f>
        <v/>
      </c>
      <c r="H51" t="str">
        <f>IF($D51="","",EDATE($D51,Paramètres!$B$4))</f>
        <v/>
      </c>
      <c r="K51" t="str">
        <f>IF($D51="","",IF($I51="",$H51,EDATE($I51,Paramètres!$B$5)))</f>
        <v/>
      </c>
      <c r="L51" t="str">
        <f>IF($D51="","",EDATE($D51,Paramètres!$B$6))</f>
        <v/>
      </c>
      <c r="M51" t="str">
        <f>IF($F51="","",IF($F51&gt;=Paramètres!$B$7,"Oui","Non"))</f>
        <v/>
      </c>
      <c r="N51" t="str">
        <f>IF($F51="","",IF($F51&gt;=Paramètres!$B$8,"Oui","Non"))</f>
        <v/>
      </c>
      <c r="O51" t="str">
        <f>IF($D51="","",IF($I51="", "Parcours (1ère année)",IF(Paramètres!$B$3&gt;=($L51-Paramètres!$B$9), "Bilan récapitulatif (8 ans)",IF(Paramètres!$B$3&gt;=($K51-Paramètres!$B$9), "Parcours (tous les 4 ans)",IF($N51="Oui","Fin de carrière",IF($M51="Oui","Mi-carrière",""))))))</f>
        <v/>
      </c>
      <c r="U51" s="3"/>
      <c r="V51" s="3"/>
      <c r="Z51" s="3"/>
    </row>
    <row r="52" spans="6:26" x14ac:dyDescent="0.2">
      <c r="F52" t="str">
        <f>IF($E52="","",DATEDIF($E52,Paramètres!$B$3,"Y"))</f>
        <v/>
      </c>
      <c r="G52" t="str">
        <f>IF($D52="","",DATEDIF($D52,Paramètres!$B$3,"Y"))</f>
        <v/>
      </c>
      <c r="H52" t="str">
        <f>IF($D52="","",EDATE($D52,Paramètres!$B$4))</f>
        <v/>
      </c>
      <c r="K52" t="str">
        <f>IF($D52="","",IF($I52="",$H52,EDATE($I52,Paramètres!$B$5)))</f>
        <v/>
      </c>
      <c r="L52" t="str">
        <f>IF($D52="","",EDATE($D52,Paramètres!$B$6))</f>
        <v/>
      </c>
      <c r="M52" t="str">
        <f>IF($F52="","",IF($F52&gt;=Paramètres!$B$7,"Oui","Non"))</f>
        <v/>
      </c>
      <c r="N52" t="str">
        <f>IF($F52="","",IF($F52&gt;=Paramètres!$B$8,"Oui","Non"))</f>
        <v/>
      </c>
      <c r="O52" t="str">
        <f>IF($D52="","",IF($I52="", "Parcours (1ère année)",IF(Paramètres!$B$3&gt;=($L52-Paramètres!$B$9), "Bilan récapitulatif (8 ans)",IF(Paramètres!$B$3&gt;=($K52-Paramètres!$B$9), "Parcours (tous les 4 ans)",IF($N52="Oui","Fin de carrière",IF($M52="Oui","Mi-carrière",""))))))</f>
        <v/>
      </c>
      <c r="U52" s="3"/>
      <c r="V52" s="3"/>
      <c r="Z52" s="3"/>
    </row>
    <row r="53" spans="6:26" x14ac:dyDescent="0.2">
      <c r="F53" t="str">
        <f>IF($E53="","",DATEDIF($E53,Paramètres!$B$3,"Y"))</f>
        <v/>
      </c>
      <c r="G53" t="str">
        <f>IF($D53="","",DATEDIF($D53,Paramètres!$B$3,"Y"))</f>
        <v/>
      </c>
      <c r="H53" t="str">
        <f>IF($D53="","",EDATE($D53,Paramètres!$B$4))</f>
        <v/>
      </c>
      <c r="K53" t="str">
        <f>IF($D53="","",IF($I53="",$H53,EDATE($I53,Paramètres!$B$5)))</f>
        <v/>
      </c>
      <c r="L53" t="str">
        <f>IF($D53="","",EDATE($D53,Paramètres!$B$6))</f>
        <v/>
      </c>
      <c r="M53" t="str">
        <f>IF($F53="","",IF($F53&gt;=Paramètres!$B$7,"Oui","Non"))</f>
        <v/>
      </c>
      <c r="N53" t="str">
        <f>IF($F53="","",IF($F53&gt;=Paramètres!$B$8,"Oui","Non"))</f>
        <v/>
      </c>
      <c r="O53" t="str">
        <f>IF($D53="","",IF($I53="", "Parcours (1ère année)",IF(Paramètres!$B$3&gt;=($L53-Paramètres!$B$9), "Bilan récapitulatif (8 ans)",IF(Paramètres!$B$3&gt;=($K53-Paramètres!$B$9), "Parcours (tous les 4 ans)",IF($N53="Oui","Fin de carrière",IF($M53="Oui","Mi-carrière",""))))))</f>
        <v/>
      </c>
      <c r="U53" s="3"/>
      <c r="V53" s="3"/>
      <c r="Z53" s="3"/>
    </row>
    <row r="54" spans="6:26" x14ac:dyDescent="0.2">
      <c r="F54" t="str">
        <f>IF($E54="","",DATEDIF($E54,Paramètres!$B$3,"Y"))</f>
        <v/>
      </c>
      <c r="G54" t="str">
        <f>IF($D54="","",DATEDIF($D54,Paramètres!$B$3,"Y"))</f>
        <v/>
      </c>
      <c r="H54" t="str">
        <f>IF($D54="","",EDATE($D54,Paramètres!$B$4))</f>
        <v/>
      </c>
      <c r="K54" t="str">
        <f>IF($D54="","",IF($I54="",$H54,EDATE($I54,Paramètres!$B$5)))</f>
        <v/>
      </c>
      <c r="L54" t="str">
        <f>IF($D54="","",EDATE($D54,Paramètres!$B$6))</f>
        <v/>
      </c>
      <c r="M54" t="str">
        <f>IF($F54="","",IF($F54&gt;=Paramètres!$B$7,"Oui","Non"))</f>
        <v/>
      </c>
      <c r="N54" t="str">
        <f>IF($F54="","",IF($F54&gt;=Paramètres!$B$8,"Oui","Non"))</f>
        <v/>
      </c>
      <c r="O54" t="str">
        <f>IF($D54="","",IF($I54="", "Parcours (1ère année)",IF(Paramètres!$B$3&gt;=($L54-Paramètres!$B$9), "Bilan récapitulatif (8 ans)",IF(Paramètres!$B$3&gt;=($K54-Paramètres!$B$9), "Parcours (tous les 4 ans)",IF($N54="Oui","Fin de carrière",IF($M54="Oui","Mi-carrière",""))))))</f>
        <v/>
      </c>
      <c r="U54" s="3"/>
      <c r="V54" s="3"/>
      <c r="Z54" s="3"/>
    </row>
    <row r="55" spans="6:26" x14ac:dyDescent="0.2">
      <c r="F55" t="str">
        <f>IF($E55="","",DATEDIF($E55,Paramètres!$B$3,"Y"))</f>
        <v/>
      </c>
      <c r="G55" t="str">
        <f>IF($D55="","",DATEDIF($D55,Paramètres!$B$3,"Y"))</f>
        <v/>
      </c>
      <c r="H55" t="str">
        <f>IF($D55="","",EDATE($D55,Paramètres!$B$4))</f>
        <v/>
      </c>
      <c r="K55" t="str">
        <f>IF($D55="","",IF($I55="",$H55,EDATE($I55,Paramètres!$B$5)))</f>
        <v/>
      </c>
      <c r="L55" t="str">
        <f>IF($D55="","",EDATE($D55,Paramètres!$B$6))</f>
        <v/>
      </c>
      <c r="M55" t="str">
        <f>IF($F55="","",IF($F55&gt;=Paramètres!$B$7,"Oui","Non"))</f>
        <v/>
      </c>
      <c r="N55" t="str">
        <f>IF($F55="","",IF($F55&gt;=Paramètres!$B$8,"Oui","Non"))</f>
        <v/>
      </c>
      <c r="O55" t="str">
        <f>IF($D55="","",IF($I55="", "Parcours (1ère année)",IF(Paramètres!$B$3&gt;=($L55-Paramètres!$B$9), "Bilan récapitulatif (8 ans)",IF(Paramètres!$B$3&gt;=($K55-Paramètres!$B$9), "Parcours (tous les 4 ans)",IF($N55="Oui","Fin de carrière",IF($M55="Oui","Mi-carrière",""))))))</f>
        <v/>
      </c>
      <c r="U55" s="3"/>
      <c r="V55" s="3"/>
      <c r="Z55" s="3"/>
    </row>
    <row r="56" spans="6:26" x14ac:dyDescent="0.2">
      <c r="F56" t="str">
        <f>IF($E56="","",DATEDIF($E56,Paramètres!$B$3,"Y"))</f>
        <v/>
      </c>
      <c r="G56" t="str">
        <f>IF($D56="","",DATEDIF($D56,Paramètres!$B$3,"Y"))</f>
        <v/>
      </c>
      <c r="H56" t="str">
        <f>IF($D56="","",EDATE($D56,Paramètres!$B$4))</f>
        <v/>
      </c>
      <c r="K56" t="str">
        <f>IF($D56="","",IF($I56="",$H56,EDATE($I56,Paramètres!$B$5)))</f>
        <v/>
      </c>
      <c r="L56" t="str">
        <f>IF($D56="","",EDATE($D56,Paramètres!$B$6))</f>
        <v/>
      </c>
      <c r="M56" t="str">
        <f>IF($F56="","",IF($F56&gt;=Paramètres!$B$7,"Oui","Non"))</f>
        <v/>
      </c>
      <c r="N56" t="str">
        <f>IF($F56="","",IF($F56&gt;=Paramètres!$B$8,"Oui","Non"))</f>
        <v/>
      </c>
      <c r="O56" t="str">
        <f>IF($D56="","",IF($I56="", "Parcours (1ère année)",IF(Paramètres!$B$3&gt;=($L56-Paramètres!$B$9), "Bilan récapitulatif (8 ans)",IF(Paramètres!$B$3&gt;=($K56-Paramètres!$B$9), "Parcours (tous les 4 ans)",IF($N56="Oui","Fin de carrière",IF($M56="Oui","Mi-carrière",""))))))</f>
        <v/>
      </c>
      <c r="U56" s="3"/>
      <c r="V56" s="3"/>
      <c r="Z56" s="3"/>
    </row>
    <row r="57" spans="6:26" x14ac:dyDescent="0.2">
      <c r="F57" t="str">
        <f>IF($E57="","",DATEDIF($E57,Paramètres!$B$3,"Y"))</f>
        <v/>
      </c>
      <c r="G57" t="str">
        <f>IF($D57="","",DATEDIF($D57,Paramètres!$B$3,"Y"))</f>
        <v/>
      </c>
      <c r="H57" t="str">
        <f>IF($D57="","",EDATE($D57,Paramètres!$B$4))</f>
        <v/>
      </c>
      <c r="K57" t="str">
        <f>IF($D57="","",IF($I57="",$H57,EDATE($I57,Paramètres!$B$5)))</f>
        <v/>
      </c>
      <c r="L57" t="str">
        <f>IF($D57="","",EDATE($D57,Paramètres!$B$6))</f>
        <v/>
      </c>
      <c r="M57" t="str">
        <f>IF($F57="","",IF($F57&gt;=Paramètres!$B$7,"Oui","Non"))</f>
        <v/>
      </c>
      <c r="N57" t="str">
        <f>IF($F57="","",IF($F57&gt;=Paramètres!$B$8,"Oui","Non"))</f>
        <v/>
      </c>
      <c r="O57" t="str">
        <f>IF($D57="","",IF($I57="", "Parcours (1ère année)",IF(Paramètres!$B$3&gt;=($L57-Paramètres!$B$9), "Bilan récapitulatif (8 ans)",IF(Paramètres!$B$3&gt;=($K57-Paramètres!$B$9), "Parcours (tous les 4 ans)",IF($N57="Oui","Fin de carrière",IF($M57="Oui","Mi-carrière",""))))))</f>
        <v/>
      </c>
      <c r="U57" s="3"/>
      <c r="V57" s="3"/>
      <c r="Z57" s="3"/>
    </row>
    <row r="58" spans="6:26" x14ac:dyDescent="0.2">
      <c r="F58" t="str">
        <f>IF($E58="","",DATEDIF($E58,Paramètres!$B$3,"Y"))</f>
        <v/>
      </c>
      <c r="G58" t="str">
        <f>IF($D58="","",DATEDIF($D58,Paramètres!$B$3,"Y"))</f>
        <v/>
      </c>
      <c r="H58" t="str">
        <f>IF($D58="","",EDATE($D58,Paramètres!$B$4))</f>
        <v/>
      </c>
      <c r="K58" t="str">
        <f>IF($D58="","",IF($I58="",$H58,EDATE($I58,Paramètres!$B$5)))</f>
        <v/>
      </c>
      <c r="L58" t="str">
        <f>IF($D58="","",EDATE($D58,Paramètres!$B$6))</f>
        <v/>
      </c>
      <c r="M58" t="str">
        <f>IF($F58="","",IF($F58&gt;=Paramètres!$B$7,"Oui","Non"))</f>
        <v/>
      </c>
      <c r="N58" t="str">
        <f>IF($F58="","",IF($F58&gt;=Paramètres!$B$8,"Oui","Non"))</f>
        <v/>
      </c>
      <c r="O58" t="str">
        <f>IF($D58="","",IF($I58="", "Parcours (1ère année)",IF(Paramètres!$B$3&gt;=($L58-Paramètres!$B$9), "Bilan récapitulatif (8 ans)",IF(Paramètres!$B$3&gt;=($K58-Paramètres!$B$9), "Parcours (tous les 4 ans)",IF($N58="Oui","Fin de carrière",IF($M58="Oui","Mi-carrière",""))))))</f>
        <v/>
      </c>
      <c r="U58" s="3"/>
      <c r="V58" s="3"/>
      <c r="Z58" s="3"/>
    </row>
    <row r="59" spans="6:26" x14ac:dyDescent="0.2">
      <c r="F59" t="str">
        <f>IF($E59="","",DATEDIF($E59,Paramètres!$B$3,"Y"))</f>
        <v/>
      </c>
      <c r="G59" t="str">
        <f>IF($D59="","",DATEDIF($D59,Paramètres!$B$3,"Y"))</f>
        <v/>
      </c>
      <c r="H59" t="str">
        <f>IF($D59="","",EDATE($D59,Paramètres!$B$4))</f>
        <v/>
      </c>
      <c r="K59" t="str">
        <f>IF($D59="","",IF($I59="",$H59,EDATE($I59,Paramètres!$B$5)))</f>
        <v/>
      </c>
      <c r="L59" t="str">
        <f>IF($D59="","",EDATE($D59,Paramètres!$B$6))</f>
        <v/>
      </c>
      <c r="M59" t="str">
        <f>IF($F59="","",IF($F59&gt;=Paramètres!$B$7,"Oui","Non"))</f>
        <v/>
      </c>
      <c r="N59" t="str">
        <f>IF($F59="","",IF($F59&gt;=Paramètres!$B$8,"Oui","Non"))</f>
        <v/>
      </c>
      <c r="O59" t="str">
        <f>IF($D59="","",IF($I59="", "Parcours (1ère année)",IF(Paramètres!$B$3&gt;=($L59-Paramètres!$B$9), "Bilan récapitulatif (8 ans)",IF(Paramètres!$B$3&gt;=($K59-Paramètres!$B$9), "Parcours (tous les 4 ans)",IF($N59="Oui","Fin de carrière",IF($M59="Oui","Mi-carrière",""))))))</f>
        <v/>
      </c>
      <c r="U59" s="3"/>
      <c r="V59" s="3"/>
      <c r="Z59" s="3"/>
    </row>
    <row r="60" spans="6:26" x14ac:dyDescent="0.2">
      <c r="F60" t="str">
        <f>IF($E60="","",DATEDIF($E60,Paramètres!$B$3,"Y"))</f>
        <v/>
      </c>
      <c r="G60" t="str">
        <f>IF($D60="","",DATEDIF($D60,Paramètres!$B$3,"Y"))</f>
        <v/>
      </c>
      <c r="H60" t="str">
        <f>IF($D60="","",EDATE($D60,Paramètres!$B$4))</f>
        <v/>
      </c>
      <c r="K60" t="str">
        <f>IF($D60="","",IF($I60="",$H60,EDATE($I60,Paramètres!$B$5)))</f>
        <v/>
      </c>
      <c r="L60" t="str">
        <f>IF($D60="","",EDATE($D60,Paramètres!$B$6))</f>
        <v/>
      </c>
      <c r="M60" t="str">
        <f>IF($F60="","",IF($F60&gt;=Paramètres!$B$7,"Oui","Non"))</f>
        <v/>
      </c>
      <c r="N60" t="str">
        <f>IF($F60="","",IF($F60&gt;=Paramètres!$B$8,"Oui","Non"))</f>
        <v/>
      </c>
      <c r="O60" t="str">
        <f>IF($D60="","",IF($I60="", "Parcours (1ère année)",IF(Paramètres!$B$3&gt;=($L60-Paramètres!$B$9), "Bilan récapitulatif (8 ans)",IF(Paramètres!$B$3&gt;=($K60-Paramètres!$B$9), "Parcours (tous les 4 ans)",IF($N60="Oui","Fin de carrière",IF($M60="Oui","Mi-carrière",""))))))</f>
        <v/>
      </c>
      <c r="U60" s="3"/>
      <c r="V60" s="3"/>
      <c r="Z60" s="3"/>
    </row>
    <row r="61" spans="6:26" x14ac:dyDescent="0.2">
      <c r="F61" t="str">
        <f>IF($E61="","",DATEDIF($E61,Paramètres!$B$3,"Y"))</f>
        <v/>
      </c>
      <c r="G61" t="str">
        <f>IF($D61="","",DATEDIF($D61,Paramètres!$B$3,"Y"))</f>
        <v/>
      </c>
      <c r="H61" t="str">
        <f>IF($D61="","",EDATE($D61,Paramètres!$B$4))</f>
        <v/>
      </c>
      <c r="K61" t="str">
        <f>IF($D61="","",IF($I61="",$H61,EDATE($I61,Paramètres!$B$5)))</f>
        <v/>
      </c>
      <c r="L61" t="str">
        <f>IF($D61="","",EDATE($D61,Paramètres!$B$6))</f>
        <v/>
      </c>
      <c r="M61" t="str">
        <f>IF($F61="","",IF($F61&gt;=Paramètres!$B$7,"Oui","Non"))</f>
        <v/>
      </c>
      <c r="N61" t="str">
        <f>IF($F61="","",IF($F61&gt;=Paramètres!$B$8,"Oui","Non"))</f>
        <v/>
      </c>
      <c r="O61" t="str">
        <f>IF($D61="","",IF($I61="", "Parcours (1ère année)",IF(Paramètres!$B$3&gt;=($L61-Paramètres!$B$9), "Bilan récapitulatif (8 ans)",IF(Paramètres!$B$3&gt;=($K61-Paramètres!$B$9), "Parcours (tous les 4 ans)",IF($N61="Oui","Fin de carrière",IF($M61="Oui","Mi-carrière",""))))))</f>
        <v/>
      </c>
      <c r="U61" s="3"/>
      <c r="V61" s="3"/>
      <c r="Z61" s="3"/>
    </row>
    <row r="62" spans="6:26" x14ac:dyDescent="0.2">
      <c r="F62" t="str">
        <f>IF($E62="","",DATEDIF($E62,Paramètres!$B$3,"Y"))</f>
        <v/>
      </c>
      <c r="G62" t="str">
        <f>IF($D62="","",DATEDIF($D62,Paramètres!$B$3,"Y"))</f>
        <v/>
      </c>
      <c r="H62" t="str">
        <f>IF($D62="","",EDATE($D62,Paramètres!$B$4))</f>
        <v/>
      </c>
      <c r="K62" t="str">
        <f>IF($D62="","",IF($I62="",$H62,EDATE($I62,Paramètres!$B$5)))</f>
        <v/>
      </c>
      <c r="L62" t="str">
        <f>IF($D62="","",EDATE($D62,Paramètres!$B$6))</f>
        <v/>
      </c>
      <c r="M62" t="str">
        <f>IF($F62="","",IF($F62&gt;=Paramètres!$B$7,"Oui","Non"))</f>
        <v/>
      </c>
      <c r="N62" t="str">
        <f>IF($F62="","",IF($F62&gt;=Paramètres!$B$8,"Oui","Non"))</f>
        <v/>
      </c>
      <c r="O62" t="str">
        <f>IF($D62="","",IF($I62="", "Parcours (1ère année)",IF(Paramètres!$B$3&gt;=($L62-Paramètres!$B$9), "Bilan récapitulatif (8 ans)",IF(Paramètres!$B$3&gt;=($K62-Paramètres!$B$9), "Parcours (tous les 4 ans)",IF($N62="Oui","Fin de carrière",IF($M62="Oui","Mi-carrière",""))))))</f>
        <v/>
      </c>
      <c r="U62" s="3"/>
      <c r="V62" s="3"/>
      <c r="Z62" s="3"/>
    </row>
    <row r="63" spans="6:26" x14ac:dyDescent="0.2">
      <c r="F63" t="str">
        <f>IF($E63="","",DATEDIF($E63,Paramètres!$B$3,"Y"))</f>
        <v/>
      </c>
      <c r="G63" t="str">
        <f>IF($D63="","",DATEDIF($D63,Paramètres!$B$3,"Y"))</f>
        <v/>
      </c>
      <c r="H63" t="str">
        <f>IF($D63="","",EDATE($D63,Paramètres!$B$4))</f>
        <v/>
      </c>
      <c r="K63" t="str">
        <f>IF($D63="","",IF($I63="",$H63,EDATE($I63,Paramètres!$B$5)))</f>
        <v/>
      </c>
      <c r="L63" t="str">
        <f>IF($D63="","",EDATE($D63,Paramètres!$B$6))</f>
        <v/>
      </c>
      <c r="M63" t="str">
        <f>IF($F63="","",IF($F63&gt;=Paramètres!$B$7,"Oui","Non"))</f>
        <v/>
      </c>
      <c r="N63" t="str">
        <f>IF($F63="","",IF($F63&gt;=Paramètres!$B$8,"Oui","Non"))</f>
        <v/>
      </c>
      <c r="O63" t="str">
        <f>IF($D63="","",IF($I63="", "Parcours (1ère année)",IF(Paramètres!$B$3&gt;=($L63-Paramètres!$B$9), "Bilan récapitulatif (8 ans)",IF(Paramètres!$B$3&gt;=($K63-Paramètres!$B$9), "Parcours (tous les 4 ans)",IF($N63="Oui","Fin de carrière",IF($M63="Oui","Mi-carrière",""))))))</f>
        <v/>
      </c>
      <c r="U63" s="3"/>
      <c r="V63" s="3"/>
      <c r="Z63" s="3"/>
    </row>
    <row r="64" spans="6:26" x14ac:dyDescent="0.2">
      <c r="F64" t="str">
        <f>IF($E64="","",DATEDIF($E64,Paramètres!$B$3,"Y"))</f>
        <v/>
      </c>
      <c r="G64" t="str">
        <f>IF($D64="","",DATEDIF($D64,Paramètres!$B$3,"Y"))</f>
        <v/>
      </c>
      <c r="H64" t="str">
        <f>IF($D64="","",EDATE($D64,Paramètres!$B$4))</f>
        <v/>
      </c>
      <c r="K64" t="str">
        <f>IF($D64="","",IF($I64="",$H64,EDATE($I64,Paramètres!$B$5)))</f>
        <v/>
      </c>
      <c r="L64" t="str">
        <f>IF($D64="","",EDATE($D64,Paramètres!$B$6))</f>
        <v/>
      </c>
      <c r="M64" t="str">
        <f>IF($F64="","",IF($F64&gt;=Paramètres!$B$7,"Oui","Non"))</f>
        <v/>
      </c>
      <c r="N64" t="str">
        <f>IF($F64="","",IF($F64&gt;=Paramètres!$B$8,"Oui","Non"))</f>
        <v/>
      </c>
      <c r="O64" t="str">
        <f>IF($D64="","",IF($I64="", "Parcours (1ère année)",IF(Paramètres!$B$3&gt;=($L64-Paramètres!$B$9), "Bilan récapitulatif (8 ans)",IF(Paramètres!$B$3&gt;=($K64-Paramètres!$B$9), "Parcours (tous les 4 ans)",IF($N64="Oui","Fin de carrière",IF($M64="Oui","Mi-carrière",""))))))</f>
        <v/>
      </c>
      <c r="U64" s="3"/>
      <c r="V64" s="3"/>
      <c r="Z64" s="3"/>
    </row>
    <row r="65" spans="6:26" x14ac:dyDescent="0.2">
      <c r="F65" t="str">
        <f>IF($E65="","",DATEDIF($E65,Paramètres!$B$3,"Y"))</f>
        <v/>
      </c>
      <c r="G65" t="str">
        <f>IF($D65="","",DATEDIF($D65,Paramètres!$B$3,"Y"))</f>
        <v/>
      </c>
      <c r="H65" t="str">
        <f>IF($D65="","",EDATE($D65,Paramètres!$B$4))</f>
        <v/>
      </c>
      <c r="K65" t="str">
        <f>IF($D65="","",IF($I65="",$H65,EDATE($I65,Paramètres!$B$5)))</f>
        <v/>
      </c>
      <c r="L65" t="str">
        <f>IF($D65="","",EDATE($D65,Paramètres!$B$6))</f>
        <v/>
      </c>
      <c r="M65" t="str">
        <f>IF($F65="","",IF($F65&gt;=Paramètres!$B$7,"Oui","Non"))</f>
        <v/>
      </c>
      <c r="N65" t="str">
        <f>IF($F65="","",IF($F65&gt;=Paramètres!$B$8,"Oui","Non"))</f>
        <v/>
      </c>
      <c r="O65" t="str">
        <f>IF($D65="","",IF($I65="", "Parcours (1ère année)",IF(Paramètres!$B$3&gt;=($L65-Paramètres!$B$9), "Bilan récapitulatif (8 ans)",IF(Paramètres!$B$3&gt;=($K65-Paramètres!$B$9), "Parcours (tous les 4 ans)",IF($N65="Oui","Fin de carrière",IF($M65="Oui","Mi-carrière",""))))))</f>
        <v/>
      </c>
      <c r="U65" s="3"/>
      <c r="V65" s="3"/>
      <c r="Z65" s="3"/>
    </row>
    <row r="66" spans="6:26" x14ac:dyDescent="0.2">
      <c r="F66" t="str">
        <f>IF($E66="","",DATEDIF($E66,Paramètres!$B$3,"Y"))</f>
        <v/>
      </c>
      <c r="G66" t="str">
        <f>IF($D66="","",DATEDIF($D66,Paramètres!$B$3,"Y"))</f>
        <v/>
      </c>
      <c r="H66" t="str">
        <f>IF($D66="","",EDATE($D66,Paramètres!$B$4))</f>
        <v/>
      </c>
      <c r="K66" t="str">
        <f>IF($D66="","",IF($I66="",$H66,EDATE($I66,Paramètres!$B$5)))</f>
        <v/>
      </c>
      <c r="L66" t="str">
        <f>IF($D66="","",EDATE($D66,Paramètres!$B$6))</f>
        <v/>
      </c>
      <c r="M66" t="str">
        <f>IF($F66="","",IF($F66&gt;=Paramètres!$B$7,"Oui","Non"))</f>
        <v/>
      </c>
      <c r="N66" t="str">
        <f>IF($F66="","",IF($F66&gt;=Paramètres!$B$8,"Oui","Non"))</f>
        <v/>
      </c>
      <c r="O66" t="str">
        <f>IF($D66="","",IF($I66="", "Parcours (1ère année)",IF(Paramètres!$B$3&gt;=($L66-Paramètres!$B$9), "Bilan récapitulatif (8 ans)",IF(Paramètres!$B$3&gt;=($K66-Paramètres!$B$9), "Parcours (tous les 4 ans)",IF($N66="Oui","Fin de carrière",IF($M66="Oui","Mi-carrière",""))))))</f>
        <v/>
      </c>
      <c r="U66" s="3"/>
      <c r="V66" s="3"/>
      <c r="Z66" s="3"/>
    </row>
    <row r="67" spans="6:26" x14ac:dyDescent="0.2">
      <c r="F67" t="str">
        <f>IF($E67="","",DATEDIF($E67,Paramètres!$B$3,"Y"))</f>
        <v/>
      </c>
      <c r="G67" t="str">
        <f>IF($D67="","",DATEDIF($D67,Paramètres!$B$3,"Y"))</f>
        <v/>
      </c>
      <c r="H67" t="str">
        <f>IF($D67="","",EDATE($D67,Paramètres!$B$4))</f>
        <v/>
      </c>
      <c r="K67" t="str">
        <f>IF($D67="","",IF($I67="",$H67,EDATE($I67,Paramètres!$B$5)))</f>
        <v/>
      </c>
      <c r="L67" t="str">
        <f>IF($D67="","",EDATE($D67,Paramètres!$B$6))</f>
        <v/>
      </c>
      <c r="M67" t="str">
        <f>IF($F67="","",IF($F67&gt;=Paramètres!$B$7,"Oui","Non"))</f>
        <v/>
      </c>
      <c r="N67" t="str">
        <f>IF($F67="","",IF($F67&gt;=Paramètres!$B$8,"Oui","Non"))</f>
        <v/>
      </c>
      <c r="O67" t="str">
        <f>IF($D67="","",IF($I67="", "Parcours (1ère année)",IF(Paramètres!$B$3&gt;=($L67-Paramètres!$B$9), "Bilan récapitulatif (8 ans)",IF(Paramètres!$B$3&gt;=($K67-Paramètres!$B$9), "Parcours (tous les 4 ans)",IF($N67="Oui","Fin de carrière",IF($M67="Oui","Mi-carrière",""))))))</f>
        <v/>
      </c>
      <c r="U67" s="3"/>
      <c r="V67" s="3"/>
      <c r="Z67" s="3"/>
    </row>
    <row r="68" spans="6:26" x14ac:dyDescent="0.2">
      <c r="F68" t="str">
        <f>IF($E68="","",DATEDIF($E68,Paramètres!$B$3,"Y"))</f>
        <v/>
      </c>
      <c r="G68" t="str">
        <f>IF($D68="","",DATEDIF($D68,Paramètres!$B$3,"Y"))</f>
        <v/>
      </c>
      <c r="H68" t="str">
        <f>IF($D68="","",EDATE($D68,Paramètres!$B$4))</f>
        <v/>
      </c>
      <c r="K68" t="str">
        <f>IF($D68="","",IF($I68="",$H68,EDATE($I68,Paramètres!$B$5)))</f>
        <v/>
      </c>
      <c r="L68" t="str">
        <f>IF($D68="","",EDATE($D68,Paramètres!$B$6))</f>
        <v/>
      </c>
      <c r="M68" t="str">
        <f>IF($F68="","",IF($F68&gt;=Paramètres!$B$7,"Oui","Non"))</f>
        <v/>
      </c>
      <c r="N68" t="str">
        <f>IF($F68="","",IF($F68&gt;=Paramètres!$B$8,"Oui","Non"))</f>
        <v/>
      </c>
      <c r="O68" t="str">
        <f>IF($D68="","",IF($I68="", "Parcours (1ère année)",IF(Paramètres!$B$3&gt;=($L68-Paramètres!$B$9), "Bilan récapitulatif (8 ans)",IF(Paramètres!$B$3&gt;=($K68-Paramètres!$B$9), "Parcours (tous les 4 ans)",IF($N68="Oui","Fin de carrière",IF($M68="Oui","Mi-carrière",""))))))</f>
        <v/>
      </c>
      <c r="U68" s="3"/>
      <c r="V68" s="3"/>
      <c r="Z68" s="3"/>
    </row>
    <row r="69" spans="6:26" x14ac:dyDescent="0.2">
      <c r="F69" t="str">
        <f>IF($E69="","",DATEDIF($E69,Paramètres!$B$3,"Y"))</f>
        <v/>
      </c>
      <c r="G69" t="str">
        <f>IF($D69="","",DATEDIF($D69,Paramètres!$B$3,"Y"))</f>
        <v/>
      </c>
      <c r="H69" t="str">
        <f>IF($D69="","",EDATE($D69,Paramètres!$B$4))</f>
        <v/>
      </c>
      <c r="K69" t="str">
        <f>IF($D69="","",IF($I69="",$H69,EDATE($I69,Paramètres!$B$5)))</f>
        <v/>
      </c>
      <c r="L69" t="str">
        <f>IF($D69="","",EDATE($D69,Paramètres!$B$6))</f>
        <v/>
      </c>
      <c r="M69" t="str">
        <f>IF($F69="","",IF($F69&gt;=Paramètres!$B$7,"Oui","Non"))</f>
        <v/>
      </c>
      <c r="N69" t="str">
        <f>IF($F69="","",IF($F69&gt;=Paramètres!$B$8,"Oui","Non"))</f>
        <v/>
      </c>
      <c r="O69" t="str">
        <f>IF($D69="","",IF($I69="", "Parcours (1ère année)",IF(Paramètres!$B$3&gt;=($L69-Paramètres!$B$9), "Bilan récapitulatif (8 ans)",IF(Paramètres!$B$3&gt;=($K69-Paramètres!$B$9), "Parcours (tous les 4 ans)",IF($N69="Oui","Fin de carrière",IF($M69="Oui","Mi-carrière",""))))))</f>
        <v/>
      </c>
      <c r="U69" s="3"/>
      <c r="V69" s="3"/>
      <c r="Z69" s="3"/>
    </row>
    <row r="70" spans="6:26" x14ac:dyDescent="0.2">
      <c r="F70" t="str">
        <f>IF($E70="","",DATEDIF($E70,Paramètres!$B$3,"Y"))</f>
        <v/>
      </c>
      <c r="G70" t="str">
        <f>IF($D70="","",DATEDIF($D70,Paramètres!$B$3,"Y"))</f>
        <v/>
      </c>
      <c r="H70" t="str">
        <f>IF($D70="","",EDATE($D70,Paramètres!$B$4))</f>
        <v/>
      </c>
      <c r="K70" t="str">
        <f>IF($D70="","",IF($I70="",$H70,EDATE($I70,Paramètres!$B$5)))</f>
        <v/>
      </c>
      <c r="L70" t="str">
        <f>IF($D70="","",EDATE($D70,Paramètres!$B$6))</f>
        <v/>
      </c>
      <c r="M70" t="str">
        <f>IF($F70="","",IF($F70&gt;=Paramètres!$B$7,"Oui","Non"))</f>
        <v/>
      </c>
      <c r="N70" t="str">
        <f>IF($F70="","",IF($F70&gt;=Paramètres!$B$8,"Oui","Non"))</f>
        <v/>
      </c>
      <c r="O70" t="str">
        <f>IF($D70="","",IF($I70="", "Parcours (1ère année)",IF(Paramètres!$B$3&gt;=($L70-Paramètres!$B$9), "Bilan récapitulatif (8 ans)",IF(Paramètres!$B$3&gt;=($K70-Paramètres!$B$9), "Parcours (tous les 4 ans)",IF($N70="Oui","Fin de carrière",IF($M70="Oui","Mi-carrière",""))))))</f>
        <v/>
      </c>
      <c r="U70" s="3"/>
      <c r="V70" s="3"/>
      <c r="Z70" s="3"/>
    </row>
    <row r="71" spans="6:26" x14ac:dyDescent="0.2">
      <c r="F71" t="str">
        <f>IF($E71="","",DATEDIF($E71,Paramètres!$B$3,"Y"))</f>
        <v/>
      </c>
      <c r="G71" t="str">
        <f>IF($D71="","",DATEDIF($D71,Paramètres!$B$3,"Y"))</f>
        <v/>
      </c>
      <c r="H71" t="str">
        <f>IF($D71="","",EDATE($D71,Paramètres!$B$4))</f>
        <v/>
      </c>
      <c r="K71" t="str">
        <f>IF($D71="","",IF($I71="",$H71,EDATE($I71,Paramètres!$B$5)))</f>
        <v/>
      </c>
      <c r="L71" t="str">
        <f>IF($D71="","",EDATE($D71,Paramètres!$B$6))</f>
        <v/>
      </c>
      <c r="M71" t="str">
        <f>IF($F71="","",IF($F71&gt;=Paramètres!$B$7,"Oui","Non"))</f>
        <v/>
      </c>
      <c r="N71" t="str">
        <f>IF($F71="","",IF($F71&gt;=Paramètres!$B$8,"Oui","Non"))</f>
        <v/>
      </c>
      <c r="O71" t="str">
        <f>IF($D71="","",IF($I71="", "Parcours (1ère année)",IF(Paramètres!$B$3&gt;=($L71-Paramètres!$B$9), "Bilan récapitulatif (8 ans)",IF(Paramètres!$B$3&gt;=($K71-Paramètres!$B$9), "Parcours (tous les 4 ans)",IF($N71="Oui","Fin de carrière",IF($M71="Oui","Mi-carrière",""))))))</f>
        <v/>
      </c>
      <c r="U71" s="3"/>
      <c r="V71" s="3"/>
      <c r="Z71" s="3"/>
    </row>
    <row r="72" spans="6:26" x14ac:dyDescent="0.2">
      <c r="F72" t="str">
        <f>IF($E72="","",DATEDIF($E72,Paramètres!$B$3,"Y"))</f>
        <v/>
      </c>
      <c r="G72" t="str">
        <f>IF($D72="","",DATEDIF($D72,Paramètres!$B$3,"Y"))</f>
        <v/>
      </c>
      <c r="H72" t="str">
        <f>IF($D72="","",EDATE($D72,Paramètres!$B$4))</f>
        <v/>
      </c>
      <c r="K72" t="str">
        <f>IF($D72="","",IF($I72="",$H72,EDATE($I72,Paramètres!$B$5)))</f>
        <v/>
      </c>
      <c r="L72" t="str">
        <f>IF($D72="","",EDATE($D72,Paramètres!$B$6))</f>
        <v/>
      </c>
      <c r="M72" t="str">
        <f>IF($F72="","",IF($F72&gt;=Paramètres!$B$7,"Oui","Non"))</f>
        <v/>
      </c>
      <c r="N72" t="str">
        <f>IF($F72="","",IF($F72&gt;=Paramètres!$B$8,"Oui","Non"))</f>
        <v/>
      </c>
      <c r="O72" t="str">
        <f>IF($D72="","",IF($I72="", "Parcours (1ère année)",IF(Paramètres!$B$3&gt;=($L72-Paramètres!$B$9), "Bilan récapitulatif (8 ans)",IF(Paramètres!$B$3&gt;=($K72-Paramètres!$B$9), "Parcours (tous les 4 ans)",IF($N72="Oui","Fin de carrière",IF($M72="Oui","Mi-carrière",""))))))</f>
        <v/>
      </c>
      <c r="U72" s="3"/>
      <c r="V72" s="3"/>
      <c r="Z72" s="3"/>
    </row>
    <row r="73" spans="6:26" x14ac:dyDescent="0.2">
      <c r="F73" t="str">
        <f>IF($E73="","",DATEDIF($E73,Paramètres!$B$3,"Y"))</f>
        <v/>
      </c>
      <c r="G73" t="str">
        <f>IF($D73="","",DATEDIF($D73,Paramètres!$B$3,"Y"))</f>
        <v/>
      </c>
      <c r="H73" t="str">
        <f>IF($D73="","",EDATE($D73,Paramètres!$B$4))</f>
        <v/>
      </c>
      <c r="K73" t="str">
        <f>IF($D73="","",IF($I73="",$H73,EDATE($I73,Paramètres!$B$5)))</f>
        <v/>
      </c>
      <c r="L73" t="str">
        <f>IF($D73="","",EDATE($D73,Paramètres!$B$6))</f>
        <v/>
      </c>
      <c r="M73" t="str">
        <f>IF($F73="","",IF($F73&gt;=Paramètres!$B$7,"Oui","Non"))</f>
        <v/>
      </c>
      <c r="N73" t="str">
        <f>IF($F73="","",IF($F73&gt;=Paramètres!$B$8,"Oui","Non"))</f>
        <v/>
      </c>
      <c r="O73" t="str">
        <f>IF($D73="","",IF($I73="", "Parcours (1ère année)",IF(Paramètres!$B$3&gt;=($L73-Paramètres!$B$9), "Bilan récapitulatif (8 ans)",IF(Paramètres!$B$3&gt;=($K73-Paramètres!$B$9), "Parcours (tous les 4 ans)",IF($N73="Oui","Fin de carrière",IF($M73="Oui","Mi-carrière",""))))))</f>
        <v/>
      </c>
      <c r="U73" s="3"/>
      <c r="V73" s="3"/>
      <c r="Z73" s="3"/>
    </row>
    <row r="74" spans="6:26" x14ac:dyDescent="0.2">
      <c r="F74" t="str">
        <f>IF($E74="","",DATEDIF($E74,Paramètres!$B$3,"Y"))</f>
        <v/>
      </c>
      <c r="G74" t="str">
        <f>IF($D74="","",DATEDIF($D74,Paramètres!$B$3,"Y"))</f>
        <v/>
      </c>
      <c r="H74" t="str">
        <f>IF($D74="","",EDATE($D74,Paramètres!$B$4))</f>
        <v/>
      </c>
      <c r="K74" t="str">
        <f>IF($D74="","",IF($I74="",$H74,EDATE($I74,Paramètres!$B$5)))</f>
        <v/>
      </c>
      <c r="L74" t="str">
        <f>IF($D74="","",EDATE($D74,Paramètres!$B$6))</f>
        <v/>
      </c>
      <c r="M74" t="str">
        <f>IF($F74="","",IF($F74&gt;=Paramètres!$B$7,"Oui","Non"))</f>
        <v/>
      </c>
      <c r="N74" t="str">
        <f>IF($F74="","",IF($F74&gt;=Paramètres!$B$8,"Oui","Non"))</f>
        <v/>
      </c>
      <c r="O74" t="str">
        <f>IF($D74="","",IF($I74="", "Parcours (1ère année)",IF(Paramètres!$B$3&gt;=($L74-Paramètres!$B$9), "Bilan récapitulatif (8 ans)",IF(Paramètres!$B$3&gt;=($K74-Paramètres!$B$9), "Parcours (tous les 4 ans)",IF($N74="Oui","Fin de carrière",IF($M74="Oui","Mi-carrière",""))))))</f>
        <v/>
      </c>
      <c r="U74" s="3"/>
      <c r="V74" s="3"/>
      <c r="Z74" s="3"/>
    </row>
    <row r="75" spans="6:26" x14ac:dyDescent="0.2">
      <c r="F75" t="str">
        <f>IF($E75="","",DATEDIF($E75,Paramètres!$B$3,"Y"))</f>
        <v/>
      </c>
      <c r="G75" t="str">
        <f>IF($D75="","",DATEDIF($D75,Paramètres!$B$3,"Y"))</f>
        <v/>
      </c>
      <c r="H75" t="str">
        <f>IF($D75="","",EDATE($D75,Paramètres!$B$4))</f>
        <v/>
      </c>
      <c r="K75" t="str">
        <f>IF($D75="","",IF($I75="",$H75,EDATE($I75,Paramètres!$B$5)))</f>
        <v/>
      </c>
      <c r="L75" t="str">
        <f>IF($D75="","",EDATE($D75,Paramètres!$B$6))</f>
        <v/>
      </c>
      <c r="M75" t="str">
        <f>IF($F75="","",IF($F75&gt;=Paramètres!$B$7,"Oui","Non"))</f>
        <v/>
      </c>
      <c r="N75" t="str">
        <f>IF($F75="","",IF($F75&gt;=Paramètres!$B$8,"Oui","Non"))</f>
        <v/>
      </c>
      <c r="O75" t="str">
        <f>IF($D75="","",IF($I75="", "Parcours (1ère année)",IF(Paramètres!$B$3&gt;=($L75-Paramètres!$B$9), "Bilan récapitulatif (8 ans)",IF(Paramètres!$B$3&gt;=($K75-Paramètres!$B$9), "Parcours (tous les 4 ans)",IF($N75="Oui","Fin de carrière",IF($M75="Oui","Mi-carrière",""))))))</f>
        <v/>
      </c>
      <c r="U75" s="3"/>
      <c r="V75" s="3"/>
      <c r="Z75" s="3"/>
    </row>
    <row r="76" spans="6:26" x14ac:dyDescent="0.2">
      <c r="F76" t="str">
        <f>IF($E76="","",DATEDIF($E76,Paramètres!$B$3,"Y"))</f>
        <v/>
      </c>
      <c r="G76" t="str">
        <f>IF($D76="","",DATEDIF($D76,Paramètres!$B$3,"Y"))</f>
        <v/>
      </c>
      <c r="H76" t="str">
        <f>IF($D76="","",EDATE($D76,Paramètres!$B$4))</f>
        <v/>
      </c>
      <c r="K76" t="str">
        <f>IF($D76="","",IF($I76="",$H76,EDATE($I76,Paramètres!$B$5)))</f>
        <v/>
      </c>
      <c r="L76" t="str">
        <f>IF($D76="","",EDATE($D76,Paramètres!$B$6))</f>
        <v/>
      </c>
      <c r="M76" t="str">
        <f>IF($F76="","",IF($F76&gt;=Paramètres!$B$7,"Oui","Non"))</f>
        <v/>
      </c>
      <c r="N76" t="str">
        <f>IF($F76="","",IF($F76&gt;=Paramètres!$B$8,"Oui","Non"))</f>
        <v/>
      </c>
      <c r="O76" t="str">
        <f>IF($D76="","",IF($I76="", "Parcours (1ère année)",IF(Paramètres!$B$3&gt;=($L76-Paramètres!$B$9), "Bilan récapitulatif (8 ans)",IF(Paramètres!$B$3&gt;=($K76-Paramètres!$B$9), "Parcours (tous les 4 ans)",IF($N76="Oui","Fin de carrière",IF($M76="Oui","Mi-carrière",""))))))</f>
        <v/>
      </c>
      <c r="U76" s="3"/>
      <c r="V76" s="3"/>
      <c r="Z76" s="3"/>
    </row>
    <row r="77" spans="6:26" x14ac:dyDescent="0.2">
      <c r="F77" t="str">
        <f>IF($E77="","",DATEDIF($E77,Paramètres!$B$3,"Y"))</f>
        <v/>
      </c>
      <c r="G77" t="str">
        <f>IF($D77="","",DATEDIF($D77,Paramètres!$B$3,"Y"))</f>
        <v/>
      </c>
      <c r="H77" t="str">
        <f>IF($D77="","",EDATE($D77,Paramètres!$B$4))</f>
        <v/>
      </c>
      <c r="K77" t="str">
        <f>IF($D77="","",IF($I77="",$H77,EDATE($I77,Paramètres!$B$5)))</f>
        <v/>
      </c>
      <c r="L77" t="str">
        <f>IF($D77="","",EDATE($D77,Paramètres!$B$6))</f>
        <v/>
      </c>
      <c r="M77" t="str">
        <f>IF($F77="","",IF($F77&gt;=Paramètres!$B$7,"Oui","Non"))</f>
        <v/>
      </c>
      <c r="N77" t="str">
        <f>IF($F77="","",IF($F77&gt;=Paramètres!$B$8,"Oui","Non"))</f>
        <v/>
      </c>
      <c r="O77" t="str">
        <f>IF($D77="","",IF($I77="", "Parcours (1ère année)",IF(Paramètres!$B$3&gt;=($L77-Paramètres!$B$9), "Bilan récapitulatif (8 ans)",IF(Paramètres!$B$3&gt;=($K77-Paramètres!$B$9), "Parcours (tous les 4 ans)",IF($N77="Oui","Fin de carrière",IF($M77="Oui","Mi-carrière",""))))))</f>
        <v/>
      </c>
      <c r="U77" s="3"/>
      <c r="V77" s="3"/>
      <c r="Z77" s="3"/>
    </row>
    <row r="78" spans="6:26" x14ac:dyDescent="0.2">
      <c r="F78" t="str">
        <f>IF($E78="","",DATEDIF($E78,Paramètres!$B$3,"Y"))</f>
        <v/>
      </c>
      <c r="G78" t="str">
        <f>IF($D78="","",DATEDIF($D78,Paramètres!$B$3,"Y"))</f>
        <v/>
      </c>
      <c r="H78" t="str">
        <f>IF($D78="","",EDATE($D78,Paramètres!$B$4))</f>
        <v/>
      </c>
      <c r="K78" t="str">
        <f>IF($D78="","",IF($I78="",$H78,EDATE($I78,Paramètres!$B$5)))</f>
        <v/>
      </c>
      <c r="L78" t="str">
        <f>IF($D78="","",EDATE($D78,Paramètres!$B$6))</f>
        <v/>
      </c>
      <c r="M78" t="str">
        <f>IF($F78="","",IF($F78&gt;=Paramètres!$B$7,"Oui","Non"))</f>
        <v/>
      </c>
      <c r="N78" t="str">
        <f>IF($F78="","",IF($F78&gt;=Paramètres!$B$8,"Oui","Non"))</f>
        <v/>
      </c>
      <c r="O78" t="str">
        <f>IF($D78="","",IF($I78="", "Parcours (1ère année)",IF(Paramètres!$B$3&gt;=($L78-Paramètres!$B$9), "Bilan récapitulatif (8 ans)",IF(Paramètres!$B$3&gt;=($K78-Paramètres!$B$9), "Parcours (tous les 4 ans)",IF($N78="Oui","Fin de carrière",IF($M78="Oui","Mi-carrière",""))))))</f>
        <v/>
      </c>
      <c r="U78" s="3"/>
      <c r="V78" s="3"/>
      <c r="Z78" s="3"/>
    </row>
    <row r="79" spans="6:26" x14ac:dyDescent="0.2">
      <c r="F79" t="str">
        <f>IF($E79="","",DATEDIF($E79,Paramètres!$B$3,"Y"))</f>
        <v/>
      </c>
      <c r="G79" t="str">
        <f>IF($D79="","",DATEDIF($D79,Paramètres!$B$3,"Y"))</f>
        <v/>
      </c>
      <c r="H79" t="str">
        <f>IF($D79="","",EDATE($D79,Paramètres!$B$4))</f>
        <v/>
      </c>
      <c r="K79" t="str">
        <f>IF($D79="","",IF($I79="",$H79,EDATE($I79,Paramètres!$B$5)))</f>
        <v/>
      </c>
      <c r="L79" t="str">
        <f>IF($D79="","",EDATE($D79,Paramètres!$B$6))</f>
        <v/>
      </c>
      <c r="M79" t="str">
        <f>IF($F79="","",IF($F79&gt;=Paramètres!$B$7,"Oui","Non"))</f>
        <v/>
      </c>
      <c r="N79" t="str">
        <f>IF($F79="","",IF($F79&gt;=Paramètres!$B$8,"Oui","Non"))</f>
        <v/>
      </c>
      <c r="O79" t="str">
        <f>IF($D79="","",IF($I79="", "Parcours (1ère année)",IF(Paramètres!$B$3&gt;=($L79-Paramètres!$B$9), "Bilan récapitulatif (8 ans)",IF(Paramètres!$B$3&gt;=($K79-Paramètres!$B$9), "Parcours (tous les 4 ans)",IF($N79="Oui","Fin de carrière",IF($M79="Oui","Mi-carrière",""))))))</f>
        <v/>
      </c>
      <c r="U79" s="3"/>
      <c r="V79" s="3"/>
      <c r="Z79" s="3"/>
    </row>
    <row r="80" spans="6:26" x14ac:dyDescent="0.2">
      <c r="F80" t="str">
        <f>IF($E80="","",DATEDIF($E80,Paramètres!$B$3,"Y"))</f>
        <v/>
      </c>
      <c r="G80" t="str">
        <f>IF($D80="","",DATEDIF($D80,Paramètres!$B$3,"Y"))</f>
        <v/>
      </c>
      <c r="H80" t="str">
        <f>IF($D80="","",EDATE($D80,Paramètres!$B$4))</f>
        <v/>
      </c>
      <c r="K80" t="str">
        <f>IF($D80="","",IF($I80="",$H80,EDATE($I80,Paramètres!$B$5)))</f>
        <v/>
      </c>
      <c r="L80" t="str">
        <f>IF($D80="","",EDATE($D80,Paramètres!$B$6))</f>
        <v/>
      </c>
      <c r="M80" t="str">
        <f>IF($F80="","",IF($F80&gt;=Paramètres!$B$7,"Oui","Non"))</f>
        <v/>
      </c>
      <c r="N80" t="str">
        <f>IF($F80="","",IF($F80&gt;=Paramètres!$B$8,"Oui","Non"))</f>
        <v/>
      </c>
      <c r="O80" t="str">
        <f>IF($D80="","",IF($I80="", "Parcours (1ère année)",IF(Paramètres!$B$3&gt;=($L80-Paramètres!$B$9), "Bilan récapitulatif (8 ans)",IF(Paramètres!$B$3&gt;=($K80-Paramètres!$B$9), "Parcours (tous les 4 ans)",IF($N80="Oui","Fin de carrière",IF($M80="Oui","Mi-carrière",""))))))</f>
        <v/>
      </c>
      <c r="U80" s="3"/>
      <c r="V80" s="3"/>
      <c r="Z80" s="3"/>
    </row>
    <row r="81" spans="6:26" x14ac:dyDescent="0.2">
      <c r="F81" t="str">
        <f>IF($E81="","",DATEDIF($E81,Paramètres!$B$3,"Y"))</f>
        <v/>
      </c>
      <c r="G81" t="str">
        <f>IF($D81="","",DATEDIF($D81,Paramètres!$B$3,"Y"))</f>
        <v/>
      </c>
      <c r="H81" t="str">
        <f>IF($D81="","",EDATE($D81,Paramètres!$B$4))</f>
        <v/>
      </c>
      <c r="K81" t="str">
        <f>IF($D81="","",IF($I81="",$H81,EDATE($I81,Paramètres!$B$5)))</f>
        <v/>
      </c>
      <c r="L81" t="str">
        <f>IF($D81="","",EDATE($D81,Paramètres!$B$6))</f>
        <v/>
      </c>
      <c r="M81" t="str">
        <f>IF($F81="","",IF($F81&gt;=Paramètres!$B$7,"Oui","Non"))</f>
        <v/>
      </c>
      <c r="N81" t="str">
        <f>IF($F81="","",IF($F81&gt;=Paramètres!$B$8,"Oui","Non"))</f>
        <v/>
      </c>
      <c r="O81" t="str">
        <f>IF($D81="","",IF($I81="", "Parcours (1ère année)",IF(Paramètres!$B$3&gt;=($L81-Paramètres!$B$9), "Bilan récapitulatif (8 ans)",IF(Paramètres!$B$3&gt;=($K81-Paramètres!$B$9), "Parcours (tous les 4 ans)",IF($N81="Oui","Fin de carrière",IF($M81="Oui","Mi-carrière",""))))))</f>
        <v/>
      </c>
      <c r="U81" s="3"/>
      <c r="V81" s="3"/>
      <c r="Z81" s="3"/>
    </row>
    <row r="82" spans="6:26" x14ac:dyDescent="0.2">
      <c r="F82" t="str">
        <f>IF($E82="","",DATEDIF($E82,Paramètres!$B$3,"Y"))</f>
        <v/>
      </c>
      <c r="G82" t="str">
        <f>IF($D82="","",DATEDIF($D82,Paramètres!$B$3,"Y"))</f>
        <v/>
      </c>
      <c r="H82" t="str">
        <f>IF($D82="","",EDATE($D82,Paramètres!$B$4))</f>
        <v/>
      </c>
      <c r="K82" t="str">
        <f>IF($D82="","",IF($I82="",$H82,EDATE($I82,Paramètres!$B$5)))</f>
        <v/>
      </c>
      <c r="L82" t="str">
        <f>IF($D82="","",EDATE($D82,Paramètres!$B$6))</f>
        <v/>
      </c>
      <c r="M82" t="str">
        <f>IF($F82="","",IF($F82&gt;=Paramètres!$B$7,"Oui","Non"))</f>
        <v/>
      </c>
      <c r="N82" t="str">
        <f>IF($F82="","",IF($F82&gt;=Paramètres!$B$8,"Oui","Non"))</f>
        <v/>
      </c>
      <c r="O82" t="str">
        <f>IF($D82="","",IF($I82="", "Parcours (1ère année)",IF(Paramètres!$B$3&gt;=($L82-Paramètres!$B$9), "Bilan récapitulatif (8 ans)",IF(Paramètres!$B$3&gt;=($K82-Paramètres!$B$9), "Parcours (tous les 4 ans)",IF($N82="Oui","Fin de carrière",IF($M82="Oui","Mi-carrière",""))))))</f>
        <v/>
      </c>
      <c r="U82" s="3"/>
      <c r="V82" s="3"/>
      <c r="Z82" s="3"/>
    </row>
    <row r="83" spans="6:26" x14ac:dyDescent="0.2">
      <c r="F83" t="str">
        <f>IF($E83="","",DATEDIF($E83,Paramètres!$B$3,"Y"))</f>
        <v/>
      </c>
      <c r="G83" t="str">
        <f>IF($D83="","",DATEDIF($D83,Paramètres!$B$3,"Y"))</f>
        <v/>
      </c>
      <c r="H83" t="str">
        <f>IF($D83="","",EDATE($D83,Paramètres!$B$4))</f>
        <v/>
      </c>
      <c r="K83" t="str">
        <f>IF($D83="","",IF($I83="",$H83,EDATE($I83,Paramètres!$B$5)))</f>
        <v/>
      </c>
      <c r="L83" t="str">
        <f>IF($D83="","",EDATE($D83,Paramètres!$B$6))</f>
        <v/>
      </c>
      <c r="M83" t="str">
        <f>IF($F83="","",IF($F83&gt;=Paramètres!$B$7,"Oui","Non"))</f>
        <v/>
      </c>
      <c r="N83" t="str">
        <f>IF($F83="","",IF($F83&gt;=Paramètres!$B$8,"Oui","Non"))</f>
        <v/>
      </c>
      <c r="O83" t="str">
        <f>IF($D83="","",IF($I83="", "Parcours (1ère année)",IF(Paramètres!$B$3&gt;=($L83-Paramètres!$B$9), "Bilan récapitulatif (8 ans)",IF(Paramètres!$B$3&gt;=($K83-Paramètres!$B$9), "Parcours (tous les 4 ans)",IF($N83="Oui","Fin de carrière",IF($M83="Oui","Mi-carrière",""))))))</f>
        <v/>
      </c>
      <c r="U83" s="3"/>
      <c r="V83" s="3"/>
      <c r="Z83" s="3"/>
    </row>
    <row r="84" spans="6:26" x14ac:dyDescent="0.2">
      <c r="F84" t="str">
        <f>IF($E84="","",DATEDIF($E84,Paramètres!$B$3,"Y"))</f>
        <v/>
      </c>
      <c r="G84" t="str">
        <f>IF($D84="","",DATEDIF($D84,Paramètres!$B$3,"Y"))</f>
        <v/>
      </c>
      <c r="H84" t="str">
        <f>IF($D84="","",EDATE($D84,Paramètres!$B$4))</f>
        <v/>
      </c>
      <c r="K84" t="str">
        <f>IF($D84="","",IF($I84="",$H84,EDATE($I84,Paramètres!$B$5)))</f>
        <v/>
      </c>
      <c r="L84" t="str">
        <f>IF($D84="","",EDATE($D84,Paramètres!$B$6))</f>
        <v/>
      </c>
      <c r="M84" t="str">
        <f>IF($F84="","",IF($F84&gt;=Paramètres!$B$7,"Oui","Non"))</f>
        <v/>
      </c>
      <c r="N84" t="str">
        <f>IF($F84="","",IF($F84&gt;=Paramètres!$B$8,"Oui","Non"))</f>
        <v/>
      </c>
      <c r="O84" t="str">
        <f>IF($D84="","",IF($I84="", "Parcours (1ère année)",IF(Paramètres!$B$3&gt;=($L84-Paramètres!$B$9), "Bilan récapitulatif (8 ans)",IF(Paramètres!$B$3&gt;=($K84-Paramètres!$B$9), "Parcours (tous les 4 ans)",IF($N84="Oui","Fin de carrière",IF($M84="Oui","Mi-carrière",""))))))</f>
        <v/>
      </c>
      <c r="U84" s="3"/>
      <c r="V84" s="3"/>
      <c r="Z84" s="3"/>
    </row>
    <row r="85" spans="6:26" x14ac:dyDescent="0.2">
      <c r="F85" t="str">
        <f>IF($E85="","",DATEDIF($E85,Paramètres!$B$3,"Y"))</f>
        <v/>
      </c>
      <c r="G85" t="str">
        <f>IF($D85="","",DATEDIF($D85,Paramètres!$B$3,"Y"))</f>
        <v/>
      </c>
      <c r="H85" t="str">
        <f>IF($D85="","",EDATE($D85,Paramètres!$B$4))</f>
        <v/>
      </c>
      <c r="K85" t="str">
        <f>IF($D85="","",IF($I85="",$H85,EDATE($I85,Paramètres!$B$5)))</f>
        <v/>
      </c>
      <c r="L85" t="str">
        <f>IF($D85="","",EDATE($D85,Paramètres!$B$6))</f>
        <v/>
      </c>
      <c r="M85" t="str">
        <f>IF($F85="","",IF($F85&gt;=Paramètres!$B$7,"Oui","Non"))</f>
        <v/>
      </c>
      <c r="N85" t="str">
        <f>IF($F85="","",IF($F85&gt;=Paramètres!$B$8,"Oui","Non"))</f>
        <v/>
      </c>
      <c r="O85" t="str">
        <f>IF($D85="","",IF($I85="", "Parcours (1ère année)",IF(Paramètres!$B$3&gt;=($L85-Paramètres!$B$9), "Bilan récapitulatif (8 ans)",IF(Paramètres!$B$3&gt;=($K85-Paramètres!$B$9), "Parcours (tous les 4 ans)",IF($N85="Oui","Fin de carrière",IF($M85="Oui","Mi-carrière",""))))))</f>
        <v/>
      </c>
      <c r="U85" s="3"/>
      <c r="V85" s="3"/>
      <c r="Z85" s="3"/>
    </row>
    <row r="86" spans="6:26" x14ac:dyDescent="0.2">
      <c r="F86" t="str">
        <f>IF($E86="","",DATEDIF($E86,Paramètres!$B$3,"Y"))</f>
        <v/>
      </c>
      <c r="G86" t="str">
        <f>IF($D86="","",DATEDIF($D86,Paramètres!$B$3,"Y"))</f>
        <v/>
      </c>
      <c r="H86" t="str">
        <f>IF($D86="","",EDATE($D86,Paramètres!$B$4))</f>
        <v/>
      </c>
      <c r="K86" t="str">
        <f>IF($D86="","",IF($I86="",$H86,EDATE($I86,Paramètres!$B$5)))</f>
        <v/>
      </c>
      <c r="L86" t="str">
        <f>IF($D86="","",EDATE($D86,Paramètres!$B$6))</f>
        <v/>
      </c>
      <c r="M86" t="str">
        <f>IF($F86="","",IF($F86&gt;=Paramètres!$B$7,"Oui","Non"))</f>
        <v/>
      </c>
      <c r="N86" t="str">
        <f>IF($F86="","",IF($F86&gt;=Paramètres!$B$8,"Oui","Non"))</f>
        <v/>
      </c>
      <c r="O86" t="str">
        <f>IF($D86="","",IF($I86="", "Parcours (1ère année)",IF(Paramètres!$B$3&gt;=($L86-Paramètres!$B$9), "Bilan récapitulatif (8 ans)",IF(Paramètres!$B$3&gt;=($K86-Paramètres!$B$9), "Parcours (tous les 4 ans)",IF($N86="Oui","Fin de carrière",IF($M86="Oui","Mi-carrière",""))))))</f>
        <v/>
      </c>
      <c r="U86" s="3"/>
      <c r="V86" s="3"/>
      <c r="Z86" s="3"/>
    </row>
    <row r="87" spans="6:26" x14ac:dyDescent="0.2">
      <c r="F87" t="str">
        <f>IF($E87="","",DATEDIF($E87,Paramètres!$B$3,"Y"))</f>
        <v/>
      </c>
      <c r="G87" t="str">
        <f>IF($D87="","",DATEDIF($D87,Paramètres!$B$3,"Y"))</f>
        <v/>
      </c>
      <c r="H87" t="str">
        <f>IF($D87="","",EDATE($D87,Paramètres!$B$4))</f>
        <v/>
      </c>
      <c r="K87" t="str">
        <f>IF($D87="","",IF($I87="",$H87,EDATE($I87,Paramètres!$B$5)))</f>
        <v/>
      </c>
      <c r="L87" t="str">
        <f>IF($D87="","",EDATE($D87,Paramètres!$B$6))</f>
        <v/>
      </c>
      <c r="M87" t="str">
        <f>IF($F87="","",IF($F87&gt;=Paramètres!$B$7,"Oui","Non"))</f>
        <v/>
      </c>
      <c r="N87" t="str">
        <f>IF($F87="","",IF($F87&gt;=Paramètres!$B$8,"Oui","Non"))</f>
        <v/>
      </c>
      <c r="O87" t="str">
        <f>IF($D87="","",IF($I87="", "Parcours (1ère année)",IF(Paramètres!$B$3&gt;=($L87-Paramètres!$B$9), "Bilan récapitulatif (8 ans)",IF(Paramètres!$B$3&gt;=($K87-Paramètres!$B$9), "Parcours (tous les 4 ans)",IF($N87="Oui","Fin de carrière",IF($M87="Oui","Mi-carrière",""))))))</f>
        <v/>
      </c>
      <c r="U87" s="3"/>
      <c r="V87" s="3"/>
      <c r="Z87" s="3"/>
    </row>
    <row r="88" spans="6:26" x14ac:dyDescent="0.2">
      <c r="F88" t="str">
        <f>IF($E88="","",DATEDIF($E88,Paramètres!$B$3,"Y"))</f>
        <v/>
      </c>
      <c r="G88" t="str">
        <f>IF($D88="","",DATEDIF($D88,Paramètres!$B$3,"Y"))</f>
        <v/>
      </c>
      <c r="H88" t="str">
        <f>IF($D88="","",EDATE($D88,Paramètres!$B$4))</f>
        <v/>
      </c>
      <c r="K88" t="str">
        <f>IF($D88="","",IF($I88="",$H88,EDATE($I88,Paramètres!$B$5)))</f>
        <v/>
      </c>
      <c r="L88" t="str">
        <f>IF($D88="","",EDATE($D88,Paramètres!$B$6))</f>
        <v/>
      </c>
      <c r="M88" t="str">
        <f>IF($F88="","",IF($F88&gt;=Paramètres!$B$7,"Oui","Non"))</f>
        <v/>
      </c>
      <c r="N88" t="str">
        <f>IF($F88="","",IF($F88&gt;=Paramètres!$B$8,"Oui","Non"))</f>
        <v/>
      </c>
      <c r="O88" t="str">
        <f>IF($D88="","",IF($I88="", "Parcours (1ère année)",IF(Paramètres!$B$3&gt;=($L88-Paramètres!$B$9), "Bilan récapitulatif (8 ans)",IF(Paramètres!$B$3&gt;=($K88-Paramètres!$B$9), "Parcours (tous les 4 ans)",IF($N88="Oui","Fin de carrière",IF($M88="Oui","Mi-carrière",""))))))</f>
        <v/>
      </c>
      <c r="U88" s="3"/>
      <c r="V88" s="3"/>
      <c r="Z88" s="3"/>
    </row>
    <row r="89" spans="6:26" x14ac:dyDescent="0.2">
      <c r="F89" t="str">
        <f>IF($E89="","",DATEDIF($E89,Paramètres!$B$3,"Y"))</f>
        <v/>
      </c>
      <c r="G89" t="str">
        <f>IF($D89="","",DATEDIF($D89,Paramètres!$B$3,"Y"))</f>
        <v/>
      </c>
      <c r="H89" t="str">
        <f>IF($D89="","",EDATE($D89,Paramètres!$B$4))</f>
        <v/>
      </c>
      <c r="K89" t="str">
        <f>IF($D89="","",IF($I89="",$H89,EDATE($I89,Paramètres!$B$5)))</f>
        <v/>
      </c>
      <c r="L89" t="str">
        <f>IF($D89="","",EDATE($D89,Paramètres!$B$6))</f>
        <v/>
      </c>
      <c r="M89" t="str">
        <f>IF($F89="","",IF($F89&gt;=Paramètres!$B$7,"Oui","Non"))</f>
        <v/>
      </c>
      <c r="N89" t="str">
        <f>IF($F89="","",IF($F89&gt;=Paramètres!$B$8,"Oui","Non"))</f>
        <v/>
      </c>
      <c r="O89" t="str">
        <f>IF($D89="","",IF($I89="", "Parcours (1ère année)",IF(Paramètres!$B$3&gt;=($L89-Paramètres!$B$9), "Bilan récapitulatif (8 ans)",IF(Paramètres!$B$3&gt;=($K89-Paramètres!$B$9), "Parcours (tous les 4 ans)",IF($N89="Oui","Fin de carrière",IF($M89="Oui","Mi-carrière",""))))))</f>
        <v/>
      </c>
      <c r="U89" s="3"/>
      <c r="V89" s="3"/>
      <c r="Z89" s="3"/>
    </row>
    <row r="90" spans="6:26" x14ac:dyDescent="0.2">
      <c r="F90" t="str">
        <f>IF($E90="","",DATEDIF($E90,Paramètres!$B$3,"Y"))</f>
        <v/>
      </c>
      <c r="G90" t="str">
        <f>IF($D90="","",DATEDIF($D90,Paramètres!$B$3,"Y"))</f>
        <v/>
      </c>
      <c r="H90" t="str">
        <f>IF($D90="","",EDATE($D90,Paramètres!$B$4))</f>
        <v/>
      </c>
      <c r="K90" t="str">
        <f>IF($D90="","",IF($I90="",$H90,EDATE($I90,Paramètres!$B$5)))</f>
        <v/>
      </c>
      <c r="L90" t="str">
        <f>IF($D90="","",EDATE($D90,Paramètres!$B$6))</f>
        <v/>
      </c>
      <c r="M90" t="str">
        <f>IF($F90="","",IF($F90&gt;=Paramètres!$B$7,"Oui","Non"))</f>
        <v/>
      </c>
      <c r="N90" t="str">
        <f>IF($F90="","",IF($F90&gt;=Paramètres!$B$8,"Oui","Non"))</f>
        <v/>
      </c>
      <c r="O90" t="str">
        <f>IF($D90="","",IF($I90="", "Parcours (1ère année)",IF(Paramètres!$B$3&gt;=($L90-Paramètres!$B$9), "Bilan récapitulatif (8 ans)",IF(Paramètres!$B$3&gt;=($K90-Paramètres!$B$9), "Parcours (tous les 4 ans)",IF($N90="Oui","Fin de carrière",IF($M90="Oui","Mi-carrière",""))))))</f>
        <v/>
      </c>
      <c r="U90" s="3"/>
      <c r="V90" s="3"/>
      <c r="Z90" s="3"/>
    </row>
    <row r="91" spans="6:26" x14ac:dyDescent="0.2">
      <c r="F91" t="str">
        <f>IF($E91="","",DATEDIF($E91,Paramètres!$B$3,"Y"))</f>
        <v/>
      </c>
      <c r="G91" t="str">
        <f>IF($D91="","",DATEDIF($D91,Paramètres!$B$3,"Y"))</f>
        <v/>
      </c>
      <c r="H91" t="str">
        <f>IF($D91="","",EDATE($D91,Paramètres!$B$4))</f>
        <v/>
      </c>
      <c r="K91" t="str">
        <f>IF($D91="","",IF($I91="",$H91,EDATE($I91,Paramètres!$B$5)))</f>
        <v/>
      </c>
      <c r="L91" t="str">
        <f>IF($D91="","",EDATE($D91,Paramètres!$B$6))</f>
        <v/>
      </c>
      <c r="M91" t="str">
        <f>IF($F91="","",IF($F91&gt;=Paramètres!$B$7,"Oui","Non"))</f>
        <v/>
      </c>
      <c r="N91" t="str">
        <f>IF($F91="","",IF($F91&gt;=Paramètres!$B$8,"Oui","Non"))</f>
        <v/>
      </c>
      <c r="O91" t="str">
        <f>IF($D91="","",IF($I91="", "Parcours (1ère année)",IF(Paramètres!$B$3&gt;=($L91-Paramètres!$B$9), "Bilan récapitulatif (8 ans)",IF(Paramètres!$B$3&gt;=($K91-Paramètres!$B$9), "Parcours (tous les 4 ans)",IF($N91="Oui","Fin de carrière",IF($M91="Oui","Mi-carrière",""))))))</f>
        <v/>
      </c>
      <c r="U91" s="3"/>
      <c r="V91" s="3"/>
      <c r="Z91" s="3"/>
    </row>
    <row r="92" spans="6:26" x14ac:dyDescent="0.2">
      <c r="F92" t="str">
        <f>IF($E92="","",DATEDIF($E92,Paramètres!$B$3,"Y"))</f>
        <v/>
      </c>
      <c r="G92" t="str">
        <f>IF($D92="","",DATEDIF($D92,Paramètres!$B$3,"Y"))</f>
        <v/>
      </c>
      <c r="H92" t="str">
        <f>IF($D92="","",EDATE($D92,Paramètres!$B$4))</f>
        <v/>
      </c>
      <c r="K92" t="str">
        <f>IF($D92="","",IF($I92="",$H92,EDATE($I92,Paramètres!$B$5)))</f>
        <v/>
      </c>
      <c r="L92" t="str">
        <f>IF($D92="","",EDATE($D92,Paramètres!$B$6))</f>
        <v/>
      </c>
      <c r="M92" t="str">
        <f>IF($F92="","",IF($F92&gt;=Paramètres!$B$7,"Oui","Non"))</f>
        <v/>
      </c>
      <c r="N92" t="str">
        <f>IF($F92="","",IF($F92&gt;=Paramètres!$B$8,"Oui","Non"))</f>
        <v/>
      </c>
      <c r="O92" t="str">
        <f>IF($D92="","",IF($I92="", "Parcours (1ère année)",IF(Paramètres!$B$3&gt;=($L92-Paramètres!$B$9), "Bilan récapitulatif (8 ans)",IF(Paramètres!$B$3&gt;=($K92-Paramètres!$B$9), "Parcours (tous les 4 ans)",IF($N92="Oui","Fin de carrière",IF($M92="Oui","Mi-carrière",""))))))</f>
        <v/>
      </c>
      <c r="U92" s="3"/>
      <c r="V92" s="3"/>
      <c r="Z92" s="3"/>
    </row>
    <row r="93" spans="6:26" x14ac:dyDescent="0.2">
      <c r="F93" t="str">
        <f>IF($E93="","",DATEDIF($E93,Paramètres!$B$3,"Y"))</f>
        <v/>
      </c>
      <c r="G93" t="str">
        <f>IF($D93="","",DATEDIF($D93,Paramètres!$B$3,"Y"))</f>
        <v/>
      </c>
      <c r="H93" t="str">
        <f>IF($D93="","",EDATE($D93,Paramètres!$B$4))</f>
        <v/>
      </c>
      <c r="K93" t="str">
        <f>IF($D93="","",IF($I93="",$H93,EDATE($I93,Paramètres!$B$5)))</f>
        <v/>
      </c>
      <c r="L93" t="str">
        <f>IF($D93="","",EDATE($D93,Paramètres!$B$6))</f>
        <v/>
      </c>
      <c r="M93" t="str">
        <f>IF($F93="","",IF($F93&gt;=Paramètres!$B$7,"Oui","Non"))</f>
        <v/>
      </c>
      <c r="N93" t="str">
        <f>IF($F93="","",IF($F93&gt;=Paramètres!$B$8,"Oui","Non"))</f>
        <v/>
      </c>
      <c r="O93" t="str">
        <f>IF($D93="","",IF($I93="", "Parcours (1ère année)",IF(Paramètres!$B$3&gt;=($L93-Paramètres!$B$9), "Bilan récapitulatif (8 ans)",IF(Paramètres!$B$3&gt;=($K93-Paramètres!$B$9), "Parcours (tous les 4 ans)",IF($N93="Oui","Fin de carrière",IF($M93="Oui","Mi-carrière",""))))))</f>
        <v/>
      </c>
      <c r="U93" s="3"/>
      <c r="V93" s="3"/>
      <c r="Z93" s="3"/>
    </row>
    <row r="94" spans="6:26" x14ac:dyDescent="0.2">
      <c r="F94" t="str">
        <f>IF($E94="","",DATEDIF($E94,Paramètres!$B$3,"Y"))</f>
        <v/>
      </c>
      <c r="G94" t="str">
        <f>IF($D94="","",DATEDIF($D94,Paramètres!$B$3,"Y"))</f>
        <v/>
      </c>
      <c r="H94" t="str">
        <f>IF($D94="","",EDATE($D94,Paramètres!$B$4))</f>
        <v/>
      </c>
      <c r="K94" t="str">
        <f>IF($D94="","",IF($I94="",$H94,EDATE($I94,Paramètres!$B$5)))</f>
        <v/>
      </c>
      <c r="L94" t="str">
        <f>IF($D94="","",EDATE($D94,Paramètres!$B$6))</f>
        <v/>
      </c>
      <c r="M94" t="str">
        <f>IF($F94="","",IF($F94&gt;=Paramètres!$B$7,"Oui","Non"))</f>
        <v/>
      </c>
      <c r="N94" t="str">
        <f>IF($F94="","",IF($F94&gt;=Paramètres!$B$8,"Oui","Non"))</f>
        <v/>
      </c>
      <c r="O94" t="str">
        <f>IF($D94="","",IF($I94="", "Parcours (1ère année)",IF(Paramètres!$B$3&gt;=($L94-Paramètres!$B$9), "Bilan récapitulatif (8 ans)",IF(Paramètres!$B$3&gt;=($K94-Paramètres!$B$9), "Parcours (tous les 4 ans)",IF($N94="Oui","Fin de carrière",IF($M94="Oui","Mi-carrière",""))))))</f>
        <v/>
      </c>
      <c r="U94" s="3"/>
      <c r="V94" s="3"/>
      <c r="Z94" s="3"/>
    </row>
    <row r="95" spans="6:26" x14ac:dyDescent="0.2">
      <c r="F95" t="str">
        <f>IF($E95="","",DATEDIF($E95,Paramètres!$B$3,"Y"))</f>
        <v/>
      </c>
      <c r="G95" t="str">
        <f>IF($D95="","",DATEDIF($D95,Paramètres!$B$3,"Y"))</f>
        <v/>
      </c>
      <c r="H95" t="str">
        <f>IF($D95="","",EDATE($D95,Paramètres!$B$4))</f>
        <v/>
      </c>
      <c r="K95" t="str">
        <f>IF($D95="","",IF($I95="",$H95,EDATE($I95,Paramètres!$B$5)))</f>
        <v/>
      </c>
      <c r="L95" t="str">
        <f>IF($D95="","",EDATE($D95,Paramètres!$B$6))</f>
        <v/>
      </c>
      <c r="M95" t="str">
        <f>IF($F95="","",IF($F95&gt;=Paramètres!$B$7,"Oui","Non"))</f>
        <v/>
      </c>
      <c r="N95" t="str">
        <f>IF($F95="","",IF($F95&gt;=Paramètres!$B$8,"Oui","Non"))</f>
        <v/>
      </c>
      <c r="O95" t="str">
        <f>IF($D95="","",IF($I95="", "Parcours (1ère année)",IF(Paramètres!$B$3&gt;=($L95-Paramètres!$B$9), "Bilan récapitulatif (8 ans)",IF(Paramètres!$B$3&gt;=($K95-Paramètres!$B$9), "Parcours (tous les 4 ans)",IF($N95="Oui","Fin de carrière",IF($M95="Oui","Mi-carrière",""))))))</f>
        <v/>
      </c>
      <c r="U95" s="3"/>
      <c r="V95" s="3"/>
      <c r="Z95" s="3"/>
    </row>
    <row r="96" spans="6:26" x14ac:dyDescent="0.2">
      <c r="F96" t="str">
        <f>IF($E96="","",DATEDIF($E96,Paramètres!$B$3,"Y"))</f>
        <v/>
      </c>
      <c r="G96" t="str">
        <f>IF($D96="","",DATEDIF($D96,Paramètres!$B$3,"Y"))</f>
        <v/>
      </c>
      <c r="H96" t="str">
        <f>IF($D96="","",EDATE($D96,Paramètres!$B$4))</f>
        <v/>
      </c>
      <c r="K96" t="str">
        <f>IF($D96="","",IF($I96="",$H96,EDATE($I96,Paramètres!$B$5)))</f>
        <v/>
      </c>
      <c r="L96" t="str">
        <f>IF($D96="","",EDATE($D96,Paramètres!$B$6))</f>
        <v/>
      </c>
      <c r="M96" t="str">
        <f>IF($F96="","",IF($F96&gt;=Paramètres!$B$7,"Oui","Non"))</f>
        <v/>
      </c>
      <c r="N96" t="str">
        <f>IF($F96="","",IF($F96&gt;=Paramètres!$B$8,"Oui","Non"))</f>
        <v/>
      </c>
      <c r="O96" t="str">
        <f>IF($D96="","",IF($I96="", "Parcours (1ère année)",IF(Paramètres!$B$3&gt;=($L96-Paramètres!$B$9), "Bilan récapitulatif (8 ans)",IF(Paramètres!$B$3&gt;=($K96-Paramètres!$B$9), "Parcours (tous les 4 ans)",IF($N96="Oui","Fin de carrière",IF($M96="Oui","Mi-carrière",""))))))</f>
        <v/>
      </c>
      <c r="U96" s="3"/>
      <c r="V96" s="3"/>
      <c r="Z96" s="3"/>
    </row>
    <row r="97" spans="6:26" x14ac:dyDescent="0.2">
      <c r="F97" t="str">
        <f>IF($E97="","",DATEDIF($E97,Paramètres!$B$3,"Y"))</f>
        <v/>
      </c>
      <c r="G97" t="str">
        <f>IF($D97="","",DATEDIF($D97,Paramètres!$B$3,"Y"))</f>
        <v/>
      </c>
      <c r="H97" t="str">
        <f>IF($D97="","",EDATE($D97,Paramètres!$B$4))</f>
        <v/>
      </c>
      <c r="K97" t="str">
        <f>IF($D97="","",IF($I97="",$H97,EDATE($I97,Paramètres!$B$5)))</f>
        <v/>
      </c>
      <c r="L97" t="str">
        <f>IF($D97="","",EDATE($D97,Paramètres!$B$6))</f>
        <v/>
      </c>
      <c r="M97" t="str">
        <f>IF($F97="","",IF($F97&gt;=Paramètres!$B$7,"Oui","Non"))</f>
        <v/>
      </c>
      <c r="N97" t="str">
        <f>IF($F97="","",IF($F97&gt;=Paramètres!$B$8,"Oui","Non"))</f>
        <v/>
      </c>
      <c r="O97" t="str">
        <f>IF($D97="","",IF($I97="", "Parcours (1ère année)",IF(Paramètres!$B$3&gt;=($L97-Paramètres!$B$9), "Bilan récapitulatif (8 ans)",IF(Paramètres!$B$3&gt;=($K97-Paramètres!$B$9), "Parcours (tous les 4 ans)",IF($N97="Oui","Fin de carrière",IF($M97="Oui","Mi-carrière",""))))))</f>
        <v/>
      </c>
      <c r="U97" s="3"/>
      <c r="V97" s="3"/>
      <c r="Z97" s="3"/>
    </row>
    <row r="98" spans="6:26" x14ac:dyDescent="0.2">
      <c r="F98" t="str">
        <f>IF($E98="","",DATEDIF($E98,Paramètres!$B$3,"Y"))</f>
        <v/>
      </c>
      <c r="G98" t="str">
        <f>IF($D98="","",DATEDIF($D98,Paramètres!$B$3,"Y"))</f>
        <v/>
      </c>
      <c r="H98" t="str">
        <f>IF($D98="","",EDATE($D98,Paramètres!$B$4))</f>
        <v/>
      </c>
      <c r="K98" t="str">
        <f>IF($D98="","",IF($I98="",$H98,EDATE($I98,Paramètres!$B$5)))</f>
        <v/>
      </c>
      <c r="L98" t="str">
        <f>IF($D98="","",EDATE($D98,Paramètres!$B$6))</f>
        <v/>
      </c>
      <c r="M98" t="str">
        <f>IF($F98="","",IF($F98&gt;=Paramètres!$B$7,"Oui","Non"))</f>
        <v/>
      </c>
      <c r="N98" t="str">
        <f>IF($F98="","",IF($F98&gt;=Paramètres!$B$8,"Oui","Non"))</f>
        <v/>
      </c>
      <c r="O98" t="str">
        <f>IF($D98="","",IF($I98="", "Parcours (1ère année)",IF(Paramètres!$B$3&gt;=($L98-Paramètres!$B$9), "Bilan récapitulatif (8 ans)",IF(Paramètres!$B$3&gt;=($K98-Paramètres!$B$9), "Parcours (tous les 4 ans)",IF($N98="Oui","Fin de carrière",IF($M98="Oui","Mi-carrière",""))))))</f>
        <v/>
      </c>
      <c r="U98" s="3"/>
      <c r="V98" s="3"/>
      <c r="Z98" s="3"/>
    </row>
    <row r="99" spans="6:26" x14ac:dyDescent="0.2">
      <c r="F99" t="str">
        <f>IF($E99="","",DATEDIF($E99,Paramètres!$B$3,"Y"))</f>
        <v/>
      </c>
      <c r="G99" t="str">
        <f>IF($D99="","",DATEDIF($D99,Paramètres!$B$3,"Y"))</f>
        <v/>
      </c>
      <c r="H99" t="str">
        <f>IF($D99="","",EDATE($D99,Paramètres!$B$4))</f>
        <v/>
      </c>
      <c r="K99" t="str">
        <f>IF($D99="","",IF($I99="",$H99,EDATE($I99,Paramètres!$B$5)))</f>
        <v/>
      </c>
      <c r="L99" t="str">
        <f>IF($D99="","",EDATE($D99,Paramètres!$B$6))</f>
        <v/>
      </c>
      <c r="M99" t="str">
        <f>IF($F99="","",IF($F99&gt;=Paramètres!$B$7,"Oui","Non"))</f>
        <v/>
      </c>
      <c r="N99" t="str">
        <f>IF($F99="","",IF($F99&gt;=Paramètres!$B$8,"Oui","Non"))</f>
        <v/>
      </c>
      <c r="O99" t="str">
        <f>IF($D99="","",IF($I99="", "Parcours (1ère année)",IF(Paramètres!$B$3&gt;=($L99-Paramètres!$B$9), "Bilan récapitulatif (8 ans)",IF(Paramètres!$B$3&gt;=($K99-Paramètres!$B$9), "Parcours (tous les 4 ans)",IF($N99="Oui","Fin de carrière",IF($M99="Oui","Mi-carrière",""))))))</f>
        <v/>
      </c>
      <c r="U99" s="3"/>
      <c r="V99" s="3"/>
      <c r="Z99" s="3"/>
    </row>
    <row r="100" spans="6:26" x14ac:dyDescent="0.2">
      <c r="F100" t="str">
        <f>IF($E100="","",DATEDIF($E100,Paramètres!$B$3,"Y"))</f>
        <v/>
      </c>
      <c r="G100" t="str">
        <f>IF($D100="","",DATEDIF($D100,Paramètres!$B$3,"Y"))</f>
        <v/>
      </c>
      <c r="H100" t="str">
        <f>IF($D100="","",EDATE($D100,Paramètres!$B$4))</f>
        <v/>
      </c>
      <c r="K100" t="str">
        <f>IF($D100="","",IF($I100="",$H100,EDATE($I100,Paramètres!$B$5)))</f>
        <v/>
      </c>
      <c r="L100" t="str">
        <f>IF($D100="","",EDATE($D100,Paramètres!$B$6))</f>
        <v/>
      </c>
      <c r="M100" t="str">
        <f>IF($F100="","",IF($F100&gt;=Paramètres!$B$7,"Oui","Non"))</f>
        <v/>
      </c>
      <c r="N100" t="str">
        <f>IF($F100="","",IF($F100&gt;=Paramètres!$B$8,"Oui","Non"))</f>
        <v/>
      </c>
      <c r="O100" t="str">
        <f>IF($D100="","",IF($I100="", "Parcours (1ère année)",IF(Paramètres!$B$3&gt;=($L100-Paramètres!$B$9), "Bilan récapitulatif (8 ans)",IF(Paramètres!$B$3&gt;=($K100-Paramètres!$B$9), "Parcours (tous les 4 ans)",IF($N100="Oui","Fin de carrière",IF($M100="Oui","Mi-carrière",""))))))</f>
        <v/>
      </c>
      <c r="U100" s="3"/>
      <c r="V100" s="3"/>
      <c r="Z100" s="3"/>
    </row>
    <row r="101" spans="6:26" x14ac:dyDescent="0.2">
      <c r="F101" t="str">
        <f>IF($E101="","",DATEDIF($E101,Paramètres!$B$3,"Y"))</f>
        <v/>
      </c>
      <c r="G101" t="str">
        <f>IF($D101="","",DATEDIF($D101,Paramètres!$B$3,"Y"))</f>
        <v/>
      </c>
      <c r="H101" t="str">
        <f>IF($D101="","",EDATE($D101,Paramètres!$B$4))</f>
        <v/>
      </c>
      <c r="K101" t="str">
        <f>IF($D101="","",IF($I101="",$H101,EDATE($I101,Paramètres!$B$5)))</f>
        <v/>
      </c>
      <c r="L101" t="str">
        <f>IF($D101="","",EDATE($D101,Paramètres!$B$6))</f>
        <v/>
      </c>
      <c r="M101" t="str">
        <f>IF($F101="","",IF($F101&gt;=Paramètres!$B$7,"Oui","Non"))</f>
        <v/>
      </c>
      <c r="N101" t="str">
        <f>IF($F101="","",IF($F101&gt;=Paramètres!$B$8,"Oui","Non"))</f>
        <v/>
      </c>
      <c r="O101" t="str">
        <f>IF($D101="","",IF($I101="", "Parcours (1ère année)",IF(Paramètres!$B$3&gt;=($L101-Paramètres!$B$9), "Bilan récapitulatif (8 ans)",IF(Paramètres!$B$3&gt;=($K101-Paramètres!$B$9), "Parcours (tous les 4 ans)",IF($N101="Oui","Fin de carrière",IF($M101="Oui","Mi-carrière",""))))))</f>
        <v/>
      </c>
      <c r="U101" s="3"/>
      <c r="V101" s="3"/>
      <c r="Z101" s="3"/>
    </row>
    <row r="102" spans="6:26" x14ac:dyDescent="0.2">
      <c r="F102" t="str">
        <f>IF($E102="","",DATEDIF($E102,Paramètres!$B$3,"Y"))</f>
        <v/>
      </c>
      <c r="G102" t="str">
        <f>IF($D102="","",DATEDIF($D102,Paramètres!$B$3,"Y"))</f>
        <v/>
      </c>
      <c r="H102" t="str">
        <f>IF($D102="","",EDATE($D102,Paramètres!$B$4))</f>
        <v/>
      </c>
      <c r="K102" t="str">
        <f>IF($D102="","",IF($I102="",$H102,EDATE($I102,Paramètres!$B$5)))</f>
        <v/>
      </c>
      <c r="L102" t="str">
        <f>IF($D102="","",EDATE($D102,Paramètres!$B$6))</f>
        <v/>
      </c>
      <c r="M102" t="str">
        <f>IF($F102="","",IF($F102&gt;=Paramètres!$B$7,"Oui","Non"))</f>
        <v/>
      </c>
      <c r="N102" t="str">
        <f>IF($F102="","",IF($F102&gt;=Paramètres!$B$8,"Oui","Non"))</f>
        <v/>
      </c>
      <c r="O102" t="str">
        <f>IF($D102="","",IF($I102="", "Parcours (1ère année)",IF(Paramètres!$B$3&gt;=($L102-Paramètres!$B$9), "Bilan récapitulatif (8 ans)",IF(Paramètres!$B$3&gt;=($K102-Paramètres!$B$9), "Parcours (tous les 4 ans)",IF($N102="Oui","Fin de carrière",IF($M102="Oui","Mi-carrière",""))))))</f>
        <v/>
      </c>
      <c r="U102" s="3"/>
      <c r="V102" s="3"/>
      <c r="Z102" s="3"/>
    </row>
    <row r="103" spans="6:26" x14ac:dyDescent="0.2">
      <c r="F103" t="str">
        <f>IF($E103="","",DATEDIF($E103,Paramètres!$B$3,"Y"))</f>
        <v/>
      </c>
      <c r="G103" t="str">
        <f>IF($D103="","",DATEDIF($D103,Paramètres!$B$3,"Y"))</f>
        <v/>
      </c>
      <c r="H103" t="str">
        <f>IF($D103="","",EDATE($D103,Paramètres!$B$4))</f>
        <v/>
      </c>
      <c r="K103" t="str">
        <f>IF($D103="","",IF($I103="",$H103,EDATE($I103,Paramètres!$B$5)))</f>
        <v/>
      </c>
      <c r="L103" t="str">
        <f>IF($D103="","",EDATE($D103,Paramètres!$B$6))</f>
        <v/>
      </c>
      <c r="M103" t="str">
        <f>IF($F103="","",IF($F103&gt;=Paramètres!$B$7,"Oui","Non"))</f>
        <v/>
      </c>
      <c r="N103" t="str">
        <f>IF($F103="","",IF($F103&gt;=Paramètres!$B$8,"Oui","Non"))</f>
        <v/>
      </c>
      <c r="O103" t="str">
        <f>IF($D103="","",IF($I103="", "Parcours (1ère année)",IF(Paramètres!$B$3&gt;=($L103-Paramètres!$B$9), "Bilan récapitulatif (8 ans)",IF(Paramètres!$B$3&gt;=($K103-Paramètres!$B$9), "Parcours (tous les 4 ans)",IF($N103="Oui","Fin de carrière",IF($M103="Oui","Mi-carrière",""))))))</f>
        <v/>
      </c>
      <c r="U103" s="3"/>
      <c r="V103" s="3"/>
      <c r="Z103" s="3"/>
    </row>
    <row r="104" spans="6:26" x14ac:dyDescent="0.2">
      <c r="F104" t="str">
        <f>IF($E104="","",DATEDIF($E104,Paramètres!$B$3,"Y"))</f>
        <v/>
      </c>
      <c r="G104" t="str">
        <f>IF($D104="","",DATEDIF($D104,Paramètres!$B$3,"Y"))</f>
        <v/>
      </c>
      <c r="H104" t="str">
        <f>IF($D104="","",EDATE($D104,Paramètres!$B$4))</f>
        <v/>
      </c>
      <c r="K104" t="str">
        <f>IF($D104="","",IF($I104="",$H104,EDATE($I104,Paramètres!$B$5)))</f>
        <v/>
      </c>
      <c r="L104" t="str">
        <f>IF($D104="","",EDATE($D104,Paramètres!$B$6))</f>
        <v/>
      </c>
      <c r="M104" t="str">
        <f>IF($F104="","",IF($F104&gt;=Paramètres!$B$7,"Oui","Non"))</f>
        <v/>
      </c>
      <c r="N104" t="str">
        <f>IF($F104="","",IF($F104&gt;=Paramètres!$B$8,"Oui","Non"))</f>
        <v/>
      </c>
      <c r="O104" t="str">
        <f>IF($D104="","",IF($I104="", "Parcours (1ère année)",IF(Paramètres!$B$3&gt;=($L104-Paramètres!$B$9), "Bilan récapitulatif (8 ans)",IF(Paramètres!$B$3&gt;=($K104-Paramètres!$B$9), "Parcours (tous les 4 ans)",IF($N104="Oui","Fin de carrière",IF($M104="Oui","Mi-carrière",""))))))</f>
        <v/>
      </c>
      <c r="U104" s="3"/>
      <c r="V104" s="3"/>
      <c r="Z104" s="3"/>
    </row>
    <row r="105" spans="6:26" x14ac:dyDescent="0.2">
      <c r="F105" t="str">
        <f>IF($E105="","",DATEDIF($E105,Paramètres!$B$3,"Y"))</f>
        <v/>
      </c>
      <c r="G105" t="str">
        <f>IF($D105="","",DATEDIF($D105,Paramètres!$B$3,"Y"))</f>
        <v/>
      </c>
      <c r="H105" t="str">
        <f>IF($D105="","",EDATE($D105,Paramètres!$B$4))</f>
        <v/>
      </c>
      <c r="K105" t="str">
        <f>IF($D105="","",IF($I105="",$H105,EDATE($I105,Paramètres!$B$5)))</f>
        <v/>
      </c>
      <c r="L105" t="str">
        <f>IF($D105="","",EDATE($D105,Paramètres!$B$6))</f>
        <v/>
      </c>
      <c r="M105" t="str">
        <f>IF($F105="","",IF($F105&gt;=Paramètres!$B$7,"Oui","Non"))</f>
        <v/>
      </c>
      <c r="N105" t="str">
        <f>IF($F105="","",IF($F105&gt;=Paramètres!$B$8,"Oui","Non"))</f>
        <v/>
      </c>
      <c r="O105" t="str">
        <f>IF($D105="","",IF($I105="", "Parcours (1ère année)",IF(Paramètres!$B$3&gt;=($L105-Paramètres!$B$9), "Bilan récapitulatif (8 ans)",IF(Paramètres!$B$3&gt;=($K105-Paramètres!$B$9), "Parcours (tous les 4 ans)",IF($N105="Oui","Fin de carrière",IF($M105="Oui","Mi-carrière",""))))))</f>
        <v/>
      </c>
      <c r="U105" s="3"/>
      <c r="V105" s="3"/>
      <c r="Z105" s="3"/>
    </row>
    <row r="106" spans="6:26" x14ac:dyDescent="0.2">
      <c r="F106" t="str">
        <f>IF($E106="","",DATEDIF($E106,Paramètres!$B$3,"Y"))</f>
        <v/>
      </c>
      <c r="G106" t="str">
        <f>IF($D106="","",DATEDIF($D106,Paramètres!$B$3,"Y"))</f>
        <v/>
      </c>
      <c r="H106" t="str">
        <f>IF($D106="","",EDATE($D106,Paramètres!$B$4))</f>
        <v/>
      </c>
      <c r="K106" t="str">
        <f>IF($D106="","",IF($I106="",$H106,EDATE($I106,Paramètres!$B$5)))</f>
        <v/>
      </c>
      <c r="L106" t="str">
        <f>IF($D106="","",EDATE($D106,Paramètres!$B$6))</f>
        <v/>
      </c>
      <c r="M106" t="str">
        <f>IF($F106="","",IF($F106&gt;=Paramètres!$B$7,"Oui","Non"))</f>
        <v/>
      </c>
      <c r="N106" t="str">
        <f>IF($F106="","",IF($F106&gt;=Paramètres!$B$8,"Oui","Non"))</f>
        <v/>
      </c>
      <c r="O106" t="str">
        <f>IF($D106="","",IF($I106="", "Parcours (1ère année)",IF(Paramètres!$B$3&gt;=($L106-Paramètres!$B$9), "Bilan récapitulatif (8 ans)",IF(Paramètres!$B$3&gt;=($K106-Paramètres!$B$9), "Parcours (tous les 4 ans)",IF($N106="Oui","Fin de carrière",IF($M106="Oui","Mi-carrière",""))))))</f>
        <v/>
      </c>
      <c r="U106" s="3"/>
      <c r="V106" s="3"/>
      <c r="Z106" s="3"/>
    </row>
    <row r="107" spans="6:26" x14ac:dyDescent="0.2">
      <c r="F107" t="str">
        <f>IF($E107="","",DATEDIF($E107,Paramètres!$B$3,"Y"))</f>
        <v/>
      </c>
      <c r="G107" t="str">
        <f>IF($D107="","",DATEDIF($D107,Paramètres!$B$3,"Y"))</f>
        <v/>
      </c>
      <c r="H107" t="str">
        <f>IF($D107="","",EDATE($D107,Paramètres!$B$4))</f>
        <v/>
      </c>
      <c r="K107" t="str">
        <f>IF($D107="","",IF($I107="",$H107,EDATE($I107,Paramètres!$B$5)))</f>
        <v/>
      </c>
      <c r="L107" t="str">
        <f>IF($D107="","",EDATE($D107,Paramètres!$B$6))</f>
        <v/>
      </c>
      <c r="M107" t="str">
        <f>IF($F107="","",IF($F107&gt;=Paramètres!$B$7,"Oui","Non"))</f>
        <v/>
      </c>
      <c r="N107" t="str">
        <f>IF($F107="","",IF($F107&gt;=Paramètres!$B$8,"Oui","Non"))</f>
        <v/>
      </c>
      <c r="O107" t="str">
        <f>IF($D107="","",IF($I107="", "Parcours (1ère année)",IF(Paramètres!$B$3&gt;=($L107-Paramètres!$B$9), "Bilan récapitulatif (8 ans)",IF(Paramètres!$B$3&gt;=($K107-Paramètres!$B$9), "Parcours (tous les 4 ans)",IF($N107="Oui","Fin de carrière",IF($M107="Oui","Mi-carrière",""))))))</f>
        <v/>
      </c>
      <c r="U107" s="3"/>
      <c r="V107" s="3"/>
      <c r="Z107" s="3"/>
    </row>
    <row r="108" spans="6:26" x14ac:dyDescent="0.2">
      <c r="F108" t="str">
        <f>IF($E108="","",DATEDIF($E108,Paramètres!$B$3,"Y"))</f>
        <v/>
      </c>
      <c r="G108" t="str">
        <f>IF($D108="","",DATEDIF($D108,Paramètres!$B$3,"Y"))</f>
        <v/>
      </c>
      <c r="H108" t="str">
        <f>IF($D108="","",EDATE($D108,Paramètres!$B$4))</f>
        <v/>
      </c>
      <c r="K108" t="str">
        <f>IF($D108="","",IF($I108="",$H108,EDATE($I108,Paramètres!$B$5)))</f>
        <v/>
      </c>
      <c r="L108" t="str">
        <f>IF($D108="","",EDATE($D108,Paramètres!$B$6))</f>
        <v/>
      </c>
      <c r="M108" t="str">
        <f>IF($F108="","",IF($F108&gt;=Paramètres!$B$7,"Oui","Non"))</f>
        <v/>
      </c>
      <c r="N108" t="str">
        <f>IF($F108="","",IF($F108&gt;=Paramètres!$B$8,"Oui","Non"))</f>
        <v/>
      </c>
      <c r="O108" t="str">
        <f>IF($D108="","",IF($I108="", "Parcours (1ère année)",IF(Paramètres!$B$3&gt;=($L108-Paramètres!$B$9), "Bilan récapitulatif (8 ans)",IF(Paramètres!$B$3&gt;=($K108-Paramètres!$B$9), "Parcours (tous les 4 ans)",IF($N108="Oui","Fin de carrière",IF($M108="Oui","Mi-carrière",""))))))</f>
        <v/>
      </c>
      <c r="U108" s="3"/>
      <c r="V108" s="3"/>
      <c r="Z108" s="3"/>
    </row>
    <row r="109" spans="6:26" x14ac:dyDescent="0.2">
      <c r="F109" t="str">
        <f>IF($E109="","",DATEDIF($E109,Paramètres!$B$3,"Y"))</f>
        <v/>
      </c>
      <c r="G109" t="str">
        <f>IF($D109="","",DATEDIF($D109,Paramètres!$B$3,"Y"))</f>
        <v/>
      </c>
      <c r="H109" t="str">
        <f>IF($D109="","",EDATE($D109,Paramètres!$B$4))</f>
        <v/>
      </c>
      <c r="K109" t="str">
        <f>IF($D109="","",IF($I109="",$H109,EDATE($I109,Paramètres!$B$5)))</f>
        <v/>
      </c>
      <c r="L109" t="str">
        <f>IF($D109="","",EDATE($D109,Paramètres!$B$6))</f>
        <v/>
      </c>
      <c r="M109" t="str">
        <f>IF($F109="","",IF($F109&gt;=Paramètres!$B$7,"Oui","Non"))</f>
        <v/>
      </c>
      <c r="N109" t="str">
        <f>IF($F109="","",IF($F109&gt;=Paramètres!$B$8,"Oui","Non"))</f>
        <v/>
      </c>
      <c r="O109" t="str">
        <f>IF($D109="","",IF($I109="", "Parcours (1ère année)",IF(Paramètres!$B$3&gt;=($L109-Paramètres!$B$9), "Bilan récapitulatif (8 ans)",IF(Paramètres!$B$3&gt;=($K109-Paramètres!$B$9), "Parcours (tous les 4 ans)",IF($N109="Oui","Fin de carrière",IF($M109="Oui","Mi-carrière",""))))))</f>
        <v/>
      </c>
      <c r="U109" s="3"/>
      <c r="V109" s="3"/>
      <c r="Z109" s="3"/>
    </row>
    <row r="110" spans="6:26" x14ac:dyDescent="0.2">
      <c r="F110" t="str">
        <f>IF($E110="","",DATEDIF($E110,Paramètres!$B$3,"Y"))</f>
        <v/>
      </c>
      <c r="G110" t="str">
        <f>IF($D110="","",DATEDIF($D110,Paramètres!$B$3,"Y"))</f>
        <v/>
      </c>
      <c r="H110" t="str">
        <f>IF($D110="","",EDATE($D110,Paramètres!$B$4))</f>
        <v/>
      </c>
      <c r="K110" t="str">
        <f>IF($D110="","",IF($I110="",$H110,EDATE($I110,Paramètres!$B$5)))</f>
        <v/>
      </c>
      <c r="L110" t="str">
        <f>IF($D110="","",EDATE($D110,Paramètres!$B$6))</f>
        <v/>
      </c>
      <c r="M110" t="str">
        <f>IF($F110="","",IF($F110&gt;=Paramètres!$B$7,"Oui","Non"))</f>
        <v/>
      </c>
      <c r="N110" t="str">
        <f>IF($F110="","",IF($F110&gt;=Paramètres!$B$8,"Oui","Non"))</f>
        <v/>
      </c>
      <c r="O110" t="str">
        <f>IF($D110="","",IF($I110="", "Parcours (1ère année)",IF(Paramètres!$B$3&gt;=($L110-Paramètres!$B$9), "Bilan récapitulatif (8 ans)",IF(Paramètres!$B$3&gt;=($K110-Paramètres!$B$9), "Parcours (tous les 4 ans)",IF($N110="Oui","Fin de carrière",IF($M110="Oui","Mi-carrière",""))))))</f>
        <v/>
      </c>
      <c r="U110" s="3"/>
      <c r="V110" s="3"/>
      <c r="Z110" s="3"/>
    </row>
    <row r="111" spans="6:26" x14ac:dyDescent="0.2">
      <c r="F111" t="str">
        <f>IF($E111="","",DATEDIF($E111,Paramètres!$B$3,"Y"))</f>
        <v/>
      </c>
      <c r="G111" t="str">
        <f>IF($D111="","",DATEDIF($D111,Paramètres!$B$3,"Y"))</f>
        <v/>
      </c>
      <c r="H111" t="str">
        <f>IF($D111="","",EDATE($D111,Paramètres!$B$4))</f>
        <v/>
      </c>
      <c r="K111" t="str">
        <f>IF($D111="","",IF($I111="",$H111,EDATE($I111,Paramètres!$B$5)))</f>
        <v/>
      </c>
      <c r="L111" t="str">
        <f>IF($D111="","",EDATE($D111,Paramètres!$B$6))</f>
        <v/>
      </c>
      <c r="M111" t="str">
        <f>IF($F111="","",IF($F111&gt;=Paramètres!$B$7,"Oui","Non"))</f>
        <v/>
      </c>
      <c r="N111" t="str">
        <f>IF($F111="","",IF($F111&gt;=Paramètres!$B$8,"Oui","Non"))</f>
        <v/>
      </c>
      <c r="O111" t="str">
        <f>IF($D111="","",IF($I111="", "Parcours (1ère année)",IF(Paramètres!$B$3&gt;=($L111-Paramètres!$B$9), "Bilan récapitulatif (8 ans)",IF(Paramètres!$B$3&gt;=($K111-Paramètres!$B$9), "Parcours (tous les 4 ans)",IF($N111="Oui","Fin de carrière",IF($M111="Oui","Mi-carrière",""))))))</f>
        <v/>
      </c>
      <c r="U111" s="3"/>
      <c r="V111" s="3"/>
      <c r="Z111" s="3"/>
    </row>
    <row r="112" spans="6:26" x14ac:dyDescent="0.2">
      <c r="F112" t="str">
        <f>IF($E112="","",DATEDIF($E112,Paramètres!$B$3,"Y"))</f>
        <v/>
      </c>
      <c r="G112" t="str">
        <f>IF($D112="","",DATEDIF($D112,Paramètres!$B$3,"Y"))</f>
        <v/>
      </c>
      <c r="H112" t="str">
        <f>IF($D112="","",EDATE($D112,Paramètres!$B$4))</f>
        <v/>
      </c>
      <c r="K112" t="str">
        <f>IF($D112="","",IF($I112="",$H112,EDATE($I112,Paramètres!$B$5)))</f>
        <v/>
      </c>
      <c r="L112" t="str">
        <f>IF($D112="","",EDATE($D112,Paramètres!$B$6))</f>
        <v/>
      </c>
      <c r="M112" t="str">
        <f>IF($F112="","",IF($F112&gt;=Paramètres!$B$7,"Oui","Non"))</f>
        <v/>
      </c>
      <c r="N112" t="str">
        <f>IF($F112="","",IF($F112&gt;=Paramètres!$B$8,"Oui","Non"))</f>
        <v/>
      </c>
      <c r="O112" t="str">
        <f>IF($D112="","",IF($I112="", "Parcours (1ère année)",IF(Paramètres!$B$3&gt;=($L112-Paramètres!$B$9), "Bilan récapitulatif (8 ans)",IF(Paramètres!$B$3&gt;=($K112-Paramètres!$B$9), "Parcours (tous les 4 ans)",IF($N112="Oui","Fin de carrière",IF($M112="Oui","Mi-carrière",""))))))</f>
        <v/>
      </c>
      <c r="U112" s="3"/>
      <c r="V112" s="3"/>
      <c r="Z112" s="3"/>
    </row>
    <row r="113" spans="6:26" x14ac:dyDescent="0.2">
      <c r="F113" t="str">
        <f>IF($E113="","",DATEDIF($E113,Paramètres!$B$3,"Y"))</f>
        <v/>
      </c>
      <c r="G113" t="str">
        <f>IF($D113="","",DATEDIF($D113,Paramètres!$B$3,"Y"))</f>
        <v/>
      </c>
      <c r="H113" t="str">
        <f>IF($D113="","",EDATE($D113,Paramètres!$B$4))</f>
        <v/>
      </c>
      <c r="K113" t="str">
        <f>IF($D113="","",IF($I113="",$H113,EDATE($I113,Paramètres!$B$5)))</f>
        <v/>
      </c>
      <c r="L113" t="str">
        <f>IF($D113="","",EDATE($D113,Paramètres!$B$6))</f>
        <v/>
      </c>
      <c r="M113" t="str">
        <f>IF($F113="","",IF($F113&gt;=Paramètres!$B$7,"Oui","Non"))</f>
        <v/>
      </c>
      <c r="N113" t="str">
        <f>IF($F113="","",IF($F113&gt;=Paramètres!$B$8,"Oui","Non"))</f>
        <v/>
      </c>
      <c r="O113" t="str">
        <f>IF($D113="","",IF($I113="", "Parcours (1ère année)",IF(Paramètres!$B$3&gt;=($L113-Paramètres!$B$9), "Bilan récapitulatif (8 ans)",IF(Paramètres!$B$3&gt;=($K113-Paramètres!$B$9), "Parcours (tous les 4 ans)",IF($N113="Oui","Fin de carrière",IF($M113="Oui","Mi-carrière",""))))))</f>
        <v/>
      </c>
      <c r="U113" s="3"/>
      <c r="V113" s="3"/>
      <c r="Z113" s="3"/>
    </row>
    <row r="114" spans="6:26" x14ac:dyDescent="0.2">
      <c r="F114" t="str">
        <f>IF($E114="","",DATEDIF($E114,Paramètres!$B$3,"Y"))</f>
        <v/>
      </c>
      <c r="G114" t="str">
        <f>IF($D114="","",DATEDIF($D114,Paramètres!$B$3,"Y"))</f>
        <v/>
      </c>
      <c r="H114" t="str">
        <f>IF($D114="","",EDATE($D114,Paramètres!$B$4))</f>
        <v/>
      </c>
      <c r="K114" t="str">
        <f>IF($D114="","",IF($I114="",$H114,EDATE($I114,Paramètres!$B$5)))</f>
        <v/>
      </c>
      <c r="L114" t="str">
        <f>IF($D114="","",EDATE($D114,Paramètres!$B$6))</f>
        <v/>
      </c>
      <c r="M114" t="str">
        <f>IF($F114="","",IF($F114&gt;=Paramètres!$B$7,"Oui","Non"))</f>
        <v/>
      </c>
      <c r="N114" t="str">
        <f>IF($F114="","",IF($F114&gt;=Paramètres!$B$8,"Oui","Non"))</f>
        <v/>
      </c>
      <c r="O114" t="str">
        <f>IF($D114="","",IF($I114="", "Parcours (1ère année)",IF(Paramètres!$B$3&gt;=($L114-Paramètres!$B$9), "Bilan récapitulatif (8 ans)",IF(Paramètres!$B$3&gt;=($K114-Paramètres!$B$9), "Parcours (tous les 4 ans)",IF($N114="Oui","Fin de carrière",IF($M114="Oui","Mi-carrière",""))))))</f>
        <v/>
      </c>
      <c r="U114" s="3"/>
      <c r="V114" s="3"/>
      <c r="Z114" s="3"/>
    </row>
    <row r="115" spans="6:26" x14ac:dyDescent="0.2">
      <c r="F115" t="str">
        <f>IF($E115="","",DATEDIF($E115,Paramètres!$B$3,"Y"))</f>
        <v/>
      </c>
      <c r="G115" t="str">
        <f>IF($D115="","",DATEDIF($D115,Paramètres!$B$3,"Y"))</f>
        <v/>
      </c>
      <c r="H115" t="str">
        <f>IF($D115="","",EDATE($D115,Paramètres!$B$4))</f>
        <v/>
      </c>
      <c r="K115" t="str">
        <f>IF($D115="","",IF($I115="",$H115,EDATE($I115,Paramètres!$B$5)))</f>
        <v/>
      </c>
      <c r="L115" t="str">
        <f>IF($D115="","",EDATE($D115,Paramètres!$B$6))</f>
        <v/>
      </c>
      <c r="M115" t="str">
        <f>IF($F115="","",IF($F115&gt;=Paramètres!$B$7,"Oui","Non"))</f>
        <v/>
      </c>
      <c r="N115" t="str">
        <f>IF($F115="","",IF($F115&gt;=Paramètres!$B$8,"Oui","Non"))</f>
        <v/>
      </c>
      <c r="O115" t="str">
        <f>IF($D115="","",IF($I115="", "Parcours (1ère année)",IF(Paramètres!$B$3&gt;=($L115-Paramètres!$B$9), "Bilan récapitulatif (8 ans)",IF(Paramètres!$B$3&gt;=($K115-Paramètres!$B$9), "Parcours (tous les 4 ans)",IF($N115="Oui","Fin de carrière",IF($M115="Oui","Mi-carrière",""))))))</f>
        <v/>
      </c>
      <c r="U115" s="3"/>
      <c r="V115" s="3"/>
      <c r="Z115" s="3"/>
    </row>
    <row r="116" spans="6:26" x14ac:dyDescent="0.2">
      <c r="F116" t="str">
        <f>IF($E116="","",DATEDIF($E116,Paramètres!$B$3,"Y"))</f>
        <v/>
      </c>
      <c r="G116" t="str">
        <f>IF($D116="","",DATEDIF($D116,Paramètres!$B$3,"Y"))</f>
        <v/>
      </c>
      <c r="H116" t="str">
        <f>IF($D116="","",EDATE($D116,Paramètres!$B$4))</f>
        <v/>
      </c>
      <c r="K116" t="str">
        <f>IF($D116="","",IF($I116="",$H116,EDATE($I116,Paramètres!$B$5)))</f>
        <v/>
      </c>
      <c r="L116" t="str">
        <f>IF($D116="","",EDATE($D116,Paramètres!$B$6))</f>
        <v/>
      </c>
      <c r="M116" t="str">
        <f>IF($F116="","",IF($F116&gt;=Paramètres!$B$7,"Oui","Non"))</f>
        <v/>
      </c>
      <c r="N116" t="str">
        <f>IF($F116="","",IF($F116&gt;=Paramètres!$B$8,"Oui","Non"))</f>
        <v/>
      </c>
      <c r="O116" t="str">
        <f>IF($D116="","",IF($I116="", "Parcours (1ère année)",IF(Paramètres!$B$3&gt;=($L116-Paramètres!$B$9), "Bilan récapitulatif (8 ans)",IF(Paramètres!$B$3&gt;=($K116-Paramètres!$B$9), "Parcours (tous les 4 ans)",IF($N116="Oui","Fin de carrière",IF($M116="Oui","Mi-carrière",""))))))</f>
        <v/>
      </c>
      <c r="U116" s="3"/>
      <c r="V116" s="3"/>
      <c r="Z116" s="3"/>
    </row>
    <row r="117" spans="6:26" x14ac:dyDescent="0.2">
      <c r="F117" t="str">
        <f>IF($E117="","",DATEDIF($E117,Paramètres!$B$3,"Y"))</f>
        <v/>
      </c>
      <c r="G117" t="str">
        <f>IF($D117="","",DATEDIF($D117,Paramètres!$B$3,"Y"))</f>
        <v/>
      </c>
      <c r="H117" t="str">
        <f>IF($D117="","",EDATE($D117,Paramètres!$B$4))</f>
        <v/>
      </c>
      <c r="K117" t="str">
        <f>IF($D117="","",IF($I117="",$H117,EDATE($I117,Paramètres!$B$5)))</f>
        <v/>
      </c>
      <c r="L117" t="str">
        <f>IF($D117="","",EDATE($D117,Paramètres!$B$6))</f>
        <v/>
      </c>
      <c r="M117" t="str">
        <f>IF($F117="","",IF($F117&gt;=Paramètres!$B$7,"Oui","Non"))</f>
        <v/>
      </c>
      <c r="N117" t="str">
        <f>IF($F117="","",IF($F117&gt;=Paramètres!$B$8,"Oui","Non"))</f>
        <v/>
      </c>
      <c r="O117" t="str">
        <f>IF($D117="","",IF($I117="", "Parcours (1ère année)",IF(Paramètres!$B$3&gt;=($L117-Paramètres!$B$9), "Bilan récapitulatif (8 ans)",IF(Paramètres!$B$3&gt;=($K117-Paramètres!$B$9), "Parcours (tous les 4 ans)",IF($N117="Oui","Fin de carrière",IF($M117="Oui","Mi-carrière",""))))))</f>
        <v/>
      </c>
      <c r="U117" s="3"/>
      <c r="V117" s="3"/>
      <c r="Z117" s="3"/>
    </row>
    <row r="118" spans="6:26" x14ac:dyDescent="0.2">
      <c r="F118" t="str">
        <f>IF($E118="","",DATEDIF($E118,Paramètres!$B$3,"Y"))</f>
        <v/>
      </c>
      <c r="G118" t="str">
        <f>IF($D118="","",DATEDIF($D118,Paramètres!$B$3,"Y"))</f>
        <v/>
      </c>
      <c r="H118" t="str">
        <f>IF($D118="","",EDATE($D118,Paramètres!$B$4))</f>
        <v/>
      </c>
      <c r="K118" t="str">
        <f>IF($D118="","",IF($I118="",$H118,EDATE($I118,Paramètres!$B$5)))</f>
        <v/>
      </c>
      <c r="L118" t="str">
        <f>IF($D118="","",EDATE($D118,Paramètres!$B$6))</f>
        <v/>
      </c>
      <c r="M118" t="str">
        <f>IF($F118="","",IF($F118&gt;=Paramètres!$B$7,"Oui","Non"))</f>
        <v/>
      </c>
      <c r="N118" t="str">
        <f>IF($F118="","",IF($F118&gt;=Paramètres!$B$8,"Oui","Non"))</f>
        <v/>
      </c>
      <c r="O118" t="str">
        <f>IF($D118="","",IF($I118="", "Parcours (1ère année)",IF(Paramètres!$B$3&gt;=($L118-Paramètres!$B$9), "Bilan récapitulatif (8 ans)",IF(Paramètres!$B$3&gt;=($K118-Paramètres!$B$9), "Parcours (tous les 4 ans)",IF($N118="Oui","Fin de carrière",IF($M118="Oui","Mi-carrière",""))))))</f>
        <v/>
      </c>
      <c r="U118" s="3"/>
      <c r="V118" s="3"/>
      <c r="Z118" s="3"/>
    </row>
    <row r="119" spans="6:26" x14ac:dyDescent="0.2">
      <c r="F119" t="str">
        <f>IF($E119="","",DATEDIF($E119,Paramètres!$B$3,"Y"))</f>
        <v/>
      </c>
      <c r="G119" t="str">
        <f>IF($D119="","",DATEDIF($D119,Paramètres!$B$3,"Y"))</f>
        <v/>
      </c>
      <c r="H119" t="str">
        <f>IF($D119="","",EDATE($D119,Paramètres!$B$4))</f>
        <v/>
      </c>
      <c r="K119" t="str">
        <f>IF($D119="","",IF($I119="",$H119,EDATE($I119,Paramètres!$B$5)))</f>
        <v/>
      </c>
      <c r="L119" t="str">
        <f>IF($D119="","",EDATE($D119,Paramètres!$B$6))</f>
        <v/>
      </c>
      <c r="M119" t="str">
        <f>IF($F119="","",IF($F119&gt;=Paramètres!$B$7,"Oui","Non"))</f>
        <v/>
      </c>
      <c r="N119" t="str">
        <f>IF($F119="","",IF($F119&gt;=Paramètres!$B$8,"Oui","Non"))</f>
        <v/>
      </c>
      <c r="O119" t="str">
        <f>IF($D119="","",IF($I119="", "Parcours (1ère année)",IF(Paramètres!$B$3&gt;=($L119-Paramètres!$B$9), "Bilan récapitulatif (8 ans)",IF(Paramètres!$B$3&gt;=($K119-Paramètres!$B$9), "Parcours (tous les 4 ans)",IF($N119="Oui","Fin de carrière",IF($M119="Oui","Mi-carrière",""))))))</f>
        <v/>
      </c>
      <c r="U119" s="3"/>
      <c r="V119" s="3"/>
      <c r="Z119" s="3"/>
    </row>
    <row r="120" spans="6:26" x14ac:dyDescent="0.2">
      <c r="F120" t="str">
        <f>IF($E120="","",DATEDIF($E120,Paramètres!$B$3,"Y"))</f>
        <v/>
      </c>
      <c r="G120" t="str">
        <f>IF($D120="","",DATEDIF($D120,Paramètres!$B$3,"Y"))</f>
        <v/>
      </c>
      <c r="H120" t="str">
        <f>IF($D120="","",EDATE($D120,Paramètres!$B$4))</f>
        <v/>
      </c>
      <c r="K120" t="str">
        <f>IF($D120="","",IF($I120="",$H120,EDATE($I120,Paramètres!$B$5)))</f>
        <v/>
      </c>
      <c r="L120" t="str">
        <f>IF($D120="","",EDATE($D120,Paramètres!$B$6))</f>
        <v/>
      </c>
      <c r="M120" t="str">
        <f>IF($F120="","",IF($F120&gt;=Paramètres!$B$7,"Oui","Non"))</f>
        <v/>
      </c>
      <c r="N120" t="str">
        <f>IF($F120="","",IF($F120&gt;=Paramètres!$B$8,"Oui","Non"))</f>
        <v/>
      </c>
      <c r="O120" t="str">
        <f>IF($D120="","",IF($I120="", "Parcours (1ère année)",IF(Paramètres!$B$3&gt;=($L120-Paramètres!$B$9), "Bilan récapitulatif (8 ans)",IF(Paramètres!$B$3&gt;=($K120-Paramètres!$B$9), "Parcours (tous les 4 ans)",IF($N120="Oui","Fin de carrière",IF($M120="Oui","Mi-carrière",""))))))</f>
        <v/>
      </c>
      <c r="U120" s="3"/>
      <c r="V120" s="3"/>
      <c r="Z120" s="3"/>
    </row>
    <row r="121" spans="6:26" x14ac:dyDescent="0.2">
      <c r="F121" t="str">
        <f>IF($E121="","",DATEDIF($E121,Paramètres!$B$3,"Y"))</f>
        <v/>
      </c>
      <c r="G121" t="str">
        <f>IF($D121="","",DATEDIF($D121,Paramètres!$B$3,"Y"))</f>
        <v/>
      </c>
      <c r="H121" t="str">
        <f>IF($D121="","",EDATE($D121,Paramètres!$B$4))</f>
        <v/>
      </c>
      <c r="K121" t="str">
        <f>IF($D121="","",IF($I121="",$H121,EDATE($I121,Paramètres!$B$5)))</f>
        <v/>
      </c>
      <c r="L121" t="str">
        <f>IF($D121="","",EDATE($D121,Paramètres!$B$6))</f>
        <v/>
      </c>
      <c r="M121" t="str">
        <f>IF($F121="","",IF($F121&gt;=Paramètres!$B$7,"Oui","Non"))</f>
        <v/>
      </c>
      <c r="N121" t="str">
        <f>IF($F121="","",IF($F121&gt;=Paramètres!$B$8,"Oui","Non"))</f>
        <v/>
      </c>
      <c r="O121" t="str">
        <f>IF($D121="","",IF($I121="", "Parcours (1ère année)",IF(Paramètres!$B$3&gt;=($L121-Paramètres!$B$9), "Bilan récapitulatif (8 ans)",IF(Paramètres!$B$3&gt;=($K121-Paramètres!$B$9), "Parcours (tous les 4 ans)",IF($N121="Oui","Fin de carrière",IF($M121="Oui","Mi-carrière",""))))))</f>
        <v/>
      </c>
      <c r="U121" s="3"/>
      <c r="V121" s="3"/>
      <c r="Z121" s="3"/>
    </row>
    <row r="122" spans="6:26" x14ac:dyDescent="0.2">
      <c r="F122" t="str">
        <f>IF($E122="","",DATEDIF($E122,Paramètres!$B$3,"Y"))</f>
        <v/>
      </c>
      <c r="G122" t="str">
        <f>IF($D122="","",DATEDIF($D122,Paramètres!$B$3,"Y"))</f>
        <v/>
      </c>
      <c r="H122" t="str">
        <f>IF($D122="","",EDATE($D122,Paramètres!$B$4))</f>
        <v/>
      </c>
      <c r="K122" t="str">
        <f>IF($D122="","",IF($I122="",$H122,EDATE($I122,Paramètres!$B$5)))</f>
        <v/>
      </c>
      <c r="L122" t="str">
        <f>IF($D122="","",EDATE($D122,Paramètres!$B$6))</f>
        <v/>
      </c>
      <c r="M122" t="str">
        <f>IF($F122="","",IF($F122&gt;=Paramètres!$B$7,"Oui","Non"))</f>
        <v/>
      </c>
      <c r="N122" t="str">
        <f>IF($F122="","",IF($F122&gt;=Paramètres!$B$8,"Oui","Non"))</f>
        <v/>
      </c>
      <c r="O122" t="str">
        <f>IF($D122="","",IF($I122="", "Parcours (1ère année)",IF(Paramètres!$B$3&gt;=($L122-Paramètres!$B$9), "Bilan récapitulatif (8 ans)",IF(Paramètres!$B$3&gt;=($K122-Paramètres!$B$9), "Parcours (tous les 4 ans)",IF($N122="Oui","Fin de carrière",IF($M122="Oui","Mi-carrière",""))))))</f>
        <v/>
      </c>
      <c r="U122" s="3"/>
      <c r="V122" s="3"/>
      <c r="Z122" s="3"/>
    </row>
    <row r="123" spans="6:26" x14ac:dyDescent="0.2">
      <c r="F123" t="str">
        <f>IF($E123="","",DATEDIF($E123,Paramètres!$B$3,"Y"))</f>
        <v/>
      </c>
      <c r="G123" t="str">
        <f>IF($D123="","",DATEDIF($D123,Paramètres!$B$3,"Y"))</f>
        <v/>
      </c>
      <c r="H123" t="str">
        <f>IF($D123="","",EDATE($D123,Paramètres!$B$4))</f>
        <v/>
      </c>
      <c r="K123" t="str">
        <f>IF($D123="","",IF($I123="",$H123,EDATE($I123,Paramètres!$B$5)))</f>
        <v/>
      </c>
      <c r="L123" t="str">
        <f>IF($D123="","",EDATE($D123,Paramètres!$B$6))</f>
        <v/>
      </c>
      <c r="M123" t="str">
        <f>IF($F123="","",IF($F123&gt;=Paramètres!$B$7,"Oui","Non"))</f>
        <v/>
      </c>
      <c r="N123" t="str">
        <f>IF($F123="","",IF($F123&gt;=Paramètres!$B$8,"Oui","Non"))</f>
        <v/>
      </c>
      <c r="O123" t="str">
        <f>IF($D123="","",IF($I123="", "Parcours (1ère année)",IF(Paramètres!$B$3&gt;=($L123-Paramètres!$B$9), "Bilan récapitulatif (8 ans)",IF(Paramètres!$B$3&gt;=($K123-Paramètres!$B$9), "Parcours (tous les 4 ans)",IF($N123="Oui","Fin de carrière",IF($M123="Oui","Mi-carrière",""))))))</f>
        <v/>
      </c>
      <c r="U123" s="3"/>
      <c r="V123" s="3"/>
      <c r="Z123" s="3"/>
    </row>
    <row r="124" spans="6:26" x14ac:dyDescent="0.2">
      <c r="F124" t="str">
        <f>IF($E124="","",DATEDIF($E124,Paramètres!$B$3,"Y"))</f>
        <v/>
      </c>
      <c r="G124" t="str">
        <f>IF($D124="","",DATEDIF($D124,Paramètres!$B$3,"Y"))</f>
        <v/>
      </c>
      <c r="H124" t="str">
        <f>IF($D124="","",EDATE($D124,Paramètres!$B$4))</f>
        <v/>
      </c>
      <c r="K124" t="str">
        <f>IF($D124="","",IF($I124="",$H124,EDATE($I124,Paramètres!$B$5)))</f>
        <v/>
      </c>
      <c r="L124" t="str">
        <f>IF($D124="","",EDATE($D124,Paramètres!$B$6))</f>
        <v/>
      </c>
      <c r="M124" t="str">
        <f>IF($F124="","",IF($F124&gt;=Paramètres!$B$7,"Oui","Non"))</f>
        <v/>
      </c>
      <c r="N124" t="str">
        <f>IF($F124="","",IF($F124&gt;=Paramètres!$B$8,"Oui","Non"))</f>
        <v/>
      </c>
      <c r="O124" t="str">
        <f>IF($D124="","",IF($I124="", "Parcours (1ère année)",IF(Paramètres!$B$3&gt;=($L124-Paramètres!$B$9), "Bilan récapitulatif (8 ans)",IF(Paramètres!$B$3&gt;=($K124-Paramètres!$B$9), "Parcours (tous les 4 ans)",IF($N124="Oui","Fin de carrière",IF($M124="Oui","Mi-carrière",""))))))</f>
        <v/>
      </c>
      <c r="U124" s="3"/>
      <c r="V124" s="3"/>
      <c r="Z124" s="3"/>
    </row>
    <row r="125" spans="6:26" x14ac:dyDescent="0.2">
      <c r="F125" t="str">
        <f>IF($E125="","",DATEDIF($E125,Paramètres!$B$3,"Y"))</f>
        <v/>
      </c>
      <c r="G125" t="str">
        <f>IF($D125="","",DATEDIF($D125,Paramètres!$B$3,"Y"))</f>
        <v/>
      </c>
      <c r="H125" t="str">
        <f>IF($D125="","",EDATE($D125,Paramètres!$B$4))</f>
        <v/>
      </c>
      <c r="K125" t="str">
        <f>IF($D125="","",IF($I125="",$H125,EDATE($I125,Paramètres!$B$5)))</f>
        <v/>
      </c>
      <c r="L125" t="str">
        <f>IF($D125="","",EDATE($D125,Paramètres!$B$6))</f>
        <v/>
      </c>
      <c r="M125" t="str">
        <f>IF($F125="","",IF($F125&gt;=Paramètres!$B$7,"Oui","Non"))</f>
        <v/>
      </c>
      <c r="N125" t="str">
        <f>IF($F125="","",IF($F125&gt;=Paramètres!$B$8,"Oui","Non"))</f>
        <v/>
      </c>
      <c r="O125" t="str">
        <f>IF($D125="","",IF($I125="", "Parcours (1ère année)",IF(Paramètres!$B$3&gt;=($L125-Paramètres!$B$9), "Bilan récapitulatif (8 ans)",IF(Paramètres!$B$3&gt;=($K125-Paramètres!$B$9), "Parcours (tous les 4 ans)",IF($N125="Oui","Fin de carrière",IF($M125="Oui","Mi-carrière",""))))))</f>
        <v/>
      </c>
      <c r="U125" s="3"/>
      <c r="V125" s="3"/>
      <c r="Z125" s="3"/>
    </row>
    <row r="126" spans="6:26" x14ac:dyDescent="0.2">
      <c r="F126" t="str">
        <f>IF($E126="","",DATEDIF($E126,Paramètres!$B$3,"Y"))</f>
        <v/>
      </c>
      <c r="G126" t="str">
        <f>IF($D126="","",DATEDIF($D126,Paramètres!$B$3,"Y"))</f>
        <v/>
      </c>
      <c r="H126" t="str">
        <f>IF($D126="","",EDATE($D126,Paramètres!$B$4))</f>
        <v/>
      </c>
      <c r="K126" t="str">
        <f>IF($D126="","",IF($I126="",$H126,EDATE($I126,Paramètres!$B$5)))</f>
        <v/>
      </c>
      <c r="L126" t="str">
        <f>IF($D126="","",EDATE($D126,Paramètres!$B$6))</f>
        <v/>
      </c>
      <c r="M126" t="str">
        <f>IF($F126="","",IF($F126&gt;=Paramètres!$B$7,"Oui","Non"))</f>
        <v/>
      </c>
      <c r="N126" t="str">
        <f>IF($F126="","",IF($F126&gt;=Paramètres!$B$8,"Oui","Non"))</f>
        <v/>
      </c>
      <c r="O126" t="str">
        <f>IF($D126="","",IF($I126="", "Parcours (1ère année)",IF(Paramètres!$B$3&gt;=($L126-Paramètres!$B$9), "Bilan récapitulatif (8 ans)",IF(Paramètres!$B$3&gt;=($K126-Paramètres!$B$9), "Parcours (tous les 4 ans)",IF($N126="Oui","Fin de carrière",IF($M126="Oui","Mi-carrière",""))))))</f>
        <v/>
      </c>
      <c r="U126" s="3"/>
      <c r="V126" s="3"/>
      <c r="Z126" s="3"/>
    </row>
    <row r="127" spans="6:26" x14ac:dyDescent="0.2">
      <c r="F127" t="str">
        <f>IF($E127="","",DATEDIF($E127,Paramètres!$B$3,"Y"))</f>
        <v/>
      </c>
      <c r="G127" t="str">
        <f>IF($D127="","",DATEDIF($D127,Paramètres!$B$3,"Y"))</f>
        <v/>
      </c>
      <c r="H127" t="str">
        <f>IF($D127="","",EDATE($D127,Paramètres!$B$4))</f>
        <v/>
      </c>
      <c r="K127" t="str">
        <f>IF($D127="","",IF($I127="",$H127,EDATE($I127,Paramètres!$B$5)))</f>
        <v/>
      </c>
      <c r="L127" t="str">
        <f>IF($D127="","",EDATE($D127,Paramètres!$B$6))</f>
        <v/>
      </c>
      <c r="M127" t="str">
        <f>IF($F127="","",IF($F127&gt;=Paramètres!$B$7,"Oui","Non"))</f>
        <v/>
      </c>
      <c r="N127" t="str">
        <f>IF($F127="","",IF($F127&gt;=Paramètres!$B$8,"Oui","Non"))</f>
        <v/>
      </c>
      <c r="O127" t="str">
        <f>IF($D127="","",IF($I127="", "Parcours (1ère année)",IF(Paramètres!$B$3&gt;=($L127-Paramètres!$B$9), "Bilan récapitulatif (8 ans)",IF(Paramètres!$B$3&gt;=($K127-Paramètres!$B$9), "Parcours (tous les 4 ans)",IF($N127="Oui","Fin de carrière",IF($M127="Oui","Mi-carrière",""))))))</f>
        <v/>
      </c>
      <c r="U127" s="3"/>
      <c r="V127" s="3"/>
      <c r="Z127" s="3"/>
    </row>
    <row r="128" spans="6:26" x14ac:dyDescent="0.2">
      <c r="F128" t="str">
        <f>IF($E128="","",DATEDIF($E128,Paramètres!$B$3,"Y"))</f>
        <v/>
      </c>
      <c r="G128" t="str">
        <f>IF($D128="","",DATEDIF($D128,Paramètres!$B$3,"Y"))</f>
        <v/>
      </c>
      <c r="H128" t="str">
        <f>IF($D128="","",EDATE($D128,Paramètres!$B$4))</f>
        <v/>
      </c>
      <c r="K128" t="str">
        <f>IF($D128="","",IF($I128="",$H128,EDATE($I128,Paramètres!$B$5)))</f>
        <v/>
      </c>
      <c r="L128" t="str">
        <f>IF($D128="","",EDATE($D128,Paramètres!$B$6))</f>
        <v/>
      </c>
      <c r="M128" t="str">
        <f>IF($F128="","",IF($F128&gt;=Paramètres!$B$7,"Oui","Non"))</f>
        <v/>
      </c>
      <c r="N128" t="str">
        <f>IF($F128="","",IF($F128&gt;=Paramètres!$B$8,"Oui","Non"))</f>
        <v/>
      </c>
      <c r="O128" t="str">
        <f>IF($D128="","",IF($I128="", "Parcours (1ère année)",IF(Paramètres!$B$3&gt;=($L128-Paramètres!$B$9), "Bilan récapitulatif (8 ans)",IF(Paramètres!$B$3&gt;=($K128-Paramètres!$B$9), "Parcours (tous les 4 ans)",IF($N128="Oui","Fin de carrière",IF($M128="Oui","Mi-carrière",""))))))</f>
        <v/>
      </c>
      <c r="U128" s="3"/>
      <c r="V128" s="3"/>
      <c r="Z128" s="3"/>
    </row>
    <row r="129" spans="6:26" x14ac:dyDescent="0.2">
      <c r="F129" t="str">
        <f>IF($E129="","",DATEDIF($E129,Paramètres!$B$3,"Y"))</f>
        <v/>
      </c>
      <c r="G129" t="str">
        <f>IF($D129="","",DATEDIF($D129,Paramètres!$B$3,"Y"))</f>
        <v/>
      </c>
      <c r="H129" t="str">
        <f>IF($D129="","",EDATE($D129,Paramètres!$B$4))</f>
        <v/>
      </c>
      <c r="K129" t="str">
        <f>IF($D129="","",IF($I129="",$H129,EDATE($I129,Paramètres!$B$5)))</f>
        <v/>
      </c>
      <c r="L129" t="str">
        <f>IF($D129="","",EDATE($D129,Paramètres!$B$6))</f>
        <v/>
      </c>
      <c r="M129" t="str">
        <f>IF($F129="","",IF($F129&gt;=Paramètres!$B$7,"Oui","Non"))</f>
        <v/>
      </c>
      <c r="N129" t="str">
        <f>IF($F129="","",IF($F129&gt;=Paramètres!$B$8,"Oui","Non"))</f>
        <v/>
      </c>
      <c r="O129" t="str">
        <f>IF($D129="","",IF($I129="", "Parcours (1ère année)",IF(Paramètres!$B$3&gt;=($L129-Paramètres!$B$9), "Bilan récapitulatif (8 ans)",IF(Paramètres!$B$3&gt;=($K129-Paramètres!$B$9), "Parcours (tous les 4 ans)",IF($N129="Oui","Fin de carrière",IF($M129="Oui","Mi-carrière",""))))))</f>
        <v/>
      </c>
      <c r="U129" s="3"/>
      <c r="V129" s="3"/>
      <c r="Z129" s="3"/>
    </row>
    <row r="130" spans="6:26" x14ac:dyDescent="0.2">
      <c r="F130" t="str">
        <f>IF($E130="","",DATEDIF($E130,Paramètres!$B$3,"Y"))</f>
        <v/>
      </c>
      <c r="G130" t="str">
        <f>IF($D130="","",DATEDIF($D130,Paramètres!$B$3,"Y"))</f>
        <v/>
      </c>
      <c r="H130" t="str">
        <f>IF($D130="","",EDATE($D130,Paramètres!$B$4))</f>
        <v/>
      </c>
      <c r="K130" t="str">
        <f>IF($D130="","",IF($I130="",$H130,EDATE($I130,Paramètres!$B$5)))</f>
        <v/>
      </c>
      <c r="L130" t="str">
        <f>IF($D130="","",EDATE($D130,Paramètres!$B$6))</f>
        <v/>
      </c>
      <c r="M130" t="str">
        <f>IF($F130="","",IF($F130&gt;=Paramètres!$B$7,"Oui","Non"))</f>
        <v/>
      </c>
      <c r="N130" t="str">
        <f>IF($F130="","",IF($F130&gt;=Paramètres!$B$8,"Oui","Non"))</f>
        <v/>
      </c>
      <c r="O130" t="str">
        <f>IF($D130="","",IF($I130="", "Parcours (1ère année)",IF(Paramètres!$B$3&gt;=($L130-Paramètres!$B$9), "Bilan récapitulatif (8 ans)",IF(Paramètres!$B$3&gt;=($K130-Paramètres!$B$9), "Parcours (tous les 4 ans)",IF($N130="Oui","Fin de carrière",IF($M130="Oui","Mi-carrière",""))))))</f>
        <v/>
      </c>
      <c r="U130" s="3"/>
      <c r="V130" s="3"/>
      <c r="Z130" s="3"/>
    </row>
    <row r="131" spans="6:26" x14ac:dyDescent="0.2">
      <c r="F131" t="str">
        <f>IF($E131="","",DATEDIF($E131,Paramètres!$B$3,"Y"))</f>
        <v/>
      </c>
      <c r="G131" t="str">
        <f>IF($D131="","",DATEDIF($D131,Paramètres!$B$3,"Y"))</f>
        <v/>
      </c>
      <c r="H131" t="str">
        <f>IF($D131="","",EDATE($D131,Paramètres!$B$4))</f>
        <v/>
      </c>
      <c r="K131" t="str">
        <f>IF($D131="","",IF($I131="",$H131,EDATE($I131,Paramètres!$B$5)))</f>
        <v/>
      </c>
      <c r="L131" t="str">
        <f>IF($D131="","",EDATE($D131,Paramètres!$B$6))</f>
        <v/>
      </c>
      <c r="M131" t="str">
        <f>IF($F131="","",IF($F131&gt;=Paramètres!$B$7,"Oui","Non"))</f>
        <v/>
      </c>
      <c r="N131" t="str">
        <f>IF($F131="","",IF($F131&gt;=Paramètres!$B$8,"Oui","Non"))</f>
        <v/>
      </c>
      <c r="O131" t="str">
        <f>IF($D131="","",IF($I131="", "Parcours (1ère année)",IF(Paramètres!$B$3&gt;=($L131-Paramètres!$B$9), "Bilan récapitulatif (8 ans)",IF(Paramètres!$B$3&gt;=($K131-Paramètres!$B$9), "Parcours (tous les 4 ans)",IF($N131="Oui","Fin de carrière",IF($M131="Oui","Mi-carrière",""))))))</f>
        <v/>
      </c>
      <c r="U131" s="3"/>
      <c r="V131" s="3"/>
      <c r="Z131" s="3"/>
    </row>
    <row r="132" spans="6:26" x14ac:dyDescent="0.2">
      <c r="F132" t="str">
        <f>IF($E132="","",DATEDIF($E132,Paramètres!$B$3,"Y"))</f>
        <v/>
      </c>
      <c r="G132" t="str">
        <f>IF($D132="","",DATEDIF($D132,Paramètres!$B$3,"Y"))</f>
        <v/>
      </c>
      <c r="H132" t="str">
        <f>IF($D132="","",EDATE($D132,Paramètres!$B$4))</f>
        <v/>
      </c>
      <c r="K132" t="str">
        <f>IF($D132="","",IF($I132="",$H132,EDATE($I132,Paramètres!$B$5)))</f>
        <v/>
      </c>
      <c r="L132" t="str">
        <f>IF($D132="","",EDATE($D132,Paramètres!$B$6))</f>
        <v/>
      </c>
      <c r="M132" t="str">
        <f>IF($F132="","",IF($F132&gt;=Paramètres!$B$7,"Oui","Non"))</f>
        <v/>
      </c>
      <c r="N132" t="str">
        <f>IF($F132="","",IF($F132&gt;=Paramètres!$B$8,"Oui","Non"))</f>
        <v/>
      </c>
      <c r="O132" t="str">
        <f>IF($D132="","",IF($I132="", "Parcours (1ère année)",IF(Paramètres!$B$3&gt;=($L132-Paramètres!$B$9), "Bilan récapitulatif (8 ans)",IF(Paramètres!$B$3&gt;=($K132-Paramètres!$B$9), "Parcours (tous les 4 ans)",IF($N132="Oui","Fin de carrière",IF($M132="Oui","Mi-carrière",""))))))</f>
        <v/>
      </c>
      <c r="U132" s="3"/>
      <c r="V132" s="3"/>
      <c r="Z132" s="3"/>
    </row>
    <row r="133" spans="6:26" x14ac:dyDescent="0.2">
      <c r="F133" t="str">
        <f>IF($E133="","",DATEDIF($E133,Paramètres!$B$3,"Y"))</f>
        <v/>
      </c>
      <c r="G133" t="str">
        <f>IF($D133="","",DATEDIF($D133,Paramètres!$B$3,"Y"))</f>
        <v/>
      </c>
      <c r="H133" t="str">
        <f>IF($D133="","",EDATE($D133,Paramètres!$B$4))</f>
        <v/>
      </c>
      <c r="K133" t="str">
        <f>IF($D133="","",IF($I133="",$H133,EDATE($I133,Paramètres!$B$5)))</f>
        <v/>
      </c>
      <c r="L133" t="str">
        <f>IF($D133="","",EDATE($D133,Paramètres!$B$6))</f>
        <v/>
      </c>
      <c r="M133" t="str">
        <f>IF($F133="","",IF($F133&gt;=Paramètres!$B$7,"Oui","Non"))</f>
        <v/>
      </c>
      <c r="N133" t="str">
        <f>IF($F133="","",IF($F133&gt;=Paramètres!$B$8,"Oui","Non"))</f>
        <v/>
      </c>
      <c r="O133" t="str">
        <f>IF($D133="","",IF($I133="", "Parcours (1ère année)",IF(Paramètres!$B$3&gt;=($L133-Paramètres!$B$9), "Bilan récapitulatif (8 ans)",IF(Paramètres!$B$3&gt;=($K133-Paramètres!$B$9), "Parcours (tous les 4 ans)",IF($N133="Oui","Fin de carrière",IF($M133="Oui","Mi-carrière",""))))))</f>
        <v/>
      </c>
      <c r="U133" s="3"/>
      <c r="V133" s="3"/>
      <c r="Z133" s="3"/>
    </row>
    <row r="134" spans="6:26" x14ac:dyDescent="0.2">
      <c r="F134" t="str">
        <f>IF($E134="","",DATEDIF($E134,Paramètres!$B$3,"Y"))</f>
        <v/>
      </c>
      <c r="G134" t="str">
        <f>IF($D134="","",DATEDIF($D134,Paramètres!$B$3,"Y"))</f>
        <v/>
      </c>
      <c r="H134" t="str">
        <f>IF($D134="","",EDATE($D134,Paramètres!$B$4))</f>
        <v/>
      </c>
      <c r="K134" t="str">
        <f>IF($D134="","",IF($I134="",$H134,EDATE($I134,Paramètres!$B$5)))</f>
        <v/>
      </c>
      <c r="L134" t="str">
        <f>IF($D134="","",EDATE($D134,Paramètres!$B$6))</f>
        <v/>
      </c>
      <c r="M134" t="str">
        <f>IF($F134="","",IF($F134&gt;=Paramètres!$B$7,"Oui","Non"))</f>
        <v/>
      </c>
      <c r="N134" t="str">
        <f>IF($F134="","",IF($F134&gt;=Paramètres!$B$8,"Oui","Non"))</f>
        <v/>
      </c>
      <c r="O134" t="str">
        <f>IF($D134="","",IF($I134="", "Parcours (1ère année)",IF(Paramètres!$B$3&gt;=($L134-Paramètres!$B$9), "Bilan récapitulatif (8 ans)",IF(Paramètres!$B$3&gt;=($K134-Paramètres!$B$9), "Parcours (tous les 4 ans)",IF($N134="Oui","Fin de carrière",IF($M134="Oui","Mi-carrière",""))))))</f>
        <v/>
      </c>
      <c r="U134" s="3"/>
      <c r="V134" s="3"/>
      <c r="Z134" s="3"/>
    </row>
    <row r="135" spans="6:26" x14ac:dyDescent="0.2">
      <c r="F135" t="str">
        <f>IF($E135="","",DATEDIF($E135,Paramètres!$B$3,"Y"))</f>
        <v/>
      </c>
      <c r="G135" t="str">
        <f>IF($D135="","",DATEDIF($D135,Paramètres!$B$3,"Y"))</f>
        <v/>
      </c>
      <c r="H135" t="str">
        <f>IF($D135="","",EDATE($D135,Paramètres!$B$4))</f>
        <v/>
      </c>
      <c r="K135" t="str">
        <f>IF($D135="","",IF($I135="",$H135,EDATE($I135,Paramètres!$B$5)))</f>
        <v/>
      </c>
      <c r="L135" t="str">
        <f>IF($D135="","",EDATE($D135,Paramètres!$B$6))</f>
        <v/>
      </c>
      <c r="M135" t="str">
        <f>IF($F135="","",IF($F135&gt;=Paramètres!$B$7,"Oui","Non"))</f>
        <v/>
      </c>
      <c r="N135" t="str">
        <f>IF($F135="","",IF($F135&gt;=Paramètres!$B$8,"Oui","Non"))</f>
        <v/>
      </c>
      <c r="O135" t="str">
        <f>IF($D135="","",IF($I135="", "Parcours (1ère année)",IF(Paramètres!$B$3&gt;=($L135-Paramètres!$B$9), "Bilan récapitulatif (8 ans)",IF(Paramètres!$B$3&gt;=($K135-Paramètres!$B$9), "Parcours (tous les 4 ans)",IF($N135="Oui","Fin de carrière",IF($M135="Oui","Mi-carrière",""))))))</f>
        <v/>
      </c>
      <c r="U135" s="3"/>
      <c r="V135" s="3"/>
      <c r="Z135" s="3"/>
    </row>
    <row r="136" spans="6:26" x14ac:dyDescent="0.2">
      <c r="F136" t="str">
        <f>IF($E136="","",DATEDIF($E136,Paramètres!$B$3,"Y"))</f>
        <v/>
      </c>
      <c r="G136" t="str">
        <f>IF($D136="","",DATEDIF($D136,Paramètres!$B$3,"Y"))</f>
        <v/>
      </c>
      <c r="H136" t="str">
        <f>IF($D136="","",EDATE($D136,Paramètres!$B$4))</f>
        <v/>
      </c>
      <c r="K136" t="str">
        <f>IF($D136="","",IF($I136="",$H136,EDATE($I136,Paramètres!$B$5)))</f>
        <v/>
      </c>
      <c r="L136" t="str">
        <f>IF($D136="","",EDATE($D136,Paramètres!$B$6))</f>
        <v/>
      </c>
      <c r="M136" t="str">
        <f>IF($F136="","",IF($F136&gt;=Paramètres!$B$7,"Oui","Non"))</f>
        <v/>
      </c>
      <c r="N136" t="str">
        <f>IF($F136="","",IF($F136&gt;=Paramètres!$B$8,"Oui","Non"))</f>
        <v/>
      </c>
      <c r="O136" t="str">
        <f>IF($D136="","",IF($I136="", "Parcours (1ère année)",IF(Paramètres!$B$3&gt;=($L136-Paramètres!$B$9), "Bilan récapitulatif (8 ans)",IF(Paramètres!$B$3&gt;=($K136-Paramètres!$B$9), "Parcours (tous les 4 ans)",IF($N136="Oui","Fin de carrière",IF($M136="Oui","Mi-carrière",""))))))</f>
        <v/>
      </c>
      <c r="U136" s="3"/>
      <c r="V136" s="3"/>
      <c r="Z136" s="3"/>
    </row>
    <row r="137" spans="6:26" x14ac:dyDescent="0.2">
      <c r="F137" t="str">
        <f>IF($E137="","",DATEDIF($E137,Paramètres!$B$3,"Y"))</f>
        <v/>
      </c>
      <c r="G137" t="str">
        <f>IF($D137="","",DATEDIF($D137,Paramètres!$B$3,"Y"))</f>
        <v/>
      </c>
      <c r="H137" t="str">
        <f>IF($D137="","",EDATE($D137,Paramètres!$B$4))</f>
        <v/>
      </c>
      <c r="K137" t="str">
        <f>IF($D137="","",IF($I137="",$H137,EDATE($I137,Paramètres!$B$5)))</f>
        <v/>
      </c>
      <c r="L137" t="str">
        <f>IF($D137="","",EDATE($D137,Paramètres!$B$6))</f>
        <v/>
      </c>
      <c r="M137" t="str">
        <f>IF($F137="","",IF($F137&gt;=Paramètres!$B$7,"Oui","Non"))</f>
        <v/>
      </c>
      <c r="N137" t="str">
        <f>IF($F137="","",IF($F137&gt;=Paramètres!$B$8,"Oui","Non"))</f>
        <v/>
      </c>
      <c r="O137" t="str">
        <f>IF($D137="","",IF($I137="", "Parcours (1ère année)",IF(Paramètres!$B$3&gt;=($L137-Paramètres!$B$9), "Bilan récapitulatif (8 ans)",IF(Paramètres!$B$3&gt;=($K137-Paramètres!$B$9), "Parcours (tous les 4 ans)",IF($N137="Oui","Fin de carrière",IF($M137="Oui","Mi-carrière",""))))))</f>
        <v/>
      </c>
      <c r="U137" s="3"/>
      <c r="V137" s="3"/>
      <c r="Z137" s="3"/>
    </row>
    <row r="138" spans="6:26" x14ac:dyDescent="0.2">
      <c r="F138" t="str">
        <f>IF($E138="","",DATEDIF($E138,Paramètres!$B$3,"Y"))</f>
        <v/>
      </c>
      <c r="G138" t="str">
        <f>IF($D138="","",DATEDIF($D138,Paramètres!$B$3,"Y"))</f>
        <v/>
      </c>
      <c r="H138" t="str">
        <f>IF($D138="","",EDATE($D138,Paramètres!$B$4))</f>
        <v/>
      </c>
      <c r="K138" t="str">
        <f>IF($D138="","",IF($I138="",$H138,EDATE($I138,Paramètres!$B$5)))</f>
        <v/>
      </c>
      <c r="L138" t="str">
        <f>IF($D138="","",EDATE($D138,Paramètres!$B$6))</f>
        <v/>
      </c>
      <c r="M138" t="str">
        <f>IF($F138="","",IF($F138&gt;=Paramètres!$B$7,"Oui","Non"))</f>
        <v/>
      </c>
      <c r="N138" t="str">
        <f>IF($F138="","",IF($F138&gt;=Paramètres!$B$8,"Oui","Non"))</f>
        <v/>
      </c>
      <c r="O138" t="str">
        <f>IF($D138="","",IF($I138="", "Parcours (1ère année)",IF(Paramètres!$B$3&gt;=($L138-Paramètres!$B$9), "Bilan récapitulatif (8 ans)",IF(Paramètres!$B$3&gt;=($K138-Paramètres!$B$9), "Parcours (tous les 4 ans)",IF($N138="Oui","Fin de carrière",IF($M138="Oui","Mi-carrière",""))))))</f>
        <v/>
      </c>
      <c r="U138" s="3"/>
      <c r="V138" s="3"/>
      <c r="Z138" s="3"/>
    </row>
    <row r="139" spans="6:26" x14ac:dyDescent="0.2">
      <c r="F139" t="str">
        <f>IF($E139="","",DATEDIF($E139,Paramètres!$B$3,"Y"))</f>
        <v/>
      </c>
      <c r="G139" t="str">
        <f>IF($D139="","",DATEDIF($D139,Paramètres!$B$3,"Y"))</f>
        <v/>
      </c>
      <c r="H139" t="str">
        <f>IF($D139="","",EDATE($D139,Paramètres!$B$4))</f>
        <v/>
      </c>
      <c r="K139" t="str">
        <f>IF($D139="","",IF($I139="",$H139,EDATE($I139,Paramètres!$B$5)))</f>
        <v/>
      </c>
      <c r="L139" t="str">
        <f>IF($D139="","",EDATE($D139,Paramètres!$B$6))</f>
        <v/>
      </c>
      <c r="M139" t="str">
        <f>IF($F139="","",IF($F139&gt;=Paramètres!$B$7,"Oui","Non"))</f>
        <v/>
      </c>
      <c r="N139" t="str">
        <f>IF($F139="","",IF($F139&gt;=Paramètres!$B$8,"Oui","Non"))</f>
        <v/>
      </c>
      <c r="O139" t="str">
        <f>IF($D139="","",IF($I139="", "Parcours (1ère année)",IF(Paramètres!$B$3&gt;=($L139-Paramètres!$B$9), "Bilan récapitulatif (8 ans)",IF(Paramètres!$B$3&gt;=($K139-Paramètres!$B$9), "Parcours (tous les 4 ans)",IF($N139="Oui","Fin de carrière",IF($M139="Oui","Mi-carrière",""))))))</f>
        <v/>
      </c>
      <c r="U139" s="3"/>
      <c r="V139" s="3"/>
      <c r="Z139" s="3"/>
    </row>
    <row r="140" spans="6:26" x14ac:dyDescent="0.2">
      <c r="F140" t="str">
        <f>IF($E140="","",DATEDIF($E140,Paramètres!$B$3,"Y"))</f>
        <v/>
      </c>
      <c r="G140" t="str">
        <f>IF($D140="","",DATEDIF($D140,Paramètres!$B$3,"Y"))</f>
        <v/>
      </c>
      <c r="H140" t="str">
        <f>IF($D140="","",EDATE($D140,Paramètres!$B$4))</f>
        <v/>
      </c>
      <c r="K140" t="str">
        <f>IF($D140="","",IF($I140="",$H140,EDATE($I140,Paramètres!$B$5)))</f>
        <v/>
      </c>
      <c r="L140" t="str">
        <f>IF($D140="","",EDATE($D140,Paramètres!$B$6))</f>
        <v/>
      </c>
      <c r="M140" t="str">
        <f>IF($F140="","",IF($F140&gt;=Paramètres!$B$7,"Oui","Non"))</f>
        <v/>
      </c>
      <c r="N140" t="str">
        <f>IF($F140="","",IF($F140&gt;=Paramètres!$B$8,"Oui","Non"))</f>
        <v/>
      </c>
      <c r="O140" t="str">
        <f>IF($D140="","",IF($I140="", "Parcours (1ère année)",IF(Paramètres!$B$3&gt;=($L140-Paramètres!$B$9), "Bilan récapitulatif (8 ans)",IF(Paramètres!$B$3&gt;=($K140-Paramètres!$B$9), "Parcours (tous les 4 ans)",IF($N140="Oui","Fin de carrière",IF($M140="Oui","Mi-carrière",""))))))</f>
        <v/>
      </c>
      <c r="U140" s="3"/>
      <c r="V140" s="3"/>
      <c r="Z140" s="3"/>
    </row>
    <row r="141" spans="6:26" x14ac:dyDescent="0.2">
      <c r="F141" t="str">
        <f>IF($E141="","",DATEDIF($E141,Paramètres!$B$3,"Y"))</f>
        <v/>
      </c>
      <c r="G141" t="str">
        <f>IF($D141="","",DATEDIF($D141,Paramètres!$B$3,"Y"))</f>
        <v/>
      </c>
      <c r="H141" t="str">
        <f>IF($D141="","",EDATE($D141,Paramètres!$B$4))</f>
        <v/>
      </c>
      <c r="K141" t="str">
        <f>IF($D141="","",IF($I141="",$H141,EDATE($I141,Paramètres!$B$5)))</f>
        <v/>
      </c>
      <c r="L141" t="str">
        <f>IF($D141="","",EDATE($D141,Paramètres!$B$6))</f>
        <v/>
      </c>
      <c r="M141" t="str">
        <f>IF($F141="","",IF($F141&gt;=Paramètres!$B$7,"Oui","Non"))</f>
        <v/>
      </c>
      <c r="N141" t="str">
        <f>IF($F141="","",IF($F141&gt;=Paramètres!$B$8,"Oui","Non"))</f>
        <v/>
      </c>
      <c r="O141" t="str">
        <f>IF($D141="","",IF($I141="", "Parcours (1ère année)",IF(Paramètres!$B$3&gt;=($L141-Paramètres!$B$9), "Bilan récapitulatif (8 ans)",IF(Paramètres!$B$3&gt;=($K141-Paramètres!$B$9), "Parcours (tous les 4 ans)",IF($N141="Oui","Fin de carrière",IF($M141="Oui","Mi-carrière",""))))))</f>
        <v/>
      </c>
      <c r="U141" s="3"/>
      <c r="V141" s="3"/>
      <c r="Z141" s="3"/>
    </row>
    <row r="142" spans="6:26" x14ac:dyDescent="0.2">
      <c r="F142" t="str">
        <f>IF($E142="","",DATEDIF($E142,Paramètres!$B$3,"Y"))</f>
        <v/>
      </c>
      <c r="G142" t="str">
        <f>IF($D142="","",DATEDIF($D142,Paramètres!$B$3,"Y"))</f>
        <v/>
      </c>
      <c r="H142" t="str">
        <f>IF($D142="","",EDATE($D142,Paramètres!$B$4))</f>
        <v/>
      </c>
      <c r="K142" t="str">
        <f>IF($D142="","",IF($I142="",$H142,EDATE($I142,Paramètres!$B$5)))</f>
        <v/>
      </c>
      <c r="L142" t="str">
        <f>IF($D142="","",EDATE($D142,Paramètres!$B$6))</f>
        <v/>
      </c>
      <c r="M142" t="str">
        <f>IF($F142="","",IF($F142&gt;=Paramètres!$B$7,"Oui","Non"))</f>
        <v/>
      </c>
      <c r="N142" t="str">
        <f>IF($F142="","",IF($F142&gt;=Paramètres!$B$8,"Oui","Non"))</f>
        <v/>
      </c>
      <c r="O142" t="str">
        <f>IF($D142="","",IF($I142="", "Parcours (1ère année)",IF(Paramètres!$B$3&gt;=($L142-Paramètres!$B$9), "Bilan récapitulatif (8 ans)",IF(Paramètres!$B$3&gt;=($K142-Paramètres!$B$9), "Parcours (tous les 4 ans)",IF($N142="Oui","Fin de carrière",IF($M142="Oui","Mi-carrière",""))))))</f>
        <v/>
      </c>
      <c r="U142" s="3"/>
      <c r="V142" s="3"/>
      <c r="Z142" s="3"/>
    </row>
    <row r="143" spans="6:26" x14ac:dyDescent="0.2">
      <c r="F143" t="str">
        <f>IF($E143="","",DATEDIF($E143,Paramètres!$B$3,"Y"))</f>
        <v/>
      </c>
      <c r="G143" t="str">
        <f>IF($D143="","",DATEDIF($D143,Paramètres!$B$3,"Y"))</f>
        <v/>
      </c>
      <c r="H143" t="str">
        <f>IF($D143="","",EDATE($D143,Paramètres!$B$4))</f>
        <v/>
      </c>
      <c r="K143" t="str">
        <f>IF($D143="","",IF($I143="",$H143,EDATE($I143,Paramètres!$B$5)))</f>
        <v/>
      </c>
      <c r="L143" t="str">
        <f>IF($D143="","",EDATE($D143,Paramètres!$B$6))</f>
        <v/>
      </c>
      <c r="M143" t="str">
        <f>IF($F143="","",IF($F143&gt;=Paramètres!$B$7,"Oui","Non"))</f>
        <v/>
      </c>
      <c r="N143" t="str">
        <f>IF($F143="","",IF($F143&gt;=Paramètres!$B$8,"Oui","Non"))</f>
        <v/>
      </c>
      <c r="O143" t="str">
        <f>IF($D143="","",IF($I143="", "Parcours (1ère année)",IF(Paramètres!$B$3&gt;=($L143-Paramètres!$B$9), "Bilan récapitulatif (8 ans)",IF(Paramètres!$B$3&gt;=($K143-Paramètres!$B$9), "Parcours (tous les 4 ans)",IF($N143="Oui","Fin de carrière",IF($M143="Oui","Mi-carrière",""))))))</f>
        <v/>
      </c>
      <c r="U143" s="3"/>
      <c r="V143" s="3"/>
      <c r="Z143" s="3"/>
    </row>
    <row r="144" spans="6:26" x14ac:dyDescent="0.2">
      <c r="F144" t="str">
        <f>IF($E144="","",DATEDIF($E144,Paramètres!$B$3,"Y"))</f>
        <v/>
      </c>
      <c r="G144" t="str">
        <f>IF($D144="","",DATEDIF($D144,Paramètres!$B$3,"Y"))</f>
        <v/>
      </c>
      <c r="H144" t="str">
        <f>IF($D144="","",EDATE($D144,Paramètres!$B$4))</f>
        <v/>
      </c>
      <c r="K144" t="str">
        <f>IF($D144="","",IF($I144="",$H144,EDATE($I144,Paramètres!$B$5)))</f>
        <v/>
      </c>
      <c r="L144" t="str">
        <f>IF($D144="","",EDATE($D144,Paramètres!$B$6))</f>
        <v/>
      </c>
      <c r="M144" t="str">
        <f>IF($F144="","",IF($F144&gt;=Paramètres!$B$7,"Oui","Non"))</f>
        <v/>
      </c>
      <c r="N144" t="str">
        <f>IF($F144="","",IF($F144&gt;=Paramètres!$B$8,"Oui","Non"))</f>
        <v/>
      </c>
      <c r="O144" t="str">
        <f>IF($D144="","",IF($I144="", "Parcours (1ère année)",IF(Paramètres!$B$3&gt;=($L144-Paramètres!$B$9), "Bilan récapitulatif (8 ans)",IF(Paramètres!$B$3&gt;=($K144-Paramètres!$B$9), "Parcours (tous les 4 ans)",IF($N144="Oui","Fin de carrière",IF($M144="Oui","Mi-carrière",""))))))</f>
        <v/>
      </c>
      <c r="U144" s="3"/>
      <c r="V144" s="3"/>
      <c r="Z144" s="3"/>
    </row>
    <row r="145" spans="6:26" x14ac:dyDescent="0.2">
      <c r="F145" t="str">
        <f>IF($E145="","",DATEDIF($E145,Paramètres!$B$3,"Y"))</f>
        <v/>
      </c>
      <c r="G145" t="str">
        <f>IF($D145="","",DATEDIF($D145,Paramètres!$B$3,"Y"))</f>
        <v/>
      </c>
      <c r="H145" t="str">
        <f>IF($D145="","",EDATE($D145,Paramètres!$B$4))</f>
        <v/>
      </c>
      <c r="K145" t="str">
        <f>IF($D145="","",IF($I145="",$H145,EDATE($I145,Paramètres!$B$5)))</f>
        <v/>
      </c>
      <c r="L145" t="str">
        <f>IF($D145="","",EDATE($D145,Paramètres!$B$6))</f>
        <v/>
      </c>
      <c r="M145" t="str">
        <f>IF($F145="","",IF($F145&gt;=Paramètres!$B$7,"Oui","Non"))</f>
        <v/>
      </c>
      <c r="N145" t="str">
        <f>IF($F145="","",IF($F145&gt;=Paramètres!$B$8,"Oui","Non"))</f>
        <v/>
      </c>
      <c r="O145" t="str">
        <f>IF($D145="","",IF($I145="", "Parcours (1ère année)",IF(Paramètres!$B$3&gt;=($L145-Paramètres!$B$9), "Bilan récapitulatif (8 ans)",IF(Paramètres!$B$3&gt;=($K145-Paramètres!$B$9), "Parcours (tous les 4 ans)",IF($N145="Oui","Fin de carrière",IF($M145="Oui","Mi-carrière",""))))))</f>
        <v/>
      </c>
      <c r="U145" s="3"/>
      <c r="V145" s="3"/>
      <c r="Z145" s="3"/>
    </row>
    <row r="146" spans="6:26" x14ac:dyDescent="0.2">
      <c r="F146" t="str">
        <f>IF($E146="","",DATEDIF($E146,Paramètres!$B$3,"Y"))</f>
        <v/>
      </c>
      <c r="G146" t="str">
        <f>IF($D146="","",DATEDIF($D146,Paramètres!$B$3,"Y"))</f>
        <v/>
      </c>
      <c r="H146" t="str">
        <f>IF($D146="","",EDATE($D146,Paramètres!$B$4))</f>
        <v/>
      </c>
      <c r="K146" t="str">
        <f>IF($D146="","",IF($I146="",$H146,EDATE($I146,Paramètres!$B$5)))</f>
        <v/>
      </c>
      <c r="L146" t="str">
        <f>IF($D146="","",EDATE($D146,Paramètres!$B$6))</f>
        <v/>
      </c>
      <c r="M146" t="str">
        <f>IF($F146="","",IF($F146&gt;=Paramètres!$B$7,"Oui","Non"))</f>
        <v/>
      </c>
      <c r="N146" t="str">
        <f>IF($F146="","",IF($F146&gt;=Paramètres!$B$8,"Oui","Non"))</f>
        <v/>
      </c>
      <c r="O146" t="str">
        <f>IF($D146="","",IF($I146="", "Parcours (1ère année)",IF(Paramètres!$B$3&gt;=($L146-Paramètres!$B$9), "Bilan récapitulatif (8 ans)",IF(Paramètres!$B$3&gt;=($K146-Paramètres!$B$9), "Parcours (tous les 4 ans)",IF($N146="Oui","Fin de carrière",IF($M146="Oui","Mi-carrière",""))))))</f>
        <v/>
      </c>
      <c r="U146" s="3"/>
      <c r="V146" s="3"/>
      <c r="Z146" s="3"/>
    </row>
    <row r="147" spans="6:26" x14ac:dyDescent="0.2">
      <c r="F147" t="str">
        <f>IF($E147="","",DATEDIF($E147,Paramètres!$B$3,"Y"))</f>
        <v/>
      </c>
      <c r="G147" t="str">
        <f>IF($D147="","",DATEDIF($D147,Paramètres!$B$3,"Y"))</f>
        <v/>
      </c>
      <c r="H147" t="str">
        <f>IF($D147="","",EDATE($D147,Paramètres!$B$4))</f>
        <v/>
      </c>
      <c r="K147" t="str">
        <f>IF($D147="","",IF($I147="",$H147,EDATE($I147,Paramètres!$B$5)))</f>
        <v/>
      </c>
      <c r="L147" t="str">
        <f>IF($D147="","",EDATE($D147,Paramètres!$B$6))</f>
        <v/>
      </c>
      <c r="M147" t="str">
        <f>IF($F147="","",IF($F147&gt;=Paramètres!$B$7,"Oui","Non"))</f>
        <v/>
      </c>
      <c r="N147" t="str">
        <f>IF($F147="","",IF($F147&gt;=Paramètres!$B$8,"Oui","Non"))</f>
        <v/>
      </c>
      <c r="O147" t="str">
        <f>IF($D147="","",IF($I147="", "Parcours (1ère année)",IF(Paramètres!$B$3&gt;=($L147-Paramètres!$B$9), "Bilan récapitulatif (8 ans)",IF(Paramètres!$B$3&gt;=($K147-Paramètres!$B$9), "Parcours (tous les 4 ans)",IF($N147="Oui","Fin de carrière",IF($M147="Oui","Mi-carrière",""))))))</f>
        <v/>
      </c>
      <c r="U147" s="3"/>
      <c r="V147" s="3"/>
      <c r="Z147" s="3"/>
    </row>
    <row r="148" spans="6:26" x14ac:dyDescent="0.2">
      <c r="F148" t="str">
        <f>IF($E148="","",DATEDIF($E148,Paramètres!$B$3,"Y"))</f>
        <v/>
      </c>
      <c r="G148" t="str">
        <f>IF($D148="","",DATEDIF($D148,Paramètres!$B$3,"Y"))</f>
        <v/>
      </c>
      <c r="H148" t="str">
        <f>IF($D148="","",EDATE($D148,Paramètres!$B$4))</f>
        <v/>
      </c>
      <c r="K148" t="str">
        <f>IF($D148="","",IF($I148="",$H148,EDATE($I148,Paramètres!$B$5)))</f>
        <v/>
      </c>
      <c r="L148" t="str">
        <f>IF($D148="","",EDATE($D148,Paramètres!$B$6))</f>
        <v/>
      </c>
      <c r="M148" t="str">
        <f>IF($F148="","",IF($F148&gt;=Paramètres!$B$7,"Oui","Non"))</f>
        <v/>
      </c>
      <c r="N148" t="str">
        <f>IF($F148="","",IF($F148&gt;=Paramètres!$B$8,"Oui","Non"))</f>
        <v/>
      </c>
      <c r="O148" t="str">
        <f>IF($D148="","",IF($I148="", "Parcours (1ère année)",IF(Paramètres!$B$3&gt;=($L148-Paramètres!$B$9), "Bilan récapitulatif (8 ans)",IF(Paramètres!$B$3&gt;=($K148-Paramètres!$B$9), "Parcours (tous les 4 ans)",IF($N148="Oui","Fin de carrière",IF($M148="Oui","Mi-carrière",""))))))</f>
        <v/>
      </c>
      <c r="U148" s="3"/>
      <c r="V148" s="3"/>
      <c r="Z148" s="3"/>
    </row>
    <row r="149" spans="6:26" x14ac:dyDescent="0.2">
      <c r="F149" t="str">
        <f>IF($E149="","",DATEDIF($E149,Paramètres!$B$3,"Y"))</f>
        <v/>
      </c>
      <c r="G149" t="str">
        <f>IF($D149="","",DATEDIF($D149,Paramètres!$B$3,"Y"))</f>
        <v/>
      </c>
      <c r="H149" t="str">
        <f>IF($D149="","",EDATE($D149,Paramètres!$B$4))</f>
        <v/>
      </c>
      <c r="K149" t="str">
        <f>IF($D149="","",IF($I149="",$H149,EDATE($I149,Paramètres!$B$5)))</f>
        <v/>
      </c>
      <c r="L149" t="str">
        <f>IF($D149="","",EDATE($D149,Paramètres!$B$6))</f>
        <v/>
      </c>
      <c r="M149" t="str">
        <f>IF($F149="","",IF($F149&gt;=Paramètres!$B$7,"Oui","Non"))</f>
        <v/>
      </c>
      <c r="N149" t="str">
        <f>IF($F149="","",IF($F149&gt;=Paramètres!$B$8,"Oui","Non"))</f>
        <v/>
      </c>
      <c r="O149" t="str">
        <f>IF($D149="","",IF($I149="", "Parcours (1ère année)",IF(Paramètres!$B$3&gt;=($L149-Paramètres!$B$9), "Bilan récapitulatif (8 ans)",IF(Paramètres!$B$3&gt;=($K149-Paramètres!$B$9), "Parcours (tous les 4 ans)",IF($N149="Oui","Fin de carrière",IF($M149="Oui","Mi-carrière",""))))))</f>
        <v/>
      </c>
      <c r="U149" s="3"/>
      <c r="V149" s="3"/>
      <c r="Z149" s="3"/>
    </row>
    <row r="150" spans="6:26" x14ac:dyDescent="0.2">
      <c r="F150" t="str">
        <f>IF($E150="","",DATEDIF($E150,Paramètres!$B$3,"Y"))</f>
        <v/>
      </c>
      <c r="G150" t="str">
        <f>IF($D150="","",DATEDIF($D150,Paramètres!$B$3,"Y"))</f>
        <v/>
      </c>
      <c r="H150" t="str">
        <f>IF($D150="","",EDATE($D150,Paramètres!$B$4))</f>
        <v/>
      </c>
      <c r="K150" t="str">
        <f>IF($D150="","",IF($I150="",$H150,EDATE($I150,Paramètres!$B$5)))</f>
        <v/>
      </c>
      <c r="L150" t="str">
        <f>IF($D150="","",EDATE($D150,Paramètres!$B$6))</f>
        <v/>
      </c>
      <c r="M150" t="str">
        <f>IF($F150="","",IF($F150&gt;=Paramètres!$B$7,"Oui","Non"))</f>
        <v/>
      </c>
      <c r="N150" t="str">
        <f>IF($F150="","",IF($F150&gt;=Paramètres!$B$8,"Oui","Non"))</f>
        <v/>
      </c>
      <c r="O150" t="str">
        <f>IF($D150="","",IF($I150="", "Parcours (1ère année)",IF(Paramètres!$B$3&gt;=($L150-Paramètres!$B$9), "Bilan récapitulatif (8 ans)",IF(Paramètres!$B$3&gt;=($K150-Paramètres!$B$9), "Parcours (tous les 4 ans)",IF($N150="Oui","Fin de carrière",IF($M150="Oui","Mi-carrière",""))))))</f>
        <v/>
      </c>
      <c r="U150" s="3"/>
      <c r="V150" s="3"/>
      <c r="Z150" s="3"/>
    </row>
    <row r="151" spans="6:26" x14ac:dyDescent="0.2">
      <c r="F151" t="str">
        <f>IF($E151="","",DATEDIF($E151,Paramètres!$B$3,"Y"))</f>
        <v/>
      </c>
      <c r="G151" t="str">
        <f>IF($D151="","",DATEDIF($D151,Paramètres!$B$3,"Y"))</f>
        <v/>
      </c>
      <c r="H151" t="str">
        <f>IF($D151="","",EDATE($D151,Paramètres!$B$4))</f>
        <v/>
      </c>
      <c r="K151" t="str">
        <f>IF($D151="","",IF($I151="",$H151,EDATE($I151,Paramètres!$B$5)))</f>
        <v/>
      </c>
      <c r="L151" t="str">
        <f>IF($D151="","",EDATE($D151,Paramètres!$B$6))</f>
        <v/>
      </c>
      <c r="M151" t="str">
        <f>IF($F151="","",IF($F151&gt;=Paramètres!$B$7,"Oui","Non"))</f>
        <v/>
      </c>
      <c r="N151" t="str">
        <f>IF($F151="","",IF($F151&gt;=Paramètres!$B$8,"Oui","Non"))</f>
        <v/>
      </c>
      <c r="O151" t="str">
        <f>IF($D151="","",IF($I151="", "Parcours (1ère année)",IF(Paramètres!$B$3&gt;=($L151-Paramètres!$B$9), "Bilan récapitulatif (8 ans)",IF(Paramètres!$B$3&gt;=($K151-Paramètres!$B$9), "Parcours (tous les 4 ans)",IF($N151="Oui","Fin de carrière",IF($M151="Oui","Mi-carrière",""))))))</f>
        <v/>
      </c>
      <c r="U151" s="3"/>
      <c r="V151" s="3"/>
      <c r="Z151" s="3"/>
    </row>
    <row r="152" spans="6:26" x14ac:dyDescent="0.2">
      <c r="F152" t="str">
        <f>IF($E152="","",DATEDIF($E152,Paramètres!$B$3,"Y"))</f>
        <v/>
      </c>
      <c r="G152" t="str">
        <f>IF($D152="","",DATEDIF($D152,Paramètres!$B$3,"Y"))</f>
        <v/>
      </c>
      <c r="H152" t="str">
        <f>IF($D152="","",EDATE($D152,Paramètres!$B$4))</f>
        <v/>
      </c>
      <c r="K152" t="str">
        <f>IF($D152="","",IF($I152="",$H152,EDATE($I152,Paramètres!$B$5)))</f>
        <v/>
      </c>
      <c r="L152" t="str">
        <f>IF($D152="","",EDATE($D152,Paramètres!$B$6))</f>
        <v/>
      </c>
      <c r="M152" t="str">
        <f>IF($F152="","",IF($F152&gt;=Paramètres!$B$7,"Oui","Non"))</f>
        <v/>
      </c>
      <c r="N152" t="str">
        <f>IF($F152="","",IF($F152&gt;=Paramètres!$B$8,"Oui","Non"))</f>
        <v/>
      </c>
      <c r="O152" t="str">
        <f>IF($D152="","",IF($I152="", "Parcours (1ère année)",IF(Paramètres!$B$3&gt;=($L152-Paramètres!$B$9), "Bilan récapitulatif (8 ans)",IF(Paramètres!$B$3&gt;=($K152-Paramètres!$B$9), "Parcours (tous les 4 ans)",IF($N152="Oui","Fin de carrière",IF($M152="Oui","Mi-carrière",""))))))</f>
        <v/>
      </c>
      <c r="U152" s="3"/>
      <c r="V152" s="3"/>
      <c r="Z152" s="3"/>
    </row>
    <row r="153" spans="6:26" x14ac:dyDescent="0.2">
      <c r="F153" t="str">
        <f>IF($E153="","",DATEDIF($E153,Paramètres!$B$3,"Y"))</f>
        <v/>
      </c>
      <c r="G153" t="str">
        <f>IF($D153="","",DATEDIF($D153,Paramètres!$B$3,"Y"))</f>
        <v/>
      </c>
      <c r="H153" t="str">
        <f>IF($D153="","",EDATE($D153,Paramètres!$B$4))</f>
        <v/>
      </c>
      <c r="K153" t="str">
        <f>IF($D153="","",IF($I153="",$H153,EDATE($I153,Paramètres!$B$5)))</f>
        <v/>
      </c>
      <c r="L153" t="str">
        <f>IF($D153="","",EDATE($D153,Paramètres!$B$6))</f>
        <v/>
      </c>
      <c r="M153" t="str">
        <f>IF($F153="","",IF($F153&gt;=Paramètres!$B$7,"Oui","Non"))</f>
        <v/>
      </c>
      <c r="N153" t="str">
        <f>IF($F153="","",IF($F153&gt;=Paramètres!$B$8,"Oui","Non"))</f>
        <v/>
      </c>
      <c r="O153" t="str">
        <f>IF($D153="","",IF($I153="", "Parcours (1ère année)",IF(Paramètres!$B$3&gt;=($L153-Paramètres!$B$9), "Bilan récapitulatif (8 ans)",IF(Paramètres!$B$3&gt;=($K153-Paramètres!$B$9), "Parcours (tous les 4 ans)",IF($N153="Oui","Fin de carrière",IF($M153="Oui","Mi-carrière",""))))))</f>
        <v/>
      </c>
      <c r="U153" s="3"/>
      <c r="V153" s="3"/>
      <c r="Z153" s="3"/>
    </row>
    <row r="154" spans="6:26" x14ac:dyDescent="0.2">
      <c r="F154" t="str">
        <f>IF($E154="","",DATEDIF($E154,Paramètres!$B$3,"Y"))</f>
        <v/>
      </c>
      <c r="G154" t="str">
        <f>IF($D154="","",DATEDIF($D154,Paramètres!$B$3,"Y"))</f>
        <v/>
      </c>
      <c r="H154" t="str">
        <f>IF($D154="","",EDATE($D154,Paramètres!$B$4))</f>
        <v/>
      </c>
      <c r="K154" t="str">
        <f>IF($D154="","",IF($I154="",$H154,EDATE($I154,Paramètres!$B$5)))</f>
        <v/>
      </c>
      <c r="L154" t="str">
        <f>IF($D154="","",EDATE($D154,Paramètres!$B$6))</f>
        <v/>
      </c>
      <c r="M154" t="str">
        <f>IF($F154="","",IF($F154&gt;=Paramètres!$B$7,"Oui","Non"))</f>
        <v/>
      </c>
      <c r="N154" t="str">
        <f>IF($F154="","",IF($F154&gt;=Paramètres!$B$8,"Oui","Non"))</f>
        <v/>
      </c>
      <c r="O154" t="str">
        <f>IF($D154="","",IF($I154="", "Parcours (1ère année)",IF(Paramètres!$B$3&gt;=($L154-Paramètres!$B$9), "Bilan récapitulatif (8 ans)",IF(Paramètres!$B$3&gt;=($K154-Paramètres!$B$9), "Parcours (tous les 4 ans)",IF($N154="Oui","Fin de carrière",IF($M154="Oui","Mi-carrière",""))))))</f>
        <v/>
      </c>
      <c r="U154" s="3"/>
      <c r="V154" s="3"/>
      <c r="Z154" s="3"/>
    </row>
    <row r="155" spans="6:26" x14ac:dyDescent="0.2">
      <c r="F155" t="str">
        <f>IF($E155="","",DATEDIF($E155,Paramètres!$B$3,"Y"))</f>
        <v/>
      </c>
      <c r="G155" t="str">
        <f>IF($D155="","",DATEDIF($D155,Paramètres!$B$3,"Y"))</f>
        <v/>
      </c>
      <c r="H155" t="str">
        <f>IF($D155="","",EDATE($D155,Paramètres!$B$4))</f>
        <v/>
      </c>
      <c r="K155" t="str">
        <f>IF($D155="","",IF($I155="",$H155,EDATE($I155,Paramètres!$B$5)))</f>
        <v/>
      </c>
      <c r="L155" t="str">
        <f>IF($D155="","",EDATE($D155,Paramètres!$B$6))</f>
        <v/>
      </c>
      <c r="M155" t="str">
        <f>IF($F155="","",IF($F155&gt;=Paramètres!$B$7,"Oui","Non"))</f>
        <v/>
      </c>
      <c r="N155" t="str">
        <f>IF($F155="","",IF($F155&gt;=Paramètres!$B$8,"Oui","Non"))</f>
        <v/>
      </c>
      <c r="O155" t="str">
        <f>IF($D155="","",IF($I155="", "Parcours (1ère année)",IF(Paramètres!$B$3&gt;=($L155-Paramètres!$B$9), "Bilan récapitulatif (8 ans)",IF(Paramètres!$B$3&gt;=($K155-Paramètres!$B$9), "Parcours (tous les 4 ans)",IF($N155="Oui","Fin de carrière",IF($M155="Oui","Mi-carrière",""))))))</f>
        <v/>
      </c>
      <c r="U155" s="3"/>
      <c r="V155" s="3"/>
      <c r="Z155" s="3"/>
    </row>
    <row r="156" spans="6:26" x14ac:dyDescent="0.2">
      <c r="F156" t="str">
        <f>IF($E156="","",DATEDIF($E156,Paramètres!$B$3,"Y"))</f>
        <v/>
      </c>
      <c r="G156" t="str">
        <f>IF($D156="","",DATEDIF($D156,Paramètres!$B$3,"Y"))</f>
        <v/>
      </c>
      <c r="H156" t="str">
        <f>IF($D156="","",EDATE($D156,Paramètres!$B$4))</f>
        <v/>
      </c>
      <c r="K156" t="str">
        <f>IF($D156="","",IF($I156="",$H156,EDATE($I156,Paramètres!$B$5)))</f>
        <v/>
      </c>
      <c r="L156" t="str">
        <f>IF($D156="","",EDATE($D156,Paramètres!$B$6))</f>
        <v/>
      </c>
      <c r="M156" t="str">
        <f>IF($F156="","",IF($F156&gt;=Paramètres!$B$7,"Oui","Non"))</f>
        <v/>
      </c>
      <c r="N156" t="str">
        <f>IF($F156="","",IF($F156&gt;=Paramètres!$B$8,"Oui","Non"))</f>
        <v/>
      </c>
      <c r="O156" t="str">
        <f>IF($D156="","",IF($I156="", "Parcours (1ère année)",IF(Paramètres!$B$3&gt;=($L156-Paramètres!$B$9), "Bilan récapitulatif (8 ans)",IF(Paramètres!$B$3&gt;=($K156-Paramètres!$B$9), "Parcours (tous les 4 ans)",IF($N156="Oui","Fin de carrière",IF($M156="Oui","Mi-carrière",""))))))</f>
        <v/>
      </c>
      <c r="U156" s="3"/>
      <c r="V156" s="3"/>
      <c r="Z156" s="3"/>
    </row>
    <row r="157" spans="6:26" x14ac:dyDescent="0.2">
      <c r="F157" t="str">
        <f>IF($E157="","",DATEDIF($E157,Paramètres!$B$3,"Y"))</f>
        <v/>
      </c>
      <c r="G157" t="str">
        <f>IF($D157="","",DATEDIF($D157,Paramètres!$B$3,"Y"))</f>
        <v/>
      </c>
      <c r="H157" t="str">
        <f>IF($D157="","",EDATE($D157,Paramètres!$B$4))</f>
        <v/>
      </c>
      <c r="K157" t="str">
        <f>IF($D157="","",IF($I157="",$H157,EDATE($I157,Paramètres!$B$5)))</f>
        <v/>
      </c>
      <c r="L157" t="str">
        <f>IF($D157="","",EDATE($D157,Paramètres!$B$6))</f>
        <v/>
      </c>
      <c r="M157" t="str">
        <f>IF($F157="","",IF($F157&gt;=Paramètres!$B$7,"Oui","Non"))</f>
        <v/>
      </c>
      <c r="N157" t="str">
        <f>IF($F157="","",IF($F157&gt;=Paramètres!$B$8,"Oui","Non"))</f>
        <v/>
      </c>
      <c r="O157" t="str">
        <f>IF($D157="","",IF($I157="", "Parcours (1ère année)",IF(Paramètres!$B$3&gt;=($L157-Paramètres!$B$9), "Bilan récapitulatif (8 ans)",IF(Paramètres!$B$3&gt;=($K157-Paramètres!$B$9), "Parcours (tous les 4 ans)",IF($N157="Oui","Fin de carrière",IF($M157="Oui","Mi-carrière",""))))))</f>
        <v/>
      </c>
      <c r="U157" s="3"/>
      <c r="V157" s="3"/>
      <c r="Z157" s="3"/>
    </row>
    <row r="158" spans="6:26" x14ac:dyDescent="0.2">
      <c r="F158" t="str">
        <f>IF($E158="","",DATEDIF($E158,Paramètres!$B$3,"Y"))</f>
        <v/>
      </c>
      <c r="G158" t="str">
        <f>IF($D158="","",DATEDIF($D158,Paramètres!$B$3,"Y"))</f>
        <v/>
      </c>
      <c r="H158" t="str">
        <f>IF($D158="","",EDATE($D158,Paramètres!$B$4))</f>
        <v/>
      </c>
      <c r="K158" t="str">
        <f>IF($D158="","",IF($I158="",$H158,EDATE($I158,Paramètres!$B$5)))</f>
        <v/>
      </c>
      <c r="L158" t="str">
        <f>IF($D158="","",EDATE($D158,Paramètres!$B$6))</f>
        <v/>
      </c>
      <c r="M158" t="str">
        <f>IF($F158="","",IF($F158&gt;=Paramètres!$B$7,"Oui","Non"))</f>
        <v/>
      </c>
      <c r="N158" t="str">
        <f>IF($F158="","",IF($F158&gt;=Paramètres!$B$8,"Oui","Non"))</f>
        <v/>
      </c>
      <c r="O158" t="str">
        <f>IF($D158="","",IF($I158="", "Parcours (1ère année)",IF(Paramètres!$B$3&gt;=($L158-Paramètres!$B$9), "Bilan récapitulatif (8 ans)",IF(Paramètres!$B$3&gt;=($K158-Paramètres!$B$9), "Parcours (tous les 4 ans)",IF($N158="Oui","Fin de carrière",IF($M158="Oui","Mi-carrière",""))))))</f>
        <v/>
      </c>
      <c r="U158" s="3"/>
      <c r="V158" s="3"/>
      <c r="Z158" s="3"/>
    </row>
    <row r="159" spans="6:26" x14ac:dyDescent="0.2">
      <c r="F159" t="str">
        <f>IF($E159="","",DATEDIF($E159,Paramètres!$B$3,"Y"))</f>
        <v/>
      </c>
      <c r="G159" t="str">
        <f>IF($D159="","",DATEDIF($D159,Paramètres!$B$3,"Y"))</f>
        <v/>
      </c>
      <c r="H159" t="str">
        <f>IF($D159="","",EDATE($D159,Paramètres!$B$4))</f>
        <v/>
      </c>
      <c r="K159" t="str">
        <f>IF($D159="","",IF($I159="",$H159,EDATE($I159,Paramètres!$B$5)))</f>
        <v/>
      </c>
      <c r="L159" t="str">
        <f>IF($D159="","",EDATE($D159,Paramètres!$B$6))</f>
        <v/>
      </c>
      <c r="M159" t="str">
        <f>IF($F159="","",IF($F159&gt;=Paramètres!$B$7,"Oui","Non"))</f>
        <v/>
      </c>
      <c r="N159" t="str">
        <f>IF($F159="","",IF($F159&gt;=Paramètres!$B$8,"Oui","Non"))</f>
        <v/>
      </c>
      <c r="O159" t="str">
        <f>IF($D159="","",IF($I159="", "Parcours (1ère année)",IF(Paramètres!$B$3&gt;=($L159-Paramètres!$B$9), "Bilan récapitulatif (8 ans)",IF(Paramètres!$B$3&gt;=($K159-Paramètres!$B$9), "Parcours (tous les 4 ans)",IF($N159="Oui","Fin de carrière",IF($M159="Oui","Mi-carrière",""))))))</f>
        <v/>
      </c>
      <c r="U159" s="3"/>
      <c r="V159" s="3"/>
      <c r="Z159" s="3"/>
    </row>
    <row r="160" spans="6:26" x14ac:dyDescent="0.2">
      <c r="F160" t="str">
        <f>IF($E160="","",DATEDIF($E160,Paramètres!$B$3,"Y"))</f>
        <v/>
      </c>
      <c r="G160" t="str">
        <f>IF($D160="","",DATEDIF($D160,Paramètres!$B$3,"Y"))</f>
        <v/>
      </c>
      <c r="H160" t="str">
        <f>IF($D160="","",EDATE($D160,Paramètres!$B$4))</f>
        <v/>
      </c>
      <c r="K160" t="str">
        <f>IF($D160="","",IF($I160="",$H160,EDATE($I160,Paramètres!$B$5)))</f>
        <v/>
      </c>
      <c r="L160" t="str">
        <f>IF($D160="","",EDATE($D160,Paramètres!$B$6))</f>
        <v/>
      </c>
      <c r="M160" t="str">
        <f>IF($F160="","",IF($F160&gt;=Paramètres!$B$7,"Oui","Non"))</f>
        <v/>
      </c>
      <c r="N160" t="str">
        <f>IF($F160="","",IF($F160&gt;=Paramètres!$B$8,"Oui","Non"))</f>
        <v/>
      </c>
      <c r="O160" t="str">
        <f>IF($D160="","",IF($I160="", "Parcours (1ère année)",IF(Paramètres!$B$3&gt;=($L160-Paramètres!$B$9), "Bilan récapitulatif (8 ans)",IF(Paramètres!$B$3&gt;=($K160-Paramètres!$B$9), "Parcours (tous les 4 ans)",IF($N160="Oui","Fin de carrière",IF($M160="Oui","Mi-carrière",""))))))</f>
        <v/>
      </c>
      <c r="U160" s="3"/>
      <c r="V160" s="3"/>
      <c r="Z160" s="3"/>
    </row>
    <row r="161" spans="6:26" x14ac:dyDescent="0.2">
      <c r="F161" t="str">
        <f>IF($E161="","",DATEDIF($E161,Paramètres!$B$3,"Y"))</f>
        <v/>
      </c>
      <c r="G161" t="str">
        <f>IF($D161="","",DATEDIF($D161,Paramètres!$B$3,"Y"))</f>
        <v/>
      </c>
      <c r="H161" t="str">
        <f>IF($D161="","",EDATE($D161,Paramètres!$B$4))</f>
        <v/>
      </c>
      <c r="K161" t="str">
        <f>IF($D161="","",IF($I161="",$H161,EDATE($I161,Paramètres!$B$5)))</f>
        <v/>
      </c>
      <c r="L161" t="str">
        <f>IF($D161="","",EDATE($D161,Paramètres!$B$6))</f>
        <v/>
      </c>
      <c r="M161" t="str">
        <f>IF($F161="","",IF($F161&gt;=Paramètres!$B$7,"Oui","Non"))</f>
        <v/>
      </c>
      <c r="N161" t="str">
        <f>IF($F161="","",IF($F161&gt;=Paramètres!$B$8,"Oui","Non"))</f>
        <v/>
      </c>
      <c r="O161" t="str">
        <f>IF($D161="","",IF($I161="", "Parcours (1ère année)",IF(Paramètres!$B$3&gt;=($L161-Paramètres!$B$9), "Bilan récapitulatif (8 ans)",IF(Paramètres!$B$3&gt;=($K161-Paramètres!$B$9), "Parcours (tous les 4 ans)",IF($N161="Oui","Fin de carrière",IF($M161="Oui","Mi-carrière",""))))))</f>
        <v/>
      </c>
      <c r="U161" s="3"/>
      <c r="V161" s="3"/>
      <c r="Z161" s="3"/>
    </row>
    <row r="162" spans="6:26" x14ac:dyDescent="0.2">
      <c r="F162" t="str">
        <f>IF($E162="","",DATEDIF($E162,Paramètres!$B$3,"Y"))</f>
        <v/>
      </c>
      <c r="G162" t="str">
        <f>IF($D162="","",DATEDIF($D162,Paramètres!$B$3,"Y"))</f>
        <v/>
      </c>
      <c r="H162" t="str">
        <f>IF($D162="","",EDATE($D162,Paramètres!$B$4))</f>
        <v/>
      </c>
      <c r="K162" t="str">
        <f>IF($D162="","",IF($I162="",$H162,EDATE($I162,Paramètres!$B$5)))</f>
        <v/>
      </c>
      <c r="L162" t="str">
        <f>IF($D162="","",EDATE($D162,Paramètres!$B$6))</f>
        <v/>
      </c>
      <c r="M162" t="str">
        <f>IF($F162="","",IF($F162&gt;=Paramètres!$B$7,"Oui","Non"))</f>
        <v/>
      </c>
      <c r="N162" t="str">
        <f>IF($F162="","",IF($F162&gt;=Paramètres!$B$8,"Oui","Non"))</f>
        <v/>
      </c>
      <c r="O162" t="str">
        <f>IF($D162="","",IF($I162="", "Parcours (1ère année)",IF(Paramètres!$B$3&gt;=($L162-Paramètres!$B$9), "Bilan récapitulatif (8 ans)",IF(Paramètres!$B$3&gt;=($K162-Paramètres!$B$9), "Parcours (tous les 4 ans)",IF($N162="Oui","Fin de carrière",IF($M162="Oui","Mi-carrière",""))))))</f>
        <v/>
      </c>
      <c r="U162" s="3"/>
      <c r="V162" s="3"/>
      <c r="Z162" s="3"/>
    </row>
    <row r="163" spans="6:26" x14ac:dyDescent="0.2">
      <c r="F163" t="str">
        <f>IF($E163="","",DATEDIF($E163,Paramètres!$B$3,"Y"))</f>
        <v/>
      </c>
      <c r="G163" t="str">
        <f>IF($D163="","",DATEDIF($D163,Paramètres!$B$3,"Y"))</f>
        <v/>
      </c>
      <c r="H163" t="str">
        <f>IF($D163="","",EDATE($D163,Paramètres!$B$4))</f>
        <v/>
      </c>
      <c r="K163" t="str">
        <f>IF($D163="","",IF($I163="",$H163,EDATE($I163,Paramètres!$B$5)))</f>
        <v/>
      </c>
      <c r="L163" t="str">
        <f>IF($D163="","",EDATE($D163,Paramètres!$B$6))</f>
        <v/>
      </c>
      <c r="M163" t="str">
        <f>IF($F163="","",IF($F163&gt;=Paramètres!$B$7,"Oui","Non"))</f>
        <v/>
      </c>
      <c r="N163" t="str">
        <f>IF($F163="","",IF($F163&gt;=Paramètres!$B$8,"Oui","Non"))</f>
        <v/>
      </c>
      <c r="O163" t="str">
        <f>IF($D163="","",IF($I163="", "Parcours (1ère année)",IF(Paramètres!$B$3&gt;=($L163-Paramètres!$B$9), "Bilan récapitulatif (8 ans)",IF(Paramètres!$B$3&gt;=($K163-Paramètres!$B$9), "Parcours (tous les 4 ans)",IF($N163="Oui","Fin de carrière",IF($M163="Oui","Mi-carrière",""))))))</f>
        <v/>
      </c>
      <c r="U163" s="3"/>
      <c r="V163" s="3"/>
      <c r="Z163" s="3"/>
    </row>
    <row r="164" spans="6:26" x14ac:dyDescent="0.2">
      <c r="F164" t="str">
        <f>IF($E164="","",DATEDIF($E164,Paramètres!$B$3,"Y"))</f>
        <v/>
      </c>
      <c r="G164" t="str">
        <f>IF($D164="","",DATEDIF($D164,Paramètres!$B$3,"Y"))</f>
        <v/>
      </c>
      <c r="H164" t="str">
        <f>IF($D164="","",EDATE($D164,Paramètres!$B$4))</f>
        <v/>
      </c>
      <c r="K164" t="str">
        <f>IF($D164="","",IF($I164="",$H164,EDATE($I164,Paramètres!$B$5)))</f>
        <v/>
      </c>
      <c r="L164" t="str">
        <f>IF($D164="","",EDATE($D164,Paramètres!$B$6))</f>
        <v/>
      </c>
      <c r="M164" t="str">
        <f>IF($F164="","",IF($F164&gt;=Paramètres!$B$7,"Oui","Non"))</f>
        <v/>
      </c>
      <c r="N164" t="str">
        <f>IF($F164="","",IF($F164&gt;=Paramètres!$B$8,"Oui","Non"))</f>
        <v/>
      </c>
      <c r="O164" t="str">
        <f>IF($D164="","",IF($I164="", "Parcours (1ère année)",IF(Paramètres!$B$3&gt;=($L164-Paramètres!$B$9), "Bilan récapitulatif (8 ans)",IF(Paramètres!$B$3&gt;=($K164-Paramètres!$B$9), "Parcours (tous les 4 ans)",IF($N164="Oui","Fin de carrière",IF($M164="Oui","Mi-carrière",""))))))</f>
        <v/>
      </c>
      <c r="U164" s="3"/>
      <c r="V164" s="3"/>
      <c r="Z164" s="3"/>
    </row>
    <row r="165" spans="6:26" x14ac:dyDescent="0.2">
      <c r="F165" t="str">
        <f>IF($E165="","",DATEDIF($E165,Paramètres!$B$3,"Y"))</f>
        <v/>
      </c>
      <c r="G165" t="str">
        <f>IF($D165="","",DATEDIF($D165,Paramètres!$B$3,"Y"))</f>
        <v/>
      </c>
      <c r="H165" t="str">
        <f>IF($D165="","",EDATE($D165,Paramètres!$B$4))</f>
        <v/>
      </c>
      <c r="K165" t="str">
        <f>IF($D165="","",IF($I165="",$H165,EDATE($I165,Paramètres!$B$5)))</f>
        <v/>
      </c>
      <c r="L165" t="str">
        <f>IF($D165="","",EDATE($D165,Paramètres!$B$6))</f>
        <v/>
      </c>
      <c r="M165" t="str">
        <f>IF($F165="","",IF($F165&gt;=Paramètres!$B$7,"Oui","Non"))</f>
        <v/>
      </c>
      <c r="N165" t="str">
        <f>IF($F165="","",IF($F165&gt;=Paramètres!$B$8,"Oui","Non"))</f>
        <v/>
      </c>
      <c r="O165" t="str">
        <f>IF($D165="","",IF($I165="", "Parcours (1ère année)",IF(Paramètres!$B$3&gt;=($L165-Paramètres!$B$9), "Bilan récapitulatif (8 ans)",IF(Paramètres!$B$3&gt;=($K165-Paramètres!$B$9), "Parcours (tous les 4 ans)",IF($N165="Oui","Fin de carrière",IF($M165="Oui","Mi-carrière",""))))))</f>
        <v/>
      </c>
      <c r="U165" s="3"/>
      <c r="V165" s="3"/>
      <c r="Z165" s="3"/>
    </row>
    <row r="166" spans="6:26" x14ac:dyDescent="0.2">
      <c r="F166" t="str">
        <f>IF($E166="","",DATEDIF($E166,Paramètres!$B$3,"Y"))</f>
        <v/>
      </c>
      <c r="G166" t="str">
        <f>IF($D166="","",DATEDIF($D166,Paramètres!$B$3,"Y"))</f>
        <v/>
      </c>
      <c r="H166" t="str">
        <f>IF($D166="","",EDATE($D166,Paramètres!$B$4))</f>
        <v/>
      </c>
      <c r="K166" t="str">
        <f>IF($D166="","",IF($I166="",$H166,EDATE($I166,Paramètres!$B$5)))</f>
        <v/>
      </c>
      <c r="L166" t="str">
        <f>IF($D166="","",EDATE($D166,Paramètres!$B$6))</f>
        <v/>
      </c>
      <c r="M166" t="str">
        <f>IF($F166="","",IF($F166&gt;=Paramètres!$B$7,"Oui","Non"))</f>
        <v/>
      </c>
      <c r="N166" t="str">
        <f>IF($F166="","",IF($F166&gt;=Paramètres!$B$8,"Oui","Non"))</f>
        <v/>
      </c>
      <c r="O166" t="str">
        <f>IF($D166="","",IF($I166="", "Parcours (1ère année)",IF(Paramètres!$B$3&gt;=($L166-Paramètres!$B$9), "Bilan récapitulatif (8 ans)",IF(Paramètres!$B$3&gt;=($K166-Paramètres!$B$9), "Parcours (tous les 4 ans)",IF($N166="Oui","Fin de carrière",IF($M166="Oui","Mi-carrière",""))))))</f>
        <v/>
      </c>
      <c r="U166" s="3"/>
      <c r="V166" s="3"/>
      <c r="Z166" s="3"/>
    </row>
    <row r="167" spans="6:26" x14ac:dyDescent="0.2">
      <c r="F167" t="str">
        <f>IF($E167="","",DATEDIF($E167,Paramètres!$B$3,"Y"))</f>
        <v/>
      </c>
      <c r="G167" t="str">
        <f>IF($D167="","",DATEDIF($D167,Paramètres!$B$3,"Y"))</f>
        <v/>
      </c>
      <c r="H167" t="str">
        <f>IF($D167="","",EDATE($D167,Paramètres!$B$4))</f>
        <v/>
      </c>
      <c r="K167" t="str">
        <f>IF($D167="","",IF($I167="",$H167,EDATE($I167,Paramètres!$B$5)))</f>
        <v/>
      </c>
      <c r="L167" t="str">
        <f>IF($D167="","",EDATE($D167,Paramètres!$B$6))</f>
        <v/>
      </c>
      <c r="M167" t="str">
        <f>IF($F167="","",IF($F167&gt;=Paramètres!$B$7,"Oui","Non"))</f>
        <v/>
      </c>
      <c r="N167" t="str">
        <f>IF($F167="","",IF($F167&gt;=Paramètres!$B$8,"Oui","Non"))</f>
        <v/>
      </c>
      <c r="O167" t="str">
        <f>IF($D167="","",IF($I167="", "Parcours (1ère année)",IF(Paramètres!$B$3&gt;=($L167-Paramètres!$B$9), "Bilan récapitulatif (8 ans)",IF(Paramètres!$B$3&gt;=($K167-Paramètres!$B$9), "Parcours (tous les 4 ans)",IF($N167="Oui","Fin de carrière",IF($M167="Oui","Mi-carrière",""))))))</f>
        <v/>
      </c>
      <c r="U167" s="3"/>
      <c r="V167" s="3"/>
      <c r="Z167" s="3"/>
    </row>
    <row r="168" spans="6:26" x14ac:dyDescent="0.2">
      <c r="F168" t="str">
        <f>IF($E168="","",DATEDIF($E168,Paramètres!$B$3,"Y"))</f>
        <v/>
      </c>
      <c r="G168" t="str">
        <f>IF($D168="","",DATEDIF($D168,Paramètres!$B$3,"Y"))</f>
        <v/>
      </c>
      <c r="H168" t="str">
        <f>IF($D168="","",EDATE($D168,Paramètres!$B$4))</f>
        <v/>
      </c>
      <c r="K168" t="str">
        <f>IF($D168="","",IF($I168="",$H168,EDATE($I168,Paramètres!$B$5)))</f>
        <v/>
      </c>
      <c r="L168" t="str">
        <f>IF($D168="","",EDATE($D168,Paramètres!$B$6))</f>
        <v/>
      </c>
      <c r="M168" t="str">
        <f>IF($F168="","",IF($F168&gt;=Paramètres!$B$7,"Oui","Non"))</f>
        <v/>
      </c>
      <c r="N168" t="str">
        <f>IF($F168="","",IF($F168&gt;=Paramètres!$B$8,"Oui","Non"))</f>
        <v/>
      </c>
      <c r="O168" t="str">
        <f>IF($D168="","",IF($I168="", "Parcours (1ère année)",IF(Paramètres!$B$3&gt;=($L168-Paramètres!$B$9), "Bilan récapitulatif (8 ans)",IF(Paramètres!$B$3&gt;=($K168-Paramètres!$B$9), "Parcours (tous les 4 ans)",IF($N168="Oui","Fin de carrière",IF($M168="Oui","Mi-carrière",""))))))</f>
        <v/>
      </c>
      <c r="U168" s="3"/>
      <c r="V168" s="3"/>
      <c r="Z168" s="3"/>
    </row>
    <row r="169" spans="6:26" x14ac:dyDescent="0.2">
      <c r="F169" t="str">
        <f>IF($E169="","",DATEDIF($E169,Paramètres!$B$3,"Y"))</f>
        <v/>
      </c>
      <c r="G169" t="str">
        <f>IF($D169="","",DATEDIF($D169,Paramètres!$B$3,"Y"))</f>
        <v/>
      </c>
      <c r="H169" t="str">
        <f>IF($D169="","",EDATE($D169,Paramètres!$B$4))</f>
        <v/>
      </c>
      <c r="K169" t="str">
        <f>IF($D169="","",IF($I169="",$H169,EDATE($I169,Paramètres!$B$5)))</f>
        <v/>
      </c>
      <c r="L169" t="str">
        <f>IF($D169="","",EDATE($D169,Paramètres!$B$6))</f>
        <v/>
      </c>
      <c r="M169" t="str">
        <f>IF($F169="","",IF($F169&gt;=Paramètres!$B$7,"Oui","Non"))</f>
        <v/>
      </c>
      <c r="N169" t="str">
        <f>IF($F169="","",IF($F169&gt;=Paramètres!$B$8,"Oui","Non"))</f>
        <v/>
      </c>
      <c r="O169" t="str">
        <f>IF($D169="","",IF($I169="", "Parcours (1ère année)",IF(Paramètres!$B$3&gt;=($L169-Paramètres!$B$9), "Bilan récapitulatif (8 ans)",IF(Paramètres!$B$3&gt;=($K169-Paramètres!$B$9), "Parcours (tous les 4 ans)",IF($N169="Oui","Fin de carrière",IF($M169="Oui","Mi-carrière",""))))))</f>
        <v/>
      </c>
      <c r="U169" s="3"/>
      <c r="V169" s="3"/>
      <c r="Z169" s="3"/>
    </row>
    <row r="170" spans="6:26" x14ac:dyDescent="0.2">
      <c r="F170" t="str">
        <f>IF($E170="","",DATEDIF($E170,Paramètres!$B$3,"Y"))</f>
        <v/>
      </c>
      <c r="G170" t="str">
        <f>IF($D170="","",DATEDIF($D170,Paramètres!$B$3,"Y"))</f>
        <v/>
      </c>
      <c r="H170" t="str">
        <f>IF($D170="","",EDATE($D170,Paramètres!$B$4))</f>
        <v/>
      </c>
      <c r="K170" t="str">
        <f>IF($D170="","",IF($I170="",$H170,EDATE($I170,Paramètres!$B$5)))</f>
        <v/>
      </c>
      <c r="L170" t="str">
        <f>IF($D170="","",EDATE($D170,Paramètres!$B$6))</f>
        <v/>
      </c>
      <c r="M170" t="str">
        <f>IF($F170="","",IF($F170&gt;=Paramètres!$B$7,"Oui","Non"))</f>
        <v/>
      </c>
      <c r="N170" t="str">
        <f>IF($F170="","",IF($F170&gt;=Paramètres!$B$8,"Oui","Non"))</f>
        <v/>
      </c>
      <c r="O170" t="str">
        <f>IF($D170="","",IF($I170="", "Parcours (1ère année)",IF(Paramètres!$B$3&gt;=($L170-Paramètres!$B$9), "Bilan récapitulatif (8 ans)",IF(Paramètres!$B$3&gt;=($K170-Paramètres!$B$9), "Parcours (tous les 4 ans)",IF($N170="Oui","Fin de carrière",IF($M170="Oui","Mi-carrière",""))))))</f>
        <v/>
      </c>
      <c r="U170" s="3"/>
      <c r="V170" s="3"/>
      <c r="Z170" s="3"/>
    </row>
    <row r="171" spans="6:26" x14ac:dyDescent="0.2">
      <c r="F171" t="str">
        <f>IF($E171="","",DATEDIF($E171,Paramètres!$B$3,"Y"))</f>
        <v/>
      </c>
      <c r="G171" t="str">
        <f>IF($D171="","",DATEDIF($D171,Paramètres!$B$3,"Y"))</f>
        <v/>
      </c>
      <c r="H171" t="str">
        <f>IF($D171="","",EDATE($D171,Paramètres!$B$4))</f>
        <v/>
      </c>
      <c r="K171" t="str">
        <f>IF($D171="","",IF($I171="",$H171,EDATE($I171,Paramètres!$B$5)))</f>
        <v/>
      </c>
      <c r="L171" t="str">
        <f>IF($D171="","",EDATE($D171,Paramètres!$B$6))</f>
        <v/>
      </c>
      <c r="M171" t="str">
        <f>IF($F171="","",IF($F171&gt;=Paramètres!$B$7,"Oui","Non"))</f>
        <v/>
      </c>
      <c r="N171" t="str">
        <f>IF($F171="","",IF($F171&gt;=Paramètres!$B$8,"Oui","Non"))</f>
        <v/>
      </c>
      <c r="O171" t="str">
        <f>IF($D171="","",IF($I171="", "Parcours (1ère année)",IF(Paramètres!$B$3&gt;=($L171-Paramètres!$B$9), "Bilan récapitulatif (8 ans)",IF(Paramètres!$B$3&gt;=($K171-Paramètres!$B$9), "Parcours (tous les 4 ans)",IF($N171="Oui","Fin de carrière",IF($M171="Oui","Mi-carrière",""))))))</f>
        <v/>
      </c>
      <c r="U171" s="3"/>
      <c r="V171" s="3"/>
      <c r="Z171" s="3"/>
    </row>
    <row r="172" spans="6:26" x14ac:dyDescent="0.2">
      <c r="F172" t="str">
        <f>IF($E172="","",DATEDIF($E172,Paramètres!$B$3,"Y"))</f>
        <v/>
      </c>
      <c r="G172" t="str">
        <f>IF($D172="","",DATEDIF($D172,Paramètres!$B$3,"Y"))</f>
        <v/>
      </c>
      <c r="H172" t="str">
        <f>IF($D172="","",EDATE($D172,Paramètres!$B$4))</f>
        <v/>
      </c>
      <c r="K172" t="str">
        <f>IF($D172="","",IF($I172="",$H172,EDATE($I172,Paramètres!$B$5)))</f>
        <v/>
      </c>
      <c r="L172" t="str">
        <f>IF($D172="","",EDATE($D172,Paramètres!$B$6))</f>
        <v/>
      </c>
      <c r="M172" t="str">
        <f>IF($F172="","",IF($F172&gt;=Paramètres!$B$7,"Oui","Non"))</f>
        <v/>
      </c>
      <c r="N172" t="str">
        <f>IF($F172="","",IF($F172&gt;=Paramètres!$B$8,"Oui","Non"))</f>
        <v/>
      </c>
      <c r="O172" t="str">
        <f>IF($D172="","",IF($I172="", "Parcours (1ère année)",IF(Paramètres!$B$3&gt;=($L172-Paramètres!$B$9), "Bilan récapitulatif (8 ans)",IF(Paramètres!$B$3&gt;=($K172-Paramètres!$B$9), "Parcours (tous les 4 ans)",IF($N172="Oui","Fin de carrière",IF($M172="Oui","Mi-carrière",""))))))</f>
        <v/>
      </c>
      <c r="U172" s="3"/>
      <c r="V172" s="3"/>
      <c r="Z172" s="3"/>
    </row>
    <row r="173" spans="6:26" x14ac:dyDescent="0.2">
      <c r="F173" t="str">
        <f>IF($E173="","",DATEDIF($E173,Paramètres!$B$3,"Y"))</f>
        <v/>
      </c>
      <c r="G173" t="str">
        <f>IF($D173="","",DATEDIF($D173,Paramètres!$B$3,"Y"))</f>
        <v/>
      </c>
      <c r="H173" t="str">
        <f>IF($D173="","",EDATE($D173,Paramètres!$B$4))</f>
        <v/>
      </c>
      <c r="K173" t="str">
        <f>IF($D173="","",IF($I173="",$H173,EDATE($I173,Paramètres!$B$5)))</f>
        <v/>
      </c>
      <c r="L173" t="str">
        <f>IF($D173="","",EDATE($D173,Paramètres!$B$6))</f>
        <v/>
      </c>
      <c r="M173" t="str">
        <f>IF($F173="","",IF($F173&gt;=Paramètres!$B$7,"Oui","Non"))</f>
        <v/>
      </c>
      <c r="N173" t="str">
        <f>IF($F173="","",IF($F173&gt;=Paramètres!$B$8,"Oui","Non"))</f>
        <v/>
      </c>
      <c r="O173" t="str">
        <f>IF($D173="","",IF($I173="", "Parcours (1ère année)",IF(Paramètres!$B$3&gt;=($L173-Paramètres!$B$9), "Bilan récapitulatif (8 ans)",IF(Paramètres!$B$3&gt;=($K173-Paramètres!$B$9), "Parcours (tous les 4 ans)",IF($N173="Oui","Fin de carrière",IF($M173="Oui","Mi-carrière",""))))))</f>
        <v/>
      </c>
      <c r="U173" s="3"/>
      <c r="V173" s="3"/>
      <c r="Z173" s="3"/>
    </row>
    <row r="174" spans="6:26" x14ac:dyDescent="0.2">
      <c r="F174" t="str">
        <f>IF($E174="","",DATEDIF($E174,Paramètres!$B$3,"Y"))</f>
        <v/>
      </c>
      <c r="G174" t="str">
        <f>IF($D174="","",DATEDIF($D174,Paramètres!$B$3,"Y"))</f>
        <v/>
      </c>
      <c r="H174" t="str">
        <f>IF($D174="","",EDATE($D174,Paramètres!$B$4))</f>
        <v/>
      </c>
      <c r="K174" t="str">
        <f>IF($D174="","",IF($I174="",$H174,EDATE($I174,Paramètres!$B$5)))</f>
        <v/>
      </c>
      <c r="L174" t="str">
        <f>IF($D174="","",EDATE($D174,Paramètres!$B$6))</f>
        <v/>
      </c>
      <c r="M174" t="str">
        <f>IF($F174="","",IF($F174&gt;=Paramètres!$B$7,"Oui","Non"))</f>
        <v/>
      </c>
      <c r="N174" t="str">
        <f>IF($F174="","",IF($F174&gt;=Paramètres!$B$8,"Oui","Non"))</f>
        <v/>
      </c>
      <c r="O174" t="str">
        <f>IF($D174="","",IF($I174="", "Parcours (1ère année)",IF(Paramètres!$B$3&gt;=($L174-Paramètres!$B$9), "Bilan récapitulatif (8 ans)",IF(Paramètres!$B$3&gt;=($K174-Paramètres!$B$9), "Parcours (tous les 4 ans)",IF($N174="Oui","Fin de carrière",IF($M174="Oui","Mi-carrière",""))))))</f>
        <v/>
      </c>
      <c r="U174" s="3"/>
      <c r="V174" s="3"/>
      <c r="Z174" s="3"/>
    </row>
    <row r="175" spans="6:26" x14ac:dyDescent="0.2">
      <c r="F175" t="str">
        <f>IF($E175="","",DATEDIF($E175,Paramètres!$B$3,"Y"))</f>
        <v/>
      </c>
      <c r="G175" t="str">
        <f>IF($D175="","",DATEDIF($D175,Paramètres!$B$3,"Y"))</f>
        <v/>
      </c>
      <c r="H175" t="str">
        <f>IF($D175="","",EDATE($D175,Paramètres!$B$4))</f>
        <v/>
      </c>
      <c r="K175" t="str">
        <f>IF($D175="","",IF($I175="",$H175,EDATE($I175,Paramètres!$B$5)))</f>
        <v/>
      </c>
      <c r="L175" t="str">
        <f>IF($D175="","",EDATE($D175,Paramètres!$B$6))</f>
        <v/>
      </c>
      <c r="M175" t="str">
        <f>IF($F175="","",IF($F175&gt;=Paramètres!$B$7,"Oui","Non"))</f>
        <v/>
      </c>
      <c r="N175" t="str">
        <f>IF($F175="","",IF($F175&gt;=Paramètres!$B$8,"Oui","Non"))</f>
        <v/>
      </c>
      <c r="O175" t="str">
        <f>IF($D175="","",IF($I175="", "Parcours (1ère année)",IF(Paramètres!$B$3&gt;=($L175-Paramètres!$B$9), "Bilan récapitulatif (8 ans)",IF(Paramètres!$B$3&gt;=($K175-Paramètres!$B$9), "Parcours (tous les 4 ans)",IF($N175="Oui","Fin de carrière",IF($M175="Oui","Mi-carrière",""))))))</f>
        <v/>
      </c>
      <c r="U175" s="3"/>
      <c r="V175" s="3"/>
      <c r="Z175" s="3"/>
    </row>
    <row r="176" spans="6:26" x14ac:dyDescent="0.2">
      <c r="F176" t="str">
        <f>IF($E176="","",DATEDIF($E176,Paramètres!$B$3,"Y"))</f>
        <v/>
      </c>
      <c r="G176" t="str">
        <f>IF($D176="","",DATEDIF($D176,Paramètres!$B$3,"Y"))</f>
        <v/>
      </c>
      <c r="H176" t="str">
        <f>IF($D176="","",EDATE($D176,Paramètres!$B$4))</f>
        <v/>
      </c>
      <c r="K176" t="str">
        <f>IF($D176="","",IF($I176="",$H176,EDATE($I176,Paramètres!$B$5)))</f>
        <v/>
      </c>
      <c r="L176" t="str">
        <f>IF($D176="","",EDATE($D176,Paramètres!$B$6))</f>
        <v/>
      </c>
      <c r="M176" t="str">
        <f>IF($F176="","",IF($F176&gt;=Paramètres!$B$7,"Oui","Non"))</f>
        <v/>
      </c>
      <c r="N176" t="str">
        <f>IF($F176="","",IF($F176&gt;=Paramètres!$B$8,"Oui","Non"))</f>
        <v/>
      </c>
      <c r="O176" t="str">
        <f>IF($D176="","",IF($I176="", "Parcours (1ère année)",IF(Paramètres!$B$3&gt;=($L176-Paramètres!$B$9), "Bilan récapitulatif (8 ans)",IF(Paramètres!$B$3&gt;=($K176-Paramètres!$B$9), "Parcours (tous les 4 ans)",IF($N176="Oui","Fin de carrière",IF($M176="Oui","Mi-carrière",""))))))</f>
        <v/>
      </c>
      <c r="U176" s="3"/>
      <c r="V176" s="3"/>
      <c r="Z176" s="3"/>
    </row>
    <row r="177" spans="6:26" x14ac:dyDescent="0.2">
      <c r="F177" t="str">
        <f>IF($E177="","",DATEDIF($E177,Paramètres!$B$3,"Y"))</f>
        <v/>
      </c>
      <c r="G177" t="str">
        <f>IF($D177="","",DATEDIF($D177,Paramètres!$B$3,"Y"))</f>
        <v/>
      </c>
      <c r="H177" t="str">
        <f>IF($D177="","",EDATE($D177,Paramètres!$B$4))</f>
        <v/>
      </c>
      <c r="K177" t="str">
        <f>IF($D177="","",IF($I177="",$H177,EDATE($I177,Paramètres!$B$5)))</f>
        <v/>
      </c>
      <c r="L177" t="str">
        <f>IF($D177="","",EDATE($D177,Paramètres!$B$6))</f>
        <v/>
      </c>
      <c r="M177" t="str">
        <f>IF($F177="","",IF($F177&gt;=Paramètres!$B$7,"Oui","Non"))</f>
        <v/>
      </c>
      <c r="N177" t="str">
        <f>IF($F177="","",IF($F177&gt;=Paramètres!$B$8,"Oui","Non"))</f>
        <v/>
      </c>
      <c r="O177" t="str">
        <f>IF($D177="","",IF($I177="", "Parcours (1ère année)",IF(Paramètres!$B$3&gt;=($L177-Paramètres!$B$9), "Bilan récapitulatif (8 ans)",IF(Paramètres!$B$3&gt;=($K177-Paramètres!$B$9), "Parcours (tous les 4 ans)",IF($N177="Oui","Fin de carrière",IF($M177="Oui","Mi-carrière",""))))))</f>
        <v/>
      </c>
      <c r="U177" s="3"/>
      <c r="V177" s="3"/>
      <c r="Z177" s="3"/>
    </row>
    <row r="178" spans="6:26" x14ac:dyDescent="0.2">
      <c r="F178" t="str">
        <f>IF($E178="","",DATEDIF($E178,Paramètres!$B$3,"Y"))</f>
        <v/>
      </c>
      <c r="G178" t="str">
        <f>IF($D178="","",DATEDIF($D178,Paramètres!$B$3,"Y"))</f>
        <v/>
      </c>
      <c r="H178" t="str">
        <f>IF($D178="","",EDATE($D178,Paramètres!$B$4))</f>
        <v/>
      </c>
      <c r="K178" t="str">
        <f>IF($D178="","",IF($I178="",$H178,EDATE($I178,Paramètres!$B$5)))</f>
        <v/>
      </c>
      <c r="L178" t="str">
        <f>IF($D178="","",EDATE($D178,Paramètres!$B$6))</f>
        <v/>
      </c>
      <c r="M178" t="str">
        <f>IF($F178="","",IF($F178&gt;=Paramètres!$B$7,"Oui","Non"))</f>
        <v/>
      </c>
      <c r="N178" t="str">
        <f>IF($F178="","",IF($F178&gt;=Paramètres!$B$8,"Oui","Non"))</f>
        <v/>
      </c>
      <c r="O178" t="str">
        <f>IF($D178="","",IF($I178="", "Parcours (1ère année)",IF(Paramètres!$B$3&gt;=($L178-Paramètres!$B$9), "Bilan récapitulatif (8 ans)",IF(Paramètres!$B$3&gt;=($K178-Paramètres!$B$9), "Parcours (tous les 4 ans)",IF($N178="Oui","Fin de carrière",IF($M178="Oui","Mi-carrière",""))))))</f>
        <v/>
      </c>
      <c r="U178" s="3"/>
      <c r="V178" s="3"/>
      <c r="Z178" s="3"/>
    </row>
    <row r="179" spans="6:26" x14ac:dyDescent="0.2">
      <c r="F179" t="str">
        <f>IF($E179="","",DATEDIF($E179,Paramètres!$B$3,"Y"))</f>
        <v/>
      </c>
      <c r="G179" t="str">
        <f>IF($D179="","",DATEDIF($D179,Paramètres!$B$3,"Y"))</f>
        <v/>
      </c>
      <c r="H179" t="str">
        <f>IF($D179="","",EDATE($D179,Paramètres!$B$4))</f>
        <v/>
      </c>
      <c r="K179" t="str">
        <f>IF($D179="","",IF($I179="",$H179,EDATE($I179,Paramètres!$B$5)))</f>
        <v/>
      </c>
      <c r="L179" t="str">
        <f>IF($D179="","",EDATE($D179,Paramètres!$B$6))</f>
        <v/>
      </c>
      <c r="M179" t="str">
        <f>IF($F179="","",IF($F179&gt;=Paramètres!$B$7,"Oui","Non"))</f>
        <v/>
      </c>
      <c r="N179" t="str">
        <f>IF($F179="","",IF($F179&gt;=Paramètres!$B$8,"Oui","Non"))</f>
        <v/>
      </c>
      <c r="O179" t="str">
        <f>IF($D179="","",IF($I179="", "Parcours (1ère année)",IF(Paramètres!$B$3&gt;=($L179-Paramètres!$B$9), "Bilan récapitulatif (8 ans)",IF(Paramètres!$B$3&gt;=($K179-Paramètres!$B$9), "Parcours (tous les 4 ans)",IF($N179="Oui","Fin de carrière",IF($M179="Oui","Mi-carrière",""))))))</f>
        <v/>
      </c>
      <c r="U179" s="3"/>
      <c r="V179" s="3"/>
      <c r="Z179" s="3"/>
    </row>
    <row r="180" spans="6:26" x14ac:dyDescent="0.2">
      <c r="F180" t="str">
        <f>IF($E180="","",DATEDIF($E180,Paramètres!$B$3,"Y"))</f>
        <v/>
      </c>
      <c r="G180" t="str">
        <f>IF($D180="","",DATEDIF($D180,Paramètres!$B$3,"Y"))</f>
        <v/>
      </c>
      <c r="H180" t="str">
        <f>IF($D180="","",EDATE($D180,Paramètres!$B$4))</f>
        <v/>
      </c>
      <c r="K180" t="str">
        <f>IF($D180="","",IF($I180="",$H180,EDATE($I180,Paramètres!$B$5)))</f>
        <v/>
      </c>
      <c r="L180" t="str">
        <f>IF($D180="","",EDATE($D180,Paramètres!$B$6))</f>
        <v/>
      </c>
      <c r="M180" t="str">
        <f>IF($F180="","",IF($F180&gt;=Paramètres!$B$7,"Oui","Non"))</f>
        <v/>
      </c>
      <c r="N180" t="str">
        <f>IF($F180="","",IF($F180&gt;=Paramètres!$B$8,"Oui","Non"))</f>
        <v/>
      </c>
      <c r="O180" t="str">
        <f>IF($D180="","",IF($I180="", "Parcours (1ère année)",IF(Paramètres!$B$3&gt;=($L180-Paramètres!$B$9), "Bilan récapitulatif (8 ans)",IF(Paramètres!$B$3&gt;=($K180-Paramètres!$B$9), "Parcours (tous les 4 ans)",IF($N180="Oui","Fin de carrière",IF($M180="Oui","Mi-carrière",""))))))</f>
        <v/>
      </c>
      <c r="U180" s="3"/>
      <c r="V180" s="3"/>
      <c r="Z180" s="3"/>
    </row>
    <row r="181" spans="6:26" x14ac:dyDescent="0.2">
      <c r="F181" t="str">
        <f>IF($E181="","",DATEDIF($E181,Paramètres!$B$3,"Y"))</f>
        <v/>
      </c>
      <c r="G181" t="str">
        <f>IF($D181="","",DATEDIF($D181,Paramètres!$B$3,"Y"))</f>
        <v/>
      </c>
      <c r="H181" t="str">
        <f>IF($D181="","",EDATE($D181,Paramètres!$B$4))</f>
        <v/>
      </c>
      <c r="K181" t="str">
        <f>IF($D181="","",IF($I181="",$H181,EDATE($I181,Paramètres!$B$5)))</f>
        <v/>
      </c>
      <c r="L181" t="str">
        <f>IF($D181="","",EDATE($D181,Paramètres!$B$6))</f>
        <v/>
      </c>
      <c r="M181" t="str">
        <f>IF($F181="","",IF($F181&gt;=Paramètres!$B$7,"Oui","Non"))</f>
        <v/>
      </c>
      <c r="N181" t="str">
        <f>IF($F181="","",IF($F181&gt;=Paramètres!$B$8,"Oui","Non"))</f>
        <v/>
      </c>
      <c r="O181" t="str">
        <f>IF($D181="","",IF($I181="", "Parcours (1ère année)",IF(Paramètres!$B$3&gt;=($L181-Paramètres!$B$9), "Bilan récapitulatif (8 ans)",IF(Paramètres!$B$3&gt;=($K181-Paramètres!$B$9), "Parcours (tous les 4 ans)",IF($N181="Oui","Fin de carrière",IF($M181="Oui","Mi-carrière",""))))))</f>
        <v/>
      </c>
      <c r="U181" s="3"/>
      <c r="V181" s="3"/>
      <c r="Z181" s="3"/>
    </row>
    <row r="182" spans="6:26" x14ac:dyDescent="0.2">
      <c r="F182" t="str">
        <f>IF($E182="","",DATEDIF($E182,Paramètres!$B$3,"Y"))</f>
        <v/>
      </c>
      <c r="G182" t="str">
        <f>IF($D182="","",DATEDIF($D182,Paramètres!$B$3,"Y"))</f>
        <v/>
      </c>
      <c r="H182" t="str">
        <f>IF($D182="","",EDATE($D182,Paramètres!$B$4))</f>
        <v/>
      </c>
      <c r="K182" t="str">
        <f>IF($D182="","",IF($I182="",$H182,EDATE($I182,Paramètres!$B$5)))</f>
        <v/>
      </c>
      <c r="L182" t="str">
        <f>IF($D182="","",EDATE($D182,Paramètres!$B$6))</f>
        <v/>
      </c>
      <c r="M182" t="str">
        <f>IF($F182="","",IF($F182&gt;=Paramètres!$B$7,"Oui","Non"))</f>
        <v/>
      </c>
      <c r="N182" t="str">
        <f>IF($F182="","",IF($F182&gt;=Paramètres!$B$8,"Oui","Non"))</f>
        <v/>
      </c>
      <c r="O182" t="str">
        <f>IF($D182="","",IF($I182="", "Parcours (1ère année)",IF(Paramètres!$B$3&gt;=($L182-Paramètres!$B$9), "Bilan récapitulatif (8 ans)",IF(Paramètres!$B$3&gt;=($K182-Paramètres!$B$9), "Parcours (tous les 4 ans)",IF($N182="Oui","Fin de carrière",IF($M182="Oui","Mi-carrière",""))))))</f>
        <v/>
      </c>
      <c r="U182" s="3"/>
      <c r="V182" s="3"/>
      <c r="Z182" s="3"/>
    </row>
    <row r="183" spans="6:26" x14ac:dyDescent="0.2">
      <c r="F183" t="str">
        <f>IF($E183="","",DATEDIF($E183,Paramètres!$B$3,"Y"))</f>
        <v/>
      </c>
      <c r="G183" t="str">
        <f>IF($D183="","",DATEDIF($D183,Paramètres!$B$3,"Y"))</f>
        <v/>
      </c>
      <c r="H183" t="str">
        <f>IF($D183="","",EDATE($D183,Paramètres!$B$4))</f>
        <v/>
      </c>
      <c r="K183" t="str">
        <f>IF($D183="","",IF($I183="",$H183,EDATE($I183,Paramètres!$B$5)))</f>
        <v/>
      </c>
      <c r="L183" t="str">
        <f>IF($D183="","",EDATE($D183,Paramètres!$B$6))</f>
        <v/>
      </c>
      <c r="M183" t="str">
        <f>IF($F183="","",IF($F183&gt;=Paramètres!$B$7,"Oui","Non"))</f>
        <v/>
      </c>
      <c r="N183" t="str">
        <f>IF($F183="","",IF($F183&gt;=Paramètres!$B$8,"Oui","Non"))</f>
        <v/>
      </c>
      <c r="O183" t="str">
        <f>IF($D183="","",IF($I183="", "Parcours (1ère année)",IF(Paramètres!$B$3&gt;=($L183-Paramètres!$B$9), "Bilan récapitulatif (8 ans)",IF(Paramètres!$B$3&gt;=($K183-Paramètres!$B$9), "Parcours (tous les 4 ans)",IF($N183="Oui","Fin de carrière",IF($M183="Oui","Mi-carrière",""))))))</f>
        <v/>
      </c>
      <c r="U183" s="3"/>
      <c r="V183" s="3"/>
      <c r="Z183" s="3"/>
    </row>
    <row r="184" spans="6:26" x14ac:dyDescent="0.2">
      <c r="F184" t="str">
        <f>IF($E184="","",DATEDIF($E184,Paramètres!$B$3,"Y"))</f>
        <v/>
      </c>
      <c r="G184" t="str">
        <f>IF($D184="","",DATEDIF($D184,Paramètres!$B$3,"Y"))</f>
        <v/>
      </c>
      <c r="H184" t="str">
        <f>IF($D184="","",EDATE($D184,Paramètres!$B$4))</f>
        <v/>
      </c>
      <c r="K184" t="str">
        <f>IF($D184="","",IF($I184="",$H184,EDATE($I184,Paramètres!$B$5)))</f>
        <v/>
      </c>
      <c r="L184" t="str">
        <f>IF($D184="","",EDATE($D184,Paramètres!$B$6))</f>
        <v/>
      </c>
      <c r="M184" t="str">
        <f>IF($F184="","",IF($F184&gt;=Paramètres!$B$7,"Oui","Non"))</f>
        <v/>
      </c>
      <c r="N184" t="str">
        <f>IF($F184="","",IF($F184&gt;=Paramètres!$B$8,"Oui","Non"))</f>
        <v/>
      </c>
      <c r="O184" t="str">
        <f>IF($D184="","",IF($I184="", "Parcours (1ère année)",IF(Paramètres!$B$3&gt;=($L184-Paramètres!$B$9), "Bilan récapitulatif (8 ans)",IF(Paramètres!$B$3&gt;=($K184-Paramètres!$B$9), "Parcours (tous les 4 ans)",IF($N184="Oui","Fin de carrière",IF($M184="Oui","Mi-carrière",""))))))</f>
        <v/>
      </c>
      <c r="U184" s="3"/>
      <c r="V184" s="3"/>
      <c r="Z184" s="3"/>
    </row>
    <row r="185" spans="6:26" x14ac:dyDescent="0.2">
      <c r="F185" t="str">
        <f>IF($E185="","",DATEDIF($E185,Paramètres!$B$3,"Y"))</f>
        <v/>
      </c>
      <c r="G185" t="str">
        <f>IF($D185="","",DATEDIF($D185,Paramètres!$B$3,"Y"))</f>
        <v/>
      </c>
      <c r="H185" t="str">
        <f>IF($D185="","",EDATE($D185,Paramètres!$B$4))</f>
        <v/>
      </c>
      <c r="K185" t="str">
        <f>IF($D185="","",IF($I185="",$H185,EDATE($I185,Paramètres!$B$5)))</f>
        <v/>
      </c>
      <c r="L185" t="str">
        <f>IF($D185="","",EDATE($D185,Paramètres!$B$6))</f>
        <v/>
      </c>
      <c r="M185" t="str">
        <f>IF($F185="","",IF($F185&gt;=Paramètres!$B$7,"Oui","Non"))</f>
        <v/>
      </c>
      <c r="N185" t="str">
        <f>IF($F185="","",IF($F185&gt;=Paramètres!$B$8,"Oui","Non"))</f>
        <v/>
      </c>
      <c r="O185" t="str">
        <f>IF($D185="","",IF($I185="", "Parcours (1ère année)",IF(Paramètres!$B$3&gt;=($L185-Paramètres!$B$9), "Bilan récapitulatif (8 ans)",IF(Paramètres!$B$3&gt;=($K185-Paramètres!$B$9), "Parcours (tous les 4 ans)",IF($N185="Oui","Fin de carrière",IF($M185="Oui","Mi-carrière",""))))))</f>
        <v/>
      </c>
      <c r="U185" s="3"/>
      <c r="V185" s="3"/>
      <c r="Z185" s="3"/>
    </row>
    <row r="186" spans="6:26" x14ac:dyDescent="0.2">
      <c r="F186" t="str">
        <f>IF($E186="","",DATEDIF($E186,Paramètres!$B$3,"Y"))</f>
        <v/>
      </c>
      <c r="G186" t="str">
        <f>IF($D186="","",DATEDIF($D186,Paramètres!$B$3,"Y"))</f>
        <v/>
      </c>
      <c r="H186" t="str">
        <f>IF($D186="","",EDATE($D186,Paramètres!$B$4))</f>
        <v/>
      </c>
      <c r="K186" t="str">
        <f>IF($D186="","",IF($I186="",$H186,EDATE($I186,Paramètres!$B$5)))</f>
        <v/>
      </c>
      <c r="L186" t="str">
        <f>IF($D186="","",EDATE($D186,Paramètres!$B$6))</f>
        <v/>
      </c>
      <c r="M186" t="str">
        <f>IF($F186="","",IF($F186&gt;=Paramètres!$B$7,"Oui","Non"))</f>
        <v/>
      </c>
      <c r="N186" t="str">
        <f>IF($F186="","",IF($F186&gt;=Paramètres!$B$8,"Oui","Non"))</f>
        <v/>
      </c>
      <c r="O186" t="str">
        <f>IF($D186="","",IF($I186="", "Parcours (1ère année)",IF(Paramètres!$B$3&gt;=($L186-Paramètres!$B$9), "Bilan récapitulatif (8 ans)",IF(Paramètres!$B$3&gt;=($K186-Paramètres!$B$9), "Parcours (tous les 4 ans)",IF($N186="Oui","Fin de carrière",IF($M186="Oui","Mi-carrière",""))))))</f>
        <v/>
      </c>
      <c r="U186" s="3"/>
      <c r="V186" s="3"/>
      <c r="Z186" s="3"/>
    </row>
    <row r="187" spans="6:26" x14ac:dyDescent="0.2">
      <c r="F187" t="str">
        <f>IF($E187="","",DATEDIF($E187,Paramètres!$B$3,"Y"))</f>
        <v/>
      </c>
      <c r="G187" t="str">
        <f>IF($D187="","",DATEDIF($D187,Paramètres!$B$3,"Y"))</f>
        <v/>
      </c>
      <c r="H187" t="str">
        <f>IF($D187="","",EDATE($D187,Paramètres!$B$4))</f>
        <v/>
      </c>
      <c r="K187" t="str">
        <f>IF($D187="","",IF($I187="",$H187,EDATE($I187,Paramètres!$B$5)))</f>
        <v/>
      </c>
      <c r="L187" t="str">
        <f>IF($D187="","",EDATE($D187,Paramètres!$B$6))</f>
        <v/>
      </c>
      <c r="M187" t="str">
        <f>IF($F187="","",IF($F187&gt;=Paramètres!$B$7,"Oui","Non"))</f>
        <v/>
      </c>
      <c r="N187" t="str">
        <f>IF($F187="","",IF($F187&gt;=Paramètres!$B$8,"Oui","Non"))</f>
        <v/>
      </c>
      <c r="O187" t="str">
        <f>IF($D187="","",IF($I187="", "Parcours (1ère année)",IF(Paramètres!$B$3&gt;=($L187-Paramètres!$B$9), "Bilan récapitulatif (8 ans)",IF(Paramètres!$B$3&gt;=($K187-Paramètres!$B$9), "Parcours (tous les 4 ans)",IF($N187="Oui","Fin de carrière",IF($M187="Oui","Mi-carrière",""))))))</f>
        <v/>
      </c>
      <c r="U187" s="3"/>
      <c r="V187" s="3"/>
      <c r="Z187" s="3"/>
    </row>
    <row r="188" spans="6:26" x14ac:dyDescent="0.2">
      <c r="F188" t="str">
        <f>IF($E188="","",DATEDIF($E188,Paramètres!$B$3,"Y"))</f>
        <v/>
      </c>
      <c r="G188" t="str">
        <f>IF($D188="","",DATEDIF($D188,Paramètres!$B$3,"Y"))</f>
        <v/>
      </c>
      <c r="H188" t="str">
        <f>IF($D188="","",EDATE($D188,Paramètres!$B$4))</f>
        <v/>
      </c>
      <c r="K188" t="str">
        <f>IF($D188="","",IF($I188="",$H188,EDATE($I188,Paramètres!$B$5)))</f>
        <v/>
      </c>
      <c r="L188" t="str">
        <f>IF($D188="","",EDATE($D188,Paramètres!$B$6))</f>
        <v/>
      </c>
      <c r="M188" t="str">
        <f>IF($F188="","",IF($F188&gt;=Paramètres!$B$7,"Oui","Non"))</f>
        <v/>
      </c>
      <c r="N188" t="str">
        <f>IF($F188="","",IF($F188&gt;=Paramètres!$B$8,"Oui","Non"))</f>
        <v/>
      </c>
      <c r="O188" t="str">
        <f>IF($D188="","",IF($I188="", "Parcours (1ère année)",IF(Paramètres!$B$3&gt;=($L188-Paramètres!$B$9), "Bilan récapitulatif (8 ans)",IF(Paramètres!$B$3&gt;=($K188-Paramètres!$B$9), "Parcours (tous les 4 ans)",IF($N188="Oui","Fin de carrière",IF($M188="Oui","Mi-carrière",""))))))</f>
        <v/>
      </c>
      <c r="U188" s="3"/>
      <c r="V188" s="3"/>
      <c r="Z188" s="3"/>
    </row>
    <row r="189" spans="6:26" x14ac:dyDescent="0.2">
      <c r="F189" t="str">
        <f>IF($E189="","",DATEDIF($E189,Paramètres!$B$3,"Y"))</f>
        <v/>
      </c>
      <c r="G189" t="str">
        <f>IF($D189="","",DATEDIF($D189,Paramètres!$B$3,"Y"))</f>
        <v/>
      </c>
      <c r="H189" t="str">
        <f>IF($D189="","",EDATE($D189,Paramètres!$B$4))</f>
        <v/>
      </c>
      <c r="K189" t="str">
        <f>IF($D189="","",IF($I189="",$H189,EDATE($I189,Paramètres!$B$5)))</f>
        <v/>
      </c>
      <c r="L189" t="str">
        <f>IF($D189="","",EDATE($D189,Paramètres!$B$6))</f>
        <v/>
      </c>
      <c r="M189" t="str">
        <f>IF($F189="","",IF($F189&gt;=Paramètres!$B$7,"Oui","Non"))</f>
        <v/>
      </c>
      <c r="N189" t="str">
        <f>IF($F189="","",IF($F189&gt;=Paramètres!$B$8,"Oui","Non"))</f>
        <v/>
      </c>
      <c r="O189" t="str">
        <f>IF($D189="","",IF($I189="", "Parcours (1ère année)",IF(Paramètres!$B$3&gt;=($L189-Paramètres!$B$9), "Bilan récapitulatif (8 ans)",IF(Paramètres!$B$3&gt;=($K189-Paramètres!$B$9), "Parcours (tous les 4 ans)",IF($N189="Oui","Fin de carrière",IF($M189="Oui","Mi-carrière",""))))))</f>
        <v/>
      </c>
      <c r="U189" s="3"/>
      <c r="V189" s="3"/>
      <c r="Z189" s="3"/>
    </row>
    <row r="190" spans="6:26" x14ac:dyDescent="0.2">
      <c r="F190" t="str">
        <f>IF($E190="","",DATEDIF($E190,Paramètres!$B$3,"Y"))</f>
        <v/>
      </c>
      <c r="G190" t="str">
        <f>IF($D190="","",DATEDIF($D190,Paramètres!$B$3,"Y"))</f>
        <v/>
      </c>
      <c r="H190" t="str">
        <f>IF($D190="","",EDATE($D190,Paramètres!$B$4))</f>
        <v/>
      </c>
      <c r="K190" t="str">
        <f>IF($D190="","",IF($I190="",$H190,EDATE($I190,Paramètres!$B$5)))</f>
        <v/>
      </c>
      <c r="L190" t="str">
        <f>IF($D190="","",EDATE($D190,Paramètres!$B$6))</f>
        <v/>
      </c>
      <c r="M190" t="str">
        <f>IF($F190="","",IF($F190&gt;=Paramètres!$B$7,"Oui","Non"))</f>
        <v/>
      </c>
      <c r="N190" t="str">
        <f>IF($F190="","",IF($F190&gt;=Paramètres!$B$8,"Oui","Non"))</f>
        <v/>
      </c>
      <c r="O190" t="str">
        <f>IF($D190="","",IF($I190="", "Parcours (1ère année)",IF(Paramètres!$B$3&gt;=($L190-Paramètres!$B$9), "Bilan récapitulatif (8 ans)",IF(Paramètres!$B$3&gt;=($K190-Paramètres!$B$9), "Parcours (tous les 4 ans)",IF($N190="Oui","Fin de carrière",IF($M190="Oui","Mi-carrière",""))))))</f>
        <v/>
      </c>
      <c r="U190" s="3"/>
      <c r="V190" s="3"/>
      <c r="Z190" s="3"/>
    </row>
    <row r="191" spans="6:26" x14ac:dyDescent="0.2">
      <c r="F191" t="str">
        <f>IF($E191="","",DATEDIF($E191,Paramètres!$B$3,"Y"))</f>
        <v/>
      </c>
      <c r="G191" t="str">
        <f>IF($D191="","",DATEDIF($D191,Paramètres!$B$3,"Y"))</f>
        <v/>
      </c>
      <c r="H191" t="str">
        <f>IF($D191="","",EDATE($D191,Paramètres!$B$4))</f>
        <v/>
      </c>
      <c r="K191" t="str">
        <f>IF($D191="","",IF($I191="",$H191,EDATE($I191,Paramètres!$B$5)))</f>
        <v/>
      </c>
      <c r="L191" t="str">
        <f>IF($D191="","",EDATE($D191,Paramètres!$B$6))</f>
        <v/>
      </c>
      <c r="M191" t="str">
        <f>IF($F191="","",IF($F191&gt;=Paramètres!$B$7,"Oui","Non"))</f>
        <v/>
      </c>
      <c r="N191" t="str">
        <f>IF($F191="","",IF($F191&gt;=Paramètres!$B$8,"Oui","Non"))</f>
        <v/>
      </c>
      <c r="O191" t="str">
        <f>IF($D191="","",IF($I191="", "Parcours (1ère année)",IF(Paramètres!$B$3&gt;=($L191-Paramètres!$B$9), "Bilan récapitulatif (8 ans)",IF(Paramètres!$B$3&gt;=($K191-Paramètres!$B$9), "Parcours (tous les 4 ans)",IF($N191="Oui","Fin de carrière",IF($M191="Oui","Mi-carrière",""))))))</f>
        <v/>
      </c>
      <c r="U191" s="3"/>
      <c r="V191" s="3"/>
      <c r="Z191" s="3"/>
    </row>
    <row r="192" spans="6:26" x14ac:dyDescent="0.2">
      <c r="F192" t="str">
        <f>IF($E192="","",DATEDIF($E192,Paramètres!$B$3,"Y"))</f>
        <v/>
      </c>
      <c r="G192" t="str">
        <f>IF($D192="","",DATEDIF($D192,Paramètres!$B$3,"Y"))</f>
        <v/>
      </c>
      <c r="H192" t="str">
        <f>IF($D192="","",EDATE($D192,Paramètres!$B$4))</f>
        <v/>
      </c>
      <c r="K192" t="str">
        <f>IF($D192="","",IF($I192="",$H192,EDATE($I192,Paramètres!$B$5)))</f>
        <v/>
      </c>
      <c r="L192" t="str">
        <f>IF($D192="","",EDATE($D192,Paramètres!$B$6))</f>
        <v/>
      </c>
      <c r="M192" t="str">
        <f>IF($F192="","",IF($F192&gt;=Paramètres!$B$7,"Oui","Non"))</f>
        <v/>
      </c>
      <c r="N192" t="str">
        <f>IF($F192="","",IF($F192&gt;=Paramètres!$B$8,"Oui","Non"))</f>
        <v/>
      </c>
      <c r="O192" t="str">
        <f>IF($D192="","",IF($I192="", "Parcours (1ère année)",IF(Paramètres!$B$3&gt;=($L192-Paramètres!$B$9), "Bilan récapitulatif (8 ans)",IF(Paramètres!$B$3&gt;=($K192-Paramètres!$B$9), "Parcours (tous les 4 ans)",IF($N192="Oui","Fin de carrière",IF($M192="Oui","Mi-carrière",""))))))</f>
        <v/>
      </c>
      <c r="U192" s="3"/>
      <c r="V192" s="3"/>
      <c r="Z192" s="3"/>
    </row>
    <row r="193" spans="6:26" x14ac:dyDescent="0.2">
      <c r="F193" t="str">
        <f>IF($E193="","",DATEDIF($E193,Paramètres!$B$3,"Y"))</f>
        <v/>
      </c>
      <c r="G193" t="str">
        <f>IF($D193="","",DATEDIF($D193,Paramètres!$B$3,"Y"))</f>
        <v/>
      </c>
      <c r="H193" t="str">
        <f>IF($D193="","",EDATE($D193,Paramètres!$B$4))</f>
        <v/>
      </c>
      <c r="K193" t="str">
        <f>IF($D193="","",IF($I193="",$H193,EDATE($I193,Paramètres!$B$5)))</f>
        <v/>
      </c>
      <c r="L193" t="str">
        <f>IF($D193="","",EDATE($D193,Paramètres!$B$6))</f>
        <v/>
      </c>
      <c r="M193" t="str">
        <f>IF($F193="","",IF($F193&gt;=Paramètres!$B$7,"Oui","Non"))</f>
        <v/>
      </c>
      <c r="N193" t="str">
        <f>IF($F193="","",IF($F193&gt;=Paramètres!$B$8,"Oui","Non"))</f>
        <v/>
      </c>
      <c r="O193" t="str">
        <f>IF($D193="","",IF($I193="", "Parcours (1ère année)",IF(Paramètres!$B$3&gt;=($L193-Paramètres!$B$9), "Bilan récapitulatif (8 ans)",IF(Paramètres!$B$3&gt;=($K193-Paramètres!$B$9), "Parcours (tous les 4 ans)",IF($N193="Oui","Fin de carrière",IF($M193="Oui","Mi-carrière",""))))))</f>
        <v/>
      </c>
      <c r="U193" s="3"/>
      <c r="V193" s="3"/>
      <c r="Z193" s="3"/>
    </row>
    <row r="194" spans="6:26" x14ac:dyDescent="0.2">
      <c r="F194" t="str">
        <f>IF($E194="","",DATEDIF($E194,Paramètres!$B$3,"Y"))</f>
        <v/>
      </c>
      <c r="G194" t="str">
        <f>IF($D194="","",DATEDIF($D194,Paramètres!$B$3,"Y"))</f>
        <v/>
      </c>
      <c r="H194" t="str">
        <f>IF($D194="","",EDATE($D194,Paramètres!$B$4))</f>
        <v/>
      </c>
      <c r="K194" t="str">
        <f>IF($D194="","",IF($I194="",$H194,EDATE($I194,Paramètres!$B$5)))</f>
        <v/>
      </c>
      <c r="L194" t="str">
        <f>IF($D194="","",EDATE($D194,Paramètres!$B$6))</f>
        <v/>
      </c>
      <c r="M194" t="str">
        <f>IF($F194="","",IF($F194&gt;=Paramètres!$B$7,"Oui","Non"))</f>
        <v/>
      </c>
      <c r="N194" t="str">
        <f>IF($F194="","",IF($F194&gt;=Paramètres!$B$8,"Oui","Non"))</f>
        <v/>
      </c>
      <c r="O194" t="str">
        <f>IF($D194="","",IF($I194="", "Parcours (1ère année)",IF(Paramètres!$B$3&gt;=($L194-Paramètres!$B$9), "Bilan récapitulatif (8 ans)",IF(Paramètres!$B$3&gt;=($K194-Paramètres!$B$9), "Parcours (tous les 4 ans)",IF($N194="Oui","Fin de carrière",IF($M194="Oui","Mi-carrière",""))))))</f>
        <v/>
      </c>
      <c r="U194" s="3"/>
      <c r="V194" s="3"/>
      <c r="Z194" s="3"/>
    </row>
    <row r="195" spans="6:26" x14ac:dyDescent="0.2">
      <c r="F195" t="str">
        <f>IF($E195="","",DATEDIF($E195,Paramètres!$B$3,"Y"))</f>
        <v/>
      </c>
      <c r="G195" t="str">
        <f>IF($D195="","",DATEDIF($D195,Paramètres!$B$3,"Y"))</f>
        <v/>
      </c>
      <c r="H195" t="str">
        <f>IF($D195="","",EDATE($D195,Paramètres!$B$4))</f>
        <v/>
      </c>
      <c r="K195" t="str">
        <f>IF($D195="","",IF($I195="",$H195,EDATE($I195,Paramètres!$B$5)))</f>
        <v/>
      </c>
      <c r="L195" t="str">
        <f>IF($D195="","",EDATE($D195,Paramètres!$B$6))</f>
        <v/>
      </c>
      <c r="M195" t="str">
        <f>IF($F195="","",IF($F195&gt;=Paramètres!$B$7,"Oui","Non"))</f>
        <v/>
      </c>
      <c r="N195" t="str">
        <f>IF($F195="","",IF($F195&gt;=Paramètres!$B$8,"Oui","Non"))</f>
        <v/>
      </c>
      <c r="O195" t="str">
        <f>IF($D195="","",IF($I195="", "Parcours (1ère année)",IF(Paramètres!$B$3&gt;=($L195-Paramètres!$B$9), "Bilan récapitulatif (8 ans)",IF(Paramètres!$B$3&gt;=($K195-Paramètres!$B$9), "Parcours (tous les 4 ans)",IF($N195="Oui","Fin de carrière",IF($M195="Oui","Mi-carrière",""))))))</f>
        <v/>
      </c>
      <c r="U195" s="3"/>
      <c r="V195" s="3"/>
      <c r="Z195" s="3"/>
    </row>
    <row r="196" spans="6:26" x14ac:dyDescent="0.2">
      <c r="F196" t="str">
        <f>IF($E196="","",DATEDIF($E196,Paramètres!$B$3,"Y"))</f>
        <v/>
      </c>
      <c r="G196" t="str">
        <f>IF($D196="","",DATEDIF($D196,Paramètres!$B$3,"Y"))</f>
        <v/>
      </c>
      <c r="H196" t="str">
        <f>IF($D196="","",EDATE($D196,Paramètres!$B$4))</f>
        <v/>
      </c>
      <c r="K196" t="str">
        <f>IF($D196="","",IF($I196="",$H196,EDATE($I196,Paramètres!$B$5)))</f>
        <v/>
      </c>
      <c r="L196" t="str">
        <f>IF($D196="","",EDATE($D196,Paramètres!$B$6))</f>
        <v/>
      </c>
      <c r="M196" t="str">
        <f>IF($F196="","",IF($F196&gt;=Paramètres!$B$7,"Oui","Non"))</f>
        <v/>
      </c>
      <c r="N196" t="str">
        <f>IF($F196="","",IF($F196&gt;=Paramètres!$B$8,"Oui","Non"))</f>
        <v/>
      </c>
      <c r="O196" t="str">
        <f>IF($D196="","",IF($I196="", "Parcours (1ère année)",IF(Paramètres!$B$3&gt;=($L196-Paramètres!$B$9), "Bilan récapitulatif (8 ans)",IF(Paramètres!$B$3&gt;=($K196-Paramètres!$B$9), "Parcours (tous les 4 ans)",IF($N196="Oui","Fin de carrière",IF($M196="Oui","Mi-carrière",""))))))</f>
        <v/>
      </c>
      <c r="U196" s="3"/>
      <c r="V196" s="3"/>
      <c r="Z196" s="3"/>
    </row>
    <row r="197" spans="6:26" x14ac:dyDescent="0.2">
      <c r="F197" t="str">
        <f>IF($E197="","",DATEDIF($E197,Paramètres!$B$3,"Y"))</f>
        <v/>
      </c>
      <c r="G197" t="str">
        <f>IF($D197="","",DATEDIF($D197,Paramètres!$B$3,"Y"))</f>
        <v/>
      </c>
      <c r="H197" t="str">
        <f>IF($D197="","",EDATE($D197,Paramètres!$B$4))</f>
        <v/>
      </c>
      <c r="K197" t="str">
        <f>IF($D197="","",IF($I197="",$H197,EDATE($I197,Paramètres!$B$5)))</f>
        <v/>
      </c>
      <c r="L197" t="str">
        <f>IF($D197="","",EDATE($D197,Paramètres!$B$6))</f>
        <v/>
      </c>
      <c r="M197" t="str">
        <f>IF($F197="","",IF($F197&gt;=Paramètres!$B$7,"Oui","Non"))</f>
        <v/>
      </c>
      <c r="N197" t="str">
        <f>IF($F197="","",IF($F197&gt;=Paramètres!$B$8,"Oui","Non"))</f>
        <v/>
      </c>
      <c r="O197" t="str">
        <f>IF($D197="","",IF($I197="", "Parcours (1ère année)",IF(Paramètres!$B$3&gt;=($L197-Paramètres!$B$9), "Bilan récapitulatif (8 ans)",IF(Paramètres!$B$3&gt;=($K197-Paramètres!$B$9), "Parcours (tous les 4 ans)",IF($N197="Oui","Fin de carrière",IF($M197="Oui","Mi-carrière",""))))))</f>
        <v/>
      </c>
      <c r="U197" s="3"/>
      <c r="V197" s="3"/>
      <c r="Z197" s="3"/>
    </row>
    <row r="198" spans="6:26" x14ac:dyDescent="0.2">
      <c r="F198" t="str">
        <f>IF($E198="","",DATEDIF($E198,Paramètres!$B$3,"Y"))</f>
        <v/>
      </c>
      <c r="G198" t="str">
        <f>IF($D198="","",DATEDIF($D198,Paramètres!$B$3,"Y"))</f>
        <v/>
      </c>
      <c r="H198" t="str">
        <f>IF($D198="","",EDATE($D198,Paramètres!$B$4))</f>
        <v/>
      </c>
      <c r="K198" t="str">
        <f>IF($D198="","",IF($I198="",$H198,EDATE($I198,Paramètres!$B$5)))</f>
        <v/>
      </c>
      <c r="L198" t="str">
        <f>IF($D198="","",EDATE($D198,Paramètres!$B$6))</f>
        <v/>
      </c>
      <c r="M198" t="str">
        <f>IF($F198="","",IF($F198&gt;=Paramètres!$B$7,"Oui","Non"))</f>
        <v/>
      </c>
      <c r="N198" t="str">
        <f>IF($F198="","",IF($F198&gt;=Paramètres!$B$8,"Oui","Non"))</f>
        <v/>
      </c>
      <c r="O198" t="str">
        <f>IF($D198="","",IF($I198="", "Parcours (1ère année)",IF(Paramètres!$B$3&gt;=($L198-Paramètres!$B$9), "Bilan récapitulatif (8 ans)",IF(Paramètres!$B$3&gt;=($K198-Paramètres!$B$9), "Parcours (tous les 4 ans)",IF($N198="Oui","Fin de carrière",IF($M198="Oui","Mi-carrière",""))))))</f>
        <v/>
      </c>
      <c r="U198" s="3"/>
      <c r="V198" s="3"/>
      <c r="Z198" s="3"/>
    </row>
    <row r="199" spans="6:26" x14ac:dyDescent="0.2">
      <c r="F199" t="str">
        <f>IF($E199="","",DATEDIF($E199,Paramètres!$B$3,"Y"))</f>
        <v/>
      </c>
      <c r="G199" t="str">
        <f>IF($D199="","",DATEDIF($D199,Paramètres!$B$3,"Y"))</f>
        <v/>
      </c>
      <c r="H199" t="str">
        <f>IF($D199="","",EDATE($D199,Paramètres!$B$4))</f>
        <v/>
      </c>
      <c r="K199" t="str">
        <f>IF($D199="","",IF($I199="",$H199,EDATE($I199,Paramètres!$B$5)))</f>
        <v/>
      </c>
      <c r="L199" t="str">
        <f>IF($D199="","",EDATE($D199,Paramètres!$B$6))</f>
        <v/>
      </c>
      <c r="M199" t="str">
        <f>IF($F199="","",IF($F199&gt;=Paramètres!$B$7,"Oui","Non"))</f>
        <v/>
      </c>
      <c r="N199" t="str">
        <f>IF($F199="","",IF($F199&gt;=Paramètres!$B$8,"Oui","Non"))</f>
        <v/>
      </c>
      <c r="O199" t="str">
        <f>IF($D199="","",IF($I199="", "Parcours (1ère année)",IF(Paramètres!$B$3&gt;=($L199-Paramètres!$B$9), "Bilan récapitulatif (8 ans)",IF(Paramètres!$B$3&gt;=($K199-Paramètres!$B$9), "Parcours (tous les 4 ans)",IF($N199="Oui","Fin de carrière",IF($M199="Oui","Mi-carrière",""))))))</f>
        <v/>
      </c>
      <c r="U199" s="3"/>
      <c r="V199" s="3"/>
      <c r="Z199" s="3"/>
    </row>
    <row r="200" spans="6:26" x14ac:dyDescent="0.2">
      <c r="F200" t="str">
        <f>IF($E200="","",DATEDIF($E200,Paramètres!$B$3,"Y"))</f>
        <v/>
      </c>
      <c r="G200" t="str">
        <f>IF($D200="","",DATEDIF($D200,Paramètres!$B$3,"Y"))</f>
        <v/>
      </c>
      <c r="H200" t="str">
        <f>IF($D200="","",EDATE($D200,Paramètres!$B$4))</f>
        <v/>
      </c>
      <c r="K200" t="str">
        <f>IF($D200="","",IF($I200="",$H200,EDATE($I200,Paramètres!$B$5)))</f>
        <v/>
      </c>
      <c r="L200" t="str">
        <f>IF($D200="","",EDATE($D200,Paramètres!$B$6))</f>
        <v/>
      </c>
      <c r="M200" t="str">
        <f>IF($F200="","",IF($F200&gt;=Paramètres!$B$7,"Oui","Non"))</f>
        <v/>
      </c>
      <c r="N200" t="str">
        <f>IF($F200="","",IF($F200&gt;=Paramètres!$B$8,"Oui","Non"))</f>
        <v/>
      </c>
      <c r="O200" t="str">
        <f>IF($D200="","",IF($I200="", "Parcours (1ère année)",IF(Paramètres!$B$3&gt;=($L200-Paramètres!$B$9), "Bilan récapitulatif (8 ans)",IF(Paramètres!$B$3&gt;=($K200-Paramètres!$B$9), "Parcours (tous les 4 ans)",IF($N200="Oui","Fin de carrière",IF($M200="Oui","Mi-carrière",""))))))</f>
        <v/>
      </c>
      <c r="U200" s="3"/>
      <c r="V200" s="3"/>
      <c r="Z200" s="3"/>
    </row>
    <row r="201" spans="6:26" x14ac:dyDescent="0.2">
      <c r="F201" t="str">
        <f>IF($E201="","",DATEDIF($E201,Paramètres!$B$3,"Y"))</f>
        <v/>
      </c>
      <c r="G201" t="str">
        <f>IF($D201="","",DATEDIF($D201,Paramètres!$B$3,"Y"))</f>
        <v/>
      </c>
      <c r="H201" t="str">
        <f>IF($D201="","",EDATE($D201,Paramètres!$B$4))</f>
        <v/>
      </c>
      <c r="K201" t="str">
        <f>IF($D201="","",IF($I201="",$H201,EDATE($I201,Paramètres!$B$5)))</f>
        <v/>
      </c>
      <c r="L201" t="str">
        <f>IF($D201="","",EDATE($D201,Paramètres!$B$6))</f>
        <v/>
      </c>
      <c r="M201" t="str">
        <f>IF($F201="","",IF($F201&gt;=Paramètres!$B$7,"Oui","Non"))</f>
        <v/>
      </c>
      <c r="N201" t="str">
        <f>IF($F201="","",IF($F201&gt;=Paramètres!$B$8,"Oui","Non"))</f>
        <v/>
      </c>
      <c r="O201" t="str">
        <f>IF($D201="","",IF($I201="", "Parcours (1ère année)",IF(Paramètres!$B$3&gt;=($L201-Paramètres!$B$9), "Bilan récapitulatif (8 ans)",IF(Paramètres!$B$3&gt;=($K201-Paramètres!$B$9), "Parcours (tous les 4 ans)",IF($N201="Oui","Fin de carrière",IF($M201="Oui","Mi-carrière",""))))))</f>
        <v/>
      </c>
      <c r="U201" s="3"/>
      <c r="V201" s="3"/>
      <c r="Z201" s="3"/>
    </row>
    <row r="202" spans="6:26" x14ac:dyDescent="0.2">
      <c r="F202" t="str">
        <f>IF($E202="","",DATEDIF($E202,Paramètres!$B$3,"Y"))</f>
        <v/>
      </c>
      <c r="G202" t="str">
        <f>IF($D202="","",DATEDIF($D202,Paramètres!$B$3,"Y"))</f>
        <v/>
      </c>
      <c r="H202" t="str">
        <f>IF($D202="","",EDATE($D202,Paramètres!$B$4))</f>
        <v/>
      </c>
      <c r="K202" t="str">
        <f>IF($D202="","",IF($I202="",$H202,EDATE($I202,Paramètres!$B$5)))</f>
        <v/>
      </c>
      <c r="L202" t="str">
        <f>IF($D202="","",EDATE($D202,Paramètres!$B$6))</f>
        <v/>
      </c>
      <c r="M202" t="str">
        <f>IF($F202="","",IF($F202&gt;=Paramètres!$B$7,"Oui","Non"))</f>
        <v/>
      </c>
      <c r="N202" t="str">
        <f>IF($F202="","",IF($F202&gt;=Paramètres!$B$8,"Oui","Non"))</f>
        <v/>
      </c>
      <c r="O202" t="str">
        <f>IF($D202="","",IF($I202="", "Parcours (1ère année)",IF(Paramètres!$B$3&gt;=($L202-Paramètres!$B$9), "Bilan récapitulatif (8 ans)",IF(Paramètres!$B$3&gt;=($K202-Paramètres!$B$9), "Parcours (tous les 4 ans)",IF($N202="Oui","Fin de carrière",IF($M202="Oui","Mi-carrière",""))))))</f>
        <v/>
      </c>
      <c r="U202" s="3"/>
      <c r="V202" s="3"/>
      <c r="Z202" s="3"/>
    </row>
    <row r="203" spans="6:26" x14ac:dyDescent="0.2">
      <c r="F203" t="str">
        <f>IF($E203="","",DATEDIF($E203,Paramètres!$B$3,"Y"))</f>
        <v/>
      </c>
      <c r="G203" t="str">
        <f>IF($D203="","",DATEDIF($D203,Paramètres!$B$3,"Y"))</f>
        <v/>
      </c>
      <c r="H203" t="str">
        <f>IF($D203="","",EDATE($D203,Paramètres!$B$4))</f>
        <v/>
      </c>
      <c r="K203" t="str">
        <f>IF($D203="","",IF($I203="",$H203,EDATE($I203,Paramètres!$B$5)))</f>
        <v/>
      </c>
      <c r="L203" t="str">
        <f>IF($D203="","",EDATE($D203,Paramètres!$B$6))</f>
        <v/>
      </c>
      <c r="M203" t="str">
        <f>IF($F203="","",IF($F203&gt;=Paramètres!$B$7,"Oui","Non"))</f>
        <v/>
      </c>
      <c r="N203" t="str">
        <f>IF($F203="","",IF($F203&gt;=Paramètres!$B$8,"Oui","Non"))</f>
        <v/>
      </c>
      <c r="O203" t="str">
        <f>IF($D203="","",IF($I203="", "Parcours (1ère année)",IF(Paramètres!$B$3&gt;=($L203-Paramètres!$B$9), "Bilan récapitulatif (8 ans)",IF(Paramètres!$B$3&gt;=($K203-Paramètres!$B$9), "Parcours (tous les 4 ans)",IF($N203="Oui","Fin de carrière",IF($M203="Oui","Mi-carrière",""))))))</f>
        <v/>
      </c>
      <c r="U203" s="3"/>
      <c r="V203" s="3"/>
      <c r="Z203" s="3"/>
    </row>
    <row r="204" spans="6:26" x14ac:dyDescent="0.2">
      <c r="F204" t="str">
        <f>IF($E204="","",DATEDIF($E204,Paramètres!$B$3,"Y"))</f>
        <v/>
      </c>
      <c r="G204" t="str">
        <f>IF($D204="","",DATEDIF($D204,Paramètres!$B$3,"Y"))</f>
        <v/>
      </c>
      <c r="H204" t="str">
        <f>IF($D204="","",EDATE($D204,Paramètres!$B$4))</f>
        <v/>
      </c>
      <c r="K204" t="str">
        <f>IF($D204="","",IF($I204="",$H204,EDATE($I204,Paramètres!$B$5)))</f>
        <v/>
      </c>
      <c r="L204" t="str">
        <f>IF($D204="","",EDATE($D204,Paramètres!$B$6))</f>
        <v/>
      </c>
      <c r="M204" t="str">
        <f>IF($F204="","",IF($F204&gt;=Paramètres!$B$7,"Oui","Non"))</f>
        <v/>
      </c>
      <c r="N204" t="str">
        <f>IF($F204="","",IF($F204&gt;=Paramètres!$B$8,"Oui","Non"))</f>
        <v/>
      </c>
      <c r="O204" t="str">
        <f>IF($D204="","",IF($I204="", "Parcours (1ère année)",IF(Paramètres!$B$3&gt;=($L204-Paramètres!$B$9), "Bilan récapitulatif (8 ans)",IF(Paramètres!$B$3&gt;=($K204-Paramètres!$B$9), "Parcours (tous les 4 ans)",IF($N204="Oui","Fin de carrière",IF($M204="Oui","Mi-carrière",""))))))</f>
        <v/>
      </c>
      <c r="U204" s="3"/>
      <c r="V204" s="3"/>
      <c r="Z204" s="3"/>
    </row>
    <row r="205" spans="6:26" x14ac:dyDescent="0.2">
      <c r="F205" t="str">
        <f>IF($E205="","",DATEDIF($E205,Paramètres!$B$3,"Y"))</f>
        <v/>
      </c>
      <c r="G205" t="str">
        <f>IF($D205="","",DATEDIF($D205,Paramètres!$B$3,"Y"))</f>
        <v/>
      </c>
      <c r="H205" t="str">
        <f>IF($D205="","",EDATE($D205,Paramètres!$B$4))</f>
        <v/>
      </c>
      <c r="K205" t="str">
        <f>IF($D205="","",IF($I205="",$H205,EDATE($I205,Paramètres!$B$5)))</f>
        <v/>
      </c>
      <c r="L205" t="str">
        <f>IF($D205="","",EDATE($D205,Paramètres!$B$6))</f>
        <v/>
      </c>
      <c r="M205" t="str">
        <f>IF($F205="","",IF($F205&gt;=Paramètres!$B$7,"Oui","Non"))</f>
        <v/>
      </c>
      <c r="N205" t="str">
        <f>IF($F205="","",IF($F205&gt;=Paramètres!$B$8,"Oui","Non"))</f>
        <v/>
      </c>
      <c r="O205" t="str">
        <f>IF($D205="","",IF($I205="", "Parcours (1ère année)",IF(Paramètres!$B$3&gt;=($L205-Paramètres!$B$9), "Bilan récapitulatif (8 ans)",IF(Paramètres!$B$3&gt;=($K205-Paramètres!$B$9), "Parcours (tous les 4 ans)",IF($N205="Oui","Fin de carrière",IF($M205="Oui","Mi-carrière",""))))))</f>
        <v/>
      </c>
      <c r="U205" s="3"/>
      <c r="V205" s="3"/>
      <c r="Z205" s="3"/>
    </row>
    <row r="206" spans="6:26" x14ac:dyDescent="0.2">
      <c r="F206" t="str">
        <f>IF($E206="","",DATEDIF($E206,Paramètres!$B$3,"Y"))</f>
        <v/>
      </c>
      <c r="G206" t="str">
        <f>IF($D206="","",DATEDIF($D206,Paramètres!$B$3,"Y"))</f>
        <v/>
      </c>
      <c r="H206" t="str">
        <f>IF($D206="","",EDATE($D206,Paramètres!$B$4))</f>
        <v/>
      </c>
      <c r="K206" t="str">
        <f>IF($D206="","",IF($I206="",$H206,EDATE($I206,Paramètres!$B$5)))</f>
        <v/>
      </c>
      <c r="L206" t="str">
        <f>IF($D206="","",EDATE($D206,Paramètres!$B$6))</f>
        <v/>
      </c>
      <c r="M206" t="str">
        <f>IF($F206="","",IF($F206&gt;=Paramètres!$B$7,"Oui","Non"))</f>
        <v/>
      </c>
      <c r="N206" t="str">
        <f>IF($F206="","",IF($F206&gt;=Paramètres!$B$8,"Oui","Non"))</f>
        <v/>
      </c>
      <c r="O206" t="str">
        <f>IF($D206="","",IF($I206="", "Parcours (1ère année)",IF(Paramètres!$B$3&gt;=($L206-Paramètres!$B$9), "Bilan récapitulatif (8 ans)",IF(Paramètres!$B$3&gt;=($K206-Paramètres!$B$9), "Parcours (tous les 4 ans)",IF($N206="Oui","Fin de carrière",IF($M206="Oui","Mi-carrière",""))))))</f>
        <v/>
      </c>
      <c r="U206" s="3"/>
      <c r="V206" s="3"/>
      <c r="Z206" s="3"/>
    </row>
    <row r="207" spans="6:26" x14ac:dyDescent="0.2">
      <c r="F207" t="str">
        <f>IF($E207="","",DATEDIF($E207,Paramètres!$B$3,"Y"))</f>
        <v/>
      </c>
      <c r="G207" t="str">
        <f>IF($D207="","",DATEDIF($D207,Paramètres!$B$3,"Y"))</f>
        <v/>
      </c>
      <c r="H207" t="str">
        <f>IF($D207="","",EDATE($D207,Paramètres!$B$4))</f>
        <v/>
      </c>
      <c r="K207" t="str">
        <f>IF($D207="","",IF($I207="",$H207,EDATE($I207,Paramètres!$B$5)))</f>
        <v/>
      </c>
      <c r="L207" t="str">
        <f>IF($D207="","",EDATE($D207,Paramètres!$B$6))</f>
        <v/>
      </c>
      <c r="M207" t="str">
        <f>IF($F207="","",IF($F207&gt;=Paramètres!$B$7,"Oui","Non"))</f>
        <v/>
      </c>
      <c r="N207" t="str">
        <f>IF($F207="","",IF($F207&gt;=Paramètres!$B$8,"Oui","Non"))</f>
        <v/>
      </c>
      <c r="O207" t="str">
        <f>IF($D207="","",IF($I207="", "Parcours (1ère année)",IF(Paramètres!$B$3&gt;=($L207-Paramètres!$B$9), "Bilan récapitulatif (8 ans)",IF(Paramètres!$B$3&gt;=($K207-Paramètres!$B$9), "Parcours (tous les 4 ans)",IF($N207="Oui","Fin de carrière",IF($M207="Oui","Mi-carrière",""))))))</f>
        <v/>
      </c>
      <c r="U207" s="3"/>
      <c r="V207" s="3"/>
      <c r="Z207" s="3"/>
    </row>
    <row r="208" spans="6:26" x14ac:dyDescent="0.2">
      <c r="F208" t="str">
        <f>IF($E208="","",DATEDIF($E208,Paramètres!$B$3,"Y"))</f>
        <v/>
      </c>
      <c r="G208" t="str">
        <f>IF($D208="","",DATEDIF($D208,Paramètres!$B$3,"Y"))</f>
        <v/>
      </c>
      <c r="H208" t="str">
        <f>IF($D208="","",EDATE($D208,Paramètres!$B$4))</f>
        <v/>
      </c>
      <c r="K208" t="str">
        <f>IF($D208="","",IF($I208="",$H208,EDATE($I208,Paramètres!$B$5)))</f>
        <v/>
      </c>
      <c r="L208" t="str">
        <f>IF($D208="","",EDATE($D208,Paramètres!$B$6))</f>
        <v/>
      </c>
      <c r="M208" t="str">
        <f>IF($F208="","",IF($F208&gt;=Paramètres!$B$7,"Oui","Non"))</f>
        <v/>
      </c>
      <c r="N208" t="str">
        <f>IF($F208="","",IF($F208&gt;=Paramètres!$B$8,"Oui","Non"))</f>
        <v/>
      </c>
      <c r="O208" t="str">
        <f>IF($D208="","",IF($I208="", "Parcours (1ère année)",IF(Paramètres!$B$3&gt;=($L208-Paramètres!$B$9), "Bilan récapitulatif (8 ans)",IF(Paramètres!$B$3&gt;=($K208-Paramètres!$B$9), "Parcours (tous les 4 ans)",IF($N208="Oui","Fin de carrière",IF($M208="Oui","Mi-carrière",""))))))</f>
        <v/>
      </c>
      <c r="U208" s="3"/>
      <c r="V208" s="3"/>
      <c r="Z208" s="3"/>
    </row>
    <row r="209" spans="6:26" x14ac:dyDescent="0.2">
      <c r="F209" t="str">
        <f>IF($E209="","",DATEDIF($E209,Paramètres!$B$3,"Y"))</f>
        <v/>
      </c>
      <c r="G209" t="str">
        <f>IF($D209="","",DATEDIF($D209,Paramètres!$B$3,"Y"))</f>
        <v/>
      </c>
      <c r="H209" t="str">
        <f>IF($D209="","",EDATE($D209,Paramètres!$B$4))</f>
        <v/>
      </c>
      <c r="K209" t="str">
        <f>IF($D209="","",IF($I209="",$H209,EDATE($I209,Paramètres!$B$5)))</f>
        <v/>
      </c>
      <c r="L209" t="str">
        <f>IF($D209="","",EDATE($D209,Paramètres!$B$6))</f>
        <v/>
      </c>
      <c r="M209" t="str">
        <f>IF($F209="","",IF($F209&gt;=Paramètres!$B$7,"Oui","Non"))</f>
        <v/>
      </c>
      <c r="N209" t="str">
        <f>IF($F209="","",IF($F209&gt;=Paramètres!$B$8,"Oui","Non"))</f>
        <v/>
      </c>
      <c r="O209" t="str">
        <f>IF($D209="","",IF($I209="", "Parcours (1ère année)",IF(Paramètres!$B$3&gt;=($L209-Paramètres!$B$9), "Bilan récapitulatif (8 ans)",IF(Paramètres!$B$3&gt;=($K209-Paramètres!$B$9), "Parcours (tous les 4 ans)",IF($N209="Oui","Fin de carrière",IF($M209="Oui","Mi-carrière",""))))))</f>
        <v/>
      </c>
      <c r="U209" s="3"/>
      <c r="V209" s="3"/>
      <c r="Z209" s="3"/>
    </row>
    <row r="210" spans="6:26" x14ac:dyDescent="0.2">
      <c r="F210" t="str">
        <f>IF($E210="","",DATEDIF($E210,Paramètres!$B$3,"Y"))</f>
        <v/>
      </c>
      <c r="G210" t="str">
        <f>IF($D210="","",DATEDIF($D210,Paramètres!$B$3,"Y"))</f>
        <v/>
      </c>
      <c r="H210" t="str">
        <f>IF($D210="","",EDATE($D210,Paramètres!$B$4))</f>
        <v/>
      </c>
      <c r="K210" t="str">
        <f>IF($D210="","",IF($I210="",$H210,EDATE($I210,Paramètres!$B$5)))</f>
        <v/>
      </c>
      <c r="L210" t="str">
        <f>IF($D210="","",EDATE($D210,Paramètres!$B$6))</f>
        <v/>
      </c>
      <c r="M210" t="str">
        <f>IF($F210="","",IF($F210&gt;=Paramètres!$B$7,"Oui","Non"))</f>
        <v/>
      </c>
      <c r="N210" t="str">
        <f>IF($F210="","",IF($F210&gt;=Paramètres!$B$8,"Oui","Non"))</f>
        <v/>
      </c>
      <c r="O210" t="str">
        <f>IF($D210="","",IF($I210="", "Parcours (1ère année)",IF(Paramètres!$B$3&gt;=($L210-Paramètres!$B$9), "Bilan récapitulatif (8 ans)",IF(Paramètres!$B$3&gt;=($K210-Paramètres!$B$9), "Parcours (tous les 4 ans)",IF($N210="Oui","Fin de carrière",IF($M210="Oui","Mi-carrière",""))))))</f>
        <v/>
      </c>
      <c r="U210" s="3"/>
      <c r="V210" s="3"/>
      <c r="Z210" s="3"/>
    </row>
    <row r="211" spans="6:26" x14ac:dyDescent="0.2">
      <c r="F211" t="str">
        <f>IF($E211="","",DATEDIF($E211,Paramètres!$B$3,"Y"))</f>
        <v/>
      </c>
      <c r="G211" t="str">
        <f>IF($D211="","",DATEDIF($D211,Paramètres!$B$3,"Y"))</f>
        <v/>
      </c>
      <c r="H211" t="str">
        <f>IF($D211="","",EDATE($D211,Paramètres!$B$4))</f>
        <v/>
      </c>
      <c r="K211" t="str">
        <f>IF($D211="","",IF($I211="",$H211,EDATE($I211,Paramètres!$B$5)))</f>
        <v/>
      </c>
      <c r="L211" t="str">
        <f>IF($D211="","",EDATE($D211,Paramètres!$B$6))</f>
        <v/>
      </c>
      <c r="M211" t="str">
        <f>IF($F211="","",IF($F211&gt;=Paramètres!$B$7,"Oui","Non"))</f>
        <v/>
      </c>
      <c r="N211" t="str">
        <f>IF($F211="","",IF($F211&gt;=Paramètres!$B$8,"Oui","Non"))</f>
        <v/>
      </c>
      <c r="O211" t="str">
        <f>IF($D211="","",IF($I211="", "Parcours (1ère année)",IF(Paramètres!$B$3&gt;=($L211-Paramètres!$B$9), "Bilan récapitulatif (8 ans)",IF(Paramètres!$B$3&gt;=($K211-Paramètres!$B$9), "Parcours (tous les 4 ans)",IF($N211="Oui","Fin de carrière",IF($M211="Oui","Mi-carrière",""))))))</f>
        <v/>
      </c>
      <c r="U211" s="3"/>
      <c r="V211" s="3"/>
      <c r="Z211" s="3"/>
    </row>
    <row r="212" spans="6:26" x14ac:dyDescent="0.2">
      <c r="F212" t="str">
        <f>IF($E212="","",DATEDIF($E212,Paramètres!$B$3,"Y"))</f>
        <v/>
      </c>
      <c r="G212" t="str">
        <f>IF($D212="","",DATEDIF($D212,Paramètres!$B$3,"Y"))</f>
        <v/>
      </c>
      <c r="H212" t="str">
        <f>IF($D212="","",EDATE($D212,Paramètres!$B$4))</f>
        <v/>
      </c>
      <c r="K212" t="str">
        <f>IF($D212="","",IF($I212="",$H212,EDATE($I212,Paramètres!$B$5)))</f>
        <v/>
      </c>
      <c r="L212" t="str">
        <f>IF($D212="","",EDATE($D212,Paramètres!$B$6))</f>
        <v/>
      </c>
      <c r="M212" t="str">
        <f>IF($F212="","",IF($F212&gt;=Paramètres!$B$7,"Oui","Non"))</f>
        <v/>
      </c>
      <c r="N212" t="str">
        <f>IF($F212="","",IF($F212&gt;=Paramètres!$B$8,"Oui","Non"))</f>
        <v/>
      </c>
      <c r="O212" t="str">
        <f>IF($D212="","",IF($I212="", "Parcours (1ère année)",IF(Paramètres!$B$3&gt;=($L212-Paramètres!$B$9), "Bilan récapitulatif (8 ans)",IF(Paramètres!$B$3&gt;=($K212-Paramètres!$B$9), "Parcours (tous les 4 ans)",IF($N212="Oui","Fin de carrière",IF($M212="Oui","Mi-carrière",""))))))</f>
        <v/>
      </c>
      <c r="U212" s="3"/>
      <c r="V212" s="3"/>
      <c r="Z212" s="3"/>
    </row>
    <row r="213" spans="6:26" x14ac:dyDescent="0.2">
      <c r="F213" t="str">
        <f>IF($E213="","",DATEDIF($E213,Paramètres!$B$3,"Y"))</f>
        <v/>
      </c>
      <c r="G213" t="str">
        <f>IF($D213="","",DATEDIF($D213,Paramètres!$B$3,"Y"))</f>
        <v/>
      </c>
      <c r="H213" t="str">
        <f>IF($D213="","",EDATE($D213,Paramètres!$B$4))</f>
        <v/>
      </c>
      <c r="K213" t="str">
        <f>IF($D213="","",IF($I213="",$H213,EDATE($I213,Paramètres!$B$5)))</f>
        <v/>
      </c>
      <c r="L213" t="str">
        <f>IF($D213="","",EDATE($D213,Paramètres!$B$6))</f>
        <v/>
      </c>
      <c r="M213" t="str">
        <f>IF($F213="","",IF($F213&gt;=Paramètres!$B$7,"Oui","Non"))</f>
        <v/>
      </c>
      <c r="N213" t="str">
        <f>IF($F213="","",IF($F213&gt;=Paramètres!$B$8,"Oui","Non"))</f>
        <v/>
      </c>
      <c r="O213" t="str">
        <f>IF($D213="","",IF($I213="", "Parcours (1ère année)",IF(Paramètres!$B$3&gt;=($L213-Paramètres!$B$9), "Bilan récapitulatif (8 ans)",IF(Paramètres!$B$3&gt;=($K213-Paramètres!$B$9), "Parcours (tous les 4 ans)",IF($N213="Oui","Fin de carrière",IF($M213="Oui","Mi-carrière",""))))))</f>
        <v/>
      </c>
      <c r="U213" s="3"/>
      <c r="V213" s="3"/>
      <c r="Z213" s="3"/>
    </row>
    <row r="214" spans="6:26" x14ac:dyDescent="0.2">
      <c r="F214" t="str">
        <f>IF($E214="","",DATEDIF($E214,Paramètres!$B$3,"Y"))</f>
        <v/>
      </c>
      <c r="G214" t="str">
        <f>IF($D214="","",DATEDIF($D214,Paramètres!$B$3,"Y"))</f>
        <v/>
      </c>
      <c r="H214" t="str">
        <f>IF($D214="","",EDATE($D214,Paramètres!$B$4))</f>
        <v/>
      </c>
      <c r="K214" t="str">
        <f>IF($D214="","",IF($I214="",$H214,EDATE($I214,Paramètres!$B$5)))</f>
        <v/>
      </c>
      <c r="L214" t="str">
        <f>IF($D214="","",EDATE($D214,Paramètres!$B$6))</f>
        <v/>
      </c>
      <c r="M214" t="str">
        <f>IF($F214="","",IF($F214&gt;=Paramètres!$B$7,"Oui","Non"))</f>
        <v/>
      </c>
      <c r="N214" t="str">
        <f>IF($F214="","",IF($F214&gt;=Paramètres!$B$8,"Oui","Non"))</f>
        <v/>
      </c>
      <c r="O214" t="str">
        <f>IF($D214="","",IF($I214="", "Parcours (1ère année)",IF(Paramètres!$B$3&gt;=($L214-Paramètres!$B$9), "Bilan récapitulatif (8 ans)",IF(Paramètres!$B$3&gt;=($K214-Paramètres!$B$9), "Parcours (tous les 4 ans)",IF($N214="Oui","Fin de carrière",IF($M214="Oui","Mi-carrière",""))))))</f>
        <v/>
      </c>
      <c r="U214" s="3"/>
      <c r="V214" s="3"/>
      <c r="Z214" s="3"/>
    </row>
    <row r="215" spans="6:26" x14ac:dyDescent="0.2">
      <c r="F215" t="str">
        <f>IF($E215="","",DATEDIF($E215,Paramètres!$B$3,"Y"))</f>
        <v/>
      </c>
      <c r="G215" t="str">
        <f>IF($D215="","",DATEDIF($D215,Paramètres!$B$3,"Y"))</f>
        <v/>
      </c>
      <c r="H215" t="str">
        <f>IF($D215="","",EDATE($D215,Paramètres!$B$4))</f>
        <v/>
      </c>
      <c r="K215" t="str">
        <f>IF($D215="","",IF($I215="",$H215,EDATE($I215,Paramètres!$B$5)))</f>
        <v/>
      </c>
      <c r="L215" t="str">
        <f>IF($D215="","",EDATE($D215,Paramètres!$B$6))</f>
        <v/>
      </c>
      <c r="M215" t="str">
        <f>IF($F215="","",IF($F215&gt;=Paramètres!$B$7,"Oui","Non"))</f>
        <v/>
      </c>
      <c r="N215" t="str">
        <f>IF($F215="","",IF($F215&gt;=Paramètres!$B$8,"Oui","Non"))</f>
        <v/>
      </c>
      <c r="O215" t="str">
        <f>IF($D215="","",IF($I215="", "Parcours (1ère année)",IF(Paramètres!$B$3&gt;=($L215-Paramètres!$B$9), "Bilan récapitulatif (8 ans)",IF(Paramètres!$B$3&gt;=($K215-Paramètres!$B$9), "Parcours (tous les 4 ans)",IF($N215="Oui","Fin de carrière",IF($M215="Oui","Mi-carrière",""))))))</f>
        <v/>
      </c>
      <c r="U215" s="3"/>
      <c r="V215" s="3"/>
      <c r="Z215" s="3"/>
    </row>
    <row r="216" spans="6:26" x14ac:dyDescent="0.2">
      <c r="F216" t="str">
        <f>IF($E216="","",DATEDIF($E216,Paramètres!$B$3,"Y"))</f>
        <v/>
      </c>
      <c r="G216" t="str">
        <f>IF($D216="","",DATEDIF($D216,Paramètres!$B$3,"Y"))</f>
        <v/>
      </c>
      <c r="H216" t="str">
        <f>IF($D216="","",EDATE($D216,Paramètres!$B$4))</f>
        <v/>
      </c>
      <c r="K216" t="str">
        <f>IF($D216="","",IF($I216="",$H216,EDATE($I216,Paramètres!$B$5)))</f>
        <v/>
      </c>
      <c r="L216" t="str">
        <f>IF($D216="","",EDATE($D216,Paramètres!$B$6))</f>
        <v/>
      </c>
      <c r="M216" t="str">
        <f>IF($F216="","",IF($F216&gt;=Paramètres!$B$7,"Oui","Non"))</f>
        <v/>
      </c>
      <c r="N216" t="str">
        <f>IF($F216="","",IF($F216&gt;=Paramètres!$B$8,"Oui","Non"))</f>
        <v/>
      </c>
      <c r="O216" t="str">
        <f>IF($D216="","",IF($I216="", "Parcours (1ère année)",IF(Paramètres!$B$3&gt;=($L216-Paramètres!$B$9), "Bilan récapitulatif (8 ans)",IF(Paramètres!$B$3&gt;=($K216-Paramètres!$B$9), "Parcours (tous les 4 ans)",IF($N216="Oui","Fin de carrière",IF($M216="Oui","Mi-carrière",""))))))</f>
        <v/>
      </c>
      <c r="U216" s="3"/>
      <c r="V216" s="3"/>
      <c r="Z216" s="3"/>
    </row>
    <row r="217" spans="6:26" x14ac:dyDescent="0.2">
      <c r="F217" t="str">
        <f>IF($E217="","",DATEDIF($E217,Paramètres!$B$3,"Y"))</f>
        <v/>
      </c>
      <c r="G217" t="str">
        <f>IF($D217="","",DATEDIF($D217,Paramètres!$B$3,"Y"))</f>
        <v/>
      </c>
      <c r="H217" t="str">
        <f>IF($D217="","",EDATE($D217,Paramètres!$B$4))</f>
        <v/>
      </c>
      <c r="K217" t="str">
        <f>IF($D217="","",IF($I217="",$H217,EDATE($I217,Paramètres!$B$5)))</f>
        <v/>
      </c>
      <c r="L217" t="str">
        <f>IF($D217="","",EDATE($D217,Paramètres!$B$6))</f>
        <v/>
      </c>
      <c r="M217" t="str">
        <f>IF($F217="","",IF($F217&gt;=Paramètres!$B$7,"Oui","Non"))</f>
        <v/>
      </c>
      <c r="N217" t="str">
        <f>IF($F217="","",IF($F217&gt;=Paramètres!$B$8,"Oui","Non"))</f>
        <v/>
      </c>
      <c r="O217" t="str">
        <f>IF($D217="","",IF($I217="", "Parcours (1ère année)",IF(Paramètres!$B$3&gt;=($L217-Paramètres!$B$9), "Bilan récapitulatif (8 ans)",IF(Paramètres!$B$3&gt;=($K217-Paramètres!$B$9), "Parcours (tous les 4 ans)",IF($N217="Oui","Fin de carrière",IF($M217="Oui","Mi-carrière",""))))))</f>
        <v/>
      </c>
      <c r="U217" s="3"/>
      <c r="V217" s="3"/>
      <c r="Z217" s="3"/>
    </row>
    <row r="218" spans="6:26" x14ac:dyDescent="0.2">
      <c r="F218" t="str">
        <f>IF($E218="","",DATEDIF($E218,Paramètres!$B$3,"Y"))</f>
        <v/>
      </c>
      <c r="G218" t="str">
        <f>IF($D218="","",DATEDIF($D218,Paramètres!$B$3,"Y"))</f>
        <v/>
      </c>
      <c r="H218" t="str">
        <f>IF($D218="","",EDATE($D218,Paramètres!$B$4))</f>
        <v/>
      </c>
      <c r="K218" t="str">
        <f>IF($D218="","",IF($I218="",$H218,EDATE($I218,Paramètres!$B$5)))</f>
        <v/>
      </c>
      <c r="L218" t="str">
        <f>IF($D218="","",EDATE($D218,Paramètres!$B$6))</f>
        <v/>
      </c>
      <c r="M218" t="str">
        <f>IF($F218="","",IF($F218&gt;=Paramètres!$B$7,"Oui","Non"))</f>
        <v/>
      </c>
      <c r="N218" t="str">
        <f>IF($F218="","",IF($F218&gt;=Paramètres!$B$8,"Oui","Non"))</f>
        <v/>
      </c>
      <c r="O218" t="str">
        <f>IF($D218="","",IF($I218="", "Parcours (1ère année)",IF(Paramètres!$B$3&gt;=($L218-Paramètres!$B$9), "Bilan récapitulatif (8 ans)",IF(Paramètres!$B$3&gt;=($K218-Paramètres!$B$9), "Parcours (tous les 4 ans)",IF($N218="Oui","Fin de carrière",IF($M218="Oui","Mi-carrière",""))))))</f>
        <v/>
      </c>
      <c r="U218" s="3"/>
      <c r="V218" s="3"/>
      <c r="Z218" s="3"/>
    </row>
    <row r="219" spans="6:26" x14ac:dyDescent="0.2">
      <c r="F219" t="str">
        <f>IF($E219="","",DATEDIF($E219,Paramètres!$B$3,"Y"))</f>
        <v/>
      </c>
      <c r="G219" t="str">
        <f>IF($D219="","",DATEDIF($D219,Paramètres!$B$3,"Y"))</f>
        <v/>
      </c>
      <c r="H219" t="str">
        <f>IF($D219="","",EDATE($D219,Paramètres!$B$4))</f>
        <v/>
      </c>
      <c r="K219" t="str">
        <f>IF($D219="","",IF($I219="",$H219,EDATE($I219,Paramètres!$B$5)))</f>
        <v/>
      </c>
      <c r="L219" t="str">
        <f>IF($D219="","",EDATE($D219,Paramètres!$B$6))</f>
        <v/>
      </c>
      <c r="M219" t="str">
        <f>IF($F219="","",IF($F219&gt;=Paramètres!$B$7,"Oui","Non"))</f>
        <v/>
      </c>
      <c r="N219" t="str">
        <f>IF($F219="","",IF($F219&gt;=Paramètres!$B$8,"Oui","Non"))</f>
        <v/>
      </c>
      <c r="O219" t="str">
        <f>IF($D219="","",IF($I219="", "Parcours (1ère année)",IF(Paramètres!$B$3&gt;=($L219-Paramètres!$B$9), "Bilan récapitulatif (8 ans)",IF(Paramètres!$B$3&gt;=($K219-Paramètres!$B$9), "Parcours (tous les 4 ans)",IF($N219="Oui","Fin de carrière",IF($M219="Oui","Mi-carrière",""))))))</f>
        <v/>
      </c>
      <c r="U219" s="3"/>
      <c r="V219" s="3"/>
      <c r="Z219" s="3"/>
    </row>
    <row r="220" spans="6:26" x14ac:dyDescent="0.2">
      <c r="F220" t="str">
        <f>IF($E220="","",DATEDIF($E220,Paramètres!$B$3,"Y"))</f>
        <v/>
      </c>
      <c r="G220" t="str">
        <f>IF($D220="","",DATEDIF($D220,Paramètres!$B$3,"Y"))</f>
        <v/>
      </c>
      <c r="H220" t="str">
        <f>IF($D220="","",EDATE($D220,Paramètres!$B$4))</f>
        <v/>
      </c>
      <c r="K220" t="str">
        <f>IF($D220="","",IF($I220="",$H220,EDATE($I220,Paramètres!$B$5)))</f>
        <v/>
      </c>
      <c r="L220" t="str">
        <f>IF($D220="","",EDATE($D220,Paramètres!$B$6))</f>
        <v/>
      </c>
      <c r="M220" t="str">
        <f>IF($F220="","",IF($F220&gt;=Paramètres!$B$7,"Oui","Non"))</f>
        <v/>
      </c>
      <c r="N220" t="str">
        <f>IF($F220="","",IF($F220&gt;=Paramètres!$B$8,"Oui","Non"))</f>
        <v/>
      </c>
      <c r="O220" t="str">
        <f>IF($D220="","",IF($I220="", "Parcours (1ère année)",IF(Paramètres!$B$3&gt;=($L220-Paramètres!$B$9), "Bilan récapitulatif (8 ans)",IF(Paramètres!$B$3&gt;=($K220-Paramètres!$B$9), "Parcours (tous les 4 ans)",IF($N220="Oui","Fin de carrière",IF($M220="Oui","Mi-carrière",""))))))</f>
        <v/>
      </c>
      <c r="U220" s="3"/>
      <c r="V220" s="3"/>
      <c r="Z220" s="3"/>
    </row>
    <row r="221" spans="6:26" x14ac:dyDescent="0.2">
      <c r="F221" t="str">
        <f>IF($E221="","",DATEDIF($E221,Paramètres!$B$3,"Y"))</f>
        <v/>
      </c>
      <c r="G221" t="str">
        <f>IF($D221="","",DATEDIF($D221,Paramètres!$B$3,"Y"))</f>
        <v/>
      </c>
      <c r="H221" t="str">
        <f>IF($D221="","",EDATE($D221,Paramètres!$B$4))</f>
        <v/>
      </c>
      <c r="K221" t="str">
        <f>IF($D221="","",IF($I221="",$H221,EDATE($I221,Paramètres!$B$5)))</f>
        <v/>
      </c>
      <c r="L221" t="str">
        <f>IF($D221="","",EDATE($D221,Paramètres!$B$6))</f>
        <v/>
      </c>
      <c r="M221" t="str">
        <f>IF($F221="","",IF($F221&gt;=Paramètres!$B$7,"Oui","Non"))</f>
        <v/>
      </c>
      <c r="N221" t="str">
        <f>IF($F221="","",IF($F221&gt;=Paramètres!$B$8,"Oui","Non"))</f>
        <v/>
      </c>
      <c r="O221" t="str">
        <f>IF($D221="","",IF($I221="", "Parcours (1ère année)",IF(Paramètres!$B$3&gt;=($L221-Paramètres!$B$9), "Bilan récapitulatif (8 ans)",IF(Paramètres!$B$3&gt;=($K221-Paramètres!$B$9), "Parcours (tous les 4 ans)",IF($N221="Oui","Fin de carrière",IF($M221="Oui","Mi-carrière",""))))))</f>
        <v/>
      </c>
      <c r="U221" s="3"/>
      <c r="V221" s="3"/>
      <c r="Z221" s="3"/>
    </row>
    <row r="222" spans="6:26" x14ac:dyDescent="0.2">
      <c r="F222" t="str">
        <f>IF($E222="","",DATEDIF($E222,Paramètres!$B$3,"Y"))</f>
        <v/>
      </c>
      <c r="G222" t="str">
        <f>IF($D222="","",DATEDIF($D222,Paramètres!$B$3,"Y"))</f>
        <v/>
      </c>
      <c r="H222" t="str">
        <f>IF($D222="","",EDATE($D222,Paramètres!$B$4))</f>
        <v/>
      </c>
      <c r="K222" t="str">
        <f>IF($D222="","",IF($I222="",$H222,EDATE($I222,Paramètres!$B$5)))</f>
        <v/>
      </c>
      <c r="L222" t="str">
        <f>IF($D222="","",EDATE($D222,Paramètres!$B$6))</f>
        <v/>
      </c>
      <c r="M222" t="str">
        <f>IF($F222="","",IF($F222&gt;=Paramètres!$B$7,"Oui","Non"))</f>
        <v/>
      </c>
      <c r="N222" t="str">
        <f>IF($F222="","",IF($F222&gt;=Paramètres!$B$8,"Oui","Non"))</f>
        <v/>
      </c>
      <c r="O222" t="str">
        <f>IF($D222="","",IF($I222="", "Parcours (1ère année)",IF(Paramètres!$B$3&gt;=($L222-Paramètres!$B$9), "Bilan récapitulatif (8 ans)",IF(Paramètres!$B$3&gt;=($K222-Paramètres!$B$9), "Parcours (tous les 4 ans)",IF($N222="Oui","Fin de carrière",IF($M222="Oui","Mi-carrière",""))))))</f>
        <v/>
      </c>
      <c r="U222" s="3"/>
      <c r="V222" s="3"/>
      <c r="Z222" s="3"/>
    </row>
    <row r="223" spans="6:26" x14ac:dyDescent="0.2">
      <c r="F223" t="str">
        <f>IF($E223="","",DATEDIF($E223,Paramètres!$B$3,"Y"))</f>
        <v/>
      </c>
      <c r="G223" t="str">
        <f>IF($D223="","",DATEDIF($D223,Paramètres!$B$3,"Y"))</f>
        <v/>
      </c>
      <c r="H223" t="str">
        <f>IF($D223="","",EDATE($D223,Paramètres!$B$4))</f>
        <v/>
      </c>
      <c r="K223" t="str">
        <f>IF($D223="","",IF($I223="",$H223,EDATE($I223,Paramètres!$B$5)))</f>
        <v/>
      </c>
      <c r="L223" t="str">
        <f>IF($D223="","",EDATE($D223,Paramètres!$B$6))</f>
        <v/>
      </c>
      <c r="M223" t="str">
        <f>IF($F223="","",IF($F223&gt;=Paramètres!$B$7,"Oui","Non"))</f>
        <v/>
      </c>
      <c r="N223" t="str">
        <f>IF($F223="","",IF($F223&gt;=Paramètres!$B$8,"Oui","Non"))</f>
        <v/>
      </c>
      <c r="O223" t="str">
        <f>IF($D223="","",IF($I223="", "Parcours (1ère année)",IF(Paramètres!$B$3&gt;=($L223-Paramètres!$B$9), "Bilan récapitulatif (8 ans)",IF(Paramètres!$B$3&gt;=($K223-Paramètres!$B$9), "Parcours (tous les 4 ans)",IF($N223="Oui","Fin de carrière",IF($M223="Oui","Mi-carrière",""))))))</f>
        <v/>
      </c>
      <c r="U223" s="3"/>
      <c r="V223" s="3"/>
      <c r="Z223" s="3"/>
    </row>
    <row r="224" spans="6:26" x14ac:dyDescent="0.2">
      <c r="F224" t="str">
        <f>IF($E224="","",DATEDIF($E224,Paramètres!$B$3,"Y"))</f>
        <v/>
      </c>
      <c r="G224" t="str">
        <f>IF($D224="","",DATEDIF($D224,Paramètres!$B$3,"Y"))</f>
        <v/>
      </c>
      <c r="H224" t="str">
        <f>IF($D224="","",EDATE($D224,Paramètres!$B$4))</f>
        <v/>
      </c>
      <c r="K224" t="str">
        <f>IF($D224="","",IF($I224="",$H224,EDATE($I224,Paramètres!$B$5)))</f>
        <v/>
      </c>
      <c r="L224" t="str">
        <f>IF($D224="","",EDATE($D224,Paramètres!$B$6))</f>
        <v/>
      </c>
      <c r="M224" t="str">
        <f>IF($F224="","",IF($F224&gt;=Paramètres!$B$7,"Oui","Non"))</f>
        <v/>
      </c>
      <c r="N224" t="str">
        <f>IF($F224="","",IF($F224&gt;=Paramètres!$B$8,"Oui","Non"))</f>
        <v/>
      </c>
      <c r="O224" t="str">
        <f>IF($D224="","",IF($I224="", "Parcours (1ère année)",IF(Paramètres!$B$3&gt;=($L224-Paramètres!$B$9), "Bilan récapitulatif (8 ans)",IF(Paramètres!$B$3&gt;=($K224-Paramètres!$B$9), "Parcours (tous les 4 ans)",IF($N224="Oui","Fin de carrière",IF($M224="Oui","Mi-carrière",""))))))</f>
        <v/>
      </c>
      <c r="U224" s="3"/>
      <c r="V224" s="3"/>
      <c r="Z224" s="3"/>
    </row>
    <row r="225" spans="6:26" x14ac:dyDescent="0.2">
      <c r="F225" t="str">
        <f>IF($E225="","",DATEDIF($E225,Paramètres!$B$3,"Y"))</f>
        <v/>
      </c>
      <c r="G225" t="str">
        <f>IF($D225="","",DATEDIF($D225,Paramètres!$B$3,"Y"))</f>
        <v/>
      </c>
      <c r="H225" t="str">
        <f>IF($D225="","",EDATE($D225,Paramètres!$B$4))</f>
        <v/>
      </c>
      <c r="K225" t="str">
        <f>IF($D225="","",IF($I225="",$H225,EDATE($I225,Paramètres!$B$5)))</f>
        <v/>
      </c>
      <c r="L225" t="str">
        <f>IF($D225="","",EDATE($D225,Paramètres!$B$6))</f>
        <v/>
      </c>
      <c r="M225" t="str">
        <f>IF($F225="","",IF($F225&gt;=Paramètres!$B$7,"Oui","Non"))</f>
        <v/>
      </c>
      <c r="N225" t="str">
        <f>IF($F225="","",IF($F225&gt;=Paramètres!$B$8,"Oui","Non"))</f>
        <v/>
      </c>
      <c r="O225" t="str">
        <f>IF($D225="","",IF($I225="", "Parcours (1ère année)",IF(Paramètres!$B$3&gt;=($L225-Paramètres!$B$9), "Bilan récapitulatif (8 ans)",IF(Paramètres!$B$3&gt;=($K225-Paramètres!$B$9), "Parcours (tous les 4 ans)",IF($N225="Oui","Fin de carrière",IF($M225="Oui","Mi-carrière",""))))))</f>
        <v/>
      </c>
      <c r="U225" s="3"/>
      <c r="V225" s="3"/>
      <c r="Z225" s="3"/>
    </row>
    <row r="226" spans="6:26" x14ac:dyDescent="0.2">
      <c r="F226" t="str">
        <f>IF($E226="","",DATEDIF($E226,Paramètres!$B$3,"Y"))</f>
        <v/>
      </c>
      <c r="G226" t="str">
        <f>IF($D226="","",DATEDIF($D226,Paramètres!$B$3,"Y"))</f>
        <v/>
      </c>
      <c r="H226" t="str">
        <f>IF($D226="","",EDATE($D226,Paramètres!$B$4))</f>
        <v/>
      </c>
      <c r="K226" t="str">
        <f>IF($D226="","",IF($I226="",$H226,EDATE($I226,Paramètres!$B$5)))</f>
        <v/>
      </c>
      <c r="L226" t="str">
        <f>IF($D226="","",EDATE($D226,Paramètres!$B$6))</f>
        <v/>
      </c>
      <c r="M226" t="str">
        <f>IF($F226="","",IF($F226&gt;=Paramètres!$B$7,"Oui","Non"))</f>
        <v/>
      </c>
      <c r="N226" t="str">
        <f>IF($F226="","",IF($F226&gt;=Paramètres!$B$8,"Oui","Non"))</f>
        <v/>
      </c>
      <c r="O226" t="str">
        <f>IF($D226="","",IF($I226="", "Parcours (1ère année)",IF(Paramètres!$B$3&gt;=($L226-Paramètres!$B$9), "Bilan récapitulatif (8 ans)",IF(Paramètres!$B$3&gt;=($K226-Paramètres!$B$9), "Parcours (tous les 4 ans)",IF($N226="Oui","Fin de carrière",IF($M226="Oui","Mi-carrière",""))))))</f>
        <v/>
      </c>
      <c r="U226" s="3"/>
      <c r="V226" s="3"/>
      <c r="Z226" s="3"/>
    </row>
    <row r="227" spans="6:26" x14ac:dyDescent="0.2">
      <c r="F227" t="str">
        <f>IF($E227="","",DATEDIF($E227,Paramètres!$B$3,"Y"))</f>
        <v/>
      </c>
      <c r="G227" t="str">
        <f>IF($D227="","",DATEDIF($D227,Paramètres!$B$3,"Y"))</f>
        <v/>
      </c>
      <c r="H227" t="str">
        <f>IF($D227="","",EDATE($D227,Paramètres!$B$4))</f>
        <v/>
      </c>
      <c r="K227" t="str">
        <f>IF($D227="","",IF($I227="",$H227,EDATE($I227,Paramètres!$B$5)))</f>
        <v/>
      </c>
      <c r="L227" t="str">
        <f>IF($D227="","",EDATE($D227,Paramètres!$B$6))</f>
        <v/>
      </c>
      <c r="M227" t="str">
        <f>IF($F227="","",IF($F227&gt;=Paramètres!$B$7,"Oui","Non"))</f>
        <v/>
      </c>
      <c r="N227" t="str">
        <f>IF($F227="","",IF($F227&gt;=Paramètres!$B$8,"Oui","Non"))</f>
        <v/>
      </c>
      <c r="O227" t="str">
        <f>IF($D227="","",IF($I227="", "Parcours (1ère année)",IF(Paramètres!$B$3&gt;=($L227-Paramètres!$B$9), "Bilan récapitulatif (8 ans)",IF(Paramètres!$B$3&gt;=($K227-Paramètres!$B$9), "Parcours (tous les 4 ans)",IF($N227="Oui","Fin de carrière",IF($M227="Oui","Mi-carrière",""))))))</f>
        <v/>
      </c>
      <c r="U227" s="3"/>
      <c r="V227" s="3"/>
      <c r="Z227" s="3"/>
    </row>
    <row r="228" spans="6:26" x14ac:dyDescent="0.2">
      <c r="F228" t="str">
        <f>IF($E228="","",DATEDIF($E228,Paramètres!$B$3,"Y"))</f>
        <v/>
      </c>
      <c r="G228" t="str">
        <f>IF($D228="","",DATEDIF($D228,Paramètres!$B$3,"Y"))</f>
        <v/>
      </c>
      <c r="H228" t="str">
        <f>IF($D228="","",EDATE($D228,Paramètres!$B$4))</f>
        <v/>
      </c>
      <c r="K228" t="str">
        <f>IF($D228="","",IF($I228="",$H228,EDATE($I228,Paramètres!$B$5)))</f>
        <v/>
      </c>
      <c r="L228" t="str">
        <f>IF($D228="","",EDATE($D228,Paramètres!$B$6))</f>
        <v/>
      </c>
      <c r="M228" t="str">
        <f>IF($F228="","",IF($F228&gt;=Paramètres!$B$7,"Oui","Non"))</f>
        <v/>
      </c>
      <c r="N228" t="str">
        <f>IF($F228="","",IF($F228&gt;=Paramètres!$B$8,"Oui","Non"))</f>
        <v/>
      </c>
      <c r="O228" t="str">
        <f>IF($D228="","",IF($I228="", "Parcours (1ère année)",IF(Paramètres!$B$3&gt;=($L228-Paramètres!$B$9), "Bilan récapitulatif (8 ans)",IF(Paramètres!$B$3&gt;=($K228-Paramètres!$B$9), "Parcours (tous les 4 ans)",IF($N228="Oui","Fin de carrière",IF($M228="Oui","Mi-carrière",""))))))</f>
        <v/>
      </c>
      <c r="U228" s="3"/>
      <c r="V228" s="3"/>
      <c r="Z228" s="3"/>
    </row>
    <row r="229" spans="6:26" x14ac:dyDescent="0.2">
      <c r="F229" t="str">
        <f>IF($E229="","",DATEDIF($E229,Paramètres!$B$3,"Y"))</f>
        <v/>
      </c>
      <c r="G229" t="str">
        <f>IF($D229="","",DATEDIF($D229,Paramètres!$B$3,"Y"))</f>
        <v/>
      </c>
      <c r="H229" t="str">
        <f>IF($D229="","",EDATE($D229,Paramètres!$B$4))</f>
        <v/>
      </c>
      <c r="K229" t="str">
        <f>IF($D229="","",IF($I229="",$H229,EDATE($I229,Paramètres!$B$5)))</f>
        <v/>
      </c>
      <c r="L229" t="str">
        <f>IF($D229="","",EDATE($D229,Paramètres!$B$6))</f>
        <v/>
      </c>
      <c r="M229" t="str">
        <f>IF($F229="","",IF($F229&gt;=Paramètres!$B$7,"Oui","Non"))</f>
        <v/>
      </c>
      <c r="N229" t="str">
        <f>IF($F229="","",IF($F229&gt;=Paramètres!$B$8,"Oui","Non"))</f>
        <v/>
      </c>
      <c r="O229" t="str">
        <f>IF($D229="","",IF($I229="", "Parcours (1ère année)",IF(Paramètres!$B$3&gt;=($L229-Paramètres!$B$9), "Bilan récapitulatif (8 ans)",IF(Paramètres!$B$3&gt;=($K229-Paramètres!$B$9), "Parcours (tous les 4 ans)",IF($N229="Oui","Fin de carrière",IF($M229="Oui","Mi-carrière",""))))))</f>
        <v/>
      </c>
      <c r="U229" s="3"/>
      <c r="V229" s="3"/>
      <c r="Z229" s="3"/>
    </row>
    <row r="230" spans="6:26" x14ac:dyDescent="0.2">
      <c r="F230" t="str">
        <f>IF($E230="","",DATEDIF($E230,Paramètres!$B$3,"Y"))</f>
        <v/>
      </c>
      <c r="G230" t="str">
        <f>IF($D230="","",DATEDIF($D230,Paramètres!$B$3,"Y"))</f>
        <v/>
      </c>
      <c r="H230" t="str">
        <f>IF($D230="","",EDATE($D230,Paramètres!$B$4))</f>
        <v/>
      </c>
      <c r="K230" t="str">
        <f>IF($D230="","",IF($I230="",$H230,EDATE($I230,Paramètres!$B$5)))</f>
        <v/>
      </c>
      <c r="L230" t="str">
        <f>IF($D230="","",EDATE($D230,Paramètres!$B$6))</f>
        <v/>
      </c>
      <c r="M230" t="str">
        <f>IF($F230="","",IF($F230&gt;=Paramètres!$B$7,"Oui","Non"))</f>
        <v/>
      </c>
      <c r="N230" t="str">
        <f>IF($F230="","",IF($F230&gt;=Paramètres!$B$8,"Oui","Non"))</f>
        <v/>
      </c>
      <c r="O230" t="str">
        <f>IF($D230="","",IF($I230="", "Parcours (1ère année)",IF(Paramètres!$B$3&gt;=($L230-Paramètres!$B$9), "Bilan récapitulatif (8 ans)",IF(Paramètres!$B$3&gt;=($K230-Paramètres!$B$9), "Parcours (tous les 4 ans)",IF($N230="Oui","Fin de carrière",IF($M230="Oui","Mi-carrière",""))))))</f>
        <v/>
      </c>
      <c r="U230" s="3"/>
      <c r="V230" s="3"/>
      <c r="Z230" s="3"/>
    </row>
    <row r="231" spans="6:26" x14ac:dyDescent="0.2">
      <c r="F231" t="str">
        <f>IF($E231="","",DATEDIF($E231,Paramètres!$B$3,"Y"))</f>
        <v/>
      </c>
      <c r="G231" t="str">
        <f>IF($D231="","",DATEDIF($D231,Paramètres!$B$3,"Y"))</f>
        <v/>
      </c>
      <c r="H231" t="str">
        <f>IF($D231="","",EDATE($D231,Paramètres!$B$4))</f>
        <v/>
      </c>
      <c r="K231" t="str">
        <f>IF($D231="","",IF($I231="",$H231,EDATE($I231,Paramètres!$B$5)))</f>
        <v/>
      </c>
      <c r="L231" t="str">
        <f>IF($D231="","",EDATE($D231,Paramètres!$B$6))</f>
        <v/>
      </c>
      <c r="M231" t="str">
        <f>IF($F231="","",IF($F231&gt;=Paramètres!$B$7,"Oui","Non"))</f>
        <v/>
      </c>
      <c r="N231" t="str">
        <f>IF($F231="","",IF($F231&gt;=Paramètres!$B$8,"Oui","Non"))</f>
        <v/>
      </c>
      <c r="O231" t="str">
        <f>IF($D231="","",IF($I231="", "Parcours (1ère année)",IF(Paramètres!$B$3&gt;=($L231-Paramètres!$B$9), "Bilan récapitulatif (8 ans)",IF(Paramètres!$B$3&gt;=($K231-Paramètres!$B$9), "Parcours (tous les 4 ans)",IF($N231="Oui","Fin de carrière",IF($M231="Oui","Mi-carrière",""))))))</f>
        <v/>
      </c>
      <c r="U231" s="3"/>
      <c r="V231" s="3"/>
      <c r="Z231" s="3"/>
    </row>
    <row r="232" spans="6:26" x14ac:dyDescent="0.2">
      <c r="F232" t="str">
        <f>IF($E232="","",DATEDIF($E232,Paramètres!$B$3,"Y"))</f>
        <v/>
      </c>
      <c r="G232" t="str">
        <f>IF($D232="","",DATEDIF($D232,Paramètres!$B$3,"Y"))</f>
        <v/>
      </c>
      <c r="H232" t="str">
        <f>IF($D232="","",EDATE($D232,Paramètres!$B$4))</f>
        <v/>
      </c>
      <c r="K232" t="str">
        <f>IF($D232="","",IF($I232="",$H232,EDATE($I232,Paramètres!$B$5)))</f>
        <v/>
      </c>
      <c r="L232" t="str">
        <f>IF($D232="","",EDATE($D232,Paramètres!$B$6))</f>
        <v/>
      </c>
      <c r="M232" t="str">
        <f>IF($F232="","",IF($F232&gt;=Paramètres!$B$7,"Oui","Non"))</f>
        <v/>
      </c>
      <c r="N232" t="str">
        <f>IF($F232="","",IF($F232&gt;=Paramètres!$B$8,"Oui","Non"))</f>
        <v/>
      </c>
      <c r="O232" t="str">
        <f>IF($D232="","",IF($I232="", "Parcours (1ère année)",IF(Paramètres!$B$3&gt;=($L232-Paramètres!$B$9), "Bilan récapitulatif (8 ans)",IF(Paramètres!$B$3&gt;=($K232-Paramètres!$B$9), "Parcours (tous les 4 ans)",IF($N232="Oui","Fin de carrière",IF($M232="Oui","Mi-carrière",""))))))</f>
        <v/>
      </c>
      <c r="U232" s="3"/>
      <c r="V232" s="3"/>
      <c r="Z232" s="3"/>
    </row>
    <row r="233" spans="6:26" x14ac:dyDescent="0.2">
      <c r="F233" t="str">
        <f>IF($E233="","",DATEDIF($E233,Paramètres!$B$3,"Y"))</f>
        <v/>
      </c>
      <c r="G233" t="str">
        <f>IF($D233="","",DATEDIF($D233,Paramètres!$B$3,"Y"))</f>
        <v/>
      </c>
      <c r="H233" t="str">
        <f>IF($D233="","",EDATE($D233,Paramètres!$B$4))</f>
        <v/>
      </c>
      <c r="K233" t="str">
        <f>IF($D233="","",IF($I233="",$H233,EDATE($I233,Paramètres!$B$5)))</f>
        <v/>
      </c>
      <c r="L233" t="str">
        <f>IF($D233="","",EDATE($D233,Paramètres!$B$6))</f>
        <v/>
      </c>
      <c r="M233" t="str">
        <f>IF($F233="","",IF($F233&gt;=Paramètres!$B$7,"Oui","Non"))</f>
        <v/>
      </c>
      <c r="N233" t="str">
        <f>IF($F233="","",IF($F233&gt;=Paramètres!$B$8,"Oui","Non"))</f>
        <v/>
      </c>
      <c r="O233" t="str">
        <f>IF($D233="","",IF($I233="", "Parcours (1ère année)",IF(Paramètres!$B$3&gt;=($L233-Paramètres!$B$9), "Bilan récapitulatif (8 ans)",IF(Paramètres!$B$3&gt;=($K233-Paramètres!$B$9), "Parcours (tous les 4 ans)",IF($N233="Oui","Fin de carrière",IF($M233="Oui","Mi-carrière",""))))))</f>
        <v/>
      </c>
      <c r="U233" s="3"/>
      <c r="V233" s="3"/>
      <c r="Z233" s="3"/>
    </row>
    <row r="234" spans="6:26" x14ac:dyDescent="0.2">
      <c r="F234" t="str">
        <f>IF($E234="","",DATEDIF($E234,Paramètres!$B$3,"Y"))</f>
        <v/>
      </c>
      <c r="G234" t="str">
        <f>IF($D234="","",DATEDIF($D234,Paramètres!$B$3,"Y"))</f>
        <v/>
      </c>
      <c r="H234" t="str">
        <f>IF($D234="","",EDATE($D234,Paramètres!$B$4))</f>
        <v/>
      </c>
      <c r="K234" t="str">
        <f>IF($D234="","",IF($I234="",$H234,EDATE($I234,Paramètres!$B$5)))</f>
        <v/>
      </c>
      <c r="L234" t="str">
        <f>IF($D234="","",EDATE($D234,Paramètres!$B$6))</f>
        <v/>
      </c>
      <c r="M234" t="str">
        <f>IF($F234="","",IF($F234&gt;=Paramètres!$B$7,"Oui","Non"))</f>
        <v/>
      </c>
      <c r="N234" t="str">
        <f>IF($F234="","",IF($F234&gt;=Paramètres!$B$8,"Oui","Non"))</f>
        <v/>
      </c>
      <c r="O234" t="str">
        <f>IF($D234="","",IF($I234="", "Parcours (1ère année)",IF(Paramètres!$B$3&gt;=($L234-Paramètres!$B$9), "Bilan récapitulatif (8 ans)",IF(Paramètres!$B$3&gt;=($K234-Paramètres!$B$9), "Parcours (tous les 4 ans)",IF($N234="Oui","Fin de carrière",IF($M234="Oui","Mi-carrière",""))))))</f>
        <v/>
      </c>
      <c r="U234" s="3"/>
      <c r="V234" s="3"/>
      <c r="Z234" s="3"/>
    </row>
    <row r="235" spans="6:26" x14ac:dyDescent="0.2">
      <c r="F235" t="str">
        <f>IF($E235="","",DATEDIF($E235,Paramètres!$B$3,"Y"))</f>
        <v/>
      </c>
      <c r="G235" t="str">
        <f>IF($D235="","",DATEDIF($D235,Paramètres!$B$3,"Y"))</f>
        <v/>
      </c>
      <c r="H235" t="str">
        <f>IF($D235="","",EDATE($D235,Paramètres!$B$4))</f>
        <v/>
      </c>
      <c r="K235" t="str">
        <f>IF($D235="","",IF($I235="",$H235,EDATE($I235,Paramètres!$B$5)))</f>
        <v/>
      </c>
      <c r="L235" t="str">
        <f>IF($D235="","",EDATE($D235,Paramètres!$B$6))</f>
        <v/>
      </c>
      <c r="M235" t="str">
        <f>IF($F235="","",IF($F235&gt;=Paramètres!$B$7,"Oui","Non"))</f>
        <v/>
      </c>
      <c r="N235" t="str">
        <f>IF($F235="","",IF($F235&gt;=Paramètres!$B$8,"Oui","Non"))</f>
        <v/>
      </c>
      <c r="O235" t="str">
        <f>IF($D235="","",IF($I235="", "Parcours (1ère année)",IF(Paramètres!$B$3&gt;=($L235-Paramètres!$B$9), "Bilan récapitulatif (8 ans)",IF(Paramètres!$B$3&gt;=($K235-Paramètres!$B$9), "Parcours (tous les 4 ans)",IF($N235="Oui","Fin de carrière",IF($M235="Oui","Mi-carrière",""))))))</f>
        <v/>
      </c>
      <c r="U235" s="3"/>
      <c r="V235" s="3"/>
      <c r="Z235" s="3"/>
    </row>
    <row r="236" spans="6:26" x14ac:dyDescent="0.2">
      <c r="F236" t="str">
        <f>IF($E236="","",DATEDIF($E236,Paramètres!$B$3,"Y"))</f>
        <v/>
      </c>
      <c r="G236" t="str">
        <f>IF($D236="","",DATEDIF($D236,Paramètres!$B$3,"Y"))</f>
        <v/>
      </c>
      <c r="H236" t="str">
        <f>IF($D236="","",EDATE($D236,Paramètres!$B$4))</f>
        <v/>
      </c>
      <c r="K236" t="str">
        <f>IF($D236="","",IF($I236="",$H236,EDATE($I236,Paramètres!$B$5)))</f>
        <v/>
      </c>
      <c r="L236" t="str">
        <f>IF($D236="","",EDATE($D236,Paramètres!$B$6))</f>
        <v/>
      </c>
      <c r="M236" t="str">
        <f>IF($F236="","",IF($F236&gt;=Paramètres!$B$7,"Oui","Non"))</f>
        <v/>
      </c>
      <c r="N236" t="str">
        <f>IF($F236="","",IF($F236&gt;=Paramètres!$B$8,"Oui","Non"))</f>
        <v/>
      </c>
      <c r="O236" t="str">
        <f>IF($D236="","",IF($I236="", "Parcours (1ère année)",IF(Paramètres!$B$3&gt;=($L236-Paramètres!$B$9), "Bilan récapitulatif (8 ans)",IF(Paramètres!$B$3&gt;=($K236-Paramètres!$B$9), "Parcours (tous les 4 ans)",IF($N236="Oui","Fin de carrière",IF($M236="Oui","Mi-carrière",""))))))</f>
        <v/>
      </c>
      <c r="U236" s="3"/>
      <c r="V236" s="3"/>
      <c r="Z236" s="3"/>
    </row>
    <row r="237" spans="6:26" x14ac:dyDescent="0.2">
      <c r="F237" t="str">
        <f>IF($E237="","",DATEDIF($E237,Paramètres!$B$3,"Y"))</f>
        <v/>
      </c>
      <c r="G237" t="str">
        <f>IF($D237="","",DATEDIF($D237,Paramètres!$B$3,"Y"))</f>
        <v/>
      </c>
      <c r="H237" t="str">
        <f>IF($D237="","",EDATE($D237,Paramètres!$B$4))</f>
        <v/>
      </c>
      <c r="K237" t="str">
        <f>IF($D237="","",IF($I237="",$H237,EDATE($I237,Paramètres!$B$5)))</f>
        <v/>
      </c>
      <c r="L237" t="str">
        <f>IF($D237="","",EDATE($D237,Paramètres!$B$6))</f>
        <v/>
      </c>
      <c r="M237" t="str">
        <f>IF($F237="","",IF($F237&gt;=Paramètres!$B$7,"Oui","Non"))</f>
        <v/>
      </c>
      <c r="N237" t="str">
        <f>IF($F237="","",IF($F237&gt;=Paramètres!$B$8,"Oui","Non"))</f>
        <v/>
      </c>
      <c r="O237" t="str">
        <f>IF($D237="","",IF($I237="", "Parcours (1ère année)",IF(Paramètres!$B$3&gt;=($L237-Paramètres!$B$9), "Bilan récapitulatif (8 ans)",IF(Paramètres!$B$3&gt;=($K237-Paramètres!$B$9), "Parcours (tous les 4 ans)",IF($N237="Oui","Fin de carrière",IF($M237="Oui","Mi-carrière",""))))))</f>
        <v/>
      </c>
      <c r="U237" s="3"/>
      <c r="V237" s="3"/>
      <c r="Z237" s="3"/>
    </row>
    <row r="238" spans="6:26" x14ac:dyDescent="0.2">
      <c r="F238" t="str">
        <f>IF($E238="","",DATEDIF($E238,Paramètres!$B$3,"Y"))</f>
        <v/>
      </c>
      <c r="G238" t="str">
        <f>IF($D238="","",DATEDIF($D238,Paramètres!$B$3,"Y"))</f>
        <v/>
      </c>
      <c r="H238" t="str">
        <f>IF($D238="","",EDATE($D238,Paramètres!$B$4))</f>
        <v/>
      </c>
      <c r="K238" t="str">
        <f>IF($D238="","",IF($I238="",$H238,EDATE($I238,Paramètres!$B$5)))</f>
        <v/>
      </c>
      <c r="L238" t="str">
        <f>IF($D238="","",EDATE($D238,Paramètres!$B$6))</f>
        <v/>
      </c>
      <c r="M238" t="str">
        <f>IF($F238="","",IF($F238&gt;=Paramètres!$B$7,"Oui","Non"))</f>
        <v/>
      </c>
      <c r="N238" t="str">
        <f>IF($F238="","",IF($F238&gt;=Paramètres!$B$8,"Oui","Non"))</f>
        <v/>
      </c>
      <c r="O238" t="str">
        <f>IF($D238="","",IF($I238="", "Parcours (1ère année)",IF(Paramètres!$B$3&gt;=($L238-Paramètres!$B$9), "Bilan récapitulatif (8 ans)",IF(Paramètres!$B$3&gt;=($K238-Paramètres!$B$9), "Parcours (tous les 4 ans)",IF($N238="Oui","Fin de carrière",IF($M238="Oui","Mi-carrière",""))))))</f>
        <v/>
      </c>
      <c r="U238" s="3"/>
      <c r="V238" s="3"/>
      <c r="Z238" s="3"/>
    </row>
    <row r="239" spans="6:26" x14ac:dyDescent="0.2">
      <c r="F239" t="str">
        <f>IF($E239="","",DATEDIF($E239,Paramètres!$B$3,"Y"))</f>
        <v/>
      </c>
      <c r="G239" t="str">
        <f>IF($D239="","",DATEDIF($D239,Paramètres!$B$3,"Y"))</f>
        <v/>
      </c>
      <c r="H239" t="str">
        <f>IF($D239="","",EDATE($D239,Paramètres!$B$4))</f>
        <v/>
      </c>
      <c r="K239" t="str">
        <f>IF($D239="","",IF($I239="",$H239,EDATE($I239,Paramètres!$B$5)))</f>
        <v/>
      </c>
      <c r="L239" t="str">
        <f>IF($D239="","",EDATE($D239,Paramètres!$B$6))</f>
        <v/>
      </c>
      <c r="M239" t="str">
        <f>IF($F239="","",IF($F239&gt;=Paramètres!$B$7,"Oui","Non"))</f>
        <v/>
      </c>
      <c r="N239" t="str">
        <f>IF($F239="","",IF($F239&gt;=Paramètres!$B$8,"Oui","Non"))</f>
        <v/>
      </c>
      <c r="O239" t="str">
        <f>IF($D239="","",IF($I239="", "Parcours (1ère année)",IF(Paramètres!$B$3&gt;=($L239-Paramètres!$B$9), "Bilan récapitulatif (8 ans)",IF(Paramètres!$B$3&gt;=($K239-Paramètres!$B$9), "Parcours (tous les 4 ans)",IF($N239="Oui","Fin de carrière",IF($M239="Oui","Mi-carrière",""))))))</f>
        <v/>
      </c>
      <c r="U239" s="3"/>
      <c r="V239" s="3"/>
      <c r="Z239" s="3"/>
    </row>
    <row r="240" spans="6:26" x14ac:dyDescent="0.2">
      <c r="F240" t="str">
        <f>IF($E240="","",DATEDIF($E240,Paramètres!$B$3,"Y"))</f>
        <v/>
      </c>
      <c r="G240" t="str">
        <f>IF($D240="","",DATEDIF($D240,Paramètres!$B$3,"Y"))</f>
        <v/>
      </c>
      <c r="H240" t="str">
        <f>IF($D240="","",EDATE($D240,Paramètres!$B$4))</f>
        <v/>
      </c>
      <c r="K240" t="str">
        <f>IF($D240="","",IF($I240="",$H240,EDATE($I240,Paramètres!$B$5)))</f>
        <v/>
      </c>
      <c r="L240" t="str">
        <f>IF($D240="","",EDATE($D240,Paramètres!$B$6))</f>
        <v/>
      </c>
      <c r="M240" t="str">
        <f>IF($F240="","",IF($F240&gt;=Paramètres!$B$7,"Oui","Non"))</f>
        <v/>
      </c>
      <c r="N240" t="str">
        <f>IF($F240="","",IF($F240&gt;=Paramètres!$B$8,"Oui","Non"))</f>
        <v/>
      </c>
      <c r="O240" t="str">
        <f>IF($D240="","",IF($I240="", "Parcours (1ère année)",IF(Paramètres!$B$3&gt;=($L240-Paramètres!$B$9), "Bilan récapitulatif (8 ans)",IF(Paramètres!$B$3&gt;=($K240-Paramètres!$B$9), "Parcours (tous les 4 ans)",IF($N240="Oui","Fin de carrière",IF($M240="Oui","Mi-carrière",""))))))</f>
        <v/>
      </c>
      <c r="U240" s="3"/>
      <c r="V240" s="3"/>
      <c r="Z240" s="3"/>
    </row>
    <row r="241" spans="6:26" x14ac:dyDescent="0.2">
      <c r="F241" t="str">
        <f>IF($E241="","",DATEDIF($E241,Paramètres!$B$3,"Y"))</f>
        <v/>
      </c>
      <c r="G241" t="str">
        <f>IF($D241="","",DATEDIF($D241,Paramètres!$B$3,"Y"))</f>
        <v/>
      </c>
      <c r="H241" t="str">
        <f>IF($D241="","",EDATE($D241,Paramètres!$B$4))</f>
        <v/>
      </c>
      <c r="K241" t="str">
        <f>IF($D241="","",IF($I241="",$H241,EDATE($I241,Paramètres!$B$5)))</f>
        <v/>
      </c>
      <c r="L241" t="str">
        <f>IF($D241="","",EDATE($D241,Paramètres!$B$6))</f>
        <v/>
      </c>
      <c r="M241" t="str">
        <f>IF($F241="","",IF($F241&gt;=Paramètres!$B$7,"Oui","Non"))</f>
        <v/>
      </c>
      <c r="N241" t="str">
        <f>IF($F241="","",IF($F241&gt;=Paramètres!$B$8,"Oui","Non"))</f>
        <v/>
      </c>
      <c r="O241" t="str">
        <f>IF($D241="","",IF($I241="", "Parcours (1ère année)",IF(Paramètres!$B$3&gt;=($L241-Paramètres!$B$9), "Bilan récapitulatif (8 ans)",IF(Paramètres!$B$3&gt;=($K241-Paramètres!$B$9), "Parcours (tous les 4 ans)",IF($N241="Oui","Fin de carrière",IF($M241="Oui","Mi-carrière",""))))))</f>
        <v/>
      </c>
      <c r="U241" s="3"/>
      <c r="V241" s="3"/>
      <c r="Z241" s="3"/>
    </row>
    <row r="242" spans="6:26" x14ac:dyDescent="0.2">
      <c r="F242" t="str">
        <f>IF($E242="","",DATEDIF($E242,Paramètres!$B$3,"Y"))</f>
        <v/>
      </c>
      <c r="G242" t="str">
        <f>IF($D242="","",DATEDIF($D242,Paramètres!$B$3,"Y"))</f>
        <v/>
      </c>
      <c r="H242" t="str">
        <f>IF($D242="","",EDATE($D242,Paramètres!$B$4))</f>
        <v/>
      </c>
      <c r="K242" t="str">
        <f>IF($D242="","",IF($I242="",$H242,EDATE($I242,Paramètres!$B$5)))</f>
        <v/>
      </c>
      <c r="L242" t="str">
        <f>IF($D242="","",EDATE($D242,Paramètres!$B$6))</f>
        <v/>
      </c>
      <c r="M242" t="str">
        <f>IF($F242="","",IF($F242&gt;=Paramètres!$B$7,"Oui","Non"))</f>
        <v/>
      </c>
      <c r="N242" t="str">
        <f>IF($F242="","",IF($F242&gt;=Paramètres!$B$8,"Oui","Non"))</f>
        <v/>
      </c>
      <c r="O242" t="str">
        <f>IF($D242="","",IF($I242="", "Parcours (1ère année)",IF(Paramètres!$B$3&gt;=($L242-Paramètres!$B$9), "Bilan récapitulatif (8 ans)",IF(Paramètres!$B$3&gt;=($K242-Paramètres!$B$9), "Parcours (tous les 4 ans)",IF($N242="Oui","Fin de carrière",IF($M242="Oui","Mi-carrière",""))))))</f>
        <v/>
      </c>
      <c r="U242" s="3"/>
      <c r="V242" s="3"/>
      <c r="Z242" s="3"/>
    </row>
    <row r="243" spans="6:26" x14ac:dyDescent="0.2">
      <c r="F243" t="str">
        <f>IF($E243="","",DATEDIF($E243,Paramètres!$B$3,"Y"))</f>
        <v/>
      </c>
      <c r="G243" t="str">
        <f>IF($D243="","",DATEDIF($D243,Paramètres!$B$3,"Y"))</f>
        <v/>
      </c>
      <c r="H243" t="str">
        <f>IF($D243="","",EDATE($D243,Paramètres!$B$4))</f>
        <v/>
      </c>
      <c r="K243" t="str">
        <f>IF($D243="","",IF($I243="",$H243,EDATE($I243,Paramètres!$B$5)))</f>
        <v/>
      </c>
      <c r="L243" t="str">
        <f>IF($D243="","",EDATE($D243,Paramètres!$B$6))</f>
        <v/>
      </c>
      <c r="M243" t="str">
        <f>IF($F243="","",IF($F243&gt;=Paramètres!$B$7,"Oui","Non"))</f>
        <v/>
      </c>
      <c r="N243" t="str">
        <f>IF($F243="","",IF($F243&gt;=Paramètres!$B$8,"Oui","Non"))</f>
        <v/>
      </c>
      <c r="O243" t="str">
        <f>IF($D243="","",IF($I243="", "Parcours (1ère année)",IF(Paramètres!$B$3&gt;=($L243-Paramètres!$B$9), "Bilan récapitulatif (8 ans)",IF(Paramètres!$B$3&gt;=($K243-Paramètres!$B$9), "Parcours (tous les 4 ans)",IF($N243="Oui","Fin de carrière",IF($M243="Oui","Mi-carrière",""))))))</f>
        <v/>
      </c>
      <c r="U243" s="3"/>
      <c r="V243" s="3"/>
      <c r="Z243" s="3"/>
    </row>
    <row r="244" spans="6:26" x14ac:dyDescent="0.2">
      <c r="F244" t="str">
        <f>IF($E244="","",DATEDIF($E244,Paramètres!$B$3,"Y"))</f>
        <v/>
      </c>
      <c r="G244" t="str">
        <f>IF($D244="","",DATEDIF($D244,Paramètres!$B$3,"Y"))</f>
        <v/>
      </c>
      <c r="H244" t="str">
        <f>IF($D244="","",EDATE($D244,Paramètres!$B$4))</f>
        <v/>
      </c>
      <c r="K244" t="str">
        <f>IF($D244="","",IF($I244="",$H244,EDATE($I244,Paramètres!$B$5)))</f>
        <v/>
      </c>
      <c r="L244" t="str">
        <f>IF($D244="","",EDATE($D244,Paramètres!$B$6))</f>
        <v/>
      </c>
      <c r="M244" t="str">
        <f>IF($F244="","",IF($F244&gt;=Paramètres!$B$7,"Oui","Non"))</f>
        <v/>
      </c>
      <c r="N244" t="str">
        <f>IF($F244="","",IF($F244&gt;=Paramètres!$B$8,"Oui","Non"))</f>
        <v/>
      </c>
      <c r="O244" t="str">
        <f>IF($D244="","",IF($I244="", "Parcours (1ère année)",IF(Paramètres!$B$3&gt;=($L244-Paramètres!$B$9), "Bilan récapitulatif (8 ans)",IF(Paramètres!$B$3&gt;=($K244-Paramètres!$B$9), "Parcours (tous les 4 ans)",IF($N244="Oui","Fin de carrière",IF($M244="Oui","Mi-carrière",""))))))</f>
        <v/>
      </c>
      <c r="U244" s="3"/>
      <c r="V244" s="3"/>
      <c r="Z244" s="3"/>
    </row>
    <row r="245" spans="6:26" x14ac:dyDescent="0.2">
      <c r="F245" t="str">
        <f>IF($E245="","",DATEDIF($E245,Paramètres!$B$3,"Y"))</f>
        <v/>
      </c>
      <c r="G245" t="str">
        <f>IF($D245="","",DATEDIF($D245,Paramètres!$B$3,"Y"))</f>
        <v/>
      </c>
      <c r="H245" t="str">
        <f>IF($D245="","",EDATE($D245,Paramètres!$B$4))</f>
        <v/>
      </c>
      <c r="K245" t="str">
        <f>IF($D245="","",IF($I245="",$H245,EDATE($I245,Paramètres!$B$5)))</f>
        <v/>
      </c>
      <c r="L245" t="str">
        <f>IF($D245="","",EDATE($D245,Paramètres!$B$6))</f>
        <v/>
      </c>
      <c r="M245" t="str">
        <f>IF($F245="","",IF($F245&gt;=Paramètres!$B$7,"Oui","Non"))</f>
        <v/>
      </c>
      <c r="N245" t="str">
        <f>IF($F245="","",IF($F245&gt;=Paramètres!$B$8,"Oui","Non"))</f>
        <v/>
      </c>
      <c r="O245" t="str">
        <f>IF($D245="","",IF($I245="", "Parcours (1ère année)",IF(Paramètres!$B$3&gt;=($L245-Paramètres!$B$9), "Bilan récapitulatif (8 ans)",IF(Paramètres!$B$3&gt;=($K245-Paramètres!$B$9), "Parcours (tous les 4 ans)",IF($N245="Oui","Fin de carrière",IF($M245="Oui","Mi-carrière",""))))))</f>
        <v/>
      </c>
      <c r="U245" s="3"/>
      <c r="V245" s="3"/>
      <c r="Z245" s="3"/>
    </row>
    <row r="246" spans="6:26" x14ac:dyDescent="0.2">
      <c r="F246" t="str">
        <f>IF($E246="","",DATEDIF($E246,Paramètres!$B$3,"Y"))</f>
        <v/>
      </c>
      <c r="G246" t="str">
        <f>IF($D246="","",DATEDIF($D246,Paramètres!$B$3,"Y"))</f>
        <v/>
      </c>
      <c r="H246" t="str">
        <f>IF($D246="","",EDATE($D246,Paramètres!$B$4))</f>
        <v/>
      </c>
      <c r="K246" t="str">
        <f>IF($D246="","",IF($I246="",$H246,EDATE($I246,Paramètres!$B$5)))</f>
        <v/>
      </c>
      <c r="L246" t="str">
        <f>IF($D246="","",EDATE($D246,Paramètres!$B$6))</f>
        <v/>
      </c>
      <c r="M246" t="str">
        <f>IF($F246="","",IF($F246&gt;=Paramètres!$B$7,"Oui","Non"))</f>
        <v/>
      </c>
      <c r="N246" t="str">
        <f>IF($F246="","",IF($F246&gt;=Paramètres!$B$8,"Oui","Non"))</f>
        <v/>
      </c>
      <c r="O246" t="str">
        <f>IF($D246="","",IF($I246="", "Parcours (1ère année)",IF(Paramètres!$B$3&gt;=($L246-Paramètres!$B$9), "Bilan récapitulatif (8 ans)",IF(Paramètres!$B$3&gt;=($K246-Paramètres!$B$9), "Parcours (tous les 4 ans)",IF($N246="Oui","Fin de carrière",IF($M246="Oui","Mi-carrière",""))))))</f>
        <v/>
      </c>
      <c r="U246" s="3"/>
      <c r="V246" s="3"/>
      <c r="Z246" s="3"/>
    </row>
    <row r="247" spans="6:26" x14ac:dyDescent="0.2">
      <c r="F247" t="str">
        <f>IF($E247="","",DATEDIF($E247,Paramètres!$B$3,"Y"))</f>
        <v/>
      </c>
      <c r="G247" t="str">
        <f>IF($D247="","",DATEDIF($D247,Paramètres!$B$3,"Y"))</f>
        <v/>
      </c>
      <c r="H247" t="str">
        <f>IF($D247="","",EDATE($D247,Paramètres!$B$4))</f>
        <v/>
      </c>
      <c r="K247" t="str">
        <f>IF($D247="","",IF($I247="",$H247,EDATE($I247,Paramètres!$B$5)))</f>
        <v/>
      </c>
      <c r="L247" t="str">
        <f>IF($D247="","",EDATE($D247,Paramètres!$B$6))</f>
        <v/>
      </c>
      <c r="M247" t="str">
        <f>IF($F247="","",IF($F247&gt;=Paramètres!$B$7,"Oui","Non"))</f>
        <v/>
      </c>
      <c r="N247" t="str">
        <f>IF($F247="","",IF($F247&gt;=Paramètres!$B$8,"Oui","Non"))</f>
        <v/>
      </c>
      <c r="O247" t="str">
        <f>IF($D247="","",IF($I247="", "Parcours (1ère année)",IF(Paramètres!$B$3&gt;=($L247-Paramètres!$B$9), "Bilan récapitulatif (8 ans)",IF(Paramètres!$B$3&gt;=($K247-Paramètres!$B$9), "Parcours (tous les 4 ans)",IF($N247="Oui","Fin de carrière",IF($M247="Oui","Mi-carrière",""))))))</f>
        <v/>
      </c>
      <c r="U247" s="3"/>
      <c r="V247" s="3"/>
      <c r="Z247" s="3"/>
    </row>
    <row r="248" spans="6:26" x14ac:dyDescent="0.2">
      <c r="F248" t="str">
        <f>IF($E248="","",DATEDIF($E248,Paramètres!$B$3,"Y"))</f>
        <v/>
      </c>
      <c r="G248" t="str">
        <f>IF($D248="","",DATEDIF($D248,Paramètres!$B$3,"Y"))</f>
        <v/>
      </c>
      <c r="H248" t="str">
        <f>IF($D248="","",EDATE($D248,Paramètres!$B$4))</f>
        <v/>
      </c>
      <c r="K248" t="str">
        <f>IF($D248="","",IF($I248="",$H248,EDATE($I248,Paramètres!$B$5)))</f>
        <v/>
      </c>
      <c r="L248" t="str">
        <f>IF($D248="","",EDATE($D248,Paramètres!$B$6))</f>
        <v/>
      </c>
      <c r="M248" t="str">
        <f>IF($F248="","",IF($F248&gt;=Paramètres!$B$7,"Oui","Non"))</f>
        <v/>
      </c>
      <c r="N248" t="str">
        <f>IF($F248="","",IF($F248&gt;=Paramètres!$B$8,"Oui","Non"))</f>
        <v/>
      </c>
      <c r="O248" t="str">
        <f>IF($D248="","",IF($I248="", "Parcours (1ère année)",IF(Paramètres!$B$3&gt;=($L248-Paramètres!$B$9), "Bilan récapitulatif (8 ans)",IF(Paramètres!$B$3&gt;=($K248-Paramètres!$B$9), "Parcours (tous les 4 ans)",IF($N248="Oui","Fin de carrière",IF($M248="Oui","Mi-carrière",""))))))</f>
        <v/>
      </c>
      <c r="U248" s="3"/>
      <c r="V248" s="3"/>
      <c r="Z248" s="3"/>
    </row>
    <row r="249" spans="6:26" x14ac:dyDescent="0.2">
      <c r="F249" t="str">
        <f>IF($E249="","",DATEDIF($E249,Paramètres!$B$3,"Y"))</f>
        <v/>
      </c>
      <c r="G249" t="str">
        <f>IF($D249="","",DATEDIF($D249,Paramètres!$B$3,"Y"))</f>
        <v/>
      </c>
      <c r="H249" t="str">
        <f>IF($D249="","",EDATE($D249,Paramètres!$B$4))</f>
        <v/>
      </c>
      <c r="K249" t="str">
        <f>IF($D249="","",IF($I249="",$H249,EDATE($I249,Paramètres!$B$5)))</f>
        <v/>
      </c>
      <c r="L249" t="str">
        <f>IF($D249="","",EDATE($D249,Paramètres!$B$6))</f>
        <v/>
      </c>
      <c r="M249" t="str">
        <f>IF($F249="","",IF($F249&gt;=Paramètres!$B$7,"Oui","Non"))</f>
        <v/>
      </c>
      <c r="N249" t="str">
        <f>IF($F249="","",IF($F249&gt;=Paramètres!$B$8,"Oui","Non"))</f>
        <v/>
      </c>
      <c r="O249" t="str">
        <f>IF($D249="","",IF($I249="", "Parcours (1ère année)",IF(Paramètres!$B$3&gt;=($L249-Paramètres!$B$9), "Bilan récapitulatif (8 ans)",IF(Paramètres!$B$3&gt;=($K249-Paramètres!$B$9), "Parcours (tous les 4 ans)",IF($N249="Oui","Fin de carrière",IF($M249="Oui","Mi-carrière",""))))))</f>
        <v/>
      </c>
      <c r="U249" s="3"/>
      <c r="V249" s="3"/>
      <c r="Z249" s="3"/>
    </row>
    <row r="250" spans="6:26" x14ac:dyDescent="0.2">
      <c r="F250" t="str">
        <f>IF($E250="","",DATEDIF($E250,Paramètres!$B$3,"Y"))</f>
        <v/>
      </c>
      <c r="G250" t="str">
        <f>IF($D250="","",DATEDIF($D250,Paramètres!$B$3,"Y"))</f>
        <v/>
      </c>
      <c r="H250" t="str">
        <f>IF($D250="","",EDATE($D250,Paramètres!$B$4))</f>
        <v/>
      </c>
      <c r="K250" t="str">
        <f>IF($D250="","",IF($I250="",$H250,EDATE($I250,Paramètres!$B$5)))</f>
        <v/>
      </c>
      <c r="L250" t="str">
        <f>IF($D250="","",EDATE($D250,Paramètres!$B$6))</f>
        <v/>
      </c>
      <c r="M250" t="str">
        <f>IF($F250="","",IF($F250&gt;=Paramètres!$B$7,"Oui","Non"))</f>
        <v/>
      </c>
      <c r="N250" t="str">
        <f>IF($F250="","",IF($F250&gt;=Paramètres!$B$8,"Oui","Non"))</f>
        <v/>
      </c>
      <c r="O250" t="str">
        <f>IF($D250="","",IF($I250="", "Parcours (1ère année)",IF(Paramètres!$B$3&gt;=($L250-Paramètres!$B$9), "Bilan récapitulatif (8 ans)",IF(Paramètres!$B$3&gt;=($K250-Paramètres!$B$9), "Parcours (tous les 4 ans)",IF($N250="Oui","Fin de carrière",IF($M250="Oui","Mi-carrière",""))))))</f>
        <v/>
      </c>
      <c r="U250" s="3"/>
      <c r="V250" s="3"/>
      <c r="Z250" s="3"/>
    </row>
    <row r="251" spans="6:26" x14ac:dyDescent="0.2">
      <c r="F251" t="str">
        <f>IF($E251="","",DATEDIF($E251,Paramètres!$B$3,"Y"))</f>
        <v/>
      </c>
      <c r="G251" t="str">
        <f>IF($D251="","",DATEDIF($D251,Paramètres!$B$3,"Y"))</f>
        <v/>
      </c>
      <c r="H251" t="str">
        <f>IF($D251="","",EDATE($D251,Paramètres!$B$4))</f>
        <v/>
      </c>
      <c r="K251" t="str">
        <f>IF($D251="","",IF($I251="",$H251,EDATE($I251,Paramètres!$B$5)))</f>
        <v/>
      </c>
      <c r="L251" t="str">
        <f>IF($D251="","",EDATE($D251,Paramètres!$B$6))</f>
        <v/>
      </c>
      <c r="M251" t="str">
        <f>IF($F251="","",IF($F251&gt;=Paramètres!$B$7,"Oui","Non"))</f>
        <v/>
      </c>
      <c r="N251" t="str">
        <f>IF($F251="","",IF($F251&gt;=Paramètres!$B$8,"Oui","Non"))</f>
        <v/>
      </c>
      <c r="O251" t="str">
        <f>IF($D251="","",IF($I251="", "Parcours (1ère année)",IF(Paramètres!$B$3&gt;=($L251-Paramètres!$B$9), "Bilan récapitulatif (8 ans)",IF(Paramètres!$B$3&gt;=($K251-Paramètres!$B$9), "Parcours (tous les 4 ans)",IF($N251="Oui","Fin de carrière",IF($M251="Oui","Mi-carrière",""))))))</f>
        <v/>
      </c>
      <c r="U251" s="3"/>
      <c r="V251" s="3"/>
      <c r="Z251" s="3"/>
    </row>
    <row r="252" spans="6:26" x14ac:dyDescent="0.2">
      <c r="F252" t="str">
        <f>IF($E252="","",DATEDIF($E252,Paramètres!$B$3,"Y"))</f>
        <v/>
      </c>
      <c r="G252" t="str">
        <f>IF($D252="","",DATEDIF($D252,Paramètres!$B$3,"Y"))</f>
        <v/>
      </c>
      <c r="H252" t="str">
        <f>IF($D252="","",EDATE($D252,Paramètres!$B$4))</f>
        <v/>
      </c>
      <c r="K252" t="str">
        <f>IF($D252="","",IF($I252="",$H252,EDATE($I252,Paramètres!$B$5)))</f>
        <v/>
      </c>
      <c r="L252" t="str">
        <f>IF($D252="","",EDATE($D252,Paramètres!$B$6))</f>
        <v/>
      </c>
      <c r="M252" t="str">
        <f>IF($F252="","",IF($F252&gt;=Paramètres!$B$7,"Oui","Non"))</f>
        <v/>
      </c>
      <c r="N252" t="str">
        <f>IF($F252="","",IF($F252&gt;=Paramètres!$B$8,"Oui","Non"))</f>
        <v/>
      </c>
      <c r="O252" t="str">
        <f>IF($D252="","",IF($I252="", "Parcours (1ère année)",IF(Paramètres!$B$3&gt;=($L252-Paramètres!$B$9), "Bilan récapitulatif (8 ans)",IF(Paramètres!$B$3&gt;=($K252-Paramètres!$B$9), "Parcours (tous les 4 ans)",IF($N252="Oui","Fin de carrière",IF($M252="Oui","Mi-carrière",""))))))</f>
        <v/>
      </c>
      <c r="U252" s="3"/>
      <c r="V252" s="3"/>
      <c r="Z252" s="3"/>
    </row>
    <row r="253" spans="6:26" x14ac:dyDescent="0.2">
      <c r="F253" t="str">
        <f>IF($E253="","",DATEDIF($E253,Paramètres!$B$3,"Y"))</f>
        <v/>
      </c>
      <c r="G253" t="str">
        <f>IF($D253="","",DATEDIF($D253,Paramètres!$B$3,"Y"))</f>
        <v/>
      </c>
      <c r="H253" t="str">
        <f>IF($D253="","",EDATE($D253,Paramètres!$B$4))</f>
        <v/>
      </c>
      <c r="K253" t="str">
        <f>IF($D253="","",IF($I253="",$H253,EDATE($I253,Paramètres!$B$5)))</f>
        <v/>
      </c>
      <c r="L253" t="str">
        <f>IF($D253="","",EDATE($D253,Paramètres!$B$6))</f>
        <v/>
      </c>
      <c r="M253" t="str">
        <f>IF($F253="","",IF($F253&gt;=Paramètres!$B$7,"Oui","Non"))</f>
        <v/>
      </c>
      <c r="N253" t="str">
        <f>IF($F253="","",IF($F253&gt;=Paramètres!$B$8,"Oui","Non"))</f>
        <v/>
      </c>
      <c r="O253" t="str">
        <f>IF($D253="","",IF($I253="", "Parcours (1ère année)",IF(Paramètres!$B$3&gt;=($L253-Paramètres!$B$9), "Bilan récapitulatif (8 ans)",IF(Paramètres!$B$3&gt;=($K253-Paramètres!$B$9), "Parcours (tous les 4 ans)",IF($N253="Oui","Fin de carrière",IF($M253="Oui","Mi-carrière",""))))))</f>
        <v/>
      </c>
      <c r="U253" s="3"/>
      <c r="V253" s="3"/>
      <c r="Z253" s="3"/>
    </row>
    <row r="254" spans="6:26" x14ac:dyDescent="0.2">
      <c r="F254" t="str">
        <f>IF($E254="","",DATEDIF($E254,Paramètres!$B$3,"Y"))</f>
        <v/>
      </c>
      <c r="G254" t="str">
        <f>IF($D254="","",DATEDIF($D254,Paramètres!$B$3,"Y"))</f>
        <v/>
      </c>
      <c r="H254" t="str">
        <f>IF($D254="","",EDATE($D254,Paramètres!$B$4))</f>
        <v/>
      </c>
      <c r="K254" t="str">
        <f>IF($D254="","",IF($I254="",$H254,EDATE($I254,Paramètres!$B$5)))</f>
        <v/>
      </c>
      <c r="L254" t="str">
        <f>IF($D254="","",EDATE($D254,Paramètres!$B$6))</f>
        <v/>
      </c>
      <c r="M254" t="str">
        <f>IF($F254="","",IF($F254&gt;=Paramètres!$B$7,"Oui","Non"))</f>
        <v/>
      </c>
      <c r="N254" t="str">
        <f>IF($F254="","",IF($F254&gt;=Paramètres!$B$8,"Oui","Non"))</f>
        <v/>
      </c>
      <c r="O254" t="str">
        <f>IF($D254="","",IF($I254="", "Parcours (1ère année)",IF(Paramètres!$B$3&gt;=($L254-Paramètres!$B$9), "Bilan récapitulatif (8 ans)",IF(Paramètres!$B$3&gt;=($K254-Paramètres!$B$9), "Parcours (tous les 4 ans)",IF($N254="Oui","Fin de carrière",IF($M254="Oui","Mi-carrière",""))))))</f>
        <v/>
      </c>
      <c r="U254" s="3"/>
      <c r="V254" s="3"/>
      <c r="Z254" s="3"/>
    </row>
    <row r="255" spans="6:26" x14ac:dyDescent="0.2">
      <c r="F255" t="str">
        <f>IF($E255="","",DATEDIF($E255,Paramètres!$B$3,"Y"))</f>
        <v/>
      </c>
      <c r="G255" t="str">
        <f>IF($D255="","",DATEDIF($D255,Paramètres!$B$3,"Y"))</f>
        <v/>
      </c>
      <c r="H255" t="str">
        <f>IF($D255="","",EDATE($D255,Paramètres!$B$4))</f>
        <v/>
      </c>
      <c r="K255" t="str">
        <f>IF($D255="","",IF($I255="",$H255,EDATE($I255,Paramètres!$B$5)))</f>
        <v/>
      </c>
      <c r="L255" t="str">
        <f>IF($D255="","",EDATE($D255,Paramètres!$B$6))</f>
        <v/>
      </c>
      <c r="M255" t="str">
        <f>IF($F255="","",IF($F255&gt;=Paramètres!$B$7,"Oui","Non"))</f>
        <v/>
      </c>
      <c r="N255" t="str">
        <f>IF($F255="","",IF($F255&gt;=Paramètres!$B$8,"Oui","Non"))</f>
        <v/>
      </c>
      <c r="O255" t="str">
        <f>IF($D255="","",IF($I255="", "Parcours (1ère année)",IF(Paramètres!$B$3&gt;=($L255-Paramètres!$B$9), "Bilan récapitulatif (8 ans)",IF(Paramètres!$B$3&gt;=($K255-Paramètres!$B$9), "Parcours (tous les 4 ans)",IF($N255="Oui","Fin de carrière",IF($M255="Oui","Mi-carrière",""))))))</f>
        <v/>
      </c>
      <c r="U255" s="3"/>
      <c r="V255" s="3"/>
      <c r="Z255" s="3"/>
    </row>
    <row r="256" spans="6:26" x14ac:dyDescent="0.2">
      <c r="F256" t="str">
        <f>IF($E256="","",DATEDIF($E256,Paramètres!$B$3,"Y"))</f>
        <v/>
      </c>
      <c r="G256" t="str">
        <f>IF($D256="","",DATEDIF($D256,Paramètres!$B$3,"Y"))</f>
        <v/>
      </c>
      <c r="H256" t="str">
        <f>IF($D256="","",EDATE($D256,Paramètres!$B$4))</f>
        <v/>
      </c>
      <c r="K256" t="str">
        <f>IF($D256="","",IF($I256="",$H256,EDATE($I256,Paramètres!$B$5)))</f>
        <v/>
      </c>
      <c r="L256" t="str">
        <f>IF($D256="","",EDATE($D256,Paramètres!$B$6))</f>
        <v/>
      </c>
      <c r="M256" t="str">
        <f>IF($F256="","",IF($F256&gt;=Paramètres!$B$7,"Oui","Non"))</f>
        <v/>
      </c>
      <c r="N256" t="str">
        <f>IF($F256="","",IF($F256&gt;=Paramètres!$B$8,"Oui","Non"))</f>
        <v/>
      </c>
      <c r="O256" t="str">
        <f>IF($D256="","",IF($I256="", "Parcours (1ère année)",IF(Paramètres!$B$3&gt;=($L256-Paramètres!$B$9), "Bilan récapitulatif (8 ans)",IF(Paramètres!$B$3&gt;=($K256-Paramètres!$B$9), "Parcours (tous les 4 ans)",IF($N256="Oui","Fin de carrière",IF($M256="Oui","Mi-carrière",""))))))</f>
        <v/>
      </c>
      <c r="U256" s="3"/>
      <c r="V256" s="3"/>
      <c r="Z256" s="3"/>
    </row>
    <row r="257" spans="6:26" x14ac:dyDescent="0.2">
      <c r="F257" t="str">
        <f>IF($E257="","",DATEDIF($E257,Paramètres!$B$3,"Y"))</f>
        <v/>
      </c>
      <c r="G257" t="str">
        <f>IF($D257="","",DATEDIF($D257,Paramètres!$B$3,"Y"))</f>
        <v/>
      </c>
      <c r="H257" t="str">
        <f>IF($D257="","",EDATE($D257,Paramètres!$B$4))</f>
        <v/>
      </c>
      <c r="K257" t="str">
        <f>IF($D257="","",IF($I257="",$H257,EDATE($I257,Paramètres!$B$5)))</f>
        <v/>
      </c>
      <c r="L257" t="str">
        <f>IF($D257="","",EDATE($D257,Paramètres!$B$6))</f>
        <v/>
      </c>
      <c r="M257" t="str">
        <f>IF($F257="","",IF($F257&gt;=Paramètres!$B$7,"Oui","Non"))</f>
        <v/>
      </c>
      <c r="N257" t="str">
        <f>IF($F257="","",IF($F257&gt;=Paramètres!$B$8,"Oui","Non"))</f>
        <v/>
      </c>
      <c r="O257" t="str">
        <f>IF($D257="","",IF($I257="", "Parcours (1ère année)",IF(Paramètres!$B$3&gt;=($L257-Paramètres!$B$9), "Bilan récapitulatif (8 ans)",IF(Paramètres!$B$3&gt;=($K257-Paramètres!$B$9), "Parcours (tous les 4 ans)",IF($N257="Oui","Fin de carrière",IF($M257="Oui","Mi-carrière",""))))))</f>
        <v/>
      </c>
      <c r="U257" s="3"/>
      <c r="V257" s="3"/>
      <c r="Z257" s="3"/>
    </row>
    <row r="258" spans="6:26" x14ac:dyDescent="0.2">
      <c r="F258" t="str">
        <f>IF($E258="","",DATEDIF($E258,Paramètres!$B$3,"Y"))</f>
        <v/>
      </c>
      <c r="G258" t="str">
        <f>IF($D258="","",DATEDIF($D258,Paramètres!$B$3,"Y"))</f>
        <v/>
      </c>
      <c r="H258" t="str">
        <f>IF($D258="","",EDATE($D258,Paramètres!$B$4))</f>
        <v/>
      </c>
      <c r="K258" t="str">
        <f>IF($D258="","",IF($I258="",$H258,EDATE($I258,Paramètres!$B$5)))</f>
        <v/>
      </c>
      <c r="L258" t="str">
        <f>IF($D258="","",EDATE($D258,Paramètres!$B$6))</f>
        <v/>
      </c>
      <c r="M258" t="str">
        <f>IF($F258="","",IF($F258&gt;=Paramètres!$B$7,"Oui","Non"))</f>
        <v/>
      </c>
      <c r="N258" t="str">
        <f>IF($F258="","",IF($F258&gt;=Paramètres!$B$8,"Oui","Non"))</f>
        <v/>
      </c>
      <c r="O258" t="str">
        <f>IF($D258="","",IF($I258="", "Parcours (1ère année)",IF(Paramètres!$B$3&gt;=($L258-Paramètres!$B$9), "Bilan récapitulatif (8 ans)",IF(Paramètres!$B$3&gt;=($K258-Paramètres!$B$9), "Parcours (tous les 4 ans)",IF($N258="Oui","Fin de carrière",IF($M258="Oui","Mi-carrière",""))))))</f>
        <v/>
      </c>
      <c r="U258" s="3"/>
      <c r="V258" s="3"/>
      <c r="Z258" s="3"/>
    </row>
    <row r="259" spans="6:26" x14ac:dyDescent="0.2">
      <c r="F259" t="str">
        <f>IF($E259="","",DATEDIF($E259,Paramètres!$B$3,"Y"))</f>
        <v/>
      </c>
      <c r="G259" t="str">
        <f>IF($D259="","",DATEDIF($D259,Paramètres!$B$3,"Y"))</f>
        <v/>
      </c>
      <c r="H259" t="str">
        <f>IF($D259="","",EDATE($D259,Paramètres!$B$4))</f>
        <v/>
      </c>
      <c r="K259" t="str">
        <f>IF($D259="","",IF($I259="",$H259,EDATE($I259,Paramètres!$B$5)))</f>
        <v/>
      </c>
      <c r="L259" t="str">
        <f>IF($D259="","",EDATE($D259,Paramètres!$B$6))</f>
        <v/>
      </c>
      <c r="M259" t="str">
        <f>IF($F259="","",IF($F259&gt;=Paramètres!$B$7,"Oui","Non"))</f>
        <v/>
      </c>
      <c r="N259" t="str">
        <f>IF($F259="","",IF($F259&gt;=Paramètres!$B$8,"Oui","Non"))</f>
        <v/>
      </c>
      <c r="O259" t="str">
        <f>IF($D259="","",IF($I259="", "Parcours (1ère année)",IF(Paramètres!$B$3&gt;=($L259-Paramètres!$B$9), "Bilan récapitulatif (8 ans)",IF(Paramètres!$B$3&gt;=($K259-Paramètres!$B$9), "Parcours (tous les 4 ans)",IF($N259="Oui","Fin de carrière",IF($M259="Oui","Mi-carrière",""))))))</f>
        <v/>
      </c>
      <c r="U259" s="3"/>
      <c r="V259" s="3"/>
      <c r="Z259" s="3"/>
    </row>
    <row r="260" spans="6:26" x14ac:dyDescent="0.2">
      <c r="F260" t="str">
        <f>IF($E260="","",DATEDIF($E260,Paramètres!$B$3,"Y"))</f>
        <v/>
      </c>
      <c r="G260" t="str">
        <f>IF($D260="","",DATEDIF($D260,Paramètres!$B$3,"Y"))</f>
        <v/>
      </c>
      <c r="H260" t="str">
        <f>IF($D260="","",EDATE($D260,Paramètres!$B$4))</f>
        <v/>
      </c>
      <c r="K260" t="str">
        <f>IF($D260="","",IF($I260="",$H260,EDATE($I260,Paramètres!$B$5)))</f>
        <v/>
      </c>
      <c r="L260" t="str">
        <f>IF($D260="","",EDATE($D260,Paramètres!$B$6))</f>
        <v/>
      </c>
      <c r="M260" t="str">
        <f>IF($F260="","",IF($F260&gt;=Paramètres!$B$7,"Oui","Non"))</f>
        <v/>
      </c>
      <c r="N260" t="str">
        <f>IF($F260="","",IF($F260&gt;=Paramètres!$B$8,"Oui","Non"))</f>
        <v/>
      </c>
      <c r="O260" t="str">
        <f>IF($D260="","",IF($I260="", "Parcours (1ère année)",IF(Paramètres!$B$3&gt;=($L260-Paramètres!$B$9), "Bilan récapitulatif (8 ans)",IF(Paramètres!$B$3&gt;=($K260-Paramètres!$B$9), "Parcours (tous les 4 ans)",IF($N260="Oui","Fin de carrière",IF($M260="Oui","Mi-carrière",""))))))</f>
        <v/>
      </c>
      <c r="U260" s="3"/>
      <c r="V260" s="3"/>
      <c r="Z260" s="3"/>
    </row>
    <row r="261" spans="6:26" x14ac:dyDescent="0.2">
      <c r="F261" t="str">
        <f>IF($E261="","",DATEDIF($E261,Paramètres!$B$3,"Y"))</f>
        <v/>
      </c>
      <c r="G261" t="str">
        <f>IF($D261="","",DATEDIF($D261,Paramètres!$B$3,"Y"))</f>
        <v/>
      </c>
      <c r="H261" t="str">
        <f>IF($D261="","",EDATE($D261,Paramètres!$B$4))</f>
        <v/>
      </c>
      <c r="K261" t="str">
        <f>IF($D261="","",IF($I261="",$H261,EDATE($I261,Paramètres!$B$5)))</f>
        <v/>
      </c>
      <c r="L261" t="str">
        <f>IF($D261="","",EDATE($D261,Paramètres!$B$6))</f>
        <v/>
      </c>
      <c r="M261" t="str">
        <f>IF($F261="","",IF($F261&gt;=Paramètres!$B$7,"Oui","Non"))</f>
        <v/>
      </c>
      <c r="N261" t="str">
        <f>IF($F261="","",IF($F261&gt;=Paramètres!$B$8,"Oui","Non"))</f>
        <v/>
      </c>
      <c r="O261" t="str">
        <f>IF($D261="","",IF($I261="", "Parcours (1ère année)",IF(Paramètres!$B$3&gt;=($L261-Paramètres!$B$9), "Bilan récapitulatif (8 ans)",IF(Paramètres!$B$3&gt;=($K261-Paramètres!$B$9), "Parcours (tous les 4 ans)",IF($N261="Oui","Fin de carrière",IF($M261="Oui","Mi-carrière",""))))))</f>
        <v/>
      </c>
      <c r="U261" s="3"/>
      <c r="V261" s="3"/>
      <c r="Z261" s="3"/>
    </row>
    <row r="262" spans="6:26" x14ac:dyDescent="0.2">
      <c r="F262" t="str">
        <f>IF($E262="","",DATEDIF($E262,Paramètres!$B$3,"Y"))</f>
        <v/>
      </c>
      <c r="G262" t="str">
        <f>IF($D262="","",DATEDIF($D262,Paramètres!$B$3,"Y"))</f>
        <v/>
      </c>
      <c r="H262" t="str">
        <f>IF($D262="","",EDATE($D262,Paramètres!$B$4))</f>
        <v/>
      </c>
      <c r="K262" t="str">
        <f>IF($D262="","",IF($I262="",$H262,EDATE($I262,Paramètres!$B$5)))</f>
        <v/>
      </c>
      <c r="L262" t="str">
        <f>IF($D262="","",EDATE($D262,Paramètres!$B$6))</f>
        <v/>
      </c>
      <c r="M262" t="str">
        <f>IF($F262="","",IF($F262&gt;=Paramètres!$B$7,"Oui","Non"))</f>
        <v/>
      </c>
      <c r="N262" t="str">
        <f>IF($F262="","",IF($F262&gt;=Paramètres!$B$8,"Oui","Non"))</f>
        <v/>
      </c>
      <c r="O262" t="str">
        <f>IF($D262="","",IF($I262="", "Parcours (1ère année)",IF(Paramètres!$B$3&gt;=($L262-Paramètres!$B$9), "Bilan récapitulatif (8 ans)",IF(Paramètres!$B$3&gt;=($K262-Paramètres!$B$9), "Parcours (tous les 4 ans)",IF($N262="Oui","Fin de carrière",IF($M262="Oui","Mi-carrière",""))))))</f>
        <v/>
      </c>
      <c r="U262" s="3"/>
      <c r="V262" s="3"/>
      <c r="Z262" s="3"/>
    </row>
    <row r="263" spans="6:26" x14ac:dyDescent="0.2">
      <c r="F263" t="str">
        <f>IF($E263="","",DATEDIF($E263,Paramètres!$B$3,"Y"))</f>
        <v/>
      </c>
      <c r="G263" t="str">
        <f>IF($D263="","",DATEDIF($D263,Paramètres!$B$3,"Y"))</f>
        <v/>
      </c>
      <c r="H263" t="str">
        <f>IF($D263="","",EDATE($D263,Paramètres!$B$4))</f>
        <v/>
      </c>
      <c r="K263" t="str">
        <f>IF($D263="","",IF($I263="",$H263,EDATE($I263,Paramètres!$B$5)))</f>
        <v/>
      </c>
      <c r="L263" t="str">
        <f>IF($D263="","",EDATE($D263,Paramètres!$B$6))</f>
        <v/>
      </c>
      <c r="M263" t="str">
        <f>IF($F263="","",IF($F263&gt;=Paramètres!$B$7,"Oui","Non"))</f>
        <v/>
      </c>
      <c r="N263" t="str">
        <f>IF($F263="","",IF($F263&gt;=Paramètres!$B$8,"Oui","Non"))</f>
        <v/>
      </c>
      <c r="O263" t="str">
        <f>IF($D263="","",IF($I263="", "Parcours (1ère année)",IF(Paramètres!$B$3&gt;=($L263-Paramètres!$B$9), "Bilan récapitulatif (8 ans)",IF(Paramètres!$B$3&gt;=($K263-Paramètres!$B$9), "Parcours (tous les 4 ans)",IF($N263="Oui","Fin de carrière",IF($M263="Oui","Mi-carrière",""))))))</f>
        <v/>
      </c>
      <c r="U263" s="3"/>
      <c r="V263" s="3"/>
      <c r="Z263" s="3"/>
    </row>
    <row r="264" spans="6:26" x14ac:dyDescent="0.2">
      <c r="F264" t="str">
        <f>IF($E264="","",DATEDIF($E264,Paramètres!$B$3,"Y"))</f>
        <v/>
      </c>
      <c r="G264" t="str">
        <f>IF($D264="","",DATEDIF($D264,Paramètres!$B$3,"Y"))</f>
        <v/>
      </c>
      <c r="H264" t="str">
        <f>IF($D264="","",EDATE($D264,Paramètres!$B$4))</f>
        <v/>
      </c>
      <c r="K264" t="str">
        <f>IF($D264="","",IF($I264="",$H264,EDATE($I264,Paramètres!$B$5)))</f>
        <v/>
      </c>
      <c r="L264" t="str">
        <f>IF($D264="","",EDATE($D264,Paramètres!$B$6))</f>
        <v/>
      </c>
      <c r="M264" t="str">
        <f>IF($F264="","",IF($F264&gt;=Paramètres!$B$7,"Oui","Non"))</f>
        <v/>
      </c>
      <c r="N264" t="str">
        <f>IF($F264="","",IF($F264&gt;=Paramètres!$B$8,"Oui","Non"))</f>
        <v/>
      </c>
      <c r="O264" t="str">
        <f>IF($D264="","",IF($I264="", "Parcours (1ère année)",IF(Paramètres!$B$3&gt;=($L264-Paramètres!$B$9), "Bilan récapitulatif (8 ans)",IF(Paramètres!$B$3&gt;=($K264-Paramètres!$B$9), "Parcours (tous les 4 ans)",IF($N264="Oui","Fin de carrière",IF($M264="Oui","Mi-carrière",""))))))</f>
        <v/>
      </c>
      <c r="U264" s="3"/>
      <c r="V264" s="3"/>
      <c r="Z264" s="3"/>
    </row>
    <row r="265" spans="6:26" x14ac:dyDescent="0.2">
      <c r="F265" t="str">
        <f>IF($E265="","",DATEDIF($E265,Paramètres!$B$3,"Y"))</f>
        <v/>
      </c>
      <c r="G265" t="str">
        <f>IF($D265="","",DATEDIF($D265,Paramètres!$B$3,"Y"))</f>
        <v/>
      </c>
      <c r="H265" t="str">
        <f>IF($D265="","",EDATE($D265,Paramètres!$B$4))</f>
        <v/>
      </c>
      <c r="K265" t="str">
        <f>IF($D265="","",IF($I265="",$H265,EDATE($I265,Paramètres!$B$5)))</f>
        <v/>
      </c>
      <c r="L265" t="str">
        <f>IF($D265="","",EDATE($D265,Paramètres!$B$6))</f>
        <v/>
      </c>
      <c r="M265" t="str">
        <f>IF($F265="","",IF($F265&gt;=Paramètres!$B$7,"Oui","Non"))</f>
        <v/>
      </c>
      <c r="N265" t="str">
        <f>IF($F265="","",IF($F265&gt;=Paramètres!$B$8,"Oui","Non"))</f>
        <v/>
      </c>
      <c r="O265" t="str">
        <f>IF($D265="","",IF($I265="", "Parcours (1ère année)",IF(Paramètres!$B$3&gt;=($L265-Paramètres!$B$9), "Bilan récapitulatif (8 ans)",IF(Paramètres!$B$3&gt;=($K265-Paramètres!$B$9), "Parcours (tous les 4 ans)",IF($N265="Oui","Fin de carrière",IF($M265="Oui","Mi-carrière",""))))))</f>
        <v/>
      </c>
      <c r="U265" s="3"/>
      <c r="V265" s="3"/>
      <c r="Z265" s="3"/>
    </row>
    <row r="266" spans="6:26" x14ac:dyDescent="0.2">
      <c r="F266" t="str">
        <f>IF($E266="","",DATEDIF($E266,Paramètres!$B$3,"Y"))</f>
        <v/>
      </c>
      <c r="G266" t="str">
        <f>IF($D266="","",DATEDIF($D266,Paramètres!$B$3,"Y"))</f>
        <v/>
      </c>
      <c r="H266" t="str">
        <f>IF($D266="","",EDATE($D266,Paramètres!$B$4))</f>
        <v/>
      </c>
      <c r="K266" t="str">
        <f>IF($D266="","",IF($I266="",$H266,EDATE($I266,Paramètres!$B$5)))</f>
        <v/>
      </c>
      <c r="L266" t="str">
        <f>IF($D266="","",EDATE($D266,Paramètres!$B$6))</f>
        <v/>
      </c>
      <c r="M266" t="str">
        <f>IF($F266="","",IF($F266&gt;=Paramètres!$B$7,"Oui","Non"))</f>
        <v/>
      </c>
      <c r="N266" t="str">
        <f>IF($F266="","",IF($F266&gt;=Paramètres!$B$8,"Oui","Non"))</f>
        <v/>
      </c>
      <c r="O266" t="str">
        <f>IF($D266="","",IF($I266="", "Parcours (1ère année)",IF(Paramètres!$B$3&gt;=($L266-Paramètres!$B$9), "Bilan récapitulatif (8 ans)",IF(Paramètres!$B$3&gt;=($K266-Paramètres!$B$9), "Parcours (tous les 4 ans)",IF($N266="Oui","Fin de carrière",IF($M266="Oui","Mi-carrière",""))))))</f>
        <v/>
      </c>
      <c r="U266" s="3"/>
      <c r="V266" s="3"/>
      <c r="Z266" s="3"/>
    </row>
    <row r="267" spans="6:26" x14ac:dyDescent="0.2">
      <c r="F267" t="str">
        <f>IF($E267="","",DATEDIF($E267,Paramètres!$B$3,"Y"))</f>
        <v/>
      </c>
      <c r="G267" t="str">
        <f>IF($D267="","",DATEDIF($D267,Paramètres!$B$3,"Y"))</f>
        <v/>
      </c>
      <c r="H267" t="str">
        <f>IF($D267="","",EDATE($D267,Paramètres!$B$4))</f>
        <v/>
      </c>
      <c r="K267" t="str">
        <f>IF($D267="","",IF($I267="",$H267,EDATE($I267,Paramètres!$B$5)))</f>
        <v/>
      </c>
      <c r="L267" t="str">
        <f>IF($D267="","",EDATE($D267,Paramètres!$B$6))</f>
        <v/>
      </c>
      <c r="M267" t="str">
        <f>IF($F267="","",IF($F267&gt;=Paramètres!$B$7,"Oui","Non"))</f>
        <v/>
      </c>
      <c r="N267" t="str">
        <f>IF($F267="","",IF($F267&gt;=Paramètres!$B$8,"Oui","Non"))</f>
        <v/>
      </c>
      <c r="O267" t="str">
        <f>IF($D267="","",IF($I267="", "Parcours (1ère année)",IF(Paramètres!$B$3&gt;=($L267-Paramètres!$B$9), "Bilan récapitulatif (8 ans)",IF(Paramètres!$B$3&gt;=($K267-Paramètres!$B$9), "Parcours (tous les 4 ans)",IF($N267="Oui","Fin de carrière",IF($M267="Oui","Mi-carrière",""))))))</f>
        <v/>
      </c>
      <c r="U267" s="3"/>
      <c r="V267" s="3"/>
      <c r="Z267" s="3"/>
    </row>
    <row r="268" spans="6:26" x14ac:dyDescent="0.2">
      <c r="F268" t="str">
        <f>IF($E268="","",DATEDIF($E268,Paramètres!$B$3,"Y"))</f>
        <v/>
      </c>
      <c r="G268" t="str">
        <f>IF($D268="","",DATEDIF($D268,Paramètres!$B$3,"Y"))</f>
        <v/>
      </c>
      <c r="H268" t="str">
        <f>IF($D268="","",EDATE($D268,Paramètres!$B$4))</f>
        <v/>
      </c>
      <c r="K268" t="str">
        <f>IF($D268="","",IF($I268="",$H268,EDATE($I268,Paramètres!$B$5)))</f>
        <v/>
      </c>
      <c r="L268" t="str">
        <f>IF($D268="","",EDATE($D268,Paramètres!$B$6))</f>
        <v/>
      </c>
      <c r="M268" t="str">
        <f>IF($F268="","",IF($F268&gt;=Paramètres!$B$7,"Oui","Non"))</f>
        <v/>
      </c>
      <c r="N268" t="str">
        <f>IF($F268="","",IF($F268&gt;=Paramètres!$B$8,"Oui","Non"))</f>
        <v/>
      </c>
      <c r="O268" t="str">
        <f>IF($D268="","",IF($I268="", "Parcours (1ère année)",IF(Paramètres!$B$3&gt;=($L268-Paramètres!$B$9), "Bilan récapitulatif (8 ans)",IF(Paramètres!$B$3&gt;=($K268-Paramètres!$B$9), "Parcours (tous les 4 ans)",IF($N268="Oui","Fin de carrière",IF($M268="Oui","Mi-carrière",""))))))</f>
        <v/>
      </c>
      <c r="U268" s="3"/>
      <c r="V268" s="3"/>
      <c r="Z268" s="3"/>
    </row>
    <row r="269" spans="6:26" x14ac:dyDescent="0.2">
      <c r="F269" t="str">
        <f>IF($E269="","",DATEDIF($E269,Paramètres!$B$3,"Y"))</f>
        <v/>
      </c>
      <c r="G269" t="str">
        <f>IF($D269="","",DATEDIF($D269,Paramètres!$B$3,"Y"))</f>
        <v/>
      </c>
      <c r="H269" t="str">
        <f>IF($D269="","",EDATE($D269,Paramètres!$B$4))</f>
        <v/>
      </c>
      <c r="K269" t="str">
        <f>IF($D269="","",IF($I269="",$H269,EDATE($I269,Paramètres!$B$5)))</f>
        <v/>
      </c>
      <c r="L269" t="str">
        <f>IF($D269="","",EDATE($D269,Paramètres!$B$6))</f>
        <v/>
      </c>
      <c r="M269" t="str">
        <f>IF($F269="","",IF($F269&gt;=Paramètres!$B$7,"Oui","Non"))</f>
        <v/>
      </c>
      <c r="N269" t="str">
        <f>IF($F269="","",IF($F269&gt;=Paramètres!$B$8,"Oui","Non"))</f>
        <v/>
      </c>
      <c r="O269" t="str">
        <f>IF($D269="","",IF($I269="", "Parcours (1ère année)",IF(Paramètres!$B$3&gt;=($L269-Paramètres!$B$9), "Bilan récapitulatif (8 ans)",IF(Paramètres!$B$3&gt;=($K269-Paramètres!$B$9), "Parcours (tous les 4 ans)",IF($N269="Oui","Fin de carrière",IF($M269="Oui","Mi-carrière",""))))))</f>
        <v/>
      </c>
      <c r="U269" s="3"/>
      <c r="V269" s="3"/>
      <c r="Z269" s="3"/>
    </row>
    <row r="270" spans="6:26" x14ac:dyDescent="0.2">
      <c r="F270" t="str">
        <f>IF($E270="","",DATEDIF($E270,Paramètres!$B$3,"Y"))</f>
        <v/>
      </c>
      <c r="G270" t="str">
        <f>IF($D270="","",DATEDIF($D270,Paramètres!$B$3,"Y"))</f>
        <v/>
      </c>
      <c r="H270" t="str">
        <f>IF($D270="","",EDATE($D270,Paramètres!$B$4))</f>
        <v/>
      </c>
      <c r="K270" t="str">
        <f>IF($D270="","",IF($I270="",$H270,EDATE($I270,Paramètres!$B$5)))</f>
        <v/>
      </c>
      <c r="L270" t="str">
        <f>IF($D270="","",EDATE($D270,Paramètres!$B$6))</f>
        <v/>
      </c>
      <c r="M270" t="str">
        <f>IF($F270="","",IF($F270&gt;=Paramètres!$B$7,"Oui","Non"))</f>
        <v/>
      </c>
      <c r="N270" t="str">
        <f>IF($F270="","",IF($F270&gt;=Paramètres!$B$8,"Oui","Non"))</f>
        <v/>
      </c>
      <c r="O270" t="str">
        <f>IF($D270="","",IF($I270="", "Parcours (1ère année)",IF(Paramètres!$B$3&gt;=($L270-Paramètres!$B$9), "Bilan récapitulatif (8 ans)",IF(Paramètres!$B$3&gt;=($K270-Paramètres!$B$9), "Parcours (tous les 4 ans)",IF($N270="Oui","Fin de carrière",IF($M270="Oui","Mi-carrière",""))))))</f>
        <v/>
      </c>
      <c r="U270" s="3"/>
      <c r="V270" s="3"/>
      <c r="Z270" s="3"/>
    </row>
    <row r="271" spans="6:26" x14ac:dyDescent="0.2">
      <c r="F271" t="str">
        <f>IF($E271="","",DATEDIF($E271,Paramètres!$B$3,"Y"))</f>
        <v/>
      </c>
      <c r="G271" t="str">
        <f>IF($D271="","",DATEDIF($D271,Paramètres!$B$3,"Y"))</f>
        <v/>
      </c>
      <c r="H271" t="str">
        <f>IF($D271="","",EDATE($D271,Paramètres!$B$4))</f>
        <v/>
      </c>
      <c r="K271" t="str">
        <f>IF($D271="","",IF($I271="",$H271,EDATE($I271,Paramètres!$B$5)))</f>
        <v/>
      </c>
      <c r="L271" t="str">
        <f>IF($D271="","",EDATE($D271,Paramètres!$B$6))</f>
        <v/>
      </c>
      <c r="M271" t="str">
        <f>IF($F271="","",IF($F271&gt;=Paramètres!$B$7,"Oui","Non"))</f>
        <v/>
      </c>
      <c r="N271" t="str">
        <f>IF($F271="","",IF($F271&gt;=Paramètres!$B$8,"Oui","Non"))</f>
        <v/>
      </c>
      <c r="O271" t="str">
        <f>IF($D271="","",IF($I271="", "Parcours (1ère année)",IF(Paramètres!$B$3&gt;=($L271-Paramètres!$B$9), "Bilan récapitulatif (8 ans)",IF(Paramètres!$B$3&gt;=($K271-Paramètres!$B$9), "Parcours (tous les 4 ans)",IF($N271="Oui","Fin de carrière",IF($M271="Oui","Mi-carrière",""))))))</f>
        <v/>
      </c>
      <c r="U271" s="3"/>
      <c r="V271" s="3"/>
      <c r="Z271" s="3"/>
    </row>
    <row r="272" spans="6:26" x14ac:dyDescent="0.2">
      <c r="F272" t="str">
        <f>IF($E272="","",DATEDIF($E272,Paramètres!$B$3,"Y"))</f>
        <v/>
      </c>
      <c r="G272" t="str">
        <f>IF($D272="","",DATEDIF($D272,Paramètres!$B$3,"Y"))</f>
        <v/>
      </c>
      <c r="H272" t="str">
        <f>IF($D272="","",EDATE($D272,Paramètres!$B$4))</f>
        <v/>
      </c>
      <c r="K272" t="str">
        <f>IF($D272="","",IF($I272="",$H272,EDATE($I272,Paramètres!$B$5)))</f>
        <v/>
      </c>
      <c r="L272" t="str">
        <f>IF($D272="","",EDATE($D272,Paramètres!$B$6))</f>
        <v/>
      </c>
      <c r="M272" t="str">
        <f>IF($F272="","",IF($F272&gt;=Paramètres!$B$7,"Oui","Non"))</f>
        <v/>
      </c>
      <c r="N272" t="str">
        <f>IF($F272="","",IF($F272&gt;=Paramètres!$B$8,"Oui","Non"))</f>
        <v/>
      </c>
      <c r="O272" t="str">
        <f>IF($D272="","",IF($I272="", "Parcours (1ère année)",IF(Paramètres!$B$3&gt;=($L272-Paramètres!$B$9), "Bilan récapitulatif (8 ans)",IF(Paramètres!$B$3&gt;=($K272-Paramètres!$B$9), "Parcours (tous les 4 ans)",IF($N272="Oui","Fin de carrière",IF($M272="Oui","Mi-carrière",""))))))</f>
        <v/>
      </c>
      <c r="U272" s="3"/>
      <c r="V272" s="3"/>
      <c r="Z272" s="3"/>
    </row>
    <row r="273" spans="6:26" x14ac:dyDescent="0.2">
      <c r="F273" t="str">
        <f>IF($E273="","",DATEDIF($E273,Paramètres!$B$3,"Y"))</f>
        <v/>
      </c>
      <c r="G273" t="str">
        <f>IF($D273="","",DATEDIF($D273,Paramètres!$B$3,"Y"))</f>
        <v/>
      </c>
      <c r="H273" t="str">
        <f>IF($D273="","",EDATE($D273,Paramètres!$B$4))</f>
        <v/>
      </c>
      <c r="K273" t="str">
        <f>IF($D273="","",IF($I273="",$H273,EDATE($I273,Paramètres!$B$5)))</f>
        <v/>
      </c>
      <c r="L273" t="str">
        <f>IF($D273="","",EDATE($D273,Paramètres!$B$6))</f>
        <v/>
      </c>
      <c r="M273" t="str">
        <f>IF($F273="","",IF($F273&gt;=Paramètres!$B$7,"Oui","Non"))</f>
        <v/>
      </c>
      <c r="N273" t="str">
        <f>IF($F273="","",IF($F273&gt;=Paramètres!$B$8,"Oui","Non"))</f>
        <v/>
      </c>
      <c r="O273" t="str">
        <f>IF($D273="","",IF($I273="", "Parcours (1ère année)",IF(Paramètres!$B$3&gt;=($L273-Paramètres!$B$9), "Bilan récapitulatif (8 ans)",IF(Paramètres!$B$3&gt;=($K273-Paramètres!$B$9), "Parcours (tous les 4 ans)",IF($N273="Oui","Fin de carrière",IF($M273="Oui","Mi-carrière",""))))))</f>
        <v/>
      </c>
      <c r="U273" s="3"/>
      <c r="V273" s="3"/>
      <c r="Z273" s="3"/>
    </row>
    <row r="274" spans="6:26" x14ac:dyDescent="0.2">
      <c r="F274" t="str">
        <f>IF($E274="","",DATEDIF($E274,Paramètres!$B$3,"Y"))</f>
        <v/>
      </c>
      <c r="G274" t="str">
        <f>IF($D274="","",DATEDIF($D274,Paramètres!$B$3,"Y"))</f>
        <v/>
      </c>
      <c r="H274" t="str">
        <f>IF($D274="","",EDATE($D274,Paramètres!$B$4))</f>
        <v/>
      </c>
      <c r="K274" t="str">
        <f>IF($D274="","",IF($I274="",$H274,EDATE($I274,Paramètres!$B$5)))</f>
        <v/>
      </c>
      <c r="L274" t="str">
        <f>IF($D274="","",EDATE($D274,Paramètres!$B$6))</f>
        <v/>
      </c>
      <c r="M274" t="str">
        <f>IF($F274="","",IF($F274&gt;=Paramètres!$B$7,"Oui","Non"))</f>
        <v/>
      </c>
      <c r="N274" t="str">
        <f>IF($F274="","",IF($F274&gt;=Paramètres!$B$8,"Oui","Non"))</f>
        <v/>
      </c>
      <c r="O274" t="str">
        <f>IF($D274="","",IF($I274="", "Parcours (1ère année)",IF(Paramètres!$B$3&gt;=($L274-Paramètres!$B$9), "Bilan récapitulatif (8 ans)",IF(Paramètres!$B$3&gt;=($K274-Paramètres!$B$9), "Parcours (tous les 4 ans)",IF($N274="Oui","Fin de carrière",IF($M274="Oui","Mi-carrière",""))))))</f>
        <v/>
      </c>
      <c r="U274" s="3"/>
      <c r="V274" s="3"/>
      <c r="Z274" s="3"/>
    </row>
    <row r="275" spans="6:26" x14ac:dyDescent="0.2">
      <c r="F275" t="str">
        <f>IF($E275="","",DATEDIF($E275,Paramètres!$B$3,"Y"))</f>
        <v/>
      </c>
      <c r="G275" t="str">
        <f>IF($D275="","",DATEDIF($D275,Paramètres!$B$3,"Y"))</f>
        <v/>
      </c>
      <c r="H275" t="str">
        <f>IF($D275="","",EDATE($D275,Paramètres!$B$4))</f>
        <v/>
      </c>
      <c r="K275" t="str">
        <f>IF($D275="","",IF($I275="",$H275,EDATE($I275,Paramètres!$B$5)))</f>
        <v/>
      </c>
      <c r="L275" t="str">
        <f>IF($D275="","",EDATE($D275,Paramètres!$B$6))</f>
        <v/>
      </c>
      <c r="M275" t="str">
        <f>IF($F275="","",IF($F275&gt;=Paramètres!$B$7,"Oui","Non"))</f>
        <v/>
      </c>
      <c r="N275" t="str">
        <f>IF($F275="","",IF($F275&gt;=Paramètres!$B$8,"Oui","Non"))</f>
        <v/>
      </c>
      <c r="O275" t="str">
        <f>IF($D275="","",IF($I275="", "Parcours (1ère année)",IF(Paramètres!$B$3&gt;=($L275-Paramètres!$B$9), "Bilan récapitulatif (8 ans)",IF(Paramètres!$B$3&gt;=($K275-Paramètres!$B$9), "Parcours (tous les 4 ans)",IF($N275="Oui","Fin de carrière",IF($M275="Oui","Mi-carrière",""))))))</f>
        <v/>
      </c>
      <c r="U275" s="3"/>
      <c r="V275" s="3"/>
      <c r="Z275" s="3"/>
    </row>
    <row r="276" spans="6:26" x14ac:dyDescent="0.2">
      <c r="F276" t="str">
        <f>IF($E276="","",DATEDIF($E276,Paramètres!$B$3,"Y"))</f>
        <v/>
      </c>
      <c r="G276" t="str">
        <f>IF($D276="","",DATEDIF($D276,Paramètres!$B$3,"Y"))</f>
        <v/>
      </c>
      <c r="H276" t="str">
        <f>IF($D276="","",EDATE($D276,Paramètres!$B$4))</f>
        <v/>
      </c>
      <c r="K276" t="str">
        <f>IF($D276="","",IF($I276="",$H276,EDATE($I276,Paramètres!$B$5)))</f>
        <v/>
      </c>
      <c r="L276" t="str">
        <f>IF($D276="","",EDATE($D276,Paramètres!$B$6))</f>
        <v/>
      </c>
      <c r="M276" t="str">
        <f>IF($F276="","",IF($F276&gt;=Paramètres!$B$7,"Oui","Non"))</f>
        <v/>
      </c>
      <c r="N276" t="str">
        <f>IF($F276="","",IF($F276&gt;=Paramètres!$B$8,"Oui","Non"))</f>
        <v/>
      </c>
      <c r="O276" t="str">
        <f>IF($D276="","",IF($I276="", "Parcours (1ère année)",IF(Paramètres!$B$3&gt;=($L276-Paramètres!$B$9), "Bilan récapitulatif (8 ans)",IF(Paramètres!$B$3&gt;=($K276-Paramètres!$B$9), "Parcours (tous les 4 ans)",IF($N276="Oui","Fin de carrière",IF($M276="Oui","Mi-carrière",""))))))</f>
        <v/>
      </c>
      <c r="U276" s="3"/>
      <c r="V276" s="3"/>
      <c r="Z276" s="3"/>
    </row>
    <row r="277" spans="6:26" x14ac:dyDescent="0.2">
      <c r="F277" t="str">
        <f>IF($E277="","",DATEDIF($E277,Paramètres!$B$3,"Y"))</f>
        <v/>
      </c>
      <c r="G277" t="str">
        <f>IF($D277="","",DATEDIF($D277,Paramètres!$B$3,"Y"))</f>
        <v/>
      </c>
      <c r="H277" t="str">
        <f>IF($D277="","",EDATE($D277,Paramètres!$B$4))</f>
        <v/>
      </c>
      <c r="K277" t="str">
        <f>IF($D277="","",IF($I277="",$H277,EDATE($I277,Paramètres!$B$5)))</f>
        <v/>
      </c>
      <c r="L277" t="str">
        <f>IF($D277="","",EDATE($D277,Paramètres!$B$6))</f>
        <v/>
      </c>
      <c r="M277" t="str">
        <f>IF($F277="","",IF($F277&gt;=Paramètres!$B$7,"Oui","Non"))</f>
        <v/>
      </c>
      <c r="N277" t="str">
        <f>IF($F277="","",IF($F277&gt;=Paramètres!$B$8,"Oui","Non"))</f>
        <v/>
      </c>
      <c r="O277" t="str">
        <f>IF($D277="","",IF($I277="", "Parcours (1ère année)",IF(Paramètres!$B$3&gt;=($L277-Paramètres!$B$9), "Bilan récapitulatif (8 ans)",IF(Paramètres!$B$3&gt;=($K277-Paramètres!$B$9), "Parcours (tous les 4 ans)",IF($N277="Oui","Fin de carrière",IF($M277="Oui","Mi-carrière",""))))))</f>
        <v/>
      </c>
      <c r="U277" s="3"/>
      <c r="V277" s="3"/>
      <c r="Z277" s="3"/>
    </row>
    <row r="278" spans="6:26" x14ac:dyDescent="0.2">
      <c r="F278" t="str">
        <f>IF($E278="","",DATEDIF($E278,Paramètres!$B$3,"Y"))</f>
        <v/>
      </c>
      <c r="G278" t="str">
        <f>IF($D278="","",DATEDIF($D278,Paramètres!$B$3,"Y"))</f>
        <v/>
      </c>
      <c r="H278" t="str">
        <f>IF($D278="","",EDATE($D278,Paramètres!$B$4))</f>
        <v/>
      </c>
      <c r="K278" t="str">
        <f>IF($D278="","",IF($I278="",$H278,EDATE($I278,Paramètres!$B$5)))</f>
        <v/>
      </c>
      <c r="L278" t="str">
        <f>IF($D278="","",EDATE($D278,Paramètres!$B$6))</f>
        <v/>
      </c>
      <c r="M278" t="str">
        <f>IF($F278="","",IF($F278&gt;=Paramètres!$B$7,"Oui","Non"))</f>
        <v/>
      </c>
      <c r="N278" t="str">
        <f>IF($F278="","",IF($F278&gt;=Paramètres!$B$8,"Oui","Non"))</f>
        <v/>
      </c>
      <c r="O278" t="str">
        <f>IF($D278="","",IF($I278="", "Parcours (1ère année)",IF(Paramètres!$B$3&gt;=($L278-Paramètres!$B$9), "Bilan récapitulatif (8 ans)",IF(Paramètres!$B$3&gt;=($K278-Paramètres!$B$9), "Parcours (tous les 4 ans)",IF($N278="Oui","Fin de carrière",IF($M278="Oui","Mi-carrière",""))))))</f>
        <v/>
      </c>
      <c r="U278" s="3"/>
      <c r="V278" s="3"/>
      <c r="Z278" s="3"/>
    </row>
    <row r="279" spans="6:26" x14ac:dyDescent="0.2">
      <c r="F279" t="str">
        <f>IF($E279="","",DATEDIF($E279,Paramètres!$B$3,"Y"))</f>
        <v/>
      </c>
      <c r="G279" t="str">
        <f>IF($D279="","",DATEDIF($D279,Paramètres!$B$3,"Y"))</f>
        <v/>
      </c>
      <c r="H279" t="str">
        <f>IF($D279="","",EDATE($D279,Paramètres!$B$4))</f>
        <v/>
      </c>
      <c r="K279" t="str">
        <f>IF($D279="","",IF($I279="",$H279,EDATE($I279,Paramètres!$B$5)))</f>
        <v/>
      </c>
      <c r="L279" t="str">
        <f>IF($D279="","",EDATE($D279,Paramètres!$B$6))</f>
        <v/>
      </c>
      <c r="M279" t="str">
        <f>IF($F279="","",IF($F279&gt;=Paramètres!$B$7,"Oui","Non"))</f>
        <v/>
      </c>
      <c r="N279" t="str">
        <f>IF($F279="","",IF($F279&gt;=Paramètres!$B$8,"Oui","Non"))</f>
        <v/>
      </c>
      <c r="O279" t="str">
        <f>IF($D279="","",IF($I279="", "Parcours (1ère année)",IF(Paramètres!$B$3&gt;=($L279-Paramètres!$B$9), "Bilan récapitulatif (8 ans)",IF(Paramètres!$B$3&gt;=($K279-Paramètres!$B$9), "Parcours (tous les 4 ans)",IF($N279="Oui","Fin de carrière",IF($M279="Oui","Mi-carrière",""))))))</f>
        <v/>
      </c>
      <c r="U279" s="3"/>
      <c r="V279" s="3"/>
      <c r="Z279" s="3"/>
    </row>
    <row r="280" spans="6:26" x14ac:dyDescent="0.2">
      <c r="F280" t="str">
        <f>IF($E280="","",DATEDIF($E280,Paramètres!$B$3,"Y"))</f>
        <v/>
      </c>
      <c r="G280" t="str">
        <f>IF($D280="","",DATEDIF($D280,Paramètres!$B$3,"Y"))</f>
        <v/>
      </c>
      <c r="H280" t="str">
        <f>IF($D280="","",EDATE($D280,Paramètres!$B$4))</f>
        <v/>
      </c>
      <c r="K280" t="str">
        <f>IF($D280="","",IF($I280="",$H280,EDATE($I280,Paramètres!$B$5)))</f>
        <v/>
      </c>
      <c r="L280" t="str">
        <f>IF($D280="","",EDATE($D280,Paramètres!$B$6))</f>
        <v/>
      </c>
      <c r="M280" t="str">
        <f>IF($F280="","",IF($F280&gt;=Paramètres!$B$7,"Oui","Non"))</f>
        <v/>
      </c>
      <c r="N280" t="str">
        <f>IF($F280="","",IF($F280&gt;=Paramètres!$B$8,"Oui","Non"))</f>
        <v/>
      </c>
      <c r="O280" t="str">
        <f>IF($D280="","",IF($I280="", "Parcours (1ère année)",IF(Paramètres!$B$3&gt;=($L280-Paramètres!$B$9), "Bilan récapitulatif (8 ans)",IF(Paramètres!$B$3&gt;=($K280-Paramètres!$B$9), "Parcours (tous les 4 ans)",IF($N280="Oui","Fin de carrière",IF($M280="Oui","Mi-carrière",""))))))</f>
        <v/>
      </c>
      <c r="U280" s="3"/>
      <c r="V280" s="3"/>
      <c r="Z280" s="3"/>
    </row>
    <row r="281" spans="6:26" x14ac:dyDescent="0.2">
      <c r="F281" t="str">
        <f>IF($E281="","",DATEDIF($E281,Paramètres!$B$3,"Y"))</f>
        <v/>
      </c>
      <c r="G281" t="str">
        <f>IF($D281="","",DATEDIF($D281,Paramètres!$B$3,"Y"))</f>
        <v/>
      </c>
      <c r="H281" t="str">
        <f>IF($D281="","",EDATE($D281,Paramètres!$B$4))</f>
        <v/>
      </c>
      <c r="K281" t="str">
        <f>IF($D281="","",IF($I281="",$H281,EDATE($I281,Paramètres!$B$5)))</f>
        <v/>
      </c>
      <c r="L281" t="str">
        <f>IF($D281="","",EDATE($D281,Paramètres!$B$6))</f>
        <v/>
      </c>
      <c r="M281" t="str">
        <f>IF($F281="","",IF($F281&gt;=Paramètres!$B$7,"Oui","Non"))</f>
        <v/>
      </c>
      <c r="N281" t="str">
        <f>IF($F281="","",IF($F281&gt;=Paramètres!$B$8,"Oui","Non"))</f>
        <v/>
      </c>
      <c r="O281" t="str">
        <f>IF($D281="","",IF($I281="", "Parcours (1ère année)",IF(Paramètres!$B$3&gt;=($L281-Paramètres!$B$9), "Bilan récapitulatif (8 ans)",IF(Paramètres!$B$3&gt;=($K281-Paramètres!$B$9), "Parcours (tous les 4 ans)",IF($N281="Oui","Fin de carrière",IF($M281="Oui","Mi-carrière",""))))))</f>
        <v/>
      </c>
      <c r="U281" s="3"/>
      <c r="V281" s="3"/>
      <c r="Z281" s="3"/>
    </row>
    <row r="282" spans="6:26" x14ac:dyDescent="0.2">
      <c r="F282" t="str">
        <f>IF($E282="","",DATEDIF($E282,Paramètres!$B$3,"Y"))</f>
        <v/>
      </c>
      <c r="G282" t="str">
        <f>IF($D282="","",DATEDIF($D282,Paramètres!$B$3,"Y"))</f>
        <v/>
      </c>
      <c r="H282" t="str">
        <f>IF($D282="","",EDATE($D282,Paramètres!$B$4))</f>
        <v/>
      </c>
      <c r="K282" t="str">
        <f>IF($D282="","",IF($I282="",$H282,EDATE($I282,Paramètres!$B$5)))</f>
        <v/>
      </c>
      <c r="L282" t="str">
        <f>IF($D282="","",EDATE($D282,Paramètres!$B$6))</f>
        <v/>
      </c>
      <c r="M282" t="str">
        <f>IF($F282="","",IF($F282&gt;=Paramètres!$B$7,"Oui","Non"))</f>
        <v/>
      </c>
      <c r="N282" t="str">
        <f>IF($F282="","",IF($F282&gt;=Paramètres!$B$8,"Oui","Non"))</f>
        <v/>
      </c>
      <c r="O282" t="str">
        <f>IF($D282="","",IF($I282="", "Parcours (1ère année)",IF(Paramètres!$B$3&gt;=($L282-Paramètres!$B$9), "Bilan récapitulatif (8 ans)",IF(Paramètres!$B$3&gt;=($K282-Paramètres!$B$9), "Parcours (tous les 4 ans)",IF($N282="Oui","Fin de carrière",IF($M282="Oui","Mi-carrière",""))))))</f>
        <v/>
      </c>
      <c r="U282" s="3"/>
      <c r="V282" s="3"/>
      <c r="Z282" s="3"/>
    </row>
    <row r="283" spans="6:26" x14ac:dyDescent="0.2">
      <c r="F283" t="str">
        <f>IF($E283="","",DATEDIF($E283,Paramètres!$B$3,"Y"))</f>
        <v/>
      </c>
      <c r="G283" t="str">
        <f>IF($D283="","",DATEDIF($D283,Paramètres!$B$3,"Y"))</f>
        <v/>
      </c>
      <c r="H283" t="str">
        <f>IF($D283="","",EDATE($D283,Paramètres!$B$4))</f>
        <v/>
      </c>
      <c r="K283" t="str">
        <f>IF($D283="","",IF($I283="",$H283,EDATE($I283,Paramètres!$B$5)))</f>
        <v/>
      </c>
      <c r="L283" t="str">
        <f>IF($D283="","",EDATE($D283,Paramètres!$B$6))</f>
        <v/>
      </c>
      <c r="M283" t="str">
        <f>IF($F283="","",IF($F283&gt;=Paramètres!$B$7,"Oui","Non"))</f>
        <v/>
      </c>
      <c r="N283" t="str">
        <f>IF($F283="","",IF($F283&gt;=Paramètres!$B$8,"Oui","Non"))</f>
        <v/>
      </c>
      <c r="O283" t="str">
        <f>IF($D283="","",IF($I283="", "Parcours (1ère année)",IF(Paramètres!$B$3&gt;=($L283-Paramètres!$B$9), "Bilan récapitulatif (8 ans)",IF(Paramètres!$B$3&gt;=($K283-Paramètres!$B$9), "Parcours (tous les 4 ans)",IF($N283="Oui","Fin de carrière",IF($M283="Oui","Mi-carrière",""))))))</f>
        <v/>
      </c>
      <c r="U283" s="3"/>
      <c r="V283" s="3"/>
      <c r="Z283" s="3"/>
    </row>
    <row r="284" spans="6:26" x14ac:dyDescent="0.2">
      <c r="F284" t="str">
        <f>IF($E284="","",DATEDIF($E284,Paramètres!$B$3,"Y"))</f>
        <v/>
      </c>
      <c r="G284" t="str">
        <f>IF($D284="","",DATEDIF($D284,Paramètres!$B$3,"Y"))</f>
        <v/>
      </c>
      <c r="H284" t="str">
        <f>IF($D284="","",EDATE($D284,Paramètres!$B$4))</f>
        <v/>
      </c>
      <c r="K284" t="str">
        <f>IF($D284="","",IF($I284="",$H284,EDATE($I284,Paramètres!$B$5)))</f>
        <v/>
      </c>
      <c r="L284" t="str">
        <f>IF($D284="","",EDATE($D284,Paramètres!$B$6))</f>
        <v/>
      </c>
      <c r="M284" t="str">
        <f>IF($F284="","",IF($F284&gt;=Paramètres!$B$7,"Oui","Non"))</f>
        <v/>
      </c>
      <c r="N284" t="str">
        <f>IF($F284="","",IF($F284&gt;=Paramètres!$B$8,"Oui","Non"))</f>
        <v/>
      </c>
      <c r="O284" t="str">
        <f>IF($D284="","",IF($I284="", "Parcours (1ère année)",IF(Paramètres!$B$3&gt;=($L284-Paramètres!$B$9), "Bilan récapitulatif (8 ans)",IF(Paramètres!$B$3&gt;=($K284-Paramètres!$B$9), "Parcours (tous les 4 ans)",IF($N284="Oui","Fin de carrière",IF($M284="Oui","Mi-carrière",""))))))</f>
        <v/>
      </c>
      <c r="U284" s="3"/>
      <c r="V284" s="3"/>
      <c r="Z284" s="3"/>
    </row>
    <row r="285" spans="6:26" x14ac:dyDescent="0.2">
      <c r="F285" t="str">
        <f>IF($E285="","",DATEDIF($E285,Paramètres!$B$3,"Y"))</f>
        <v/>
      </c>
      <c r="G285" t="str">
        <f>IF($D285="","",DATEDIF($D285,Paramètres!$B$3,"Y"))</f>
        <v/>
      </c>
      <c r="H285" t="str">
        <f>IF($D285="","",EDATE($D285,Paramètres!$B$4))</f>
        <v/>
      </c>
      <c r="K285" t="str">
        <f>IF($D285="","",IF($I285="",$H285,EDATE($I285,Paramètres!$B$5)))</f>
        <v/>
      </c>
      <c r="L285" t="str">
        <f>IF($D285="","",EDATE($D285,Paramètres!$B$6))</f>
        <v/>
      </c>
      <c r="M285" t="str">
        <f>IF($F285="","",IF($F285&gt;=Paramètres!$B$7,"Oui","Non"))</f>
        <v/>
      </c>
      <c r="N285" t="str">
        <f>IF($F285="","",IF($F285&gt;=Paramètres!$B$8,"Oui","Non"))</f>
        <v/>
      </c>
      <c r="O285" t="str">
        <f>IF($D285="","",IF($I285="", "Parcours (1ère année)",IF(Paramètres!$B$3&gt;=($L285-Paramètres!$B$9), "Bilan récapitulatif (8 ans)",IF(Paramètres!$B$3&gt;=($K285-Paramètres!$B$9), "Parcours (tous les 4 ans)",IF($N285="Oui","Fin de carrière",IF($M285="Oui","Mi-carrière",""))))))</f>
        <v/>
      </c>
      <c r="U285" s="3"/>
      <c r="V285" s="3"/>
      <c r="Z285" s="3"/>
    </row>
    <row r="286" spans="6:26" x14ac:dyDescent="0.2">
      <c r="F286" t="str">
        <f>IF($E286="","",DATEDIF($E286,Paramètres!$B$3,"Y"))</f>
        <v/>
      </c>
      <c r="G286" t="str">
        <f>IF($D286="","",DATEDIF($D286,Paramètres!$B$3,"Y"))</f>
        <v/>
      </c>
      <c r="H286" t="str">
        <f>IF($D286="","",EDATE($D286,Paramètres!$B$4))</f>
        <v/>
      </c>
      <c r="K286" t="str">
        <f>IF($D286="","",IF($I286="",$H286,EDATE($I286,Paramètres!$B$5)))</f>
        <v/>
      </c>
      <c r="L286" t="str">
        <f>IF($D286="","",EDATE($D286,Paramètres!$B$6))</f>
        <v/>
      </c>
      <c r="M286" t="str">
        <f>IF($F286="","",IF($F286&gt;=Paramètres!$B$7,"Oui","Non"))</f>
        <v/>
      </c>
      <c r="N286" t="str">
        <f>IF($F286="","",IF($F286&gt;=Paramètres!$B$8,"Oui","Non"))</f>
        <v/>
      </c>
      <c r="O286" t="str">
        <f>IF($D286="","",IF($I286="", "Parcours (1ère année)",IF(Paramètres!$B$3&gt;=($L286-Paramètres!$B$9), "Bilan récapitulatif (8 ans)",IF(Paramètres!$B$3&gt;=($K286-Paramètres!$B$9), "Parcours (tous les 4 ans)",IF($N286="Oui","Fin de carrière",IF($M286="Oui","Mi-carrière",""))))))</f>
        <v/>
      </c>
      <c r="U286" s="3"/>
      <c r="V286" s="3"/>
      <c r="Z286" s="3"/>
    </row>
    <row r="287" spans="6:26" x14ac:dyDescent="0.2">
      <c r="F287" t="str">
        <f>IF($E287="","",DATEDIF($E287,Paramètres!$B$3,"Y"))</f>
        <v/>
      </c>
      <c r="G287" t="str">
        <f>IF($D287="","",DATEDIF($D287,Paramètres!$B$3,"Y"))</f>
        <v/>
      </c>
      <c r="H287" t="str">
        <f>IF($D287="","",EDATE($D287,Paramètres!$B$4))</f>
        <v/>
      </c>
      <c r="K287" t="str">
        <f>IF($D287="","",IF($I287="",$H287,EDATE($I287,Paramètres!$B$5)))</f>
        <v/>
      </c>
      <c r="L287" t="str">
        <f>IF($D287="","",EDATE($D287,Paramètres!$B$6))</f>
        <v/>
      </c>
      <c r="M287" t="str">
        <f>IF($F287="","",IF($F287&gt;=Paramètres!$B$7,"Oui","Non"))</f>
        <v/>
      </c>
      <c r="N287" t="str">
        <f>IF($F287="","",IF($F287&gt;=Paramètres!$B$8,"Oui","Non"))</f>
        <v/>
      </c>
      <c r="O287" t="str">
        <f>IF($D287="","",IF($I287="", "Parcours (1ère année)",IF(Paramètres!$B$3&gt;=($L287-Paramètres!$B$9), "Bilan récapitulatif (8 ans)",IF(Paramètres!$B$3&gt;=($K287-Paramètres!$B$9), "Parcours (tous les 4 ans)",IF($N287="Oui","Fin de carrière",IF($M287="Oui","Mi-carrière",""))))))</f>
        <v/>
      </c>
      <c r="U287" s="3"/>
      <c r="V287" s="3"/>
      <c r="Z287" s="3"/>
    </row>
    <row r="288" spans="6:26" x14ac:dyDescent="0.2">
      <c r="F288" t="str">
        <f>IF($E288="","",DATEDIF($E288,Paramètres!$B$3,"Y"))</f>
        <v/>
      </c>
      <c r="G288" t="str">
        <f>IF($D288="","",DATEDIF($D288,Paramètres!$B$3,"Y"))</f>
        <v/>
      </c>
      <c r="H288" t="str">
        <f>IF($D288="","",EDATE($D288,Paramètres!$B$4))</f>
        <v/>
      </c>
      <c r="K288" t="str">
        <f>IF($D288="","",IF($I288="",$H288,EDATE($I288,Paramètres!$B$5)))</f>
        <v/>
      </c>
      <c r="L288" t="str">
        <f>IF($D288="","",EDATE($D288,Paramètres!$B$6))</f>
        <v/>
      </c>
      <c r="M288" t="str">
        <f>IF($F288="","",IF($F288&gt;=Paramètres!$B$7,"Oui","Non"))</f>
        <v/>
      </c>
      <c r="N288" t="str">
        <f>IF($F288="","",IF($F288&gt;=Paramètres!$B$8,"Oui","Non"))</f>
        <v/>
      </c>
      <c r="O288" t="str">
        <f>IF($D288="","",IF($I288="", "Parcours (1ère année)",IF(Paramètres!$B$3&gt;=($L288-Paramètres!$B$9), "Bilan récapitulatif (8 ans)",IF(Paramètres!$B$3&gt;=($K288-Paramètres!$B$9), "Parcours (tous les 4 ans)",IF($N288="Oui","Fin de carrière",IF($M288="Oui","Mi-carrière",""))))))</f>
        <v/>
      </c>
      <c r="U288" s="3"/>
      <c r="V288" s="3"/>
      <c r="Z288" s="3"/>
    </row>
    <row r="289" spans="6:26" x14ac:dyDescent="0.2">
      <c r="F289" t="str">
        <f>IF($E289="","",DATEDIF($E289,Paramètres!$B$3,"Y"))</f>
        <v/>
      </c>
      <c r="G289" t="str">
        <f>IF($D289="","",DATEDIF($D289,Paramètres!$B$3,"Y"))</f>
        <v/>
      </c>
      <c r="H289" t="str">
        <f>IF($D289="","",EDATE($D289,Paramètres!$B$4))</f>
        <v/>
      </c>
      <c r="K289" t="str">
        <f>IF($D289="","",IF($I289="",$H289,EDATE($I289,Paramètres!$B$5)))</f>
        <v/>
      </c>
      <c r="L289" t="str">
        <f>IF($D289="","",EDATE($D289,Paramètres!$B$6))</f>
        <v/>
      </c>
      <c r="M289" t="str">
        <f>IF($F289="","",IF($F289&gt;=Paramètres!$B$7,"Oui","Non"))</f>
        <v/>
      </c>
      <c r="N289" t="str">
        <f>IF($F289="","",IF($F289&gt;=Paramètres!$B$8,"Oui","Non"))</f>
        <v/>
      </c>
      <c r="O289" t="str">
        <f>IF($D289="","",IF($I289="", "Parcours (1ère année)",IF(Paramètres!$B$3&gt;=($L289-Paramètres!$B$9), "Bilan récapitulatif (8 ans)",IF(Paramètres!$B$3&gt;=($K289-Paramètres!$B$9), "Parcours (tous les 4 ans)",IF($N289="Oui","Fin de carrière",IF($M289="Oui","Mi-carrière",""))))))</f>
        <v/>
      </c>
      <c r="U289" s="3"/>
      <c r="V289" s="3"/>
      <c r="Z289" s="3"/>
    </row>
    <row r="290" spans="6:26" x14ac:dyDescent="0.2">
      <c r="F290" t="str">
        <f>IF($E290="","",DATEDIF($E290,Paramètres!$B$3,"Y"))</f>
        <v/>
      </c>
      <c r="G290" t="str">
        <f>IF($D290="","",DATEDIF($D290,Paramètres!$B$3,"Y"))</f>
        <v/>
      </c>
      <c r="H290" t="str">
        <f>IF($D290="","",EDATE($D290,Paramètres!$B$4))</f>
        <v/>
      </c>
      <c r="K290" t="str">
        <f>IF($D290="","",IF($I290="",$H290,EDATE($I290,Paramètres!$B$5)))</f>
        <v/>
      </c>
      <c r="L290" t="str">
        <f>IF($D290="","",EDATE($D290,Paramètres!$B$6))</f>
        <v/>
      </c>
      <c r="M290" t="str">
        <f>IF($F290="","",IF($F290&gt;=Paramètres!$B$7,"Oui","Non"))</f>
        <v/>
      </c>
      <c r="N290" t="str">
        <f>IF($F290="","",IF($F290&gt;=Paramètres!$B$8,"Oui","Non"))</f>
        <v/>
      </c>
      <c r="O290" t="str">
        <f>IF($D290="","",IF($I290="", "Parcours (1ère année)",IF(Paramètres!$B$3&gt;=($L290-Paramètres!$B$9), "Bilan récapitulatif (8 ans)",IF(Paramètres!$B$3&gt;=($K290-Paramètres!$B$9), "Parcours (tous les 4 ans)",IF($N290="Oui","Fin de carrière",IF($M290="Oui","Mi-carrière",""))))))</f>
        <v/>
      </c>
      <c r="U290" s="3"/>
      <c r="V290" s="3"/>
      <c r="Z290" s="3"/>
    </row>
    <row r="291" spans="6:26" x14ac:dyDescent="0.2">
      <c r="F291" t="str">
        <f>IF($E291="","",DATEDIF($E291,Paramètres!$B$3,"Y"))</f>
        <v/>
      </c>
      <c r="G291" t="str">
        <f>IF($D291="","",DATEDIF($D291,Paramètres!$B$3,"Y"))</f>
        <v/>
      </c>
      <c r="H291" t="str">
        <f>IF($D291="","",EDATE($D291,Paramètres!$B$4))</f>
        <v/>
      </c>
      <c r="K291" t="str">
        <f>IF($D291="","",IF($I291="",$H291,EDATE($I291,Paramètres!$B$5)))</f>
        <v/>
      </c>
      <c r="L291" t="str">
        <f>IF($D291="","",EDATE($D291,Paramètres!$B$6))</f>
        <v/>
      </c>
      <c r="M291" t="str">
        <f>IF($F291="","",IF($F291&gt;=Paramètres!$B$7,"Oui","Non"))</f>
        <v/>
      </c>
      <c r="N291" t="str">
        <f>IF($F291="","",IF($F291&gt;=Paramètres!$B$8,"Oui","Non"))</f>
        <v/>
      </c>
      <c r="O291" t="str">
        <f>IF($D291="","",IF($I291="", "Parcours (1ère année)",IF(Paramètres!$B$3&gt;=($L291-Paramètres!$B$9), "Bilan récapitulatif (8 ans)",IF(Paramètres!$B$3&gt;=($K291-Paramètres!$B$9), "Parcours (tous les 4 ans)",IF($N291="Oui","Fin de carrière",IF($M291="Oui","Mi-carrière",""))))))</f>
        <v/>
      </c>
      <c r="U291" s="3"/>
      <c r="V291" s="3"/>
      <c r="Z291" s="3"/>
    </row>
    <row r="292" spans="6:26" x14ac:dyDescent="0.2">
      <c r="F292" t="str">
        <f>IF($E292="","",DATEDIF($E292,Paramètres!$B$3,"Y"))</f>
        <v/>
      </c>
      <c r="G292" t="str">
        <f>IF($D292="","",DATEDIF($D292,Paramètres!$B$3,"Y"))</f>
        <v/>
      </c>
      <c r="H292" t="str">
        <f>IF($D292="","",EDATE($D292,Paramètres!$B$4))</f>
        <v/>
      </c>
      <c r="K292" t="str">
        <f>IF($D292="","",IF($I292="",$H292,EDATE($I292,Paramètres!$B$5)))</f>
        <v/>
      </c>
      <c r="L292" t="str">
        <f>IF($D292="","",EDATE($D292,Paramètres!$B$6))</f>
        <v/>
      </c>
      <c r="M292" t="str">
        <f>IF($F292="","",IF($F292&gt;=Paramètres!$B$7,"Oui","Non"))</f>
        <v/>
      </c>
      <c r="N292" t="str">
        <f>IF($F292="","",IF($F292&gt;=Paramètres!$B$8,"Oui","Non"))</f>
        <v/>
      </c>
      <c r="O292" t="str">
        <f>IF($D292="","",IF($I292="", "Parcours (1ère année)",IF(Paramètres!$B$3&gt;=($L292-Paramètres!$B$9), "Bilan récapitulatif (8 ans)",IF(Paramètres!$B$3&gt;=($K292-Paramètres!$B$9), "Parcours (tous les 4 ans)",IF($N292="Oui","Fin de carrière",IF($M292="Oui","Mi-carrière",""))))))</f>
        <v/>
      </c>
      <c r="U292" s="3"/>
      <c r="V292" s="3"/>
      <c r="Z292" s="3"/>
    </row>
    <row r="293" spans="6:26" x14ac:dyDescent="0.2">
      <c r="F293" t="str">
        <f>IF($E293="","",DATEDIF($E293,Paramètres!$B$3,"Y"))</f>
        <v/>
      </c>
      <c r="G293" t="str">
        <f>IF($D293="","",DATEDIF($D293,Paramètres!$B$3,"Y"))</f>
        <v/>
      </c>
      <c r="H293" t="str">
        <f>IF($D293="","",EDATE($D293,Paramètres!$B$4))</f>
        <v/>
      </c>
      <c r="K293" t="str">
        <f>IF($D293="","",IF($I293="",$H293,EDATE($I293,Paramètres!$B$5)))</f>
        <v/>
      </c>
      <c r="L293" t="str">
        <f>IF($D293="","",EDATE($D293,Paramètres!$B$6))</f>
        <v/>
      </c>
      <c r="M293" t="str">
        <f>IF($F293="","",IF($F293&gt;=Paramètres!$B$7,"Oui","Non"))</f>
        <v/>
      </c>
      <c r="N293" t="str">
        <f>IF($F293="","",IF($F293&gt;=Paramètres!$B$8,"Oui","Non"))</f>
        <v/>
      </c>
      <c r="O293" t="str">
        <f>IF($D293="","",IF($I293="", "Parcours (1ère année)",IF(Paramètres!$B$3&gt;=($L293-Paramètres!$B$9), "Bilan récapitulatif (8 ans)",IF(Paramètres!$B$3&gt;=($K293-Paramètres!$B$9), "Parcours (tous les 4 ans)",IF($N293="Oui","Fin de carrière",IF($M293="Oui","Mi-carrière",""))))))</f>
        <v/>
      </c>
      <c r="U293" s="3"/>
      <c r="V293" s="3"/>
      <c r="Z293" s="3"/>
    </row>
    <row r="294" spans="6:26" x14ac:dyDescent="0.2">
      <c r="F294" t="str">
        <f>IF($E294="","",DATEDIF($E294,Paramètres!$B$3,"Y"))</f>
        <v/>
      </c>
      <c r="G294" t="str">
        <f>IF($D294="","",DATEDIF($D294,Paramètres!$B$3,"Y"))</f>
        <v/>
      </c>
      <c r="H294" t="str">
        <f>IF($D294="","",EDATE($D294,Paramètres!$B$4))</f>
        <v/>
      </c>
      <c r="K294" t="str">
        <f>IF($D294="","",IF($I294="",$H294,EDATE($I294,Paramètres!$B$5)))</f>
        <v/>
      </c>
      <c r="L294" t="str">
        <f>IF($D294="","",EDATE($D294,Paramètres!$B$6))</f>
        <v/>
      </c>
      <c r="M294" t="str">
        <f>IF($F294="","",IF($F294&gt;=Paramètres!$B$7,"Oui","Non"))</f>
        <v/>
      </c>
      <c r="N294" t="str">
        <f>IF($F294="","",IF($F294&gt;=Paramètres!$B$8,"Oui","Non"))</f>
        <v/>
      </c>
      <c r="O294" t="str">
        <f>IF($D294="","",IF($I294="", "Parcours (1ère année)",IF(Paramètres!$B$3&gt;=($L294-Paramètres!$B$9), "Bilan récapitulatif (8 ans)",IF(Paramètres!$B$3&gt;=($K294-Paramètres!$B$9), "Parcours (tous les 4 ans)",IF($N294="Oui","Fin de carrière",IF($M294="Oui","Mi-carrière",""))))))</f>
        <v/>
      </c>
      <c r="U294" s="3"/>
      <c r="V294" s="3"/>
      <c r="Z294" s="3"/>
    </row>
    <row r="295" spans="6:26" x14ac:dyDescent="0.2">
      <c r="F295" t="str">
        <f>IF($E295="","",DATEDIF($E295,Paramètres!$B$3,"Y"))</f>
        <v/>
      </c>
      <c r="G295" t="str">
        <f>IF($D295="","",DATEDIF($D295,Paramètres!$B$3,"Y"))</f>
        <v/>
      </c>
      <c r="H295" t="str">
        <f>IF($D295="","",EDATE($D295,Paramètres!$B$4))</f>
        <v/>
      </c>
      <c r="K295" t="str">
        <f>IF($D295="","",IF($I295="",$H295,EDATE($I295,Paramètres!$B$5)))</f>
        <v/>
      </c>
      <c r="L295" t="str">
        <f>IF($D295="","",EDATE($D295,Paramètres!$B$6))</f>
        <v/>
      </c>
      <c r="M295" t="str">
        <f>IF($F295="","",IF($F295&gt;=Paramètres!$B$7,"Oui","Non"))</f>
        <v/>
      </c>
      <c r="N295" t="str">
        <f>IF($F295="","",IF($F295&gt;=Paramètres!$B$8,"Oui","Non"))</f>
        <v/>
      </c>
      <c r="O295" t="str">
        <f>IF($D295="","",IF($I295="", "Parcours (1ère année)",IF(Paramètres!$B$3&gt;=($L295-Paramètres!$B$9), "Bilan récapitulatif (8 ans)",IF(Paramètres!$B$3&gt;=($K295-Paramètres!$B$9), "Parcours (tous les 4 ans)",IF($N295="Oui","Fin de carrière",IF($M295="Oui","Mi-carrière",""))))))</f>
        <v/>
      </c>
      <c r="U295" s="3"/>
      <c r="V295" s="3"/>
      <c r="Z295" s="3"/>
    </row>
    <row r="296" spans="6:26" x14ac:dyDescent="0.2">
      <c r="F296" t="str">
        <f>IF($E296="","",DATEDIF($E296,Paramètres!$B$3,"Y"))</f>
        <v/>
      </c>
      <c r="G296" t="str">
        <f>IF($D296="","",DATEDIF($D296,Paramètres!$B$3,"Y"))</f>
        <v/>
      </c>
      <c r="H296" t="str">
        <f>IF($D296="","",EDATE($D296,Paramètres!$B$4))</f>
        <v/>
      </c>
      <c r="K296" t="str">
        <f>IF($D296="","",IF($I296="",$H296,EDATE($I296,Paramètres!$B$5)))</f>
        <v/>
      </c>
      <c r="L296" t="str">
        <f>IF($D296="","",EDATE($D296,Paramètres!$B$6))</f>
        <v/>
      </c>
      <c r="M296" t="str">
        <f>IF($F296="","",IF($F296&gt;=Paramètres!$B$7,"Oui","Non"))</f>
        <v/>
      </c>
      <c r="N296" t="str">
        <f>IF($F296="","",IF($F296&gt;=Paramètres!$B$8,"Oui","Non"))</f>
        <v/>
      </c>
      <c r="O296" t="str">
        <f>IF($D296="","",IF($I296="", "Parcours (1ère année)",IF(Paramètres!$B$3&gt;=($L296-Paramètres!$B$9), "Bilan récapitulatif (8 ans)",IF(Paramètres!$B$3&gt;=($K296-Paramètres!$B$9), "Parcours (tous les 4 ans)",IF($N296="Oui","Fin de carrière",IF($M296="Oui","Mi-carrière",""))))))</f>
        <v/>
      </c>
      <c r="U296" s="3"/>
      <c r="V296" s="3"/>
      <c r="Z296" s="3"/>
    </row>
    <row r="297" spans="6:26" x14ac:dyDescent="0.2">
      <c r="F297" t="str">
        <f>IF($E297="","",DATEDIF($E297,Paramètres!$B$3,"Y"))</f>
        <v/>
      </c>
      <c r="G297" t="str">
        <f>IF($D297="","",DATEDIF($D297,Paramètres!$B$3,"Y"))</f>
        <v/>
      </c>
      <c r="H297" t="str">
        <f>IF($D297="","",EDATE($D297,Paramètres!$B$4))</f>
        <v/>
      </c>
      <c r="K297" t="str">
        <f>IF($D297="","",IF($I297="",$H297,EDATE($I297,Paramètres!$B$5)))</f>
        <v/>
      </c>
      <c r="L297" t="str">
        <f>IF($D297="","",EDATE($D297,Paramètres!$B$6))</f>
        <v/>
      </c>
      <c r="M297" t="str">
        <f>IF($F297="","",IF($F297&gt;=Paramètres!$B$7,"Oui","Non"))</f>
        <v/>
      </c>
      <c r="N297" t="str">
        <f>IF($F297="","",IF($F297&gt;=Paramètres!$B$8,"Oui","Non"))</f>
        <v/>
      </c>
      <c r="O297" t="str">
        <f>IF($D297="","",IF($I297="", "Parcours (1ère année)",IF(Paramètres!$B$3&gt;=($L297-Paramètres!$B$9), "Bilan récapitulatif (8 ans)",IF(Paramètres!$B$3&gt;=($K297-Paramètres!$B$9), "Parcours (tous les 4 ans)",IF($N297="Oui","Fin de carrière",IF($M297="Oui","Mi-carrière",""))))))</f>
        <v/>
      </c>
      <c r="U297" s="3"/>
      <c r="V297" s="3"/>
      <c r="Z297" s="3"/>
    </row>
    <row r="298" spans="6:26" x14ac:dyDescent="0.2">
      <c r="F298" t="str">
        <f>IF($E298="","",DATEDIF($E298,Paramètres!$B$3,"Y"))</f>
        <v/>
      </c>
      <c r="G298" t="str">
        <f>IF($D298="","",DATEDIF($D298,Paramètres!$B$3,"Y"))</f>
        <v/>
      </c>
      <c r="H298" t="str">
        <f>IF($D298="","",EDATE($D298,Paramètres!$B$4))</f>
        <v/>
      </c>
      <c r="K298" t="str">
        <f>IF($D298="","",IF($I298="",$H298,EDATE($I298,Paramètres!$B$5)))</f>
        <v/>
      </c>
      <c r="L298" t="str">
        <f>IF($D298="","",EDATE($D298,Paramètres!$B$6))</f>
        <v/>
      </c>
      <c r="M298" t="str">
        <f>IF($F298="","",IF($F298&gt;=Paramètres!$B$7,"Oui","Non"))</f>
        <v/>
      </c>
      <c r="N298" t="str">
        <f>IF($F298="","",IF($F298&gt;=Paramètres!$B$8,"Oui","Non"))</f>
        <v/>
      </c>
      <c r="O298" t="str">
        <f>IF($D298="","",IF($I298="", "Parcours (1ère année)",IF(Paramètres!$B$3&gt;=($L298-Paramètres!$B$9), "Bilan récapitulatif (8 ans)",IF(Paramètres!$B$3&gt;=($K298-Paramètres!$B$9), "Parcours (tous les 4 ans)",IF($N298="Oui","Fin de carrière",IF($M298="Oui","Mi-carrière",""))))))</f>
        <v/>
      </c>
      <c r="U298" s="3"/>
      <c r="V298" s="3"/>
      <c r="Z298" s="3"/>
    </row>
    <row r="299" spans="6:26" x14ac:dyDescent="0.2">
      <c r="F299" t="str">
        <f>IF($E299="","",DATEDIF($E299,Paramètres!$B$3,"Y"))</f>
        <v/>
      </c>
      <c r="G299" t="str">
        <f>IF($D299="","",DATEDIF($D299,Paramètres!$B$3,"Y"))</f>
        <v/>
      </c>
      <c r="H299" t="str">
        <f>IF($D299="","",EDATE($D299,Paramètres!$B$4))</f>
        <v/>
      </c>
      <c r="K299" t="str">
        <f>IF($D299="","",IF($I299="",$H299,EDATE($I299,Paramètres!$B$5)))</f>
        <v/>
      </c>
      <c r="L299" t="str">
        <f>IF($D299="","",EDATE($D299,Paramètres!$B$6))</f>
        <v/>
      </c>
      <c r="M299" t="str">
        <f>IF($F299="","",IF($F299&gt;=Paramètres!$B$7,"Oui","Non"))</f>
        <v/>
      </c>
      <c r="N299" t="str">
        <f>IF($F299="","",IF($F299&gt;=Paramètres!$B$8,"Oui","Non"))</f>
        <v/>
      </c>
      <c r="O299" t="str">
        <f>IF($D299="","",IF($I299="", "Parcours (1ère année)",IF(Paramètres!$B$3&gt;=($L299-Paramètres!$B$9), "Bilan récapitulatif (8 ans)",IF(Paramètres!$B$3&gt;=($K299-Paramètres!$B$9), "Parcours (tous les 4 ans)",IF($N299="Oui","Fin de carrière",IF($M299="Oui","Mi-carrière",""))))))</f>
        <v/>
      </c>
      <c r="U299" s="3"/>
      <c r="V299" s="3"/>
      <c r="Z299" s="3"/>
    </row>
    <row r="300" spans="6:26" x14ac:dyDescent="0.2">
      <c r="F300" t="str">
        <f>IF($E300="","",DATEDIF($E300,Paramètres!$B$3,"Y"))</f>
        <v/>
      </c>
      <c r="G300" t="str">
        <f>IF($D300="","",DATEDIF($D300,Paramètres!$B$3,"Y"))</f>
        <v/>
      </c>
      <c r="H300" t="str">
        <f>IF($D300="","",EDATE($D300,Paramètres!$B$4))</f>
        <v/>
      </c>
      <c r="K300" t="str">
        <f>IF($D300="","",IF($I300="",$H300,EDATE($I300,Paramètres!$B$5)))</f>
        <v/>
      </c>
      <c r="L300" t="str">
        <f>IF($D300="","",EDATE($D300,Paramètres!$B$6))</f>
        <v/>
      </c>
      <c r="M300" t="str">
        <f>IF($F300="","",IF($F300&gt;=Paramètres!$B$7,"Oui","Non"))</f>
        <v/>
      </c>
      <c r="N300" t="str">
        <f>IF($F300="","",IF($F300&gt;=Paramètres!$B$8,"Oui","Non"))</f>
        <v/>
      </c>
      <c r="O300" t="str">
        <f>IF($D300="","",IF($I300="", "Parcours (1ère année)",IF(Paramètres!$B$3&gt;=($L300-Paramètres!$B$9), "Bilan récapitulatif (8 ans)",IF(Paramètres!$B$3&gt;=($K300-Paramètres!$B$9), "Parcours (tous les 4 ans)",IF($N300="Oui","Fin de carrière",IF($M300="Oui","Mi-carrière",""))))))</f>
        <v/>
      </c>
      <c r="U300" s="3"/>
      <c r="V300" s="3"/>
      <c r="Z300" s="3"/>
    </row>
    <row r="301" spans="6:26" x14ac:dyDescent="0.2">
      <c r="F301" t="str">
        <f>IF($E301="","",DATEDIF($E301,Paramètres!$B$3,"Y"))</f>
        <v/>
      </c>
      <c r="G301" t="str">
        <f>IF($D301="","",DATEDIF($D301,Paramètres!$B$3,"Y"))</f>
        <v/>
      </c>
      <c r="H301" t="str">
        <f>IF($D301="","",EDATE($D301,Paramètres!$B$4))</f>
        <v/>
      </c>
      <c r="K301" t="str">
        <f>IF($D301="","",IF($I301="",$H301,EDATE($I301,Paramètres!$B$5)))</f>
        <v/>
      </c>
      <c r="L301" t="str">
        <f>IF($D301="","",EDATE($D301,Paramètres!$B$6))</f>
        <v/>
      </c>
      <c r="M301" t="str">
        <f>IF($F301="","",IF($F301&gt;=Paramètres!$B$7,"Oui","Non"))</f>
        <v/>
      </c>
      <c r="N301" t="str">
        <f>IF($F301="","",IF($F301&gt;=Paramètres!$B$8,"Oui","Non"))</f>
        <v/>
      </c>
      <c r="O301" t="str">
        <f>IF($D301="","",IF($I301="", "Parcours (1ère année)",IF(Paramètres!$B$3&gt;=($L301-Paramètres!$B$9), "Bilan récapitulatif (8 ans)",IF(Paramètres!$B$3&gt;=($K301-Paramètres!$B$9), "Parcours (tous les 4 ans)",IF($N301="Oui","Fin de carrière",IF($M301="Oui","Mi-carrière",""))))))</f>
        <v/>
      </c>
      <c r="U301" s="3"/>
      <c r="V301" s="3"/>
      <c r="Z301" s="3"/>
    </row>
    <row r="302" spans="6:26" x14ac:dyDescent="0.2">
      <c r="F302" t="str">
        <f>IF($E302="","",DATEDIF($E302,Paramètres!$B$3,"Y"))</f>
        <v/>
      </c>
      <c r="G302" t="str">
        <f>IF($D302="","",DATEDIF($D302,Paramètres!$B$3,"Y"))</f>
        <v/>
      </c>
      <c r="H302" t="str">
        <f>IF($D302="","",EDATE($D302,Paramètres!$B$4))</f>
        <v/>
      </c>
      <c r="K302" t="str">
        <f>IF($D302="","",IF($I302="",$H302,EDATE($I302,Paramètres!$B$5)))</f>
        <v/>
      </c>
      <c r="L302" t="str">
        <f>IF($D302="","",EDATE($D302,Paramètres!$B$6))</f>
        <v/>
      </c>
      <c r="M302" t="str">
        <f>IF($F302="","",IF($F302&gt;=Paramètres!$B$7,"Oui","Non"))</f>
        <v/>
      </c>
      <c r="N302" t="str">
        <f>IF($F302="","",IF($F302&gt;=Paramètres!$B$8,"Oui","Non"))</f>
        <v/>
      </c>
      <c r="O302" t="str">
        <f>IF($D302="","",IF($I302="", "Parcours (1ère année)",IF(Paramètres!$B$3&gt;=($L302-Paramètres!$B$9), "Bilan récapitulatif (8 ans)",IF(Paramètres!$B$3&gt;=($K302-Paramètres!$B$9), "Parcours (tous les 4 ans)",IF($N302="Oui","Fin de carrière",IF($M302="Oui","Mi-carrière",""))))))</f>
        <v/>
      </c>
      <c r="U302" s="3"/>
      <c r="V302" s="3"/>
      <c r="Z302" s="3"/>
    </row>
    <row r="303" spans="6:26" x14ac:dyDescent="0.2">
      <c r="F303" t="str">
        <f>IF($E303="","",DATEDIF($E303,Paramètres!$B$3,"Y"))</f>
        <v/>
      </c>
      <c r="G303" t="str">
        <f>IF($D303="","",DATEDIF($D303,Paramètres!$B$3,"Y"))</f>
        <v/>
      </c>
      <c r="H303" t="str">
        <f>IF($D303="","",EDATE($D303,Paramètres!$B$4))</f>
        <v/>
      </c>
      <c r="K303" t="str">
        <f>IF($D303="","",IF($I303="",$H303,EDATE($I303,Paramètres!$B$5)))</f>
        <v/>
      </c>
      <c r="L303" t="str">
        <f>IF($D303="","",EDATE($D303,Paramètres!$B$6))</f>
        <v/>
      </c>
      <c r="M303" t="str">
        <f>IF($F303="","",IF($F303&gt;=Paramètres!$B$7,"Oui","Non"))</f>
        <v/>
      </c>
      <c r="N303" t="str">
        <f>IF($F303="","",IF($F303&gt;=Paramètres!$B$8,"Oui","Non"))</f>
        <v/>
      </c>
      <c r="O303" t="str">
        <f>IF($D303="","",IF($I303="", "Parcours (1ère année)",IF(Paramètres!$B$3&gt;=($L303-Paramètres!$B$9), "Bilan récapitulatif (8 ans)",IF(Paramètres!$B$3&gt;=($K303-Paramètres!$B$9), "Parcours (tous les 4 ans)",IF($N303="Oui","Fin de carrière",IF($M303="Oui","Mi-carrière",""))))))</f>
        <v/>
      </c>
      <c r="U303" s="3"/>
      <c r="V303" s="3"/>
      <c r="Z303" s="3"/>
    </row>
    <row r="304" spans="6:26" x14ac:dyDescent="0.2">
      <c r="F304" t="str">
        <f>IF($E304="","",DATEDIF($E304,Paramètres!$B$3,"Y"))</f>
        <v/>
      </c>
      <c r="G304" t="str">
        <f>IF($D304="","",DATEDIF($D304,Paramètres!$B$3,"Y"))</f>
        <v/>
      </c>
      <c r="H304" t="str">
        <f>IF($D304="","",EDATE($D304,Paramètres!$B$4))</f>
        <v/>
      </c>
      <c r="K304" t="str">
        <f>IF($D304="","",IF($I304="",$H304,EDATE($I304,Paramètres!$B$5)))</f>
        <v/>
      </c>
      <c r="L304" t="str">
        <f>IF($D304="","",EDATE($D304,Paramètres!$B$6))</f>
        <v/>
      </c>
      <c r="M304" t="str">
        <f>IF($F304="","",IF($F304&gt;=Paramètres!$B$7,"Oui","Non"))</f>
        <v/>
      </c>
      <c r="N304" t="str">
        <f>IF($F304="","",IF($F304&gt;=Paramètres!$B$8,"Oui","Non"))</f>
        <v/>
      </c>
      <c r="O304" t="str">
        <f>IF($D304="","",IF($I304="", "Parcours (1ère année)",IF(Paramètres!$B$3&gt;=($L304-Paramètres!$B$9), "Bilan récapitulatif (8 ans)",IF(Paramètres!$B$3&gt;=($K304-Paramètres!$B$9), "Parcours (tous les 4 ans)",IF($N304="Oui","Fin de carrière",IF($M304="Oui","Mi-carrière",""))))))</f>
        <v/>
      </c>
      <c r="U304" s="3"/>
      <c r="V304" s="3"/>
      <c r="Z304" s="3"/>
    </row>
    <row r="305" spans="6:26" x14ac:dyDescent="0.2">
      <c r="F305" t="str">
        <f>IF($E305="","",DATEDIF($E305,Paramètres!$B$3,"Y"))</f>
        <v/>
      </c>
      <c r="G305" t="str">
        <f>IF($D305="","",DATEDIF($D305,Paramètres!$B$3,"Y"))</f>
        <v/>
      </c>
      <c r="H305" t="str">
        <f>IF($D305="","",EDATE($D305,Paramètres!$B$4))</f>
        <v/>
      </c>
      <c r="K305" t="str">
        <f>IF($D305="","",IF($I305="",$H305,EDATE($I305,Paramètres!$B$5)))</f>
        <v/>
      </c>
      <c r="L305" t="str">
        <f>IF($D305="","",EDATE($D305,Paramètres!$B$6))</f>
        <v/>
      </c>
      <c r="M305" t="str">
        <f>IF($F305="","",IF($F305&gt;=Paramètres!$B$7,"Oui","Non"))</f>
        <v/>
      </c>
      <c r="N305" t="str">
        <f>IF($F305="","",IF($F305&gt;=Paramètres!$B$8,"Oui","Non"))</f>
        <v/>
      </c>
      <c r="O305" t="str">
        <f>IF($D305="","",IF($I305="", "Parcours (1ère année)",IF(Paramètres!$B$3&gt;=($L305-Paramètres!$B$9), "Bilan récapitulatif (8 ans)",IF(Paramètres!$B$3&gt;=($K305-Paramètres!$B$9), "Parcours (tous les 4 ans)",IF($N305="Oui","Fin de carrière",IF($M305="Oui","Mi-carrière",""))))))</f>
        <v/>
      </c>
      <c r="U305" s="3"/>
      <c r="V305" s="3"/>
      <c r="Z305" s="3"/>
    </row>
    <row r="306" spans="6:26" x14ac:dyDescent="0.2">
      <c r="F306" t="str">
        <f>IF($E306="","",DATEDIF($E306,Paramètres!$B$3,"Y"))</f>
        <v/>
      </c>
      <c r="G306" t="str">
        <f>IF($D306="","",DATEDIF($D306,Paramètres!$B$3,"Y"))</f>
        <v/>
      </c>
      <c r="H306" t="str">
        <f>IF($D306="","",EDATE($D306,Paramètres!$B$4))</f>
        <v/>
      </c>
      <c r="K306" t="str">
        <f>IF($D306="","",IF($I306="",$H306,EDATE($I306,Paramètres!$B$5)))</f>
        <v/>
      </c>
      <c r="L306" t="str">
        <f>IF($D306="","",EDATE($D306,Paramètres!$B$6))</f>
        <v/>
      </c>
      <c r="M306" t="str">
        <f>IF($F306="","",IF($F306&gt;=Paramètres!$B$7,"Oui","Non"))</f>
        <v/>
      </c>
      <c r="N306" t="str">
        <f>IF($F306="","",IF($F306&gt;=Paramètres!$B$8,"Oui","Non"))</f>
        <v/>
      </c>
      <c r="O306" t="str">
        <f>IF($D306="","",IF($I306="", "Parcours (1ère année)",IF(Paramètres!$B$3&gt;=($L306-Paramètres!$B$9), "Bilan récapitulatif (8 ans)",IF(Paramètres!$B$3&gt;=($K306-Paramètres!$B$9), "Parcours (tous les 4 ans)",IF($N306="Oui","Fin de carrière",IF($M306="Oui","Mi-carrière",""))))))</f>
        <v/>
      </c>
      <c r="U306" s="3"/>
      <c r="V306" s="3"/>
      <c r="Z306" s="3"/>
    </row>
    <row r="307" spans="6:26" x14ac:dyDescent="0.2">
      <c r="F307" t="str">
        <f>IF($E307="","",DATEDIF($E307,Paramètres!$B$3,"Y"))</f>
        <v/>
      </c>
      <c r="G307" t="str">
        <f>IF($D307="","",DATEDIF($D307,Paramètres!$B$3,"Y"))</f>
        <v/>
      </c>
      <c r="H307" t="str">
        <f>IF($D307="","",EDATE($D307,Paramètres!$B$4))</f>
        <v/>
      </c>
      <c r="K307" t="str">
        <f>IF($D307="","",IF($I307="",$H307,EDATE($I307,Paramètres!$B$5)))</f>
        <v/>
      </c>
      <c r="L307" t="str">
        <f>IF($D307="","",EDATE($D307,Paramètres!$B$6))</f>
        <v/>
      </c>
      <c r="M307" t="str">
        <f>IF($F307="","",IF($F307&gt;=Paramètres!$B$7,"Oui","Non"))</f>
        <v/>
      </c>
      <c r="N307" t="str">
        <f>IF($F307="","",IF($F307&gt;=Paramètres!$B$8,"Oui","Non"))</f>
        <v/>
      </c>
      <c r="O307" t="str">
        <f>IF($D307="","",IF($I307="", "Parcours (1ère année)",IF(Paramètres!$B$3&gt;=($L307-Paramètres!$B$9), "Bilan récapitulatif (8 ans)",IF(Paramètres!$B$3&gt;=($K307-Paramètres!$B$9), "Parcours (tous les 4 ans)",IF($N307="Oui","Fin de carrière",IF($M307="Oui","Mi-carrière",""))))))</f>
        <v/>
      </c>
      <c r="U307" s="3"/>
      <c r="V307" s="3"/>
      <c r="Z307" s="3"/>
    </row>
    <row r="308" spans="6:26" x14ac:dyDescent="0.2">
      <c r="F308" t="str">
        <f>IF($E308="","",DATEDIF($E308,Paramètres!$B$3,"Y"))</f>
        <v/>
      </c>
      <c r="G308" t="str">
        <f>IF($D308="","",DATEDIF($D308,Paramètres!$B$3,"Y"))</f>
        <v/>
      </c>
      <c r="H308" t="str">
        <f>IF($D308="","",EDATE($D308,Paramètres!$B$4))</f>
        <v/>
      </c>
      <c r="K308" t="str">
        <f>IF($D308="","",IF($I308="",$H308,EDATE($I308,Paramètres!$B$5)))</f>
        <v/>
      </c>
      <c r="L308" t="str">
        <f>IF($D308="","",EDATE($D308,Paramètres!$B$6))</f>
        <v/>
      </c>
      <c r="M308" t="str">
        <f>IF($F308="","",IF($F308&gt;=Paramètres!$B$7,"Oui","Non"))</f>
        <v/>
      </c>
      <c r="N308" t="str">
        <f>IF($F308="","",IF($F308&gt;=Paramètres!$B$8,"Oui","Non"))</f>
        <v/>
      </c>
      <c r="O308" t="str">
        <f>IF($D308="","",IF($I308="", "Parcours (1ère année)",IF(Paramètres!$B$3&gt;=($L308-Paramètres!$B$9), "Bilan récapitulatif (8 ans)",IF(Paramètres!$B$3&gt;=($K308-Paramètres!$B$9), "Parcours (tous les 4 ans)",IF($N308="Oui","Fin de carrière",IF($M308="Oui","Mi-carrière",""))))))</f>
        <v/>
      </c>
      <c r="U308" s="3"/>
      <c r="V308" s="3"/>
      <c r="Z308" s="3"/>
    </row>
    <row r="309" spans="6:26" x14ac:dyDescent="0.2">
      <c r="F309" t="str">
        <f>IF($E309="","",DATEDIF($E309,Paramètres!$B$3,"Y"))</f>
        <v/>
      </c>
      <c r="G309" t="str">
        <f>IF($D309="","",DATEDIF($D309,Paramètres!$B$3,"Y"))</f>
        <v/>
      </c>
      <c r="H309" t="str">
        <f>IF($D309="","",EDATE($D309,Paramètres!$B$4))</f>
        <v/>
      </c>
      <c r="K309" t="str">
        <f>IF($D309="","",IF($I309="",$H309,EDATE($I309,Paramètres!$B$5)))</f>
        <v/>
      </c>
      <c r="L309" t="str">
        <f>IF($D309="","",EDATE($D309,Paramètres!$B$6))</f>
        <v/>
      </c>
      <c r="M309" t="str">
        <f>IF($F309="","",IF($F309&gt;=Paramètres!$B$7,"Oui","Non"))</f>
        <v/>
      </c>
      <c r="N309" t="str">
        <f>IF($F309="","",IF($F309&gt;=Paramètres!$B$8,"Oui","Non"))</f>
        <v/>
      </c>
      <c r="O309" t="str">
        <f>IF($D309="","",IF($I309="", "Parcours (1ère année)",IF(Paramètres!$B$3&gt;=($L309-Paramètres!$B$9), "Bilan récapitulatif (8 ans)",IF(Paramètres!$B$3&gt;=($K309-Paramètres!$B$9), "Parcours (tous les 4 ans)",IF($N309="Oui","Fin de carrière",IF($M309="Oui","Mi-carrière",""))))))</f>
        <v/>
      </c>
      <c r="U309" s="3"/>
      <c r="V309" s="3"/>
      <c r="Z309" s="3"/>
    </row>
    <row r="310" spans="6:26" x14ac:dyDescent="0.2">
      <c r="F310" t="str">
        <f>IF($E310="","",DATEDIF($E310,Paramètres!$B$3,"Y"))</f>
        <v/>
      </c>
      <c r="G310" t="str">
        <f>IF($D310="","",DATEDIF($D310,Paramètres!$B$3,"Y"))</f>
        <v/>
      </c>
      <c r="H310" t="str">
        <f>IF($D310="","",EDATE($D310,Paramètres!$B$4))</f>
        <v/>
      </c>
      <c r="K310" t="str">
        <f>IF($D310="","",IF($I310="",$H310,EDATE($I310,Paramètres!$B$5)))</f>
        <v/>
      </c>
      <c r="L310" t="str">
        <f>IF($D310="","",EDATE($D310,Paramètres!$B$6))</f>
        <v/>
      </c>
      <c r="M310" t="str">
        <f>IF($F310="","",IF($F310&gt;=Paramètres!$B$7,"Oui","Non"))</f>
        <v/>
      </c>
      <c r="N310" t="str">
        <f>IF($F310="","",IF($F310&gt;=Paramètres!$B$8,"Oui","Non"))</f>
        <v/>
      </c>
      <c r="O310" t="str">
        <f>IF($D310="","",IF($I310="", "Parcours (1ère année)",IF(Paramètres!$B$3&gt;=($L310-Paramètres!$B$9), "Bilan récapitulatif (8 ans)",IF(Paramètres!$B$3&gt;=($K310-Paramètres!$B$9), "Parcours (tous les 4 ans)",IF($N310="Oui","Fin de carrière",IF($M310="Oui","Mi-carrière",""))))))</f>
        <v/>
      </c>
      <c r="U310" s="3"/>
      <c r="V310" s="3"/>
      <c r="Z310" s="3"/>
    </row>
    <row r="311" spans="6:26" x14ac:dyDescent="0.2">
      <c r="F311" t="str">
        <f>IF($E311="","",DATEDIF($E311,Paramètres!$B$3,"Y"))</f>
        <v/>
      </c>
      <c r="G311" t="str">
        <f>IF($D311="","",DATEDIF($D311,Paramètres!$B$3,"Y"))</f>
        <v/>
      </c>
      <c r="H311" t="str">
        <f>IF($D311="","",EDATE($D311,Paramètres!$B$4))</f>
        <v/>
      </c>
      <c r="K311" t="str">
        <f>IF($D311="","",IF($I311="",$H311,EDATE($I311,Paramètres!$B$5)))</f>
        <v/>
      </c>
      <c r="L311" t="str">
        <f>IF($D311="","",EDATE($D311,Paramètres!$B$6))</f>
        <v/>
      </c>
      <c r="M311" t="str">
        <f>IF($F311="","",IF($F311&gt;=Paramètres!$B$7,"Oui","Non"))</f>
        <v/>
      </c>
      <c r="N311" t="str">
        <f>IF($F311="","",IF($F311&gt;=Paramètres!$B$8,"Oui","Non"))</f>
        <v/>
      </c>
      <c r="O311" t="str">
        <f>IF($D311="","",IF($I311="", "Parcours (1ère année)",IF(Paramètres!$B$3&gt;=($L311-Paramètres!$B$9), "Bilan récapitulatif (8 ans)",IF(Paramètres!$B$3&gt;=($K311-Paramètres!$B$9), "Parcours (tous les 4 ans)",IF($N311="Oui","Fin de carrière",IF($M311="Oui","Mi-carrière",""))))))</f>
        <v/>
      </c>
      <c r="U311" s="3"/>
      <c r="V311" s="3"/>
      <c r="Z311" s="3"/>
    </row>
    <row r="312" spans="6:26" x14ac:dyDescent="0.2">
      <c r="F312" t="str">
        <f>IF($E312="","",DATEDIF($E312,Paramètres!$B$3,"Y"))</f>
        <v/>
      </c>
      <c r="G312" t="str">
        <f>IF($D312="","",DATEDIF($D312,Paramètres!$B$3,"Y"))</f>
        <v/>
      </c>
      <c r="H312" t="str">
        <f>IF($D312="","",EDATE($D312,Paramètres!$B$4))</f>
        <v/>
      </c>
      <c r="K312" t="str">
        <f>IF($D312="","",IF($I312="",$H312,EDATE($I312,Paramètres!$B$5)))</f>
        <v/>
      </c>
      <c r="L312" t="str">
        <f>IF($D312="","",EDATE($D312,Paramètres!$B$6))</f>
        <v/>
      </c>
      <c r="M312" t="str">
        <f>IF($F312="","",IF($F312&gt;=Paramètres!$B$7,"Oui","Non"))</f>
        <v/>
      </c>
      <c r="N312" t="str">
        <f>IF($F312="","",IF($F312&gt;=Paramètres!$B$8,"Oui","Non"))</f>
        <v/>
      </c>
      <c r="O312" t="str">
        <f>IF($D312="","",IF($I312="", "Parcours (1ère année)",IF(Paramètres!$B$3&gt;=($L312-Paramètres!$B$9), "Bilan récapitulatif (8 ans)",IF(Paramètres!$B$3&gt;=($K312-Paramètres!$B$9), "Parcours (tous les 4 ans)",IF($N312="Oui","Fin de carrière",IF($M312="Oui","Mi-carrière",""))))))</f>
        <v/>
      </c>
      <c r="U312" s="3"/>
      <c r="V312" s="3"/>
      <c r="Z312" s="3"/>
    </row>
    <row r="313" spans="6:26" x14ac:dyDescent="0.2">
      <c r="F313" t="str">
        <f>IF($E313="","",DATEDIF($E313,Paramètres!$B$3,"Y"))</f>
        <v/>
      </c>
      <c r="G313" t="str">
        <f>IF($D313="","",DATEDIF($D313,Paramètres!$B$3,"Y"))</f>
        <v/>
      </c>
      <c r="H313" t="str">
        <f>IF($D313="","",EDATE($D313,Paramètres!$B$4))</f>
        <v/>
      </c>
      <c r="K313" t="str">
        <f>IF($D313="","",IF($I313="",$H313,EDATE($I313,Paramètres!$B$5)))</f>
        <v/>
      </c>
      <c r="L313" t="str">
        <f>IF($D313="","",EDATE($D313,Paramètres!$B$6))</f>
        <v/>
      </c>
      <c r="M313" t="str">
        <f>IF($F313="","",IF($F313&gt;=Paramètres!$B$7,"Oui","Non"))</f>
        <v/>
      </c>
      <c r="N313" t="str">
        <f>IF($F313="","",IF($F313&gt;=Paramètres!$B$8,"Oui","Non"))</f>
        <v/>
      </c>
      <c r="O313" t="str">
        <f>IF($D313="","",IF($I313="", "Parcours (1ère année)",IF(Paramètres!$B$3&gt;=($L313-Paramètres!$B$9), "Bilan récapitulatif (8 ans)",IF(Paramètres!$B$3&gt;=($K313-Paramètres!$B$9), "Parcours (tous les 4 ans)",IF($N313="Oui","Fin de carrière",IF($M313="Oui","Mi-carrière",""))))))</f>
        <v/>
      </c>
      <c r="U313" s="3"/>
      <c r="V313" s="3"/>
      <c r="Z313" s="3"/>
    </row>
    <row r="314" spans="6:26" x14ac:dyDescent="0.2">
      <c r="F314" t="str">
        <f>IF($E314="","",DATEDIF($E314,Paramètres!$B$3,"Y"))</f>
        <v/>
      </c>
      <c r="G314" t="str">
        <f>IF($D314="","",DATEDIF($D314,Paramètres!$B$3,"Y"))</f>
        <v/>
      </c>
      <c r="H314" t="str">
        <f>IF($D314="","",EDATE($D314,Paramètres!$B$4))</f>
        <v/>
      </c>
      <c r="K314" t="str">
        <f>IF($D314="","",IF($I314="",$H314,EDATE($I314,Paramètres!$B$5)))</f>
        <v/>
      </c>
      <c r="L314" t="str">
        <f>IF($D314="","",EDATE($D314,Paramètres!$B$6))</f>
        <v/>
      </c>
      <c r="M314" t="str">
        <f>IF($F314="","",IF($F314&gt;=Paramètres!$B$7,"Oui","Non"))</f>
        <v/>
      </c>
      <c r="N314" t="str">
        <f>IF($F314="","",IF($F314&gt;=Paramètres!$B$8,"Oui","Non"))</f>
        <v/>
      </c>
      <c r="O314" t="str">
        <f>IF($D314="","",IF($I314="", "Parcours (1ère année)",IF(Paramètres!$B$3&gt;=($L314-Paramètres!$B$9), "Bilan récapitulatif (8 ans)",IF(Paramètres!$B$3&gt;=($K314-Paramètres!$B$9), "Parcours (tous les 4 ans)",IF($N314="Oui","Fin de carrière",IF($M314="Oui","Mi-carrière",""))))))</f>
        <v/>
      </c>
      <c r="U314" s="3"/>
      <c r="V314" s="3"/>
      <c r="Z314" s="3"/>
    </row>
    <row r="315" spans="6:26" x14ac:dyDescent="0.2">
      <c r="F315" t="str">
        <f>IF($E315="","",DATEDIF($E315,Paramètres!$B$3,"Y"))</f>
        <v/>
      </c>
      <c r="G315" t="str">
        <f>IF($D315="","",DATEDIF($D315,Paramètres!$B$3,"Y"))</f>
        <v/>
      </c>
      <c r="H315" t="str">
        <f>IF($D315="","",EDATE($D315,Paramètres!$B$4))</f>
        <v/>
      </c>
      <c r="K315" t="str">
        <f>IF($D315="","",IF($I315="",$H315,EDATE($I315,Paramètres!$B$5)))</f>
        <v/>
      </c>
      <c r="L315" t="str">
        <f>IF($D315="","",EDATE($D315,Paramètres!$B$6))</f>
        <v/>
      </c>
      <c r="M315" t="str">
        <f>IF($F315="","",IF($F315&gt;=Paramètres!$B$7,"Oui","Non"))</f>
        <v/>
      </c>
      <c r="N315" t="str">
        <f>IF($F315="","",IF($F315&gt;=Paramètres!$B$8,"Oui","Non"))</f>
        <v/>
      </c>
      <c r="O315" t="str">
        <f>IF($D315="","",IF($I315="", "Parcours (1ère année)",IF(Paramètres!$B$3&gt;=($L315-Paramètres!$B$9), "Bilan récapitulatif (8 ans)",IF(Paramètres!$B$3&gt;=($K315-Paramètres!$B$9), "Parcours (tous les 4 ans)",IF($N315="Oui","Fin de carrière",IF($M315="Oui","Mi-carrière",""))))))</f>
        <v/>
      </c>
      <c r="U315" s="3"/>
      <c r="V315" s="3"/>
      <c r="Z315" s="3"/>
    </row>
    <row r="316" spans="6:26" x14ac:dyDescent="0.2">
      <c r="F316" t="str">
        <f>IF($E316="","",DATEDIF($E316,Paramètres!$B$3,"Y"))</f>
        <v/>
      </c>
      <c r="G316" t="str">
        <f>IF($D316="","",DATEDIF($D316,Paramètres!$B$3,"Y"))</f>
        <v/>
      </c>
      <c r="H316" t="str">
        <f>IF($D316="","",EDATE($D316,Paramètres!$B$4))</f>
        <v/>
      </c>
      <c r="K316" t="str">
        <f>IF($D316="","",IF($I316="",$H316,EDATE($I316,Paramètres!$B$5)))</f>
        <v/>
      </c>
      <c r="L316" t="str">
        <f>IF($D316="","",EDATE($D316,Paramètres!$B$6))</f>
        <v/>
      </c>
      <c r="M316" t="str">
        <f>IF($F316="","",IF($F316&gt;=Paramètres!$B$7,"Oui","Non"))</f>
        <v/>
      </c>
      <c r="N316" t="str">
        <f>IF($F316="","",IF($F316&gt;=Paramètres!$B$8,"Oui","Non"))</f>
        <v/>
      </c>
      <c r="O316" t="str">
        <f>IF($D316="","",IF($I316="", "Parcours (1ère année)",IF(Paramètres!$B$3&gt;=($L316-Paramètres!$B$9), "Bilan récapitulatif (8 ans)",IF(Paramètres!$B$3&gt;=($K316-Paramètres!$B$9), "Parcours (tous les 4 ans)",IF($N316="Oui","Fin de carrière",IF($M316="Oui","Mi-carrière",""))))))</f>
        <v/>
      </c>
      <c r="U316" s="3"/>
      <c r="V316" s="3"/>
      <c r="Z316" s="3"/>
    </row>
    <row r="317" spans="6:26" x14ac:dyDescent="0.2">
      <c r="F317" t="str">
        <f>IF($E317="","",DATEDIF($E317,Paramètres!$B$3,"Y"))</f>
        <v/>
      </c>
      <c r="G317" t="str">
        <f>IF($D317="","",DATEDIF($D317,Paramètres!$B$3,"Y"))</f>
        <v/>
      </c>
      <c r="H317" t="str">
        <f>IF($D317="","",EDATE($D317,Paramètres!$B$4))</f>
        <v/>
      </c>
      <c r="K317" t="str">
        <f>IF($D317="","",IF($I317="",$H317,EDATE($I317,Paramètres!$B$5)))</f>
        <v/>
      </c>
      <c r="L317" t="str">
        <f>IF($D317="","",EDATE($D317,Paramètres!$B$6))</f>
        <v/>
      </c>
      <c r="M317" t="str">
        <f>IF($F317="","",IF($F317&gt;=Paramètres!$B$7,"Oui","Non"))</f>
        <v/>
      </c>
      <c r="N317" t="str">
        <f>IF($F317="","",IF($F317&gt;=Paramètres!$B$8,"Oui","Non"))</f>
        <v/>
      </c>
      <c r="O317" t="str">
        <f>IF($D317="","",IF($I317="", "Parcours (1ère année)",IF(Paramètres!$B$3&gt;=($L317-Paramètres!$B$9), "Bilan récapitulatif (8 ans)",IF(Paramètres!$B$3&gt;=($K317-Paramètres!$B$9), "Parcours (tous les 4 ans)",IF($N317="Oui","Fin de carrière",IF($M317="Oui","Mi-carrière",""))))))</f>
        <v/>
      </c>
      <c r="U317" s="3"/>
      <c r="V317" s="3"/>
      <c r="Z317" s="3"/>
    </row>
    <row r="318" spans="6:26" x14ac:dyDescent="0.2">
      <c r="F318" t="str">
        <f>IF($E318="","",DATEDIF($E318,Paramètres!$B$3,"Y"))</f>
        <v/>
      </c>
      <c r="G318" t="str">
        <f>IF($D318="","",DATEDIF($D318,Paramètres!$B$3,"Y"))</f>
        <v/>
      </c>
      <c r="H318" t="str">
        <f>IF($D318="","",EDATE($D318,Paramètres!$B$4))</f>
        <v/>
      </c>
      <c r="K318" t="str">
        <f>IF($D318="","",IF($I318="",$H318,EDATE($I318,Paramètres!$B$5)))</f>
        <v/>
      </c>
      <c r="L318" t="str">
        <f>IF($D318="","",EDATE($D318,Paramètres!$B$6))</f>
        <v/>
      </c>
      <c r="M318" t="str">
        <f>IF($F318="","",IF($F318&gt;=Paramètres!$B$7,"Oui","Non"))</f>
        <v/>
      </c>
      <c r="N318" t="str">
        <f>IF($F318="","",IF($F318&gt;=Paramètres!$B$8,"Oui","Non"))</f>
        <v/>
      </c>
      <c r="O318" t="str">
        <f>IF($D318="","",IF($I318="", "Parcours (1ère année)",IF(Paramètres!$B$3&gt;=($L318-Paramètres!$B$9), "Bilan récapitulatif (8 ans)",IF(Paramètres!$B$3&gt;=($K318-Paramètres!$B$9), "Parcours (tous les 4 ans)",IF($N318="Oui","Fin de carrière",IF($M318="Oui","Mi-carrière",""))))))</f>
        <v/>
      </c>
      <c r="U318" s="3"/>
      <c r="V318" s="3"/>
      <c r="Z318" s="3"/>
    </row>
    <row r="319" spans="6:26" x14ac:dyDescent="0.2">
      <c r="F319" t="str">
        <f>IF($E319="","",DATEDIF($E319,Paramètres!$B$3,"Y"))</f>
        <v/>
      </c>
      <c r="G319" t="str">
        <f>IF($D319="","",DATEDIF($D319,Paramètres!$B$3,"Y"))</f>
        <v/>
      </c>
      <c r="H319" t="str">
        <f>IF($D319="","",EDATE($D319,Paramètres!$B$4))</f>
        <v/>
      </c>
      <c r="K319" t="str">
        <f>IF($D319="","",IF($I319="",$H319,EDATE($I319,Paramètres!$B$5)))</f>
        <v/>
      </c>
      <c r="L319" t="str">
        <f>IF($D319="","",EDATE($D319,Paramètres!$B$6))</f>
        <v/>
      </c>
      <c r="M319" t="str">
        <f>IF($F319="","",IF($F319&gt;=Paramètres!$B$7,"Oui","Non"))</f>
        <v/>
      </c>
      <c r="N319" t="str">
        <f>IF($F319="","",IF($F319&gt;=Paramètres!$B$8,"Oui","Non"))</f>
        <v/>
      </c>
      <c r="O319" t="str">
        <f>IF($D319="","",IF($I319="", "Parcours (1ère année)",IF(Paramètres!$B$3&gt;=($L319-Paramètres!$B$9), "Bilan récapitulatif (8 ans)",IF(Paramètres!$B$3&gt;=($K319-Paramètres!$B$9), "Parcours (tous les 4 ans)",IF($N319="Oui","Fin de carrière",IF($M319="Oui","Mi-carrière",""))))))</f>
        <v/>
      </c>
      <c r="U319" s="3"/>
      <c r="V319" s="3"/>
      <c r="Z319" s="3"/>
    </row>
    <row r="320" spans="6:26" x14ac:dyDescent="0.2">
      <c r="F320" t="str">
        <f>IF($E320="","",DATEDIF($E320,Paramètres!$B$3,"Y"))</f>
        <v/>
      </c>
      <c r="G320" t="str">
        <f>IF($D320="","",DATEDIF($D320,Paramètres!$B$3,"Y"))</f>
        <v/>
      </c>
      <c r="H320" t="str">
        <f>IF($D320="","",EDATE($D320,Paramètres!$B$4))</f>
        <v/>
      </c>
      <c r="K320" t="str">
        <f>IF($D320="","",IF($I320="",$H320,EDATE($I320,Paramètres!$B$5)))</f>
        <v/>
      </c>
      <c r="L320" t="str">
        <f>IF($D320="","",EDATE($D320,Paramètres!$B$6))</f>
        <v/>
      </c>
      <c r="M320" t="str">
        <f>IF($F320="","",IF($F320&gt;=Paramètres!$B$7,"Oui","Non"))</f>
        <v/>
      </c>
      <c r="N320" t="str">
        <f>IF($F320="","",IF($F320&gt;=Paramètres!$B$8,"Oui","Non"))</f>
        <v/>
      </c>
      <c r="O320" t="str">
        <f>IF($D320="","",IF($I320="", "Parcours (1ère année)",IF(Paramètres!$B$3&gt;=($L320-Paramètres!$B$9), "Bilan récapitulatif (8 ans)",IF(Paramètres!$B$3&gt;=($K320-Paramètres!$B$9), "Parcours (tous les 4 ans)",IF($N320="Oui","Fin de carrière",IF($M320="Oui","Mi-carrière",""))))))</f>
        <v/>
      </c>
      <c r="U320" s="3"/>
      <c r="V320" s="3"/>
      <c r="Z320" s="3"/>
    </row>
    <row r="321" spans="6:26" x14ac:dyDescent="0.2">
      <c r="F321" t="str">
        <f>IF($E321="","",DATEDIF($E321,Paramètres!$B$3,"Y"))</f>
        <v/>
      </c>
      <c r="G321" t="str">
        <f>IF($D321="","",DATEDIF($D321,Paramètres!$B$3,"Y"))</f>
        <v/>
      </c>
      <c r="H321" t="str">
        <f>IF($D321="","",EDATE($D321,Paramètres!$B$4))</f>
        <v/>
      </c>
      <c r="K321" t="str">
        <f>IF($D321="","",IF($I321="",$H321,EDATE($I321,Paramètres!$B$5)))</f>
        <v/>
      </c>
      <c r="L321" t="str">
        <f>IF($D321="","",EDATE($D321,Paramètres!$B$6))</f>
        <v/>
      </c>
      <c r="M321" t="str">
        <f>IF($F321="","",IF($F321&gt;=Paramètres!$B$7,"Oui","Non"))</f>
        <v/>
      </c>
      <c r="N321" t="str">
        <f>IF($F321="","",IF($F321&gt;=Paramètres!$B$8,"Oui","Non"))</f>
        <v/>
      </c>
      <c r="O321" t="str">
        <f>IF($D321="","",IF($I321="", "Parcours (1ère année)",IF(Paramètres!$B$3&gt;=($L321-Paramètres!$B$9), "Bilan récapitulatif (8 ans)",IF(Paramètres!$B$3&gt;=($K321-Paramètres!$B$9), "Parcours (tous les 4 ans)",IF($N321="Oui","Fin de carrière",IF($M321="Oui","Mi-carrière",""))))))</f>
        <v/>
      </c>
      <c r="U321" s="3"/>
      <c r="V321" s="3"/>
      <c r="Z321" s="3"/>
    </row>
    <row r="322" spans="6:26" x14ac:dyDescent="0.2">
      <c r="F322" t="str">
        <f>IF($E322="","",DATEDIF($E322,Paramètres!$B$3,"Y"))</f>
        <v/>
      </c>
      <c r="G322" t="str">
        <f>IF($D322="","",DATEDIF($D322,Paramètres!$B$3,"Y"))</f>
        <v/>
      </c>
      <c r="H322" t="str">
        <f>IF($D322="","",EDATE($D322,Paramètres!$B$4))</f>
        <v/>
      </c>
      <c r="K322" t="str">
        <f>IF($D322="","",IF($I322="",$H322,EDATE($I322,Paramètres!$B$5)))</f>
        <v/>
      </c>
      <c r="L322" t="str">
        <f>IF($D322="","",EDATE($D322,Paramètres!$B$6))</f>
        <v/>
      </c>
      <c r="M322" t="str">
        <f>IF($F322="","",IF($F322&gt;=Paramètres!$B$7,"Oui","Non"))</f>
        <v/>
      </c>
      <c r="N322" t="str">
        <f>IF($F322="","",IF($F322&gt;=Paramètres!$B$8,"Oui","Non"))</f>
        <v/>
      </c>
      <c r="O322" t="str">
        <f>IF($D322="","",IF($I322="", "Parcours (1ère année)",IF(Paramètres!$B$3&gt;=($L322-Paramètres!$B$9), "Bilan récapitulatif (8 ans)",IF(Paramètres!$B$3&gt;=($K322-Paramètres!$B$9), "Parcours (tous les 4 ans)",IF($N322="Oui","Fin de carrière",IF($M322="Oui","Mi-carrière",""))))))</f>
        <v/>
      </c>
      <c r="U322" s="3"/>
      <c r="V322" s="3"/>
      <c r="Z322" s="3"/>
    </row>
    <row r="323" spans="6:26" x14ac:dyDescent="0.2">
      <c r="F323" t="str">
        <f>IF($E323="","",DATEDIF($E323,Paramètres!$B$3,"Y"))</f>
        <v/>
      </c>
      <c r="G323" t="str">
        <f>IF($D323="","",DATEDIF($D323,Paramètres!$B$3,"Y"))</f>
        <v/>
      </c>
      <c r="H323" t="str">
        <f>IF($D323="","",EDATE($D323,Paramètres!$B$4))</f>
        <v/>
      </c>
      <c r="K323" t="str">
        <f>IF($D323="","",IF($I323="",$H323,EDATE($I323,Paramètres!$B$5)))</f>
        <v/>
      </c>
      <c r="L323" t="str">
        <f>IF($D323="","",EDATE($D323,Paramètres!$B$6))</f>
        <v/>
      </c>
      <c r="M323" t="str">
        <f>IF($F323="","",IF($F323&gt;=Paramètres!$B$7,"Oui","Non"))</f>
        <v/>
      </c>
      <c r="N323" t="str">
        <f>IF($F323="","",IF($F323&gt;=Paramètres!$B$8,"Oui","Non"))</f>
        <v/>
      </c>
      <c r="O323" t="str">
        <f>IF($D323="","",IF($I323="", "Parcours (1ère année)",IF(Paramètres!$B$3&gt;=($L323-Paramètres!$B$9), "Bilan récapitulatif (8 ans)",IF(Paramètres!$B$3&gt;=($K323-Paramètres!$B$9), "Parcours (tous les 4 ans)",IF($N323="Oui","Fin de carrière",IF($M323="Oui","Mi-carrière",""))))))</f>
        <v/>
      </c>
      <c r="U323" s="3"/>
      <c r="V323" s="3"/>
      <c r="Z323" s="3"/>
    </row>
    <row r="324" spans="6:26" x14ac:dyDescent="0.2">
      <c r="F324" t="str">
        <f>IF($E324="","",DATEDIF($E324,Paramètres!$B$3,"Y"))</f>
        <v/>
      </c>
      <c r="G324" t="str">
        <f>IF($D324="","",DATEDIF($D324,Paramètres!$B$3,"Y"))</f>
        <v/>
      </c>
      <c r="H324" t="str">
        <f>IF($D324="","",EDATE($D324,Paramètres!$B$4))</f>
        <v/>
      </c>
      <c r="K324" t="str">
        <f>IF($D324="","",IF($I324="",$H324,EDATE($I324,Paramètres!$B$5)))</f>
        <v/>
      </c>
      <c r="L324" t="str">
        <f>IF($D324="","",EDATE($D324,Paramètres!$B$6))</f>
        <v/>
      </c>
      <c r="M324" t="str">
        <f>IF($F324="","",IF($F324&gt;=Paramètres!$B$7,"Oui","Non"))</f>
        <v/>
      </c>
      <c r="N324" t="str">
        <f>IF($F324="","",IF($F324&gt;=Paramètres!$B$8,"Oui","Non"))</f>
        <v/>
      </c>
      <c r="O324" t="str">
        <f>IF($D324="","",IF($I324="", "Parcours (1ère année)",IF(Paramètres!$B$3&gt;=($L324-Paramètres!$B$9), "Bilan récapitulatif (8 ans)",IF(Paramètres!$B$3&gt;=($K324-Paramètres!$B$9), "Parcours (tous les 4 ans)",IF($N324="Oui","Fin de carrière",IF($M324="Oui","Mi-carrière",""))))))</f>
        <v/>
      </c>
      <c r="U324" s="3"/>
      <c r="V324" s="3"/>
      <c r="Z324" s="3"/>
    </row>
    <row r="325" spans="6:26" x14ac:dyDescent="0.2">
      <c r="F325" t="str">
        <f>IF($E325="","",DATEDIF($E325,Paramètres!$B$3,"Y"))</f>
        <v/>
      </c>
      <c r="G325" t="str">
        <f>IF($D325="","",DATEDIF($D325,Paramètres!$B$3,"Y"))</f>
        <v/>
      </c>
      <c r="H325" t="str">
        <f>IF($D325="","",EDATE($D325,Paramètres!$B$4))</f>
        <v/>
      </c>
      <c r="K325" t="str">
        <f>IF($D325="","",IF($I325="",$H325,EDATE($I325,Paramètres!$B$5)))</f>
        <v/>
      </c>
      <c r="L325" t="str">
        <f>IF($D325="","",EDATE($D325,Paramètres!$B$6))</f>
        <v/>
      </c>
      <c r="M325" t="str">
        <f>IF($F325="","",IF($F325&gt;=Paramètres!$B$7,"Oui","Non"))</f>
        <v/>
      </c>
      <c r="N325" t="str">
        <f>IF($F325="","",IF($F325&gt;=Paramètres!$B$8,"Oui","Non"))</f>
        <v/>
      </c>
      <c r="O325" t="str">
        <f>IF($D325="","",IF($I325="", "Parcours (1ère année)",IF(Paramètres!$B$3&gt;=($L325-Paramètres!$B$9), "Bilan récapitulatif (8 ans)",IF(Paramètres!$B$3&gt;=($K325-Paramètres!$B$9), "Parcours (tous les 4 ans)",IF($N325="Oui","Fin de carrière",IF($M325="Oui","Mi-carrière",""))))))</f>
        <v/>
      </c>
      <c r="U325" s="3"/>
      <c r="V325" s="3"/>
      <c r="Z325" s="3"/>
    </row>
    <row r="326" spans="6:26" x14ac:dyDescent="0.2">
      <c r="F326" t="str">
        <f>IF($E326="","",DATEDIF($E326,Paramètres!$B$3,"Y"))</f>
        <v/>
      </c>
      <c r="G326" t="str">
        <f>IF($D326="","",DATEDIF($D326,Paramètres!$B$3,"Y"))</f>
        <v/>
      </c>
      <c r="H326" t="str">
        <f>IF($D326="","",EDATE($D326,Paramètres!$B$4))</f>
        <v/>
      </c>
      <c r="K326" t="str">
        <f>IF($D326="","",IF($I326="",$H326,EDATE($I326,Paramètres!$B$5)))</f>
        <v/>
      </c>
      <c r="L326" t="str">
        <f>IF($D326="","",EDATE($D326,Paramètres!$B$6))</f>
        <v/>
      </c>
      <c r="M326" t="str">
        <f>IF($F326="","",IF($F326&gt;=Paramètres!$B$7,"Oui","Non"))</f>
        <v/>
      </c>
      <c r="N326" t="str">
        <f>IF($F326="","",IF($F326&gt;=Paramètres!$B$8,"Oui","Non"))</f>
        <v/>
      </c>
      <c r="O326" t="str">
        <f>IF($D326="","",IF($I326="", "Parcours (1ère année)",IF(Paramètres!$B$3&gt;=($L326-Paramètres!$B$9), "Bilan récapitulatif (8 ans)",IF(Paramètres!$B$3&gt;=($K326-Paramètres!$B$9), "Parcours (tous les 4 ans)",IF($N326="Oui","Fin de carrière",IF($M326="Oui","Mi-carrière",""))))))</f>
        <v/>
      </c>
      <c r="U326" s="3"/>
      <c r="V326" s="3"/>
      <c r="Z326" s="3"/>
    </row>
    <row r="327" spans="6:26" x14ac:dyDescent="0.2">
      <c r="F327" t="str">
        <f>IF($E327="","",DATEDIF($E327,Paramètres!$B$3,"Y"))</f>
        <v/>
      </c>
      <c r="G327" t="str">
        <f>IF($D327="","",DATEDIF($D327,Paramètres!$B$3,"Y"))</f>
        <v/>
      </c>
      <c r="H327" t="str">
        <f>IF($D327="","",EDATE($D327,Paramètres!$B$4))</f>
        <v/>
      </c>
      <c r="K327" t="str">
        <f>IF($D327="","",IF($I327="",$H327,EDATE($I327,Paramètres!$B$5)))</f>
        <v/>
      </c>
      <c r="L327" t="str">
        <f>IF($D327="","",EDATE($D327,Paramètres!$B$6))</f>
        <v/>
      </c>
      <c r="M327" t="str">
        <f>IF($F327="","",IF($F327&gt;=Paramètres!$B$7,"Oui","Non"))</f>
        <v/>
      </c>
      <c r="N327" t="str">
        <f>IF($F327="","",IF($F327&gt;=Paramètres!$B$8,"Oui","Non"))</f>
        <v/>
      </c>
      <c r="O327" t="str">
        <f>IF($D327="","",IF($I327="", "Parcours (1ère année)",IF(Paramètres!$B$3&gt;=($L327-Paramètres!$B$9), "Bilan récapitulatif (8 ans)",IF(Paramètres!$B$3&gt;=($K327-Paramètres!$B$9), "Parcours (tous les 4 ans)",IF($N327="Oui","Fin de carrière",IF($M327="Oui","Mi-carrière",""))))))</f>
        <v/>
      </c>
      <c r="U327" s="3"/>
      <c r="V327" s="3"/>
      <c r="Z327" s="3"/>
    </row>
    <row r="328" spans="6:26" x14ac:dyDescent="0.2">
      <c r="F328" t="str">
        <f>IF($E328="","",DATEDIF($E328,Paramètres!$B$3,"Y"))</f>
        <v/>
      </c>
      <c r="G328" t="str">
        <f>IF($D328="","",DATEDIF($D328,Paramètres!$B$3,"Y"))</f>
        <v/>
      </c>
      <c r="H328" t="str">
        <f>IF($D328="","",EDATE($D328,Paramètres!$B$4))</f>
        <v/>
      </c>
      <c r="K328" t="str">
        <f>IF($D328="","",IF($I328="",$H328,EDATE($I328,Paramètres!$B$5)))</f>
        <v/>
      </c>
      <c r="L328" t="str">
        <f>IF($D328="","",EDATE($D328,Paramètres!$B$6))</f>
        <v/>
      </c>
      <c r="M328" t="str">
        <f>IF($F328="","",IF($F328&gt;=Paramètres!$B$7,"Oui","Non"))</f>
        <v/>
      </c>
      <c r="N328" t="str">
        <f>IF($F328="","",IF($F328&gt;=Paramètres!$B$8,"Oui","Non"))</f>
        <v/>
      </c>
      <c r="O328" t="str">
        <f>IF($D328="","",IF($I328="", "Parcours (1ère année)",IF(Paramètres!$B$3&gt;=($L328-Paramètres!$B$9), "Bilan récapitulatif (8 ans)",IF(Paramètres!$B$3&gt;=($K328-Paramètres!$B$9), "Parcours (tous les 4 ans)",IF($N328="Oui","Fin de carrière",IF($M328="Oui","Mi-carrière",""))))))</f>
        <v/>
      </c>
      <c r="U328" s="3"/>
      <c r="V328" s="3"/>
      <c r="Z328" s="3"/>
    </row>
    <row r="329" spans="6:26" x14ac:dyDescent="0.2">
      <c r="F329" t="str">
        <f>IF($E329="","",DATEDIF($E329,Paramètres!$B$3,"Y"))</f>
        <v/>
      </c>
      <c r="G329" t="str">
        <f>IF($D329="","",DATEDIF($D329,Paramètres!$B$3,"Y"))</f>
        <v/>
      </c>
      <c r="H329" t="str">
        <f>IF($D329="","",EDATE($D329,Paramètres!$B$4))</f>
        <v/>
      </c>
      <c r="K329" t="str">
        <f>IF($D329="","",IF($I329="",$H329,EDATE($I329,Paramètres!$B$5)))</f>
        <v/>
      </c>
      <c r="L329" t="str">
        <f>IF($D329="","",EDATE($D329,Paramètres!$B$6))</f>
        <v/>
      </c>
      <c r="M329" t="str">
        <f>IF($F329="","",IF($F329&gt;=Paramètres!$B$7,"Oui","Non"))</f>
        <v/>
      </c>
      <c r="N329" t="str">
        <f>IF($F329="","",IF($F329&gt;=Paramètres!$B$8,"Oui","Non"))</f>
        <v/>
      </c>
      <c r="O329" t="str">
        <f>IF($D329="","",IF($I329="", "Parcours (1ère année)",IF(Paramètres!$B$3&gt;=($L329-Paramètres!$B$9), "Bilan récapitulatif (8 ans)",IF(Paramètres!$B$3&gt;=($K329-Paramètres!$B$9), "Parcours (tous les 4 ans)",IF($N329="Oui","Fin de carrière",IF($M329="Oui","Mi-carrière",""))))))</f>
        <v/>
      </c>
      <c r="U329" s="3"/>
      <c r="V329" s="3"/>
      <c r="Z329" s="3"/>
    </row>
    <row r="330" spans="6:26" x14ac:dyDescent="0.2">
      <c r="F330" t="str">
        <f>IF($E330="","",DATEDIF($E330,Paramètres!$B$3,"Y"))</f>
        <v/>
      </c>
      <c r="G330" t="str">
        <f>IF($D330="","",DATEDIF($D330,Paramètres!$B$3,"Y"))</f>
        <v/>
      </c>
      <c r="H330" t="str">
        <f>IF($D330="","",EDATE($D330,Paramètres!$B$4))</f>
        <v/>
      </c>
      <c r="K330" t="str">
        <f>IF($D330="","",IF($I330="",$H330,EDATE($I330,Paramètres!$B$5)))</f>
        <v/>
      </c>
      <c r="L330" t="str">
        <f>IF($D330="","",EDATE($D330,Paramètres!$B$6))</f>
        <v/>
      </c>
      <c r="M330" t="str">
        <f>IF($F330="","",IF($F330&gt;=Paramètres!$B$7,"Oui","Non"))</f>
        <v/>
      </c>
      <c r="N330" t="str">
        <f>IF($F330="","",IF($F330&gt;=Paramètres!$B$8,"Oui","Non"))</f>
        <v/>
      </c>
      <c r="O330" t="str">
        <f>IF($D330="","",IF($I330="", "Parcours (1ère année)",IF(Paramètres!$B$3&gt;=($L330-Paramètres!$B$9), "Bilan récapitulatif (8 ans)",IF(Paramètres!$B$3&gt;=($K330-Paramètres!$B$9), "Parcours (tous les 4 ans)",IF($N330="Oui","Fin de carrière",IF($M330="Oui","Mi-carrière",""))))))</f>
        <v/>
      </c>
      <c r="U330" s="3"/>
      <c r="V330" s="3"/>
      <c r="Z330" s="3"/>
    </row>
    <row r="331" spans="6:26" x14ac:dyDescent="0.2">
      <c r="F331" t="str">
        <f>IF($E331="","",DATEDIF($E331,Paramètres!$B$3,"Y"))</f>
        <v/>
      </c>
      <c r="G331" t="str">
        <f>IF($D331="","",DATEDIF($D331,Paramètres!$B$3,"Y"))</f>
        <v/>
      </c>
      <c r="H331" t="str">
        <f>IF($D331="","",EDATE($D331,Paramètres!$B$4))</f>
        <v/>
      </c>
      <c r="K331" t="str">
        <f>IF($D331="","",IF($I331="",$H331,EDATE($I331,Paramètres!$B$5)))</f>
        <v/>
      </c>
      <c r="L331" t="str">
        <f>IF($D331="","",EDATE($D331,Paramètres!$B$6))</f>
        <v/>
      </c>
      <c r="M331" t="str">
        <f>IF($F331="","",IF($F331&gt;=Paramètres!$B$7,"Oui","Non"))</f>
        <v/>
      </c>
      <c r="N331" t="str">
        <f>IF($F331="","",IF($F331&gt;=Paramètres!$B$8,"Oui","Non"))</f>
        <v/>
      </c>
      <c r="O331" t="str">
        <f>IF($D331="","",IF($I331="", "Parcours (1ère année)",IF(Paramètres!$B$3&gt;=($L331-Paramètres!$B$9), "Bilan récapitulatif (8 ans)",IF(Paramètres!$B$3&gt;=($K331-Paramètres!$B$9), "Parcours (tous les 4 ans)",IF($N331="Oui","Fin de carrière",IF($M331="Oui","Mi-carrière",""))))))</f>
        <v/>
      </c>
      <c r="U331" s="3"/>
      <c r="V331" s="3"/>
      <c r="Z331" s="3"/>
    </row>
    <row r="332" spans="6:26" x14ac:dyDescent="0.2">
      <c r="F332" t="str">
        <f>IF($E332="","",DATEDIF($E332,Paramètres!$B$3,"Y"))</f>
        <v/>
      </c>
      <c r="G332" t="str">
        <f>IF($D332="","",DATEDIF($D332,Paramètres!$B$3,"Y"))</f>
        <v/>
      </c>
      <c r="H332" t="str">
        <f>IF($D332="","",EDATE($D332,Paramètres!$B$4))</f>
        <v/>
      </c>
      <c r="K332" t="str">
        <f>IF($D332="","",IF($I332="",$H332,EDATE($I332,Paramètres!$B$5)))</f>
        <v/>
      </c>
      <c r="L332" t="str">
        <f>IF($D332="","",EDATE($D332,Paramètres!$B$6))</f>
        <v/>
      </c>
      <c r="M332" t="str">
        <f>IF($F332="","",IF($F332&gt;=Paramètres!$B$7,"Oui","Non"))</f>
        <v/>
      </c>
      <c r="N332" t="str">
        <f>IF($F332="","",IF($F332&gt;=Paramètres!$B$8,"Oui","Non"))</f>
        <v/>
      </c>
      <c r="O332" t="str">
        <f>IF($D332="","",IF($I332="", "Parcours (1ère année)",IF(Paramètres!$B$3&gt;=($L332-Paramètres!$B$9), "Bilan récapitulatif (8 ans)",IF(Paramètres!$B$3&gt;=($K332-Paramètres!$B$9), "Parcours (tous les 4 ans)",IF($N332="Oui","Fin de carrière",IF($M332="Oui","Mi-carrière",""))))))</f>
        <v/>
      </c>
      <c r="U332" s="3"/>
      <c r="V332" s="3"/>
      <c r="Z332" s="3"/>
    </row>
    <row r="333" spans="6:26" x14ac:dyDescent="0.2">
      <c r="F333" t="str">
        <f>IF($E333="","",DATEDIF($E333,Paramètres!$B$3,"Y"))</f>
        <v/>
      </c>
      <c r="G333" t="str">
        <f>IF($D333="","",DATEDIF($D333,Paramètres!$B$3,"Y"))</f>
        <v/>
      </c>
      <c r="H333" t="str">
        <f>IF($D333="","",EDATE($D333,Paramètres!$B$4))</f>
        <v/>
      </c>
      <c r="K333" t="str">
        <f>IF($D333="","",IF($I333="",$H333,EDATE($I333,Paramètres!$B$5)))</f>
        <v/>
      </c>
      <c r="L333" t="str">
        <f>IF($D333="","",EDATE($D333,Paramètres!$B$6))</f>
        <v/>
      </c>
      <c r="M333" t="str">
        <f>IF($F333="","",IF($F333&gt;=Paramètres!$B$7,"Oui","Non"))</f>
        <v/>
      </c>
      <c r="N333" t="str">
        <f>IF($F333="","",IF($F333&gt;=Paramètres!$B$8,"Oui","Non"))</f>
        <v/>
      </c>
      <c r="O333" t="str">
        <f>IF($D333="","",IF($I333="", "Parcours (1ère année)",IF(Paramètres!$B$3&gt;=($L333-Paramètres!$B$9), "Bilan récapitulatif (8 ans)",IF(Paramètres!$B$3&gt;=($K333-Paramètres!$B$9), "Parcours (tous les 4 ans)",IF($N333="Oui","Fin de carrière",IF($M333="Oui","Mi-carrière",""))))))</f>
        <v/>
      </c>
      <c r="U333" s="3"/>
      <c r="V333" s="3"/>
      <c r="Z333" s="3"/>
    </row>
    <row r="334" spans="6:26" x14ac:dyDescent="0.2">
      <c r="F334" t="str">
        <f>IF($E334="","",DATEDIF($E334,Paramètres!$B$3,"Y"))</f>
        <v/>
      </c>
      <c r="G334" t="str">
        <f>IF($D334="","",DATEDIF($D334,Paramètres!$B$3,"Y"))</f>
        <v/>
      </c>
      <c r="H334" t="str">
        <f>IF($D334="","",EDATE($D334,Paramètres!$B$4))</f>
        <v/>
      </c>
      <c r="K334" t="str">
        <f>IF($D334="","",IF($I334="",$H334,EDATE($I334,Paramètres!$B$5)))</f>
        <v/>
      </c>
      <c r="L334" t="str">
        <f>IF($D334="","",EDATE($D334,Paramètres!$B$6))</f>
        <v/>
      </c>
      <c r="M334" t="str">
        <f>IF($F334="","",IF($F334&gt;=Paramètres!$B$7,"Oui","Non"))</f>
        <v/>
      </c>
      <c r="N334" t="str">
        <f>IF($F334="","",IF($F334&gt;=Paramètres!$B$8,"Oui","Non"))</f>
        <v/>
      </c>
      <c r="O334" t="str">
        <f>IF($D334="","",IF($I334="", "Parcours (1ère année)",IF(Paramètres!$B$3&gt;=($L334-Paramètres!$B$9), "Bilan récapitulatif (8 ans)",IF(Paramètres!$B$3&gt;=($K334-Paramètres!$B$9), "Parcours (tous les 4 ans)",IF($N334="Oui","Fin de carrière",IF($M334="Oui","Mi-carrière",""))))))</f>
        <v/>
      </c>
      <c r="U334" s="3"/>
      <c r="V334" s="3"/>
      <c r="Z334" s="3"/>
    </row>
    <row r="335" spans="6:26" x14ac:dyDescent="0.2">
      <c r="F335" t="str">
        <f>IF($E335="","",DATEDIF($E335,Paramètres!$B$3,"Y"))</f>
        <v/>
      </c>
      <c r="G335" t="str">
        <f>IF($D335="","",DATEDIF($D335,Paramètres!$B$3,"Y"))</f>
        <v/>
      </c>
      <c r="H335" t="str">
        <f>IF($D335="","",EDATE($D335,Paramètres!$B$4))</f>
        <v/>
      </c>
      <c r="K335" t="str">
        <f>IF($D335="","",IF($I335="",$H335,EDATE($I335,Paramètres!$B$5)))</f>
        <v/>
      </c>
      <c r="L335" t="str">
        <f>IF($D335="","",EDATE($D335,Paramètres!$B$6))</f>
        <v/>
      </c>
      <c r="M335" t="str">
        <f>IF($F335="","",IF($F335&gt;=Paramètres!$B$7,"Oui","Non"))</f>
        <v/>
      </c>
      <c r="N335" t="str">
        <f>IF($F335="","",IF($F335&gt;=Paramètres!$B$8,"Oui","Non"))</f>
        <v/>
      </c>
      <c r="O335" t="str">
        <f>IF($D335="","",IF($I335="", "Parcours (1ère année)",IF(Paramètres!$B$3&gt;=($L335-Paramètres!$B$9), "Bilan récapitulatif (8 ans)",IF(Paramètres!$B$3&gt;=($K335-Paramètres!$B$9), "Parcours (tous les 4 ans)",IF($N335="Oui","Fin de carrière",IF($M335="Oui","Mi-carrière",""))))))</f>
        <v/>
      </c>
      <c r="U335" s="3"/>
      <c r="V335" s="3"/>
      <c r="Z335" s="3"/>
    </row>
    <row r="336" spans="6:26" x14ac:dyDescent="0.2">
      <c r="F336" t="str">
        <f>IF($E336="","",DATEDIF($E336,Paramètres!$B$3,"Y"))</f>
        <v/>
      </c>
      <c r="G336" t="str">
        <f>IF($D336="","",DATEDIF($D336,Paramètres!$B$3,"Y"))</f>
        <v/>
      </c>
      <c r="H336" t="str">
        <f>IF($D336="","",EDATE($D336,Paramètres!$B$4))</f>
        <v/>
      </c>
      <c r="K336" t="str">
        <f>IF($D336="","",IF($I336="",$H336,EDATE($I336,Paramètres!$B$5)))</f>
        <v/>
      </c>
      <c r="L336" t="str">
        <f>IF($D336="","",EDATE($D336,Paramètres!$B$6))</f>
        <v/>
      </c>
      <c r="M336" t="str">
        <f>IF($F336="","",IF($F336&gt;=Paramètres!$B$7,"Oui","Non"))</f>
        <v/>
      </c>
      <c r="N336" t="str">
        <f>IF($F336="","",IF($F336&gt;=Paramètres!$B$8,"Oui","Non"))</f>
        <v/>
      </c>
      <c r="O336" t="str">
        <f>IF($D336="","",IF($I336="", "Parcours (1ère année)",IF(Paramètres!$B$3&gt;=($L336-Paramètres!$B$9), "Bilan récapitulatif (8 ans)",IF(Paramètres!$B$3&gt;=($K336-Paramètres!$B$9), "Parcours (tous les 4 ans)",IF($N336="Oui","Fin de carrière",IF($M336="Oui","Mi-carrière",""))))))</f>
        <v/>
      </c>
      <c r="U336" s="3"/>
      <c r="V336" s="3"/>
      <c r="Z336" s="3"/>
    </row>
    <row r="337" spans="6:26" x14ac:dyDescent="0.2">
      <c r="F337" t="str">
        <f>IF($E337="","",DATEDIF($E337,Paramètres!$B$3,"Y"))</f>
        <v/>
      </c>
      <c r="G337" t="str">
        <f>IF($D337="","",DATEDIF($D337,Paramètres!$B$3,"Y"))</f>
        <v/>
      </c>
      <c r="H337" t="str">
        <f>IF($D337="","",EDATE($D337,Paramètres!$B$4))</f>
        <v/>
      </c>
      <c r="K337" t="str">
        <f>IF($D337="","",IF($I337="",$H337,EDATE($I337,Paramètres!$B$5)))</f>
        <v/>
      </c>
      <c r="L337" t="str">
        <f>IF($D337="","",EDATE($D337,Paramètres!$B$6))</f>
        <v/>
      </c>
      <c r="M337" t="str">
        <f>IF($F337="","",IF($F337&gt;=Paramètres!$B$7,"Oui","Non"))</f>
        <v/>
      </c>
      <c r="N337" t="str">
        <f>IF($F337="","",IF($F337&gt;=Paramètres!$B$8,"Oui","Non"))</f>
        <v/>
      </c>
      <c r="O337" t="str">
        <f>IF($D337="","",IF($I337="", "Parcours (1ère année)",IF(Paramètres!$B$3&gt;=($L337-Paramètres!$B$9), "Bilan récapitulatif (8 ans)",IF(Paramètres!$B$3&gt;=($K337-Paramètres!$B$9), "Parcours (tous les 4 ans)",IF($N337="Oui","Fin de carrière",IF($M337="Oui","Mi-carrière",""))))))</f>
        <v/>
      </c>
      <c r="U337" s="3"/>
      <c r="V337" s="3"/>
      <c r="Z337" s="3"/>
    </row>
    <row r="338" spans="6:26" x14ac:dyDescent="0.2">
      <c r="F338" t="str">
        <f>IF($E338="","",DATEDIF($E338,Paramètres!$B$3,"Y"))</f>
        <v/>
      </c>
      <c r="G338" t="str">
        <f>IF($D338="","",DATEDIF($D338,Paramètres!$B$3,"Y"))</f>
        <v/>
      </c>
      <c r="H338" t="str">
        <f>IF($D338="","",EDATE($D338,Paramètres!$B$4))</f>
        <v/>
      </c>
      <c r="K338" t="str">
        <f>IF($D338="","",IF($I338="",$H338,EDATE($I338,Paramètres!$B$5)))</f>
        <v/>
      </c>
      <c r="L338" t="str">
        <f>IF($D338="","",EDATE($D338,Paramètres!$B$6))</f>
        <v/>
      </c>
      <c r="M338" t="str">
        <f>IF($F338="","",IF($F338&gt;=Paramètres!$B$7,"Oui","Non"))</f>
        <v/>
      </c>
      <c r="N338" t="str">
        <f>IF($F338="","",IF($F338&gt;=Paramètres!$B$8,"Oui","Non"))</f>
        <v/>
      </c>
      <c r="O338" t="str">
        <f>IF($D338="","",IF($I338="", "Parcours (1ère année)",IF(Paramètres!$B$3&gt;=($L338-Paramètres!$B$9), "Bilan récapitulatif (8 ans)",IF(Paramètres!$B$3&gt;=($K338-Paramètres!$B$9), "Parcours (tous les 4 ans)",IF($N338="Oui","Fin de carrière",IF($M338="Oui","Mi-carrière",""))))))</f>
        <v/>
      </c>
      <c r="U338" s="3"/>
      <c r="V338" s="3"/>
      <c r="Z338" s="3"/>
    </row>
    <row r="339" spans="6:26" x14ac:dyDescent="0.2">
      <c r="F339" t="str">
        <f>IF($E339="","",DATEDIF($E339,Paramètres!$B$3,"Y"))</f>
        <v/>
      </c>
      <c r="G339" t="str">
        <f>IF($D339="","",DATEDIF($D339,Paramètres!$B$3,"Y"))</f>
        <v/>
      </c>
      <c r="H339" t="str">
        <f>IF($D339="","",EDATE($D339,Paramètres!$B$4))</f>
        <v/>
      </c>
      <c r="K339" t="str">
        <f>IF($D339="","",IF($I339="",$H339,EDATE($I339,Paramètres!$B$5)))</f>
        <v/>
      </c>
      <c r="L339" t="str">
        <f>IF($D339="","",EDATE($D339,Paramètres!$B$6))</f>
        <v/>
      </c>
      <c r="M339" t="str">
        <f>IF($F339="","",IF($F339&gt;=Paramètres!$B$7,"Oui","Non"))</f>
        <v/>
      </c>
      <c r="N339" t="str">
        <f>IF($F339="","",IF($F339&gt;=Paramètres!$B$8,"Oui","Non"))</f>
        <v/>
      </c>
      <c r="O339" t="str">
        <f>IF($D339="","",IF($I339="", "Parcours (1ère année)",IF(Paramètres!$B$3&gt;=($L339-Paramètres!$B$9), "Bilan récapitulatif (8 ans)",IF(Paramètres!$B$3&gt;=($K339-Paramètres!$B$9), "Parcours (tous les 4 ans)",IF($N339="Oui","Fin de carrière",IF($M339="Oui","Mi-carrière",""))))))</f>
        <v/>
      </c>
      <c r="U339" s="3"/>
      <c r="V339" s="3"/>
      <c r="Z339" s="3"/>
    </row>
    <row r="340" spans="6:26" x14ac:dyDescent="0.2">
      <c r="F340" t="str">
        <f>IF($E340="","",DATEDIF($E340,Paramètres!$B$3,"Y"))</f>
        <v/>
      </c>
      <c r="G340" t="str">
        <f>IF($D340="","",DATEDIF($D340,Paramètres!$B$3,"Y"))</f>
        <v/>
      </c>
      <c r="H340" t="str">
        <f>IF($D340="","",EDATE($D340,Paramètres!$B$4))</f>
        <v/>
      </c>
      <c r="K340" t="str">
        <f>IF($D340="","",IF($I340="",$H340,EDATE($I340,Paramètres!$B$5)))</f>
        <v/>
      </c>
      <c r="L340" t="str">
        <f>IF($D340="","",EDATE($D340,Paramètres!$B$6))</f>
        <v/>
      </c>
      <c r="M340" t="str">
        <f>IF($F340="","",IF($F340&gt;=Paramètres!$B$7,"Oui","Non"))</f>
        <v/>
      </c>
      <c r="N340" t="str">
        <f>IF($F340="","",IF($F340&gt;=Paramètres!$B$8,"Oui","Non"))</f>
        <v/>
      </c>
      <c r="O340" t="str">
        <f>IF($D340="","",IF($I340="", "Parcours (1ère année)",IF(Paramètres!$B$3&gt;=($L340-Paramètres!$B$9), "Bilan récapitulatif (8 ans)",IF(Paramètres!$B$3&gt;=($K340-Paramètres!$B$9), "Parcours (tous les 4 ans)",IF($N340="Oui","Fin de carrière",IF($M340="Oui","Mi-carrière",""))))))</f>
        <v/>
      </c>
      <c r="U340" s="3"/>
      <c r="V340" s="3"/>
      <c r="Z340" s="3"/>
    </row>
    <row r="341" spans="6:26" x14ac:dyDescent="0.2">
      <c r="F341" t="str">
        <f>IF($E341="","",DATEDIF($E341,Paramètres!$B$3,"Y"))</f>
        <v/>
      </c>
      <c r="G341" t="str">
        <f>IF($D341="","",DATEDIF($D341,Paramètres!$B$3,"Y"))</f>
        <v/>
      </c>
      <c r="H341" t="str">
        <f>IF($D341="","",EDATE($D341,Paramètres!$B$4))</f>
        <v/>
      </c>
      <c r="K341" t="str">
        <f>IF($D341="","",IF($I341="",$H341,EDATE($I341,Paramètres!$B$5)))</f>
        <v/>
      </c>
      <c r="L341" t="str">
        <f>IF($D341="","",EDATE($D341,Paramètres!$B$6))</f>
        <v/>
      </c>
      <c r="M341" t="str">
        <f>IF($F341="","",IF($F341&gt;=Paramètres!$B$7,"Oui","Non"))</f>
        <v/>
      </c>
      <c r="N341" t="str">
        <f>IF($F341="","",IF($F341&gt;=Paramètres!$B$8,"Oui","Non"))</f>
        <v/>
      </c>
      <c r="O341" t="str">
        <f>IF($D341="","",IF($I341="", "Parcours (1ère année)",IF(Paramètres!$B$3&gt;=($L341-Paramètres!$B$9), "Bilan récapitulatif (8 ans)",IF(Paramètres!$B$3&gt;=($K341-Paramètres!$B$9), "Parcours (tous les 4 ans)",IF($N341="Oui","Fin de carrière",IF($M341="Oui","Mi-carrière",""))))))</f>
        <v/>
      </c>
      <c r="U341" s="3"/>
      <c r="V341" s="3"/>
      <c r="Z341" s="3"/>
    </row>
    <row r="342" spans="6:26" x14ac:dyDescent="0.2">
      <c r="F342" t="str">
        <f>IF($E342="","",DATEDIF($E342,Paramètres!$B$3,"Y"))</f>
        <v/>
      </c>
      <c r="G342" t="str">
        <f>IF($D342="","",DATEDIF($D342,Paramètres!$B$3,"Y"))</f>
        <v/>
      </c>
      <c r="H342" t="str">
        <f>IF($D342="","",EDATE($D342,Paramètres!$B$4))</f>
        <v/>
      </c>
      <c r="K342" t="str">
        <f>IF($D342="","",IF($I342="",$H342,EDATE($I342,Paramètres!$B$5)))</f>
        <v/>
      </c>
      <c r="L342" t="str">
        <f>IF($D342="","",EDATE($D342,Paramètres!$B$6))</f>
        <v/>
      </c>
      <c r="M342" t="str">
        <f>IF($F342="","",IF($F342&gt;=Paramètres!$B$7,"Oui","Non"))</f>
        <v/>
      </c>
      <c r="N342" t="str">
        <f>IF($F342="","",IF($F342&gt;=Paramètres!$B$8,"Oui","Non"))</f>
        <v/>
      </c>
      <c r="O342" t="str">
        <f>IF($D342="","",IF($I342="", "Parcours (1ère année)",IF(Paramètres!$B$3&gt;=($L342-Paramètres!$B$9), "Bilan récapitulatif (8 ans)",IF(Paramètres!$B$3&gt;=($K342-Paramètres!$B$9), "Parcours (tous les 4 ans)",IF($N342="Oui","Fin de carrière",IF($M342="Oui","Mi-carrière",""))))))</f>
        <v/>
      </c>
      <c r="U342" s="3"/>
      <c r="V342" s="3"/>
      <c r="Z342" s="3"/>
    </row>
    <row r="343" spans="6:26" x14ac:dyDescent="0.2">
      <c r="F343" t="str">
        <f>IF($E343="","",DATEDIF($E343,Paramètres!$B$3,"Y"))</f>
        <v/>
      </c>
      <c r="G343" t="str">
        <f>IF($D343="","",DATEDIF($D343,Paramètres!$B$3,"Y"))</f>
        <v/>
      </c>
      <c r="H343" t="str">
        <f>IF($D343="","",EDATE($D343,Paramètres!$B$4))</f>
        <v/>
      </c>
      <c r="K343" t="str">
        <f>IF($D343="","",IF($I343="",$H343,EDATE($I343,Paramètres!$B$5)))</f>
        <v/>
      </c>
      <c r="L343" t="str">
        <f>IF($D343="","",EDATE($D343,Paramètres!$B$6))</f>
        <v/>
      </c>
      <c r="M343" t="str">
        <f>IF($F343="","",IF($F343&gt;=Paramètres!$B$7,"Oui","Non"))</f>
        <v/>
      </c>
      <c r="N343" t="str">
        <f>IF($F343="","",IF($F343&gt;=Paramètres!$B$8,"Oui","Non"))</f>
        <v/>
      </c>
      <c r="O343" t="str">
        <f>IF($D343="","",IF($I343="", "Parcours (1ère année)",IF(Paramètres!$B$3&gt;=($L343-Paramètres!$B$9), "Bilan récapitulatif (8 ans)",IF(Paramètres!$B$3&gt;=($K343-Paramètres!$B$9), "Parcours (tous les 4 ans)",IF($N343="Oui","Fin de carrière",IF($M343="Oui","Mi-carrière",""))))))</f>
        <v/>
      </c>
      <c r="U343" s="3"/>
      <c r="V343" s="3"/>
      <c r="Z343" s="3"/>
    </row>
    <row r="344" spans="6:26" x14ac:dyDescent="0.2">
      <c r="F344" t="str">
        <f>IF($E344="","",DATEDIF($E344,Paramètres!$B$3,"Y"))</f>
        <v/>
      </c>
      <c r="G344" t="str">
        <f>IF($D344="","",DATEDIF($D344,Paramètres!$B$3,"Y"))</f>
        <v/>
      </c>
      <c r="H344" t="str">
        <f>IF($D344="","",EDATE($D344,Paramètres!$B$4))</f>
        <v/>
      </c>
      <c r="K344" t="str">
        <f>IF($D344="","",IF($I344="",$H344,EDATE($I344,Paramètres!$B$5)))</f>
        <v/>
      </c>
      <c r="L344" t="str">
        <f>IF($D344="","",EDATE($D344,Paramètres!$B$6))</f>
        <v/>
      </c>
      <c r="M344" t="str">
        <f>IF($F344="","",IF($F344&gt;=Paramètres!$B$7,"Oui","Non"))</f>
        <v/>
      </c>
      <c r="N344" t="str">
        <f>IF($F344="","",IF($F344&gt;=Paramètres!$B$8,"Oui","Non"))</f>
        <v/>
      </c>
      <c r="O344" t="str">
        <f>IF($D344="","",IF($I344="", "Parcours (1ère année)",IF(Paramètres!$B$3&gt;=($L344-Paramètres!$B$9), "Bilan récapitulatif (8 ans)",IF(Paramètres!$B$3&gt;=($K344-Paramètres!$B$9), "Parcours (tous les 4 ans)",IF($N344="Oui","Fin de carrière",IF($M344="Oui","Mi-carrière",""))))))</f>
        <v/>
      </c>
      <c r="U344" s="3"/>
      <c r="V344" s="3"/>
      <c r="Z344" s="3"/>
    </row>
    <row r="345" spans="6:26" x14ac:dyDescent="0.2">
      <c r="F345" t="str">
        <f>IF($E345="","",DATEDIF($E345,Paramètres!$B$3,"Y"))</f>
        <v/>
      </c>
      <c r="G345" t="str">
        <f>IF($D345="","",DATEDIF($D345,Paramètres!$B$3,"Y"))</f>
        <v/>
      </c>
      <c r="H345" t="str">
        <f>IF($D345="","",EDATE($D345,Paramètres!$B$4))</f>
        <v/>
      </c>
      <c r="K345" t="str">
        <f>IF($D345="","",IF($I345="",$H345,EDATE($I345,Paramètres!$B$5)))</f>
        <v/>
      </c>
      <c r="L345" t="str">
        <f>IF($D345="","",EDATE($D345,Paramètres!$B$6))</f>
        <v/>
      </c>
      <c r="M345" t="str">
        <f>IF($F345="","",IF($F345&gt;=Paramètres!$B$7,"Oui","Non"))</f>
        <v/>
      </c>
      <c r="N345" t="str">
        <f>IF($F345="","",IF($F345&gt;=Paramètres!$B$8,"Oui","Non"))</f>
        <v/>
      </c>
      <c r="O345" t="str">
        <f>IF($D345="","",IF($I345="", "Parcours (1ère année)",IF(Paramètres!$B$3&gt;=($L345-Paramètres!$B$9), "Bilan récapitulatif (8 ans)",IF(Paramètres!$B$3&gt;=($K345-Paramètres!$B$9), "Parcours (tous les 4 ans)",IF($N345="Oui","Fin de carrière",IF($M345="Oui","Mi-carrière",""))))))</f>
        <v/>
      </c>
      <c r="U345" s="3"/>
      <c r="V345" s="3"/>
      <c r="Z345" s="3"/>
    </row>
    <row r="346" spans="6:26" x14ac:dyDescent="0.2">
      <c r="F346" t="str">
        <f>IF($E346="","",DATEDIF($E346,Paramètres!$B$3,"Y"))</f>
        <v/>
      </c>
      <c r="G346" t="str">
        <f>IF($D346="","",DATEDIF($D346,Paramètres!$B$3,"Y"))</f>
        <v/>
      </c>
      <c r="H346" t="str">
        <f>IF($D346="","",EDATE($D346,Paramètres!$B$4))</f>
        <v/>
      </c>
      <c r="K346" t="str">
        <f>IF($D346="","",IF($I346="",$H346,EDATE($I346,Paramètres!$B$5)))</f>
        <v/>
      </c>
      <c r="L346" t="str">
        <f>IF($D346="","",EDATE($D346,Paramètres!$B$6))</f>
        <v/>
      </c>
      <c r="M346" t="str">
        <f>IF($F346="","",IF($F346&gt;=Paramètres!$B$7,"Oui","Non"))</f>
        <v/>
      </c>
      <c r="N346" t="str">
        <f>IF($F346="","",IF($F346&gt;=Paramètres!$B$8,"Oui","Non"))</f>
        <v/>
      </c>
      <c r="O346" t="str">
        <f>IF($D346="","",IF($I346="", "Parcours (1ère année)",IF(Paramètres!$B$3&gt;=($L346-Paramètres!$B$9), "Bilan récapitulatif (8 ans)",IF(Paramètres!$B$3&gt;=($K346-Paramètres!$B$9), "Parcours (tous les 4 ans)",IF($N346="Oui","Fin de carrière",IF($M346="Oui","Mi-carrière",""))))))</f>
        <v/>
      </c>
      <c r="U346" s="3"/>
      <c r="V346" s="3"/>
      <c r="Z346" s="3"/>
    </row>
    <row r="347" spans="6:26" x14ac:dyDescent="0.2">
      <c r="F347" t="str">
        <f>IF($E347="","",DATEDIF($E347,Paramètres!$B$3,"Y"))</f>
        <v/>
      </c>
      <c r="G347" t="str">
        <f>IF($D347="","",DATEDIF($D347,Paramètres!$B$3,"Y"))</f>
        <v/>
      </c>
      <c r="H347" t="str">
        <f>IF($D347="","",EDATE($D347,Paramètres!$B$4))</f>
        <v/>
      </c>
      <c r="K347" t="str">
        <f>IF($D347="","",IF($I347="",$H347,EDATE($I347,Paramètres!$B$5)))</f>
        <v/>
      </c>
      <c r="L347" t="str">
        <f>IF($D347="","",EDATE($D347,Paramètres!$B$6))</f>
        <v/>
      </c>
      <c r="M347" t="str">
        <f>IF($F347="","",IF($F347&gt;=Paramètres!$B$7,"Oui","Non"))</f>
        <v/>
      </c>
      <c r="N347" t="str">
        <f>IF($F347="","",IF($F347&gt;=Paramètres!$B$8,"Oui","Non"))</f>
        <v/>
      </c>
      <c r="O347" t="str">
        <f>IF($D347="","",IF($I347="", "Parcours (1ère année)",IF(Paramètres!$B$3&gt;=($L347-Paramètres!$B$9), "Bilan récapitulatif (8 ans)",IF(Paramètres!$B$3&gt;=($K347-Paramètres!$B$9), "Parcours (tous les 4 ans)",IF($N347="Oui","Fin de carrière",IF($M347="Oui","Mi-carrière",""))))))</f>
        <v/>
      </c>
      <c r="U347" s="3"/>
      <c r="V347" s="3"/>
      <c r="Z347" s="3"/>
    </row>
    <row r="348" spans="6:26" x14ac:dyDescent="0.2">
      <c r="F348" t="str">
        <f>IF($E348="","",DATEDIF($E348,Paramètres!$B$3,"Y"))</f>
        <v/>
      </c>
      <c r="G348" t="str">
        <f>IF($D348="","",DATEDIF($D348,Paramètres!$B$3,"Y"))</f>
        <v/>
      </c>
      <c r="H348" t="str">
        <f>IF($D348="","",EDATE($D348,Paramètres!$B$4))</f>
        <v/>
      </c>
      <c r="K348" t="str">
        <f>IF($D348="","",IF($I348="",$H348,EDATE($I348,Paramètres!$B$5)))</f>
        <v/>
      </c>
      <c r="L348" t="str">
        <f>IF($D348="","",EDATE($D348,Paramètres!$B$6))</f>
        <v/>
      </c>
      <c r="M348" t="str">
        <f>IF($F348="","",IF($F348&gt;=Paramètres!$B$7,"Oui","Non"))</f>
        <v/>
      </c>
      <c r="N348" t="str">
        <f>IF($F348="","",IF($F348&gt;=Paramètres!$B$8,"Oui","Non"))</f>
        <v/>
      </c>
      <c r="O348" t="str">
        <f>IF($D348="","",IF($I348="", "Parcours (1ère année)",IF(Paramètres!$B$3&gt;=($L348-Paramètres!$B$9), "Bilan récapitulatif (8 ans)",IF(Paramètres!$B$3&gt;=($K348-Paramètres!$B$9), "Parcours (tous les 4 ans)",IF($N348="Oui","Fin de carrière",IF($M348="Oui","Mi-carrière",""))))))</f>
        <v/>
      </c>
      <c r="U348" s="3"/>
      <c r="V348" s="3"/>
      <c r="Z348" s="3"/>
    </row>
    <row r="349" spans="6:26" x14ac:dyDescent="0.2">
      <c r="F349" t="str">
        <f>IF($E349="","",DATEDIF($E349,Paramètres!$B$3,"Y"))</f>
        <v/>
      </c>
      <c r="G349" t="str">
        <f>IF($D349="","",DATEDIF($D349,Paramètres!$B$3,"Y"))</f>
        <v/>
      </c>
      <c r="H349" t="str">
        <f>IF($D349="","",EDATE($D349,Paramètres!$B$4))</f>
        <v/>
      </c>
      <c r="K349" t="str">
        <f>IF($D349="","",IF($I349="",$H349,EDATE($I349,Paramètres!$B$5)))</f>
        <v/>
      </c>
      <c r="L349" t="str">
        <f>IF($D349="","",EDATE($D349,Paramètres!$B$6))</f>
        <v/>
      </c>
      <c r="M349" t="str">
        <f>IF($F349="","",IF($F349&gt;=Paramètres!$B$7,"Oui","Non"))</f>
        <v/>
      </c>
      <c r="N349" t="str">
        <f>IF($F349="","",IF($F349&gt;=Paramètres!$B$8,"Oui","Non"))</f>
        <v/>
      </c>
      <c r="O349" t="str">
        <f>IF($D349="","",IF($I349="", "Parcours (1ère année)",IF(Paramètres!$B$3&gt;=($L349-Paramètres!$B$9), "Bilan récapitulatif (8 ans)",IF(Paramètres!$B$3&gt;=($K349-Paramètres!$B$9), "Parcours (tous les 4 ans)",IF($N349="Oui","Fin de carrière",IF($M349="Oui","Mi-carrière",""))))))</f>
        <v/>
      </c>
      <c r="U349" s="3"/>
      <c r="V349" s="3"/>
      <c r="Z349" s="3"/>
    </row>
    <row r="350" spans="6:26" x14ac:dyDescent="0.2">
      <c r="F350" t="str">
        <f>IF($E350="","",DATEDIF($E350,Paramètres!$B$3,"Y"))</f>
        <v/>
      </c>
      <c r="G350" t="str">
        <f>IF($D350="","",DATEDIF($D350,Paramètres!$B$3,"Y"))</f>
        <v/>
      </c>
      <c r="H350" t="str">
        <f>IF($D350="","",EDATE($D350,Paramètres!$B$4))</f>
        <v/>
      </c>
      <c r="K350" t="str">
        <f>IF($D350="","",IF($I350="",$H350,EDATE($I350,Paramètres!$B$5)))</f>
        <v/>
      </c>
      <c r="L350" t="str">
        <f>IF($D350="","",EDATE($D350,Paramètres!$B$6))</f>
        <v/>
      </c>
      <c r="M350" t="str">
        <f>IF($F350="","",IF($F350&gt;=Paramètres!$B$7,"Oui","Non"))</f>
        <v/>
      </c>
      <c r="N350" t="str">
        <f>IF($F350="","",IF($F350&gt;=Paramètres!$B$8,"Oui","Non"))</f>
        <v/>
      </c>
      <c r="O350" t="str">
        <f>IF($D350="","",IF($I350="", "Parcours (1ère année)",IF(Paramètres!$B$3&gt;=($L350-Paramètres!$B$9), "Bilan récapitulatif (8 ans)",IF(Paramètres!$B$3&gt;=($K350-Paramètres!$B$9), "Parcours (tous les 4 ans)",IF($N350="Oui","Fin de carrière",IF($M350="Oui","Mi-carrière",""))))))</f>
        <v/>
      </c>
      <c r="U350" s="3"/>
      <c r="V350" s="3"/>
      <c r="Z350" s="3"/>
    </row>
    <row r="351" spans="6:26" x14ac:dyDescent="0.2">
      <c r="F351" t="str">
        <f>IF($E351="","",DATEDIF($E351,Paramètres!$B$3,"Y"))</f>
        <v/>
      </c>
      <c r="G351" t="str">
        <f>IF($D351="","",DATEDIF($D351,Paramètres!$B$3,"Y"))</f>
        <v/>
      </c>
      <c r="H351" t="str">
        <f>IF($D351="","",EDATE($D351,Paramètres!$B$4))</f>
        <v/>
      </c>
      <c r="K351" t="str">
        <f>IF($D351="","",IF($I351="",$H351,EDATE($I351,Paramètres!$B$5)))</f>
        <v/>
      </c>
      <c r="L351" t="str">
        <f>IF($D351="","",EDATE($D351,Paramètres!$B$6))</f>
        <v/>
      </c>
      <c r="M351" t="str">
        <f>IF($F351="","",IF($F351&gt;=Paramètres!$B$7,"Oui","Non"))</f>
        <v/>
      </c>
      <c r="N351" t="str">
        <f>IF($F351="","",IF($F351&gt;=Paramètres!$B$8,"Oui","Non"))</f>
        <v/>
      </c>
      <c r="O351" t="str">
        <f>IF($D351="","",IF($I351="", "Parcours (1ère année)",IF(Paramètres!$B$3&gt;=($L351-Paramètres!$B$9), "Bilan récapitulatif (8 ans)",IF(Paramètres!$B$3&gt;=($K351-Paramètres!$B$9), "Parcours (tous les 4 ans)",IF($N351="Oui","Fin de carrière",IF($M351="Oui","Mi-carrière",""))))))</f>
        <v/>
      </c>
      <c r="U351" s="3"/>
      <c r="V351" s="3"/>
      <c r="Z351" s="3"/>
    </row>
    <row r="352" spans="6:26" x14ac:dyDescent="0.2">
      <c r="F352" t="str">
        <f>IF($E352="","",DATEDIF($E352,Paramètres!$B$3,"Y"))</f>
        <v/>
      </c>
      <c r="G352" t="str">
        <f>IF($D352="","",DATEDIF($D352,Paramètres!$B$3,"Y"))</f>
        <v/>
      </c>
      <c r="H352" t="str">
        <f>IF($D352="","",EDATE($D352,Paramètres!$B$4))</f>
        <v/>
      </c>
      <c r="K352" t="str">
        <f>IF($D352="","",IF($I352="",$H352,EDATE($I352,Paramètres!$B$5)))</f>
        <v/>
      </c>
      <c r="L352" t="str">
        <f>IF($D352="","",EDATE($D352,Paramètres!$B$6))</f>
        <v/>
      </c>
      <c r="M352" t="str">
        <f>IF($F352="","",IF($F352&gt;=Paramètres!$B$7,"Oui","Non"))</f>
        <v/>
      </c>
      <c r="N352" t="str">
        <f>IF($F352="","",IF($F352&gt;=Paramètres!$B$8,"Oui","Non"))</f>
        <v/>
      </c>
      <c r="O352" t="str">
        <f>IF($D352="","",IF($I352="", "Parcours (1ère année)",IF(Paramètres!$B$3&gt;=($L352-Paramètres!$B$9), "Bilan récapitulatif (8 ans)",IF(Paramètres!$B$3&gt;=($K352-Paramètres!$B$9), "Parcours (tous les 4 ans)",IF($N352="Oui","Fin de carrière",IF($M352="Oui","Mi-carrière",""))))))</f>
        <v/>
      </c>
      <c r="U352" s="3"/>
      <c r="V352" s="3"/>
      <c r="Z352" s="3"/>
    </row>
    <row r="353" spans="6:26" x14ac:dyDescent="0.2">
      <c r="F353" t="str">
        <f>IF($E353="","",DATEDIF($E353,Paramètres!$B$3,"Y"))</f>
        <v/>
      </c>
      <c r="G353" t="str">
        <f>IF($D353="","",DATEDIF($D353,Paramètres!$B$3,"Y"))</f>
        <v/>
      </c>
      <c r="H353" t="str">
        <f>IF($D353="","",EDATE($D353,Paramètres!$B$4))</f>
        <v/>
      </c>
      <c r="K353" t="str">
        <f>IF($D353="","",IF($I353="",$H353,EDATE($I353,Paramètres!$B$5)))</f>
        <v/>
      </c>
      <c r="L353" t="str">
        <f>IF($D353="","",EDATE($D353,Paramètres!$B$6))</f>
        <v/>
      </c>
      <c r="M353" t="str">
        <f>IF($F353="","",IF($F353&gt;=Paramètres!$B$7,"Oui","Non"))</f>
        <v/>
      </c>
      <c r="N353" t="str">
        <f>IF($F353="","",IF($F353&gt;=Paramètres!$B$8,"Oui","Non"))</f>
        <v/>
      </c>
      <c r="O353" t="str">
        <f>IF($D353="","",IF($I353="", "Parcours (1ère année)",IF(Paramètres!$B$3&gt;=($L353-Paramètres!$B$9), "Bilan récapitulatif (8 ans)",IF(Paramètres!$B$3&gt;=($K353-Paramètres!$B$9), "Parcours (tous les 4 ans)",IF($N353="Oui","Fin de carrière",IF($M353="Oui","Mi-carrière",""))))))</f>
        <v/>
      </c>
      <c r="U353" s="3"/>
      <c r="V353" s="3"/>
      <c r="Z353" s="3"/>
    </row>
    <row r="354" spans="6:26" x14ac:dyDescent="0.2">
      <c r="F354" t="str">
        <f>IF($E354="","",DATEDIF($E354,Paramètres!$B$3,"Y"))</f>
        <v/>
      </c>
      <c r="G354" t="str">
        <f>IF($D354="","",DATEDIF($D354,Paramètres!$B$3,"Y"))</f>
        <v/>
      </c>
      <c r="H354" t="str">
        <f>IF($D354="","",EDATE($D354,Paramètres!$B$4))</f>
        <v/>
      </c>
      <c r="K354" t="str">
        <f>IF($D354="","",IF($I354="",$H354,EDATE($I354,Paramètres!$B$5)))</f>
        <v/>
      </c>
      <c r="L354" t="str">
        <f>IF($D354="","",EDATE($D354,Paramètres!$B$6))</f>
        <v/>
      </c>
      <c r="M354" t="str">
        <f>IF($F354="","",IF($F354&gt;=Paramètres!$B$7,"Oui","Non"))</f>
        <v/>
      </c>
      <c r="N354" t="str">
        <f>IF($F354="","",IF($F354&gt;=Paramètres!$B$8,"Oui","Non"))</f>
        <v/>
      </c>
      <c r="O354" t="str">
        <f>IF($D354="","",IF($I354="", "Parcours (1ère année)",IF(Paramètres!$B$3&gt;=($L354-Paramètres!$B$9), "Bilan récapitulatif (8 ans)",IF(Paramètres!$B$3&gt;=($K354-Paramètres!$B$9), "Parcours (tous les 4 ans)",IF($N354="Oui","Fin de carrière",IF($M354="Oui","Mi-carrière",""))))))</f>
        <v/>
      </c>
      <c r="U354" s="3"/>
      <c r="V354" s="3"/>
      <c r="Z354" s="3"/>
    </row>
    <row r="355" spans="6:26" x14ac:dyDescent="0.2">
      <c r="F355" t="str">
        <f>IF($E355="","",DATEDIF($E355,Paramètres!$B$3,"Y"))</f>
        <v/>
      </c>
      <c r="G355" t="str">
        <f>IF($D355="","",DATEDIF($D355,Paramètres!$B$3,"Y"))</f>
        <v/>
      </c>
      <c r="H355" t="str">
        <f>IF($D355="","",EDATE($D355,Paramètres!$B$4))</f>
        <v/>
      </c>
      <c r="K355" t="str">
        <f>IF($D355="","",IF($I355="",$H355,EDATE($I355,Paramètres!$B$5)))</f>
        <v/>
      </c>
      <c r="L355" t="str">
        <f>IF($D355="","",EDATE($D355,Paramètres!$B$6))</f>
        <v/>
      </c>
      <c r="M355" t="str">
        <f>IF($F355="","",IF($F355&gt;=Paramètres!$B$7,"Oui","Non"))</f>
        <v/>
      </c>
      <c r="N355" t="str">
        <f>IF($F355="","",IF($F355&gt;=Paramètres!$B$8,"Oui","Non"))</f>
        <v/>
      </c>
      <c r="O355" t="str">
        <f>IF($D355="","",IF($I355="", "Parcours (1ère année)",IF(Paramètres!$B$3&gt;=($L355-Paramètres!$B$9), "Bilan récapitulatif (8 ans)",IF(Paramètres!$B$3&gt;=($K355-Paramètres!$B$9), "Parcours (tous les 4 ans)",IF($N355="Oui","Fin de carrière",IF($M355="Oui","Mi-carrière",""))))))</f>
        <v/>
      </c>
      <c r="U355" s="3"/>
      <c r="V355" s="3"/>
      <c r="Z355" s="3"/>
    </row>
    <row r="356" spans="6:26" x14ac:dyDescent="0.2">
      <c r="F356" t="str">
        <f>IF($E356="","",DATEDIF($E356,Paramètres!$B$3,"Y"))</f>
        <v/>
      </c>
      <c r="G356" t="str">
        <f>IF($D356="","",DATEDIF($D356,Paramètres!$B$3,"Y"))</f>
        <v/>
      </c>
      <c r="H356" t="str">
        <f>IF($D356="","",EDATE($D356,Paramètres!$B$4))</f>
        <v/>
      </c>
      <c r="K356" t="str">
        <f>IF($D356="","",IF($I356="",$H356,EDATE($I356,Paramètres!$B$5)))</f>
        <v/>
      </c>
      <c r="L356" t="str">
        <f>IF($D356="","",EDATE($D356,Paramètres!$B$6))</f>
        <v/>
      </c>
      <c r="M356" t="str">
        <f>IF($F356="","",IF($F356&gt;=Paramètres!$B$7,"Oui","Non"))</f>
        <v/>
      </c>
      <c r="N356" t="str">
        <f>IF($F356="","",IF($F356&gt;=Paramètres!$B$8,"Oui","Non"))</f>
        <v/>
      </c>
      <c r="O356" t="str">
        <f>IF($D356="","",IF($I356="", "Parcours (1ère année)",IF(Paramètres!$B$3&gt;=($L356-Paramètres!$B$9), "Bilan récapitulatif (8 ans)",IF(Paramètres!$B$3&gt;=($K356-Paramètres!$B$9), "Parcours (tous les 4 ans)",IF($N356="Oui","Fin de carrière",IF($M356="Oui","Mi-carrière",""))))))</f>
        <v/>
      </c>
      <c r="U356" s="3"/>
      <c r="V356" s="3"/>
      <c r="Z356" s="3"/>
    </row>
    <row r="357" spans="6:26" x14ac:dyDescent="0.2">
      <c r="F357" t="str">
        <f>IF($E357="","",DATEDIF($E357,Paramètres!$B$3,"Y"))</f>
        <v/>
      </c>
      <c r="G357" t="str">
        <f>IF($D357="","",DATEDIF($D357,Paramètres!$B$3,"Y"))</f>
        <v/>
      </c>
      <c r="H357" t="str">
        <f>IF($D357="","",EDATE($D357,Paramètres!$B$4))</f>
        <v/>
      </c>
      <c r="K357" t="str">
        <f>IF($D357="","",IF($I357="",$H357,EDATE($I357,Paramètres!$B$5)))</f>
        <v/>
      </c>
      <c r="L357" t="str">
        <f>IF($D357="","",EDATE($D357,Paramètres!$B$6))</f>
        <v/>
      </c>
      <c r="M357" t="str">
        <f>IF($F357="","",IF($F357&gt;=Paramètres!$B$7,"Oui","Non"))</f>
        <v/>
      </c>
      <c r="N357" t="str">
        <f>IF($F357="","",IF($F357&gt;=Paramètres!$B$8,"Oui","Non"))</f>
        <v/>
      </c>
      <c r="O357" t="str">
        <f>IF($D357="","",IF($I357="", "Parcours (1ère année)",IF(Paramètres!$B$3&gt;=($L357-Paramètres!$B$9), "Bilan récapitulatif (8 ans)",IF(Paramètres!$B$3&gt;=($K357-Paramètres!$B$9), "Parcours (tous les 4 ans)",IF($N357="Oui","Fin de carrière",IF($M357="Oui","Mi-carrière",""))))))</f>
        <v/>
      </c>
      <c r="U357" s="3"/>
      <c r="V357" s="3"/>
      <c r="Z357" s="3"/>
    </row>
    <row r="358" spans="6:26" x14ac:dyDescent="0.2">
      <c r="F358" t="str">
        <f>IF($E358="","",DATEDIF($E358,Paramètres!$B$3,"Y"))</f>
        <v/>
      </c>
      <c r="G358" t="str">
        <f>IF($D358="","",DATEDIF($D358,Paramètres!$B$3,"Y"))</f>
        <v/>
      </c>
      <c r="H358" t="str">
        <f>IF($D358="","",EDATE($D358,Paramètres!$B$4))</f>
        <v/>
      </c>
      <c r="K358" t="str">
        <f>IF($D358="","",IF($I358="",$H358,EDATE($I358,Paramètres!$B$5)))</f>
        <v/>
      </c>
      <c r="L358" t="str">
        <f>IF($D358="","",EDATE($D358,Paramètres!$B$6))</f>
        <v/>
      </c>
      <c r="M358" t="str">
        <f>IF($F358="","",IF($F358&gt;=Paramètres!$B$7,"Oui","Non"))</f>
        <v/>
      </c>
      <c r="N358" t="str">
        <f>IF($F358="","",IF($F358&gt;=Paramètres!$B$8,"Oui","Non"))</f>
        <v/>
      </c>
      <c r="O358" t="str">
        <f>IF($D358="","",IF($I358="", "Parcours (1ère année)",IF(Paramètres!$B$3&gt;=($L358-Paramètres!$B$9), "Bilan récapitulatif (8 ans)",IF(Paramètres!$B$3&gt;=($K358-Paramètres!$B$9), "Parcours (tous les 4 ans)",IF($N358="Oui","Fin de carrière",IF($M358="Oui","Mi-carrière",""))))))</f>
        <v/>
      </c>
      <c r="U358" s="3"/>
      <c r="V358" s="3"/>
      <c r="Z358" s="3"/>
    </row>
    <row r="359" spans="6:26" x14ac:dyDescent="0.2">
      <c r="F359" t="str">
        <f>IF($E359="","",DATEDIF($E359,Paramètres!$B$3,"Y"))</f>
        <v/>
      </c>
      <c r="G359" t="str">
        <f>IF($D359="","",DATEDIF($D359,Paramètres!$B$3,"Y"))</f>
        <v/>
      </c>
      <c r="H359" t="str">
        <f>IF($D359="","",EDATE($D359,Paramètres!$B$4))</f>
        <v/>
      </c>
      <c r="K359" t="str">
        <f>IF($D359="","",IF($I359="",$H359,EDATE($I359,Paramètres!$B$5)))</f>
        <v/>
      </c>
      <c r="L359" t="str">
        <f>IF($D359="","",EDATE($D359,Paramètres!$B$6))</f>
        <v/>
      </c>
      <c r="M359" t="str">
        <f>IF($F359="","",IF($F359&gt;=Paramètres!$B$7,"Oui","Non"))</f>
        <v/>
      </c>
      <c r="N359" t="str">
        <f>IF($F359="","",IF($F359&gt;=Paramètres!$B$8,"Oui","Non"))</f>
        <v/>
      </c>
      <c r="O359" t="str">
        <f>IF($D359="","",IF($I359="", "Parcours (1ère année)",IF(Paramètres!$B$3&gt;=($L359-Paramètres!$B$9), "Bilan récapitulatif (8 ans)",IF(Paramètres!$B$3&gt;=($K359-Paramètres!$B$9), "Parcours (tous les 4 ans)",IF($N359="Oui","Fin de carrière",IF($M359="Oui","Mi-carrière",""))))))</f>
        <v/>
      </c>
      <c r="U359" s="3"/>
      <c r="V359" s="3"/>
      <c r="Z359" s="3"/>
    </row>
    <row r="360" spans="6:26" x14ac:dyDescent="0.2">
      <c r="F360" t="str">
        <f>IF($E360="","",DATEDIF($E360,Paramètres!$B$3,"Y"))</f>
        <v/>
      </c>
      <c r="G360" t="str">
        <f>IF($D360="","",DATEDIF($D360,Paramètres!$B$3,"Y"))</f>
        <v/>
      </c>
      <c r="H360" t="str">
        <f>IF($D360="","",EDATE($D360,Paramètres!$B$4))</f>
        <v/>
      </c>
      <c r="K360" t="str">
        <f>IF($D360="","",IF($I360="",$H360,EDATE($I360,Paramètres!$B$5)))</f>
        <v/>
      </c>
      <c r="L360" t="str">
        <f>IF($D360="","",EDATE($D360,Paramètres!$B$6))</f>
        <v/>
      </c>
      <c r="M360" t="str">
        <f>IF($F360="","",IF($F360&gt;=Paramètres!$B$7,"Oui","Non"))</f>
        <v/>
      </c>
      <c r="N360" t="str">
        <f>IF($F360="","",IF($F360&gt;=Paramètres!$B$8,"Oui","Non"))</f>
        <v/>
      </c>
      <c r="O360" t="str">
        <f>IF($D360="","",IF($I360="", "Parcours (1ère année)",IF(Paramètres!$B$3&gt;=($L360-Paramètres!$B$9), "Bilan récapitulatif (8 ans)",IF(Paramètres!$B$3&gt;=($K360-Paramètres!$B$9), "Parcours (tous les 4 ans)",IF($N360="Oui","Fin de carrière",IF($M360="Oui","Mi-carrière",""))))))</f>
        <v/>
      </c>
      <c r="U360" s="3"/>
      <c r="V360" s="3"/>
      <c r="Z360" s="3"/>
    </row>
    <row r="361" spans="6:26" x14ac:dyDescent="0.2">
      <c r="F361" t="str">
        <f>IF($E361="","",DATEDIF($E361,Paramètres!$B$3,"Y"))</f>
        <v/>
      </c>
      <c r="G361" t="str">
        <f>IF($D361="","",DATEDIF($D361,Paramètres!$B$3,"Y"))</f>
        <v/>
      </c>
      <c r="H361" t="str">
        <f>IF($D361="","",EDATE($D361,Paramètres!$B$4))</f>
        <v/>
      </c>
      <c r="K361" t="str">
        <f>IF($D361="","",IF($I361="",$H361,EDATE($I361,Paramètres!$B$5)))</f>
        <v/>
      </c>
      <c r="L361" t="str">
        <f>IF($D361="","",EDATE($D361,Paramètres!$B$6))</f>
        <v/>
      </c>
      <c r="M361" t="str">
        <f>IF($F361="","",IF($F361&gt;=Paramètres!$B$7,"Oui","Non"))</f>
        <v/>
      </c>
      <c r="N361" t="str">
        <f>IF($F361="","",IF($F361&gt;=Paramètres!$B$8,"Oui","Non"))</f>
        <v/>
      </c>
      <c r="O361" t="str">
        <f>IF($D361="","",IF($I361="", "Parcours (1ère année)",IF(Paramètres!$B$3&gt;=($L361-Paramètres!$B$9), "Bilan récapitulatif (8 ans)",IF(Paramètres!$B$3&gt;=($K361-Paramètres!$B$9), "Parcours (tous les 4 ans)",IF($N361="Oui","Fin de carrière",IF($M361="Oui","Mi-carrière",""))))))</f>
        <v/>
      </c>
      <c r="U361" s="3"/>
      <c r="V361" s="3"/>
      <c r="Z361" s="3"/>
    </row>
    <row r="362" spans="6:26" x14ac:dyDescent="0.2">
      <c r="F362" t="str">
        <f>IF($E362="","",DATEDIF($E362,Paramètres!$B$3,"Y"))</f>
        <v/>
      </c>
      <c r="G362" t="str">
        <f>IF($D362="","",DATEDIF($D362,Paramètres!$B$3,"Y"))</f>
        <v/>
      </c>
      <c r="H362" t="str">
        <f>IF($D362="","",EDATE($D362,Paramètres!$B$4))</f>
        <v/>
      </c>
      <c r="K362" t="str">
        <f>IF($D362="","",IF($I362="",$H362,EDATE($I362,Paramètres!$B$5)))</f>
        <v/>
      </c>
      <c r="L362" t="str">
        <f>IF($D362="","",EDATE($D362,Paramètres!$B$6))</f>
        <v/>
      </c>
      <c r="M362" t="str">
        <f>IF($F362="","",IF($F362&gt;=Paramètres!$B$7,"Oui","Non"))</f>
        <v/>
      </c>
      <c r="N362" t="str">
        <f>IF($F362="","",IF($F362&gt;=Paramètres!$B$8,"Oui","Non"))</f>
        <v/>
      </c>
      <c r="O362" t="str">
        <f>IF($D362="","",IF($I362="", "Parcours (1ère année)",IF(Paramètres!$B$3&gt;=($L362-Paramètres!$B$9), "Bilan récapitulatif (8 ans)",IF(Paramètres!$B$3&gt;=($K362-Paramètres!$B$9), "Parcours (tous les 4 ans)",IF($N362="Oui","Fin de carrière",IF($M362="Oui","Mi-carrière",""))))))</f>
        <v/>
      </c>
      <c r="U362" s="3"/>
      <c r="V362" s="3"/>
      <c r="Z362" s="3"/>
    </row>
    <row r="363" spans="6:26" x14ac:dyDescent="0.2">
      <c r="F363" t="str">
        <f>IF($E363="","",DATEDIF($E363,Paramètres!$B$3,"Y"))</f>
        <v/>
      </c>
      <c r="G363" t="str">
        <f>IF($D363="","",DATEDIF($D363,Paramètres!$B$3,"Y"))</f>
        <v/>
      </c>
      <c r="H363" t="str">
        <f>IF($D363="","",EDATE($D363,Paramètres!$B$4))</f>
        <v/>
      </c>
      <c r="K363" t="str">
        <f>IF($D363="","",IF($I363="",$H363,EDATE($I363,Paramètres!$B$5)))</f>
        <v/>
      </c>
      <c r="L363" t="str">
        <f>IF($D363="","",EDATE($D363,Paramètres!$B$6))</f>
        <v/>
      </c>
      <c r="M363" t="str">
        <f>IF($F363="","",IF($F363&gt;=Paramètres!$B$7,"Oui","Non"))</f>
        <v/>
      </c>
      <c r="N363" t="str">
        <f>IF($F363="","",IF($F363&gt;=Paramètres!$B$8,"Oui","Non"))</f>
        <v/>
      </c>
      <c r="O363" t="str">
        <f>IF($D363="","",IF($I363="", "Parcours (1ère année)",IF(Paramètres!$B$3&gt;=($L363-Paramètres!$B$9), "Bilan récapitulatif (8 ans)",IF(Paramètres!$B$3&gt;=($K363-Paramètres!$B$9), "Parcours (tous les 4 ans)",IF($N363="Oui","Fin de carrière",IF($M363="Oui","Mi-carrière",""))))))</f>
        <v/>
      </c>
      <c r="U363" s="3"/>
      <c r="V363" s="3"/>
      <c r="Z363" s="3"/>
    </row>
    <row r="364" spans="6:26" x14ac:dyDescent="0.2">
      <c r="F364" t="str">
        <f>IF($E364="","",DATEDIF($E364,Paramètres!$B$3,"Y"))</f>
        <v/>
      </c>
      <c r="G364" t="str">
        <f>IF($D364="","",DATEDIF($D364,Paramètres!$B$3,"Y"))</f>
        <v/>
      </c>
      <c r="H364" t="str">
        <f>IF($D364="","",EDATE($D364,Paramètres!$B$4))</f>
        <v/>
      </c>
      <c r="K364" t="str">
        <f>IF($D364="","",IF($I364="",$H364,EDATE($I364,Paramètres!$B$5)))</f>
        <v/>
      </c>
      <c r="L364" t="str">
        <f>IF($D364="","",EDATE($D364,Paramètres!$B$6))</f>
        <v/>
      </c>
      <c r="M364" t="str">
        <f>IF($F364="","",IF($F364&gt;=Paramètres!$B$7,"Oui","Non"))</f>
        <v/>
      </c>
      <c r="N364" t="str">
        <f>IF($F364="","",IF($F364&gt;=Paramètres!$B$8,"Oui","Non"))</f>
        <v/>
      </c>
      <c r="O364" t="str">
        <f>IF($D364="","",IF($I364="", "Parcours (1ère année)",IF(Paramètres!$B$3&gt;=($L364-Paramètres!$B$9), "Bilan récapitulatif (8 ans)",IF(Paramètres!$B$3&gt;=($K364-Paramètres!$B$9), "Parcours (tous les 4 ans)",IF($N364="Oui","Fin de carrière",IF($M364="Oui","Mi-carrière",""))))))</f>
        <v/>
      </c>
      <c r="U364" s="3"/>
      <c r="V364" s="3"/>
      <c r="Z364" s="3"/>
    </row>
    <row r="365" spans="6:26" x14ac:dyDescent="0.2">
      <c r="F365" t="str">
        <f>IF($E365="","",DATEDIF($E365,Paramètres!$B$3,"Y"))</f>
        <v/>
      </c>
      <c r="G365" t="str">
        <f>IF($D365="","",DATEDIF($D365,Paramètres!$B$3,"Y"))</f>
        <v/>
      </c>
      <c r="H365" t="str">
        <f>IF($D365="","",EDATE($D365,Paramètres!$B$4))</f>
        <v/>
      </c>
      <c r="K365" t="str">
        <f>IF($D365="","",IF($I365="",$H365,EDATE($I365,Paramètres!$B$5)))</f>
        <v/>
      </c>
      <c r="L365" t="str">
        <f>IF($D365="","",EDATE($D365,Paramètres!$B$6))</f>
        <v/>
      </c>
      <c r="M365" t="str">
        <f>IF($F365="","",IF($F365&gt;=Paramètres!$B$7,"Oui","Non"))</f>
        <v/>
      </c>
      <c r="N365" t="str">
        <f>IF($F365="","",IF($F365&gt;=Paramètres!$B$8,"Oui","Non"))</f>
        <v/>
      </c>
      <c r="O365" t="str">
        <f>IF($D365="","",IF($I365="", "Parcours (1ère année)",IF(Paramètres!$B$3&gt;=($L365-Paramètres!$B$9), "Bilan récapitulatif (8 ans)",IF(Paramètres!$B$3&gt;=($K365-Paramètres!$B$9), "Parcours (tous les 4 ans)",IF($N365="Oui","Fin de carrière",IF($M365="Oui","Mi-carrière",""))))))</f>
        <v/>
      </c>
      <c r="U365" s="3"/>
      <c r="V365" s="3"/>
      <c r="Z365" s="3"/>
    </row>
    <row r="366" spans="6:26" x14ac:dyDescent="0.2">
      <c r="F366" t="str">
        <f>IF($E366="","",DATEDIF($E366,Paramètres!$B$3,"Y"))</f>
        <v/>
      </c>
      <c r="G366" t="str">
        <f>IF($D366="","",DATEDIF($D366,Paramètres!$B$3,"Y"))</f>
        <v/>
      </c>
      <c r="H366" t="str">
        <f>IF($D366="","",EDATE($D366,Paramètres!$B$4))</f>
        <v/>
      </c>
      <c r="K366" t="str">
        <f>IF($D366="","",IF($I366="",$H366,EDATE($I366,Paramètres!$B$5)))</f>
        <v/>
      </c>
      <c r="L366" t="str">
        <f>IF($D366="","",EDATE($D366,Paramètres!$B$6))</f>
        <v/>
      </c>
      <c r="M366" t="str">
        <f>IF($F366="","",IF($F366&gt;=Paramètres!$B$7,"Oui","Non"))</f>
        <v/>
      </c>
      <c r="N366" t="str">
        <f>IF($F366="","",IF($F366&gt;=Paramètres!$B$8,"Oui","Non"))</f>
        <v/>
      </c>
      <c r="O366" t="str">
        <f>IF($D366="","",IF($I366="", "Parcours (1ère année)",IF(Paramètres!$B$3&gt;=($L366-Paramètres!$B$9), "Bilan récapitulatif (8 ans)",IF(Paramètres!$B$3&gt;=($K366-Paramètres!$B$9), "Parcours (tous les 4 ans)",IF($N366="Oui","Fin de carrière",IF($M366="Oui","Mi-carrière",""))))))</f>
        <v/>
      </c>
      <c r="U366" s="3"/>
      <c r="V366" s="3"/>
      <c r="Z366" s="3"/>
    </row>
    <row r="367" spans="6:26" x14ac:dyDescent="0.2">
      <c r="F367" t="str">
        <f>IF($E367="","",DATEDIF($E367,Paramètres!$B$3,"Y"))</f>
        <v/>
      </c>
      <c r="G367" t="str">
        <f>IF($D367="","",DATEDIF($D367,Paramètres!$B$3,"Y"))</f>
        <v/>
      </c>
      <c r="H367" t="str">
        <f>IF($D367="","",EDATE($D367,Paramètres!$B$4))</f>
        <v/>
      </c>
      <c r="K367" t="str">
        <f>IF($D367="","",IF($I367="",$H367,EDATE($I367,Paramètres!$B$5)))</f>
        <v/>
      </c>
      <c r="L367" t="str">
        <f>IF($D367="","",EDATE($D367,Paramètres!$B$6))</f>
        <v/>
      </c>
      <c r="M367" t="str">
        <f>IF($F367="","",IF($F367&gt;=Paramètres!$B$7,"Oui","Non"))</f>
        <v/>
      </c>
      <c r="N367" t="str">
        <f>IF($F367="","",IF($F367&gt;=Paramètres!$B$8,"Oui","Non"))</f>
        <v/>
      </c>
      <c r="O367" t="str">
        <f>IF($D367="","",IF($I367="", "Parcours (1ère année)",IF(Paramètres!$B$3&gt;=($L367-Paramètres!$B$9), "Bilan récapitulatif (8 ans)",IF(Paramètres!$B$3&gt;=($K367-Paramètres!$B$9), "Parcours (tous les 4 ans)",IF($N367="Oui","Fin de carrière",IF($M367="Oui","Mi-carrière",""))))))</f>
        <v/>
      </c>
      <c r="U367" s="3"/>
      <c r="V367" s="3"/>
      <c r="Z367" s="3"/>
    </row>
    <row r="368" spans="6:26" x14ac:dyDescent="0.2">
      <c r="F368" t="str">
        <f>IF($E368="","",DATEDIF($E368,Paramètres!$B$3,"Y"))</f>
        <v/>
      </c>
      <c r="G368" t="str">
        <f>IF($D368="","",DATEDIF($D368,Paramètres!$B$3,"Y"))</f>
        <v/>
      </c>
      <c r="H368" t="str">
        <f>IF($D368="","",EDATE($D368,Paramètres!$B$4))</f>
        <v/>
      </c>
      <c r="K368" t="str">
        <f>IF($D368="","",IF($I368="",$H368,EDATE($I368,Paramètres!$B$5)))</f>
        <v/>
      </c>
      <c r="L368" t="str">
        <f>IF($D368="","",EDATE($D368,Paramètres!$B$6))</f>
        <v/>
      </c>
      <c r="M368" t="str">
        <f>IF($F368="","",IF($F368&gt;=Paramètres!$B$7,"Oui","Non"))</f>
        <v/>
      </c>
      <c r="N368" t="str">
        <f>IF($F368="","",IF($F368&gt;=Paramètres!$B$8,"Oui","Non"))</f>
        <v/>
      </c>
      <c r="O368" t="str">
        <f>IF($D368="","",IF($I368="", "Parcours (1ère année)",IF(Paramètres!$B$3&gt;=($L368-Paramètres!$B$9), "Bilan récapitulatif (8 ans)",IF(Paramètres!$B$3&gt;=($K368-Paramètres!$B$9), "Parcours (tous les 4 ans)",IF($N368="Oui","Fin de carrière",IF($M368="Oui","Mi-carrière",""))))))</f>
        <v/>
      </c>
      <c r="U368" s="3"/>
      <c r="V368" s="3"/>
      <c r="Z368" s="3"/>
    </row>
    <row r="369" spans="6:26" x14ac:dyDescent="0.2">
      <c r="F369" t="str">
        <f>IF($E369="","",DATEDIF($E369,Paramètres!$B$3,"Y"))</f>
        <v/>
      </c>
      <c r="G369" t="str">
        <f>IF($D369="","",DATEDIF($D369,Paramètres!$B$3,"Y"))</f>
        <v/>
      </c>
      <c r="H369" t="str">
        <f>IF($D369="","",EDATE($D369,Paramètres!$B$4))</f>
        <v/>
      </c>
      <c r="K369" t="str">
        <f>IF($D369="","",IF($I369="",$H369,EDATE($I369,Paramètres!$B$5)))</f>
        <v/>
      </c>
      <c r="L369" t="str">
        <f>IF($D369="","",EDATE($D369,Paramètres!$B$6))</f>
        <v/>
      </c>
      <c r="M369" t="str">
        <f>IF($F369="","",IF($F369&gt;=Paramètres!$B$7,"Oui","Non"))</f>
        <v/>
      </c>
      <c r="N369" t="str">
        <f>IF($F369="","",IF($F369&gt;=Paramètres!$B$8,"Oui","Non"))</f>
        <v/>
      </c>
      <c r="O369" t="str">
        <f>IF($D369="","",IF($I369="", "Parcours (1ère année)",IF(Paramètres!$B$3&gt;=($L369-Paramètres!$B$9), "Bilan récapitulatif (8 ans)",IF(Paramètres!$B$3&gt;=($K369-Paramètres!$B$9), "Parcours (tous les 4 ans)",IF($N369="Oui","Fin de carrière",IF($M369="Oui","Mi-carrière",""))))))</f>
        <v/>
      </c>
      <c r="U369" s="3"/>
      <c r="V369" s="3"/>
      <c r="Z369" s="3"/>
    </row>
    <row r="370" spans="6:26" x14ac:dyDescent="0.2">
      <c r="F370" t="str">
        <f>IF($E370="","",DATEDIF($E370,Paramètres!$B$3,"Y"))</f>
        <v/>
      </c>
      <c r="G370" t="str">
        <f>IF($D370="","",DATEDIF($D370,Paramètres!$B$3,"Y"))</f>
        <v/>
      </c>
      <c r="H370" t="str">
        <f>IF($D370="","",EDATE($D370,Paramètres!$B$4))</f>
        <v/>
      </c>
      <c r="K370" t="str">
        <f>IF($D370="","",IF($I370="",$H370,EDATE($I370,Paramètres!$B$5)))</f>
        <v/>
      </c>
      <c r="L370" t="str">
        <f>IF($D370="","",EDATE($D370,Paramètres!$B$6))</f>
        <v/>
      </c>
      <c r="M370" t="str">
        <f>IF($F370="","",IF($F370&gt;=Paramètres!$B$7,"Oui","Non"))</f>
        <v/>
      </c>
      <c r="N370" t="str">
        <f>IF($F370="","",IF($F370&gt;=Paramètres!$B$8,"Oui","Non"))</f>
        <v/>
      </c>
      <c r="O370" t="str">
        <f>IF($D370="","",IF($I370="", "Parcours (1ère année)",IF(Paramètres!$B$3&gt;=($L370-Paramètres!$B$9), "Bilan récapitulatif (8 ans)",IF(Paramètres!$B$3&gt;=($K370-Paramètres!$B$9), "Parcours (tous les 4 ans)",IF($N370="Oui","Fin de carrière",IF($M370="Oui","Mi-carrière",""))))))</f>
        <v/>
      </c>
      <c r="U370" s="3"/>
      <c r="V370" s="3"/>
      <c r="Z370" s="3"/>
    </row>
    <row r="371" spans="6:26" x14ac:dyDescent="0.2">
      <c r="F371" t="str">
        <f>IF($E371="","",DATEDIF($E371,Paramètres!$B$3,"Y"))</f>
        <v/>
      </c>
      <c r="G371" t="str">
        <f>IF($D371="","",DATEDIF($D371,Paramètres!$B$3,"Y"))</f>
        <v/>
      </c>
      <c r="H371" t="str">
        <f>IF($D371="","",EDATE($D371,Paramètres!$B$4))</f>
        <v/>
      </c>
      <c r="K371" t="str">
        <f>IF($D371="","",IF($I371="",$H371,EDATE($I371,Paramètres!$B$5)))</f>
        <v/>
      </c>
      <c r="L371" t="str">
        <f>IF($D371="","",EDATE($D371,Paramètres!$B$6))</f>
        <v/>
      </c>
      <c r="M371" t="str">
        <f>IF($F371="","",IF($F371&gt;=Paramètres!$B$7,"Oui","Non"))</f>
        <v/>
      </c>
      <c r="N371" t="str">
        <f>IF($F371="","",IF($F371&gt;=Paramètres!$B$8,"Oui","Non"))</f>
        <v/>
      </c>
      <c r="O371" t="str">
        <f>IF($D371="","",IF($I371="", "Parcours (1ère année)",IF(Paramètres!$B$3&gt;=($L371-Paramètres!$B$9), "Bilan récapitulatif (8 ans)",IF(Paramètres!$B$3&gt;=($K371-Paramètres!$B$9), "Parcours (tous les 4 ans)",IF($N371="Oui","Fin de carrière",IF($M371="Oui","Mi-carrière",""))))))</f>
        <v/>
      </c>
      <c r="U371" s="3"/>
      <c r="V371" s="3"/>
      <c r="Z371" s="3"/>
    </row>
    <row r="372" spans="6:26" x14ac:dyDescent="0.2">
      <c r="F372" t="str">
        <f>IF($E372="","",DATEDIF($E372,Paramètres!$B$3,"Y"))</f>
        <v/>
      </c>
      <c r="G372" t="str">
        <f>IF($D372="","",DATEDIF($D372,Paramètres!$B$3,"Y"))</f>
        <v/>
      </c>
      <c r="H372" t="str">
        <f>IF($D372="","",EDATE($D372,Paramètres!$B$4))</f>
        <v/>
      </c>
      <c r="K372" t="str">
        <f>IF($D372="","",IF($I372="",$H372,EDATE($I372,Paramètres!$B$5)))</f>
        <v/>
      </c>
      <c r="L372" t="str">
        <f>IF($D372="","",EDATE($D372,Paramètres!$B$6))</f>
        <v/>
      </c>
      <c r="M372" t="str">
        <f>IF($F372="","",IF($F372&gt;=Paramètres!$B$7,"Oui","Non"))</f>
        <v/>
      </c>
      <c r="N372" t="str">
        <f>IF($F372="","",IF($F372&gt;=Paramètres!$B$8,"Oui","Non"))</f>
        <v/>
      </c>
      <c r="O372" t="str">
        <f>IF($D372="","",IF($I372="", "Parcours (1ère année)",IF(Paramètres!$B$3&gt;=($L372-Paramètres!$B$9), "Bilan récapitulatif (8 ans)",IF(Paramètres!$B$3&gt;=($K372-Paramètres!$B$9), "Parcours (tous les 4 ans)",IF($N372="Oui","Fin de carrière",IF($M372="Oui","Mi-carrière",""))))))</f>
        <v/>
      </c>
      <c r="U372" s="3"/>
      <c r="V372" s="3"/>
      <c r="Z372" s="3"/>
    </row>
    <row r="373" spans="6:26" x14ac:dyDescent="0.2">
      <c r="F373" t="str">
        <f>IF($E373="","",DATEDIF($E373,Paramètres!$B$3,"Y"))</f>
        <v/>
      </c>
      <c r="G373" t="str">
        <f>IF($D373="","",DATEDIF($D373,Paramètres!$B$3,"Y"))</f>
        <v/>
      </c>
      <c r="H373" t="str">
        <f>IF($D373="","",EDATE($D373,Paramètres!$B$4))</f>
        <v/>
      </c>
      <c r="K373" t="str">
        <f>IF($D373="","",IF($I373="",$H373,EDATE($I373,Paramètres!$B$5)))</f>
        <v/>
      </c>
      <c r="L373" t="str">
        <f>IF($D373="","",EDATE($D373,Paramètres!$B$6))</f>
        <v/>
      </c>
      <c r="M373" t="str">
        <f>IF($F373="","",IF($F373&gt;=Paramètres!$B$7,"Oui","Non"))</f>
        <v/>
      </c>
      <c r="N373" t="str">
        <f>IF($F373="","",IF($F373&gt;=Paramètres!$B$8,"Oui","Non"))</f>
        <v/>
      </c>
      <c r="O373" t="str">
        <f>IF($D373="","",IF($I373="", "Parcours (1ère année)",IF(Paramètres!$B$3&gt;=($L373-Paramètres!$B$9), "Bilan récapitulatif (8 ans)",IF(Paramètres!$B$3&gt;=($K373-Paramètres!$B$9), "Parcours (tous les 4 ans)",IF($N373="Oui","Fin de carrière",IF($M373="Oui","Mi-carrière",""))))))</f>
        <v/>
      </c>
      <c r="U373" s="3"/>
      <c r="V373" s="3"/>
      <c r="Z373" s="3"/>
    </row>
    <row r="374" spans="6:26" x14ac:dyDescent="0.2">
      <c r="F374" t="str">
        <f>IF($E374="","",DATEDIF($E374,Paramètres!$B$3,"Y"))</f>
        <v/>
      </c>
      <c r="G374" t="str">
        <f>IF($D374="","",DATEDIF($D374,Paramètres!$B$3,"Y"))</f>
        <v/>
      </c>
      <c r="H374" t="str">
        <f>IF($D374="","",EDATE($D374,Paramètres!$B$4))</f>
        <v/>
      </c>
      <c r="K374" t="str">
        <f>IF($D374="","",IF($I374="",$H374,EDATE($I374,Paramètres!$B$5)))</f>
        <v/>
      </c>
      <c r="L374" t="str">
        <f>IF($D374="","",EDATE($D374,Paramètres!$B$6))</f>
        <v/>
      </c>
      <c r="M374" t="str">
        <f>IF($F374="","",IF($F374&gt;=Paramètres!$B$7,"Oui","Non"))</f>
        <v/>
      </c>
      <c r="N374" t="str">
        <f>IF($F374="","",IF($F374&gt;=Paramètres!$B$8,"Oui","Non"))</f>
        <v/>
      </c>
      <c r="O374" t="str">
        <f>IF($D374="","",IF($I374="", "Parcours (1ère année)",IF(Paramètres!$B$3&gt;=($L374-Paramètres!$B$9), "Bilan récapitulatif (8 ans)",IF(Paramètres!$B$3&gt;=($K374-Paramètres!$B$9), "Parcours (tous les 4 ans)",IF($N374="Oui","Fin de carrière",IF($M374="Oui","Mi-carrière",""))))))</f>
        <v/>
      </c>
      <c r="U374" s="3"/>
      <c r="V374" s="3"/>
      <c r="Z374" s="3"/>
    </row>
    <row r="375" spans="6:26" x14ac:dyDescent="0.2">
      <c r="F375" t="str">
        <f>IF($E375="","",DATEDIF($E375,Paramètres!$B$3,"Y"))</f>
        <v/>
      </c>
      <c r="G375" t="str">
        <f>IF($D375="","",DATEDIF($D375,Paramètres!$B$3,"Y"))</f>
        <v/>
      </c>
      <c r="H375" t="str">
        <f>IF($D375="","",EDATE($D375,Paramètres!$B$4))</f>
        <v/>
      </c>
      <c r="K375" t="str">
        <f>IF($D375="","",IF($I375="",$H375,EDATE($I375,Paramètres!$B$5)))</f>
        <v/>
      </c>
      <c r="L375" t="str">
        <f>IF($D375="","",EDATE($D375,Paramètres!$B$6))</f>
        <v/>
      </c>
      <c r="M375" t="str">
        <f>IF($F375="","",IF($F375&gt;=Paramètres!$B$7,"Oui","Non"))</f>
        <v/>
      </c>
      <c r="N375" t="str">
        <f>IF($F375="","",IF($F375&gt;=Paramètres!$B$8,"Oui","Non"))</f>
        <v/>
      </c>
      <c r="O375" t="str">
        <f>IF($D375="","",IF($I375="", "Parcours (1ère année)",IF(Paramètres!$B$3&gt;=($L375-Paramètres!$B$9), "Bilan récapitulatif (8 ans)",IF(Paramètres!$B$3&gt;=($K375-Paramètres!$B$9), "Parcours (tous les 4 ans)",IF($N375="Oui","Fin de carrière",IF($M375="Oui","Mi-carrière",""))))))</f>
        <v/>
      </c>
      <c r="U375" s="3"/>
      <c r="V375" s="3"/>
      <c r="Z375" s="3"/>
    </row>
    <row r="376" spans="6:26" x14ac:dyDescent="0.2">
      <c r="F376" t="str">
        <f>IF($E376="","",DATEDIF($E376,Paramètres!$B$3,"Y"))</f>
        <v/>
      </c>
      <c r="G376" t="str">
        <f>IF($D376="","",DATEDIF($D376,Paramètres!$B$3,"Y"))</f>
        <v/>
      </c>
      <c r="H376" t="str">
        <f>IF($D376="","",EDATE($D376,Paramètres!$B$4))</f>
        <v/>
      </c>
      <c r="K376" t="str">
        <f>IF($D376="","",IF($I376="",$H376,EDATE($I376,Paramètres!$B$5)))</f>
        <v/>
      </c>
      <c r="L376" t="str">
        <f>IF($D376="","",EDATE($D376,Paramètres!$B$6))</f>
        <v/>
      </c>
      <c r="M376" t="str">
        <f>IF($F376="","",IF($F376&gt;=Paramètres!$B$7,"Oui","Non"))</f>
        <v/>
      </c>
      <c r="N376" t="str">
        <f>IF($F376="","",IF($F376&gt;=Paramètres!$B$8,"Oui","Non"))</f>
        <v/>
      </c>
      <c r="O376" t="str">
        <f>IF($D376="","",IF($I376="", "Parcours (1ère année)",IF(Paramètres!$B$3&gt;=($L376-Paramètres!$B$9), "Bilan récapitulatif (8 ans)",IF(Paramètres!$B$3&gt;=($K376-Paramètres!$B$9), "Parcours (tous les 4 ans)",IF($N376="Oui","Fin de carrière",IF($M376="Oui","Mi-carrière",""))))))</f>
        <v/>
      </c>
      <c r="U376" s="3"/>
      <c r="V376" s="3"/>
      <c r="Z376" s="3"/>
    </row>
    <row r="377" spans="6:26" x14ac:dyDescent="0.2">
      <c r="F377" t="str">
        <f>IF($E377="","",DATEDIF($E377,Paramètres!$B$3,"Y"))</f>
        <v/>
      </c>
      <c r="G377" t="str">
        <f>IF($D377="","",DATEDIF($D377,Paramètres!$B$3,"Y"))</f>
        <v/>
      </c>
      <c r="H377" t="str">
        <f>IF($D377="","",EDATE($D377,Paramètres!$B$4))</f>
        <v/>
      </c>
      <c r="K377" t="str">
        <f>IF($D377="","",IF($I377="",$H377,EDATE($I377,Paramètres!$B$5)))</f>
        <v/>
      </c>
      <c r="L377" t="str">
        <f>IF($D377="","",EDATE($D377,Paramètres!$B$6))</f>
        <v/>
      </c>
      <c r="M377" t="str">
        <f>IF($F377="","",IF($F377&gt;=Paramètres!$B$7,"Oui","Non"))</f>
        <v/>
      </c>
      <c r="N377" t="str">
        <f>IF($F377="","",IF($F377&gt;=Paramètres!$B$8,"Oui","Non"))</f>
        <v/>
      </c>
      <c r="O377" t="str">
        <f>IF($D377="","",IF($I377="", "Parcours (1ère année)",IF(Paramètres!$B$3&gt;=($L377-Paramètres!$B$9), "Bilan récapitulatif (8 ans)",IF(Paramètres!$B$3&gt;=($K377-Paramètres!$B$9), "Parcours (tous les 4 ans)",IF($N377="Oui","Fin de carrière",IF($M377="Oui","Mi-carrière",""))))))</f>
        <v/>
      </c>
      <c r="U377" s="3"/>
      <c r="V377" s="3"/>
      <c r="Z377" s="3"/>
    </row>
    <row r="378" spans="6:26" x14ac:dyDescent="0.2">
      <c r="F378" t="str">
        <f>IF($E378="","",DATEDIF($E378,Paramètres!$B$3,"Y"))</f>
        <v/>
      </c>
      <c r="G378" t="str">
        <f>IF($D378="","",DATEDIF($D378,Paramètres!$B$3,"Y"))</f>
        <v/>
      </c>
      <c r="H378" t="str">
        <f>IF($D378="","",EDATE($D378,Paramètres!$B$4))</f>
        <v/>
      </c>
      <c r="K378" t="str">
        <f>IF($D378="","",IF($I378="",$H378,EDATE($I378,Paramètres!$B$5)))</f>
        <v/>
      </c>
      <c r="L378" t="str">
        <f>IF($D378="","",EDATE($D378,Paramètres!$B$6))</f>
        <v/>
      </c>
      <c r="M378" t="str">
        <f>IF($F378="","",IF($F378&gt;=Paramètres!$B$7,"Oui","Non"))</f>
        <v/>
      </c>
      <c r="N378" t="str">
        <f>IF($F378="","",IF($F378&gt;=Paramètres!$B$8,"Oui","Non"))</f>
        <v/>
      </c>
      <c r="O378" t="str">
        <f>IF($D378="","",IF($I378="", "Parcours (1ère année)",IF(Paramètres!$B$3&gt;=($L378-Paramètres!$B$9), "Bilan récapitulatif (8 ans)",IF(Paramètres!$B$3&gt;=($K378-Paramètres!$B$9), "Parcours (tous les 4 ans)",IF($N378="Oui","Fin de carrière",IF($M378="Oui","Mi-carrière",""))))))</f>
        <v/>
      </c>
      <c r="U378" s="3"/>
      <c r="V378" s="3"/>
      <c r="Z378" s="3"/>
    </row>
    <row r="379" spans="6:26" x14ac:dyDescent="0.2">
      <c r="F379" t="str">
        <f>IF($E379="","",DATEDIF($E379,Paramètres!$B$3,"Y"))</f>
        <v/>
      </c>
      <c r="G379" t="str">
        <f>IF($D379="","",DATEDIF($D379,Paramètres!$B$3,"Y"))</f>
        <v/>
      </c>
      <c r="H379" t="str">
        <f>IF($D379="","",EDATE($D379,Paramètres!$B$4))</f>
        <v/>
      </c>
      <c r="K379" t="str">
        <f>IF($D379="","",IF($I379="",$H379,EDATE($I379,Paramètres!$B$5)))</f>
        <v/>
      </c>
      <c r="L379" t="str">
        <f>IF($D379="","",EDATE($D379,Paramètres!$B$6))</f>
        <v/>
      </c>
      <c r="M379" t="str">
        <f>IF($F379="","",IF($F379&gt;=Paramètres!$B$7,"Oui","Non"))</f>
        <v/>
      </c>
      <c r="N379" t="str">
        <f>IF($F379="","",IF($F379&gt;=Paramètres!$B$8,"Oui","Non"))</f>
        <v/>
      </c>
      <c r="O379" t="str">
        <f>IF($D379="","",IF($I379="", "Parcours (1ère année)",IF(Paramètres!$B$3&gt;=($L379-Paramètres!$B$9), "Bilan récapitulatif (8 ans)",IF(Paramètres!$B$3&gt;=($K379-Paramètres!$B$9), "Parcours (tous les 4 ans)",IF($N379="Oui","Fin de carrière",IF($M379="Oui","Mi-carrière",""))))))</f>
        <v/>
      </c>
      <c r="U379" s="3"/>
      <c r="V379" s="3"/>
      <c r="Z379" s="3"/>
    </row>
    <row r="380" spans="6:26" x14ac:dyDescent="0.2">
      <c r="F380" t="str">
        <f>IF($E380="","",DATEDIF($E380,Paramètres!$B$3,"Y"))</f>
        <v/>
      </c>
      <c r="G380" t="str">
        <f>IF($D380="","",DATEDIF($D380,Paramètres!$B$3,"Y"))</f>
        <v/>
      </c>
      <c r="H380" t="str">
        <f>IF($D380="","",EDATE($D380,Paramètres!$B$4))</f>
        <v/>
      </c>
      <c r="K380" t="str">
        <f>IF($D380="","",IF($I380="",$H380,EDATE($I380,Paramètres!$B$5)))</f>
        <v/>
      </c>
      <c r="L380" t="str">
        <f>IF($D380="","",EDATE($D380,Paramètres!$B$6))</f>
        <v/>
      </c>
      <c r="M380" t="str">
        <f>IF($F380="","",IF($F380&gt;=Paramètres!$B$7,"Oui","Non"))</f>
        <v/>
      </c>
      <c r="N380" t="str">
        <f>IF($F380="","",IF($F380&gt;=Paramètres!$B$8,"Oui","Non"))</f>
        <v/>
      </c>
      <c r="O380" t="str">
        <f>IF($D380="","",IF($I380="", "Parcours (1ère année)",IF(Paramètres!$B$3&gt;=($L380-Paramètres!$B$9), "Bilan récapitulatif (8 ans)",IF(Paramètres!$B$3&gt;=($K380-Paramètres!$B$9), "Parcours (tous les 4 ans)",IF($N380="Oui","Fin de carrière",IF($M380="Oui","Mi-carrière",""))))))</f>
        <v/>
      </c>
      <c r="U380" s="3"/>
      <c r="V380" s="3"/>
      <c r="Z380" s="3"/>
    </row>
    <row r="381" spans="6:26" x14ac:dyDescent="0.2">
      <c r="F381" t="str">
        <f>IF($E381="","",DATEDIF($E381,Paramètres!$B$3,"Y"))</f>
        <v/>
      </c>
      <c r="G381" t="str">
        <f>IF($D381="","",DATEDIF($D381,Paramètres!$B$3,"Y"))</f>
        <v/>
      </c>
      <c r="H381" t="str">
        <f>IF($D381="","",EDATE($D381,Paramètres!$B$4))</f>
        <v/>
      </c>
      <c r="K381" t="str">
        <f>IF($D381="","",IF($I381="",$H381,EDATE($I381,Paramètres!$B$5)))</f>
        <v/>
      </c>
      <c r="L381" t="str">
        <f>IF($D381="","",EDATE($D381,Paramètres!$B$6))</f>
        <v/>
      </c>
      <c r="M381" t="str">
        <f>IF($F381="","",IF($F381&gt;=Paramètres!$B$7,"Oui","Non"))</f>
        <v/>
      </c>
      <c r="N381" t="str">
        <f>IF($F381="","",IF($F381&gt;=Paramètres!$B$8,"Oui","Non"))</f>
        <v/>
      </c>
      <c r="O381" t="str">
        <f>IF($D381="","",IF($I381="", "Parcours (1ère année)",IF(Paramètres!$B$3&gt;=($L381-Paramètres!$B$9), "Bilan récapitulatif (8 ans)",IF(Paramètres!$B$3&gt;=($K381-Paramètres!$B$9), "Parcours (tous les 4 ans)",IF($N381="Oui","Fin de carrière",IF($M381="Oui","Mi-carrière",""))))))</f>
        <v/>
      </c>
      <c r="U381" s="3"/>
      <c r="V381" s="3"/>
      <c r="Z381" s="3"/>
    </row>
    <row r="382" spans="6:26" x14ac:dyDescent="0.2">
      <c r="F382" t="str">
        <f>IF($E382="","",DATEDIF($E382,Paramètres!$B$3,"Y"))</f>
        <v/>
      </c>
      <c r="G382" t="str">
        <f>IF($D382="","",DATEDIF($D382,Paramètres!$B$3,"Y"))</f>
        <v/>
      </c>
      <c r="H382" t="str">
        <f>IF($D382="","",EDATE($D382,Paramètres!$B$4))</f>
        <v/>
      </c>
      <c r="K382" t="str">
        <f>IF($D382="","",IF($I382="",$H382,EDATE($I382,Paramètres!$B$5)))</f>
        <v/>
      </c>
      <c r="L382" t="str">
        <f>IF($D382="","",EDATE($D382,Paramètres!$B$6))</f>
        <v/>
      </c>
      <c r="M382" t="str">
        <f>IF($F382="","",IF($F382&gt;=Paramètres!$B$7,"Oui","Non"))</f>
        <v/>
      </c>
      <c r="N382" t="str">
        <f>IF($F382="","",IF($F382&gt;=Paramètres!$B$8,"Oui","Non"))</f>
        <v/>
      </c>
      <c r="O382" t="str">
        <f>IF($D382="","",IF($I382="", "Parcours (1ère année)",IF(Paramètres!$B$3&gt;=($L382-Paramètres!$B$9), "Bilan récapitulatif (8 ans)",IF(Paramètres!$B$3&gt;=($K382-Paramètres!$B$9), "Parcours (tous les 4 ans)",IF($N382="Oui","Fin de carrière",IF($M382="Oui","Mi-carrière",""))))))</f>
        <v/>
      </c>
      <c r="U382" s="3"/>
      <c r="V382" s="3"/>
      <c r="Z382" s="3"/>
    </row>
    <row r="383" spans="6:26" x14ac:dyDescent="0.2">
      <c r="F383" t="str">
        <f>IF($E383="","",DATEDIF($E383,Paramètres!$B$3,"Y"))</f>
        <v/>
      </c>
      <c r="G383" t="str">
        <f>IF($D383="","",DATEDIF($D383,Paramètres!$B$3,"Y"))</f>
        <v/>
      </c>
      <c r="H383" t="str">
        <f>IF($D383="","",EDATE($D383,Paramètres!$B$4))</f>
        <v/>
      </c>
      <c r="K383" t="str">
        <f>IF($D383="","",IF($I383="",$H383,EDATE($I383,Paramètres!$B$5)))</f>
        <v/>
      </c>
      <c r="L383" t="str">
        <f>IF($D383="","",EDATE($D383,Paramètres!$B$6))</f>
        <v/>
      </c>
      <c r="M383" t="str">
        <f>IF($F383="","",IF($F383&gt;=Paramètres!$B$7,"Oui","Non"))</f>
        <v/>
      </c>
      <c r="N383" t="str">
        <f>IF($F383="","",IF($F383&gt;=Paramètres!$B$8,"Oui","Non"))</f>
        <v/>
      </c>
      <c r="O383" t="str">
        <f>IF($D383="","",IF($I383="", "Parcours (1ère année)",IF(Paramètres!$B$3&gt;=($L383-Paramètres!$B$9), "Bilan récapitulatif (8 ans)",IF(Paramètres!$B$3&gt;=($K383-Paramètres!$B$9), "Parcours (tous les 4 ans)",IF($N383="Oui","Fin de carrière",IF($M383="Oui","Mi-carrière",""))))))</f>
        <v/>
      </c>
      <c r="U383" s="3"/>
      <c r="V383" s="3"/>
      <c r="Z383" s="3"/>
    </row>
    <row r="384" spans="6:26" x14ac:dyDescent="0.2">
      <c r="F384" t="str">
        <f>IF($E384="","",DATEDIF($E384,Paramètres!$B$3,"Y"))</f>
        <v/>
      </c>
      <c r="G384" t="str">
        <f>IF($D384="","",DATEDIF($D384,Paramètres!$B$3,"Y"))</f>
        <v/>
      </c>
      <c r="H384" t="str">
        <f>IF($D384="","",EDATE($D384,Paramètres!$B$4))</f>
        <v/>
      </c>
      <c r="K384" t="str">
        <f>IF($D384="","",IF($I384="",$H384,EDATE($I384,Paramètres!$B$5)))</f>
        <v/>
      </c>
      <c r="L384" t="str">
        <f>IF($D384="","",EDATE($D384,Paramètres!$B$6))</f>
        <v/>
      </c>
      <c r="M384" t="str">
        <f>IF($F384="","",IF($F384&gt;=Paramètres!$B$7,"Oui","Non"))</f>
        <v/>
      </c>
      <c r="N384" t="str">
        <f>IF($F384="","",IF($F384&gt;=Paramètres!$B$8,"Oui","Non"))</f>
        <v/>
      </c>
      <c r="O384" t="str">
        <f>IF($D384="","",IF($I384="", "Parcours (1ère année)",IF(Paramètres!$B$3&gt;=($L384-Paramètres!$B$9), "Bilan récapitulatif (8 ans)",IF(Paramètres!$B$3&gt;=($K384-Paramètres!$B$9), "Parcours (tous les 4 ans)",IF($N384="Oui","Fin de carrière",IF($M384="Oui","Mi-carrière",""))))))</f>
        <v/>
      </c>
      <c r="U384" s="3"/>
      <c r="V384" s="3"/>
      <c r="Z384" s="3"/>
    </row>
    <row r="385" spans="6:26" x14ac:dyDescent="0.2">
      <c r="F385" t="str">
        <f>IF($E385="","",DATEDIF($E385,Paramètres!$B$3,"Y"))</f>
        <v/>
      </c>
      <c r="G385" t="str">
        <f>IF($D385="","",DATEDIF($D385,Paramètres!$B$3,"Y"))</f>
        <v/>
      </c>
      <c r="H385" t="str">
        <f>IF($D385="","",EDATE($D385,Paramètres!$B$4))</f>
        <v/>
      </c>
      <c r="K385" t="str">
        <f>IF($D385="","",IF($I385="",$H385,EDATE($I385,Paramètres!$B$5)))</f>
        <v/>
      </c>
      <c r="L385" t="str">
        <f>IF($D385="","",EDATE($D385,Paramètres!$B$6))</f>
        <v/>
      </c>
      <c r="M385" t="str">
        <f>IF($F385="","",IF($F385&gt;=Paramètres!$B$7,"Oui","Non"))</f>
        <v/>
      </c>
      <c r="N385" t="str">
        <f>IF($F385="","",IF($F385&gt;=Paramètres!$B$8,"Oui","Non"))</f>
        <v/>
      </c>
      <c r="O385" t="str">
        <f>IF($D385="","",IF($I385="", "Parcours (1ère année)",IF(Paramètres!$B$3&gt;=($L385-Paramètres!$B$9), "Bilan récapitulatif (8 ans)",IF(Paramètres!$B$3&gt;=($K385-Paramètres!$B$9), "Parcours (tous les 4 ans)",IF($N385="Oui","Fin de carrière",IF($M385="Oui","Mi-carrière",""))))))</f>
        <v/>
      </c>
      <c r="U385" s="3"/>
      <c r="V385" s="3"/>
      <c r="Z385" s="3"/>
    </row>
    <row r="386" spans="6:26" x14ac:dyDescent="0.2">
      <c r="F386" t="str">
        <f>IF($E386="","",DATEDIF($E386,Paramètres!$B$3,"Y"))</f>
        <v/>
      </c>
      <c r="G386" t="str">
        <f>IF($D386="","",DATEDIF($D386,Paramètres!$B$3,"Y"))</f>
        <v/>
      </c>
      <c r="H386" t="str">
        <f>IF($D386="","",EDATE($D386,Paramètres!$B$4))</f>
        <v/>
      </c>
      <c r="K386" t="str">
        <f>IF($D386="","",IF($I386="",$H386,EDATE($I386,Paramètres!$B$5)))</f>
        <v/>
      </c>
      <c r="L386" t="str">
        <f>IF($D386="","",EDATE($D386,Paramètres!$B$6))</f>
        <v/>
      </c>
      <c r="M386" t="str">
        <f>IF($F386="","",IF($F386&gt;=Paramètres!$B$7,"Oui","Non"))</f>
        <v/>
      </c>
      <c r="N386" t="str">
        <f>IF($F386="","",IF($F386&gt;=Paramètres!$B$8,"Oui","Non"))</f>
        <v/>
      </c>
      <c r="O386" t="str">
        <f>IF($D386="","",IF($I386="", "Parcours (1ère année)",IF(Paramètres!$B$3&gt;=($L386-Paramètres!$B$9), "Bilan récapitulatif (8 ans)",IF(Paramètres!$B$3&gt;=($K386-Paramètres!$B$9), "Parcours (tous les 4 ans)",IF($N386="Oui","Fin de carrière",IF($M386="Oui","Mi-carrière",""))))))</f>
        <v/>
      </c>
      <c r="U386" s="3"/>
      <c r="V386" s="3"/>
      <c r="Z386" s="3"/>
    </row>
    <row r="387" spans="6:26" x14ac:dyDescent="0.2">
      <c r="F387" t="str">
        <f>IF($E387="","",DATEDIF($E387,Paramètres!$B$3,"Y"))</f>
        <v/>
      </c>
      <c r="G387" t="str">
        <f>IF($D387="","",DATEDIF($D387,Paramètres!$B$3,"Y"))</f>
        <v/>
      </c>
      <c r="H387" t="str">
        <f>IF($D387="","",EDATE($D387,Paramètres!$B$4))</f>
        <v/>
      </c>
      <c r="K387" t="str">
        <f>IF($D387="","",IF($I387="",$H387,EDATE($I387,Paramètres!$B$5)))</f>
        <v/>
      </c>
      <c r="L387" t="str">
        <f>IF($D387="","",EDATE($D387,Paramètres!$B$6))</f>
        <v/>
      </c>
      <c r="M387" t="str">
        <f>IF($F387="","",IF($F387&gt;=Paramètres!$B$7,"Oui","Non"))</f>
        <v/>
      </c>
      <c r="N387" t="str">
        <f>IF($F387="","",IF($F387&gt;=Paramètres!$B$8,"Oui","Non"))</f>
        <v/>
      </c>
      <c r="O387" t="str">
        <f>IF($D387="","",IF($I387="", "Parcours (1ère année)",IF(Paramètres!$B$3&gt;=($L387-Paramètres!$B$9), "Bilan récapitulatif (8 ans)",IF(Paramètres!$B$3&gt;=($K387-Paramètres!$B$9), "Parcours (tous les 4 ans)",IF($N387="Oui","Fin de carrière",IF($M387="Oui","Mi-carrière",""))))))</f>
        <v/>
      </c>
      <c r="U387" s="3"/>
      <c r="V387" s="3"/>
      <c r="Z387" s="3"/>
    </row>
    <row r="388" spans="6:26" x14ac:dyDescent="0.2">
      <c r="F388" t="str">
        <f>IF($E388="","",DATEDIF($E388,Paramètres!$B$3,"Y"))</f>
        <v/>
      </c>
      <c r="G388" t="str">
        <f>IF($D388="","",DATEDIF($D388,Paramètres!$B$3,"Y"))</f>
        <v/>
      </c>
      <c r="H388" t="str">
        <f>IF($D388="","",EDATE($D388,Paramètres!$B$4))</f>
        <v/>
      </c>
      <c r="K388" t="str">
        <f>IF($D388="","",IF($I388="",$H388,EDATE($I388,Paramètres!$B$5)))</f>
        <v/>
      </c>
      <c r="L388" t="str">
        <f>IF($D388="","",EDATE($D388,Paramètres!$B$6))</f>
        <v/>
      </c>
      <c r="M388" t="str">
        <f>IF($F388="","",IF($F388&gt;=Paramètres!$B$7,"Oui","Non"))</f>
        <v/>
      </c>
      <c r="N388" t="str">
        <f>IF($F388="","",IF($F388&gt;=Paramètres!$B$8,"Oui","Non"))</f>
        <v/>
      </c>
      <c r="O388" t="str">
        <f>IF($D388="","",IF($I388="", "Parcours (1ère année)",IF(Paramètres!$B$3&gt;=($L388-Paramètres!$B$9), "Bilan récapitulatif (8 ans)",IF(Paramètres!$B$3&gt;=($K388-Paramètres!$B$9), "Parcours (tous les 4 ans)",IF($N388="Oui","Fin de carrière",IF($M388="Oui","Mi-carrière",""))))))</f>
        <v/>
      </c>
      <c r="U388" s="3"/>
      <c r="V388" s="3"/>
      <c r="Z388" s="3"/>
    </row>
    <row r="389" spans="6:26" x14ac:dyDescent="0.2">
      <c r="F389" t="str">
        <f>IF($E389="","",DATEDIF($E389,Paramètres!$B$3,"Y"))</f>
        <v/>
      </c>
      <c r="G389" t="str">
        <f>IF($D389="","",DATEDIF($D389,Paramètres!$B$3,"Y"))</f>
        <v/>
      </c>
      <c r="H389" t="str">
        <f>IF($D389="","",EDATE($D389,Paramètres!$B$4))</f>
        <v/>
      </c>
      <c r="K389" t="str">
        <f>IF($D389="","",IF($I389="",$H389,EDATE($I389,Paramètres!$B$5)))</f>
        <v/>
      </c>
      <c r="L389" t="str">
        <f>IF($D389="","",EDATE($D389,Paramètres!$B$6))</f>
        <v/>
      </c>
      <c r="M389" t="str">
        <f>IF($F389="","",IF($F389&gt;=Paramètres!$B$7,"Oui","Non"))</f>
        <v/>
      </c>
      <c r="N389" t="str">
        <f>IF($F389="","",IF($F389&gt;=Paramètres!$B$8,"Oui","Non"))</f>
        <v/>
      </c>
      <c r="O389" t="str">
        <f>IF($D389="","",IF($I389="", "Parcours (1ère année)",IF(Paramètres!$B$3&gt;=($L389-Paramètres!$B$9), "Bilan récapitulatif (8 ans)",IF(Paramètres!$B$3&gt;=($K389-Paramètres!$B$9), "Parcours (tous les 4 ans)",IF($N389="Oui","Fin de carrière",IF($M389="Oui","Mi-carrière",""))))))</f>
        <v/>
      </c>
      <c r="U389" s="3"/>
      <c r="V389" s="3"/>
      <c r="Z389" s="3"/>
    </row>
    <row r="390" spans="6:26" x14ac:dyDescent="0.2">
      <c r="F390" t="str">
        <f>IF($E390="","",DATEDIF($E390,Paramètres!$B$3,"Y"))</f>
        <v/>
      </c>
      <c r="G390" t="str">
        <f>IF($D390="","",DATEDIF($D390,Paramètres!$B$3,"Y"))</f>
        <v/>
      </c>
      <c r="H390" t="str">
        <f>IF($D390="","",EDATE($D390,Paramètres!$B$4))</f>
        <v/>
      </c>
      <c r="K390" t="str">
        <f>IF($D390="","",IF($I390="",$H390,EDATE($I390,Paramètres!$B$5)))</f>
        <v/>
      </c>
      <c r="L390" t="str">
        <f>IF($D390="","",EDATE($D390,Paramètres!$B$6))</f>
        <v/>
      </c>
      <c r="M390" t="str">
        <f>IF($F390="","",IF($F390&gt;=Paramètres!$B$7,"Oui","Non"))</f>
        <v/>
      </c>
      <c r="N390" t="str">
        <f>IF($F390="","",IF($F390&gt;=Paramètres!$B$8,"Oui","Non"))</f>
        <v/>
      </c>
      <c r="O390" t="str">
        <f>IF($D390="","",IF($I390="", "Parcours (1ère année)",IF(Paramètres!$B$3&gt;=($L390-Paramètres!$B$9), "Bilan récapitulatif (8 ans)",IF(Paramètres!$B$3&gt;=($K390-Paramètres!$B$9), "Parcours (tous les 4 ans)",IF($N390="Oui","Fin de carrière",IF($M390="Oui","Mi-carrière",""))))))</f>
        <v/>
      </c>
      <c r="U390" s="3"/>
      <c r="V390" s="3"/>
      <c r="Z390" s="3"/>
    </row>
    <row r="391" spans="6:26" x14ac:dyDescent="0.2">
      <c r="F391" t="str">
        <f>IF($E391="","",DATEDIF($E391,Paramètres!$B$3,"Y"))</f>
        <v/>
      </c>
      <c r="G391" t="str">
        <f>IF($D391="","",DATEDIF($D391,Paramètres!$B$3,"Y"))</f>
        <v/>
      </c>
      <c r="H391" t="str">
        <f>IF($D391="","",EDATE($D391,Paramètres!$B$4))</f>
        <v/>
      </c>
      <c r="K391" t="str">
        <f>IF($D391="","",IF($I391="",$H391,EDATE($I391,Paramètres!$B$5)))</f>
        <v/>
      </c>
      <c r="L391" t="str">
        <f>IF($D391="","",EDATE($D391,Paramètres!$B$6))</f>
        <v/>
      </c>
      <c r="M391" t="str">
        <f>IF($F391="","",IF($F391&gt;=Paramètres!$B$7,"Oui","Non"))</f>
        <v/>
      </c>
      <c r="N391" t="str">
        <f>IF($F391="","",IF($F391&gt;=Paramètres!$B$8,"Oui","Non"))</f>
        <v/>
      </c>
      <c r="O391" t="str">
        <f>IF($D391="","",IF($I391="", "Parcours (1ère année)",IF(Paramètres!$B$3&gt;=($L391-Paramètres!$B$9), "Bilan récapitulatif (8 ans)",IF(Paramètres!$B$3&gt;=($K391-Paramètres!$B$9), "Parcours (tous les 4 ans)",IF($N391="Oui","Fin de carrière",IF($M391="Oui","Mi-carrière",""))))))</f>
        <v/>
      </c>
      <c r="U391" s="3"/>
      <c r="V391" s="3"/>
      <c r="Z391" s="3"/>
    </row>
    <row r="392" spans="6:26" x14ac:dyDescent="0.2">
      <c r="F392" t="str">
        <f>IF($E392="","",DATEDIF($E392,Paramètres!$B$3,"Y"))</f>
        <v/>
      </c>
      <c r="G392" t="str">
        <f>IF($D392="","",DATEDIF($D392,Paramètres!$B$3,"Y"))</f>
        <v/>
      </c>
      <c r="H392" t="str">
        <f>IF($D392="","",EDATE($D392,Paramètres!$B$4))</f>
        <v/>
      </c>
      <c r="K392" t="str">
        <f>IF($D392="","",IF($I392="",$H392,EDATE($I392,Paramètres!$B$5)))</f>
        <v/>
      </c>
      <c r="L392" t="str">
        <f>IF($D392="","",EDATE($D392,Paramètres!$B$6))</f>
        <v/>
      </c>
      <c r="M392" t="str">
        <f>IF($F392="","",IF($F392&gt;=Paramètres!$B$7,"Oui","Non"))</f>
        <v/>
      </c>
      <c r="N392" t="str">
        <f>IF($F392="","",IF($F392&gt;=Paramètres!$B$8,"Oui","Non"))</f>
        <v/>
      </c>
      <c r="O392" t="str">
        <f>IF($D392="","",IF($I392="", "Parcours (1ère année)",IF(Paramètres!$B$3&gt;=($L392-Paramètres!$B$9), "Bilan récapitulatif (8 ans)",IF(Paramètres!$B$3&gt;=($K392-Paramètres!$B$9), "Parcours (tous les 4 ans)",IF($N392="Oui","Fin de carrière",IF($M392="Oui","Mi-carrière",""))))))</f>
        <v/>
      </c>
      <c r="U392" s="3"/>
      <c r="V392" s="3"/>
      <c r="Z392" s="3"/>
    </row>
    <row r="393" spans="6:26" x14ac:dyDescent="0.2">
      <c r="F393" t="str">
        <f>IF($E393="","",DATEDIF($E393,Paramètres!$B$3,"Y"))</f>
        <v/>
      </c>
      <c r="G393" t="str">
        <f>IF($D393="","",DATEDIF($D393,Paramètres!$B$3,"Y"))</f>
        <v/>
      </c>
      <c r="H393" t="str">
        <f>IF($D393="","",EDATE($D393,Paramètres!$B$4))</f>
        <v/>
      </c>
      <c r="K393" t="str">
        <f>IF($D393="","",IF($I393="",$H393,EDATE($I393,Paramètres!$B$5)))</f>
        <v/>
      </c>
      <c r="L393" t="str">
        <f>IF($D393="","",EDATE($D393,Paramètres!$B$6))</f>
        <v/>
      </c>
      <c r="M393" t="str">
        <f>IF($F393="","",IF($F393&gt;=Paramètres!$B$7,"Oui","Non"))</f>
        <v/>
      </c>
      <c r="N393" t="str">
        <f>IF($F393="","",IF($F393&gt;=Paramètres!$B$8,"Oui","Non"))</f>
        <v/>
      </c>
      <c r="O393" t="str">
        <f>IF($D393="","",IF($I393="", "Parcours (1ère année)",IF(Paramètres!$B$3&gt;=($L393-Paramètres!$B$9), "Bilan récapitulatif (8 ans)",IF(Paramètres!$B$3&gt;=($K393-Paramètres!$B$9), "Parcours (tous les 4 ans)",IF($N393="Oui","Fin de carrière",IF($M393="Oui","Mi-carrière",""))))))</f>
        <v/>
      </c>
      <c r="U393" s="3"/>
      <c r="V393" s="3"/>
      <c r="Z393" s="3"/>
    </row>
    <row r="394" spans="6:26" x14ac:dyDescent="0.2">
      <c r="F394" t="str">
        <f>IF($E394="","",DATEDIF($E394,Paramètres!$B$3,"Y"))</f>
        <v/>
      </c>
      <c r="G394" t="str">
        <f>IF($D394="","",DATEDIF($D394,Paramètres!$B$3,"Y"))</f>
        <v/>
      </c>
      <c r="H394" t="str">
        <f>IF($D394="","",EDATE($D394,Paramètres!$B$4))</f>
        <v/>
      </c>
      <c r="K394" t="str">
        <f>IF($D394="","",IF($I394="",$H394,EDATE($I394,Paramètres!$B$5)))</f>
        <v/>
      </c>
      <c r="L394" t="str">
        <f>IF($D394="","",EDATE($D394,Paramètres!$B$6))</f>
        <v/>
      </c>
      <c r="M394" t="str">
        <f>IF($F394="","",IF($F394&gt;=Paramètres!$B$7,"Oui","Non"))</f>
        <v/>
      </c>
      <c r="N394" t="str">
        <f>IF($F394="","",IF($F394&gt;=Paramètres!$B$8,"Oui","Non"))</f>
        <v/>
      </c>
      <c r="O394" t="str">
        <f>IF($D394="","",IF($I394="", "Parcours (1ère année)",IF(Paramètres!$B$3&gt;=($L394-Paramètres!$B$9), "Bilan récapitulatif (8 ans)",IF(Paramètres!$B$3&gt;=($K394-Paramètres!$B$9), "Parcours (tous les 4 ans)",IF($N394="Oui","Fin de carrière",IF($M394="Oui","Mi-carrière",""))))))</f>
        <v/>
      </c>
      <c r="U394" s="3"/>
      <c r="V394" s="3"/>
      <c r="Z394" s="3"/>
    </row>
    <row r="395" spans="6:26" x14ac:dyDescent="0.2">
      <c r="F395" t="str">
        <f>IF($E395="","",DATEDIF($E395,Paramètres!$B$3,"Y"))</f>
        <v/>
      </c>
      <c r="G395" t="str">
        <f>IF($D395="","",DATEDIF($D395,Paramètres!$B$3,"Y"))</f>
        <v/>
      </c>
      <c r="H395" t="str">
        <f>IF($D395="","",EDATE($D395,Paramètres!$B$4))</f>
        <v/>
      </c>
      <c r="K395" t="str">
        <f>IF($D395="","",IF($I395="",$H395,EDATE($I395,Paramètres!$B$5)))</f>
        <v/>
      </c>
      <c r="L395" t="str">
        <f>IF($D395="","",EDATE($D395,Paramètres!$B$6))</f>
        <v/>
      </c>
      <c r="M395" t="str">
        <f>IF($F395="","",IF($F395&gt;=Paramètres!$B$7,"Oui","Non"))</f>
        <v/>
      </c>
      <c r="N395" t="str">
        <f>IF($F395="","",IF($F395&gt;=Paramètres!$B$8,"Oui","Non"))</f>
        <v/>
      </c>
      <c r="O395" t="str">
        <f>IF($D395="","",IF($I395="", "Parcours (1ère année)",IF(Paramètres!$B$3&gt;=($L395-Paramètres!$B$9), "Bilan récapitulatif (8 ans)",IF(Paramètres!$B$3&gt;=($K395-Paramètres!$B$9), "Parcours (tous les 4 ans)",IF($N395="Oui","Fin de carrière",IF($M395="Oui","Mi-carrière",""))))))</f>
        <v/>
      </c>
      <c r="U395" s="3"/>
      <c r="V395" s="3"/>
      <c r="Z395" s="3"/>
    </row>
    <row r="396" spans="6:26" x14ac:dyDescent="0.2">
      <c r="F396" t="str">
        <f>IF($E396="","",DATEDIF($E396,Paramètres!$B$3,"Y"))</f>
        <v/>
      </c>
      <c r="G396" t="str">
        <f>IF($D396="","",DATEDIF($D396,Paramètres!$B$3,"Y"))</f>
        <v/>
      </c>
      <c r="H396" t="str">
        <f>IF($D396="","",EDATE($D396,Paramètres!$B$4))</f>
        <v/>
      </c>
      <c r="K396" t="str">
        <f>IF($D396="","",IF($I396="",$H396,EDATE($I396,Paramètres!$B$5)))</f>
        <v/>
      </c>
      <c r="L396" t="str">
        <f>IF($D396="","",EDATE($D396,Paramètres!$B$6))</f>
        <v/>
      </c>
      <c r="M396" t="str">
        <f>IF($F396="","",IF($F396&gt;=Paramètres!$B$7,"Oui","Non"))</f>
        <v/>
      </c>
      <c r="N396" t="str">
        <f>IF($F396="","",IF($F396&gt;=Paramètres!$B$8,"Oui","Non"))</f>
        <v/>
      </c>
      <c r="O396" t="str">
        <f>IF($D396="","",IF($I396="", "Parcours (1ère année)",IF(Paramètres!$B$3&gt;=($L396-Paramètres!$B$9), "Bilan récapitulatif (8 ans)",IF(Paramètres!$B$3&gt;=($K396-Paramètres!$B$9), "Parcours (tous les 4 ans)",IF($N396="Oui","Fin de carrière",IF($M396="Oui","Mi-carrière",""))))))</f>
        <v/>
      </c>
      <c r="U396" s="3"/>
      <c r="V396" s="3"/>
      <c r="Z396" s="3"/>
    </row>
    <row r="397" spans="6:26" x14ac:dyDescent="0.2">
      <c r="F397" t="str">
        <f>IF($E397="","",DATEDIF($E397,Paramètres!$B$3,"Y"))</f>
        <v/>
      </c>
      <c r="G397" t="str">
        <f>IF($D397="","",DATEDIF($D397,Paramètres!$B$3,"Y"))</f>
        <v/>
      </c>
      <c r="H397" t="str">
        <f>IF($D397="","",EDATE($D397,Paramètres!$B$4))</f>
        <v/>
      </c>
      <c r="K397" t="str">
        <f>IF($D397="","",IF($I397="",$H397,EDATE($I397,Paramètres!$B$5)))</f>
        <v/>
      </c>
      <c r="L397" t="str">
        <f>IF($D397="","",EDATE($D397,Paramètres!$B$6))</f>
        <v/>
      </c>
      <c r="M397" t="str">
        <f>IF($F397="","",IF($F397&gt;=Paramètres!$B$7,"Oui","Non"))</f>
        <v/>
      </c>
      <c r="N397" t="str">
        <f>IF($F397="","",IF($F397&gt;=Paramètres!$B$8,"Oui","Non"))</f>
        <v/>
      </c>
      <c r="O397" t="str">
        <f>IF($D397="","",IF($I397="", "Parcours (1ère année)",IF(Paramètres!$B$3&gt;=($L397-Paramètres!$B$9), "Bilan récapitulatif (8 ans)",IF(Paramètres!$B$3&gt;=($K397-Paramètres!$B$9), "Parcours (tous les 4 ans)",IF($N397="Oui","Fin de carrière",IF($M397="Oui","Mi-carrière",""))))))</f>
        <v/>
      </c>
      <c r="U397" s="3"/>
      <c r="V397" s="3"/>
      <c r="Z397" s="3"/>
    </row>
    <row r="398" spans="6:26" x14ac:dyDescent="0.2">
      <c r="F398" t="str">
        <f>IF($E398="","",DATEDIF($E398,Paramètres!$B$3,"Y"))</f>
        <v/>
      </c>
      <c r="G398" t="str">
        <f>IF($D398="","",DATEDIF($D398,Paramètres!$B$3,"Y"))</f>
        <v/>
      </c>
      <c r="H398" t="str">
        <f>IF($D398="","",EDATE($D398,Paramètres!$B$4))</f>
        <v/>
      </c>
      <c r="K398" t="str">
        <f>IF($D398="","",IF($I398="",$H398,EDATE($I398,Paramètres!$B$5)))</f>
        <v/>
      </c>
      <c r="L398" t="str">
        <f>IF($D398="","",EDATE($D398,Paramètres!$B$6))</f>
        <v/>
      </c>
      <c r="M398" t="str">
        <f>IF($F398="","",IF($F398&gt;=Paramètres!$B$7,"Oui","Non"))</f>
        <v/>
      </c>
      <c r="N398" t="str">
        <f>IF($F398="","",IF($F398&gt;=Paramètres!$B$8,"Oui","Non"))</f>
        <v/>
      </c>
      <c r="O398" t="str">
        <f>IF($D398="","",IF($I398="", "Parcours (1ère année)",IF(Paramètres!$B$3&gt;=($L398-Paramètres!$B$9), "Bilan récapitulatif (8 ans)",IF(Paramètres!$B$3&gt;=($K398-Paramètres!$B$9), "Parcours (tous les 4 ans)",IF($N398="Oui","Fin de carrière",IF($M398="Oui","Mi-carrière",""))))))</f>
        <v/>
      </c>
      <c r="U398" s="3"/>
      <c r="V398" s="3"/>
      <c r="Z398" s="3"/>
    </row>
    <row r="399" spans="6:26" x14ac:dyDescent="0.2">
      <c r="F399" t="str">
        <f>IF($E399="","",DATEDIF($E399,Paramètres!$B$3,"Y"))</f>
        <v/>
      </c>
      <c r="G399" t="str">
        <f>IF($D399="","",DATEDIF($D399,Paramètres!$B$3,"Y"))</f>
        <v/>
      </c>
      <c r="H399" t="str">
        <f>IF($D399="","",EDATE($D399,Paramètres!$B$4))</f>
        <v/>
      </c>
      <c r="K399" t="str">
        <f>IF($D399="","",IF($I399="",$H399,EDATE($I399,Paramètres!$B$5)))</f>
        <v/>
      </c>
      <c r="L399" t="str">
        <f>IF($D399="","",EDATE($D399,Paramètres!$B$6))</f>
        <v/>
      </c>
      <c r="M399" t="str">
        <f>IF($F399="","",IF($F399&gt;=Paramètres!$B$7,"Oui","Non"))</f>
        <v/>
      </c>
      <c r="N399" t="str">
        <f>IF($F399="","",IF($F399&gt;=Paramètres!$B$8,"Oui","Non"))</f>
        <v/>
      </c>
      <c r="O399" t="str">
        <f>IF($D399="","",IF($I399="", "Parcours (1ère année)",IF(Paramètres!$B$3&gt;=($L399-Paramètres!$B$9), "Bilan récapitulatif (8 ans)",IF(Paramètres!$B$3&gt;=($K399-Paramètres!$B$9), "Parcours (tous les 4 ans)",IF($N399="Oui","Fin de carrière",IF($M399="Oui","Mi-carrière",""))))))</f>
        <v/>
      </c>
      <c r="U399" s="3"/>
      <c r="V399" s="3"/>
      <c r="Z399" s="3"/>
    </row>
    <row r="400" spans="6:26" x14ac:dyDescent="0.2">
      <c r="F400" t="str">
        <f>IF($E400="","",DATEDIF($E400,Paramètres!$B$3,"Y"))</f>
        <v/>
      </c>
      <c r="G400" t="str">
        <f>IF($D400="","",DATEDIF($D400,Paramètres!$B$3,"Y"))</f>
        <v/>
      </c>
      <c r="H400" t="str">
        <f>IF($D400="","",EDATE($D400,Paramètres!$B$4))</f>
        <v/>
      </c>
      <c r="K400" t="str">
        <f>IF($D400="","",IF($I400="",$H400,EDATE($I400,Paramètres!$B$5)))</f>
        <v/>
      </c>
      <c r="L400" t="str">
        <f>IF($D400="","",EDATE($D400,Paramètres!$B$6))</f>
        <v/>
      </c>
      <c r="M400" t="str">
        <f>IF($F400="","",IF($F400&gt;=Paramètres!$B$7,"Oui","Non"))</f>
        <v/>
      </c>
      <c r="N400" t="str">
        <f>IF($F400="","",IF($F400&gt;=Paramètres!$B$8,"Oui","Non"))</f>
        <v/>
      </c>
      <c r="O400" t="str">
        <f>IF($D400="","",IF($I400="", "Parcours (1ère année)",IF(Paramètres!$B$3&gt;=($L400-Paramètres!$B$9), "Bilan récapitulatif (8 ans)",IF(Paramètres!$B$3&gt;=($K400-Paramètres!$B$9), "Parcours (tous les 4 ans)",IF($N400="Oui","Fin de carrière",IF($M400="Oui","Mi-carrière",""))))))</f>
        <v/>
      </c>
      <c r="U400" s="3"/>
      <c r="V400" s="3"/>
      <c r="Z400" s="3"/>
    </row>
    <row r="401" spans="6:26" x14ac:dyDescent="0.2">
      <c r="F401" t="str">
        <f>IF($E401="","",DATEDIF($E401,Paramètres!$B$3,"Y"))</f>
        <v/>
      </c>
      <c r="G401" t="str">
        <f>IF($D401="","",DATEDIF($D401,Paramètres!$B$3,"Y"))</f>
        <v/>
      </c>
      <c r="H401" t="str">
        <f>IF($D401="","",EDATE($D401,Paramètres!$B$4))</f>
        <v/>
      </c>
      <c r="K401" t="str">
        <f>IF($D401="","",IF($I401="",$H401,EDATE($I401,Paramètres!$B$5)))</f>
        <v/>
      </c>
      <c r="L401" t="str">
        <f>IF($D401="","",EDATE($D401,Paramètres!$B$6))</f>
        <v/>
      </c>
      <c r="M401" t="str">
        <f>IF($F401="","",IF($F401&gt;=Paramètres!$B$7,"Oui","Non"))</f>
        <v/>
      </c>
      <c r="N401" t="str">
        <f>IF($F401="","",IF($F401&gt;=Paramètres!$B$8,"Oui","Non"))</f>
        <v/>
      </c>
      <c r="O401" t="str">
        <f>IF($D401="","",IF($I401="", "Parcours (1ère année)",IF(Paramètres!$B$3&gt;=($L401-Paramètres!$B$9), "Bilan récapitulatif (8 ans)",IF(Paramètres!$B$3&gt;=($K401-Paramètres!$B$9), "Parcours (tous les 4 ans)",IF($N401="Oui","Fin de carrière",IF($M401="Oui","Mi-carrière",""))))))</f>
        <v/>
      </c>
      <c r="U401" s="3"/>
      <c r="V401" s="3"/>
      <c r="Z401" s="3"/>
    </row>
    <row r="402" spans="6:26" x14ac:dyDescent="0.2">
      <c r="F402" t="str">
        <f>IF($E402="","",DATEDIF($E402,Paramètres!$B$3,"Y"))</f>
        <v/>
      </c>
      <c r="G402" t="str">
        <f>IF($D402="","",DATEDIF($D402,Paramètres!$B$3,"Y"))</f>
        <v/>
      </c>
      <c r="H402" t="str">
        <f>IF($D402="","",EDATE($D402,Paramètres!$B$4))</f>
        <v/>
      </c>
      <c r="K402" t="str">
        <f>IF($D402="","",IF($I402="",$H402,EDATE($I402,Paramètres!$B$5)))</f>
        <v/>
      </c>
      <c r="L402" t="str">
        <f>IF($D402="","",EDATE($D402,Paramètres!$B$6))</f>
        <v/>
      </c>
      <c r="M402" t="str">
        <f>IF($F402="","",IF($F402&gt;=Paramètres!$B$7,"Oui","Non"))</f>
        <v/>
      </c>
      <c r="N402" t="str">
        <f>IF($F402="","",IF($F402&gt;=Paramètres!$B$8,"Oui","Non"))</f>
        <v/>
      </c>
      <c r="O402" t="str">
        <f>IF($D402="","",IF($I402="", "Parcours (1ère année)",IF(Paramètres!$B$3&gt;=($L402-Paramètres!$B$9), "Bilan récapitulatif (8 ans)",IF(Paramètres!$B$3&gt;=($K402-Paramètres!$B$9), "Parcours (tous les 4 ans)",IF($N402="Oui","Fin de carrière",IF($M402="Oui","Mi-carrière",""))))))</f>
        <v/>
      </c>
      <c r="U402" s="3"/>
      <c r="V402" s="3"/>
      <c r="Z402" s="3"/>
    </row>
    <row r="403" spans="6:26" x14ac:dyDescent="0.2">
      <c r="F403" t="str">
        <f>IF($E403="","",DATEDIF($E403,Paramètres!$B$3,"Y"))</f>
        <v/>
      </c>
      <c r="G403" t="str">
        <f>IF($D403="","",DATEDIF($D403,Paramètres!$B$3,"Y"))</f>
        <v/>
      </c>
      <c r="H403" t="str">
        <f>IF($D403="","",EDATE($D403,Paramètres!$B$4))</f>
        <v/>
      </c>
      <c r="K403" t="str">
        <f>IF($D403="","",IF($I403="",$H403,EDATE($I403,Paramètres!$B$5)))</f>
        <v/>
      </c>
      <c r="L403" t="str">
        <f>IF($D403="","",EDATE($D403,Paramètres!$B$6))</f>
        <v/>
      </c>
      <c r="M403" t="str">
        <f>IF($F403="","",IF($F403&gt;=Paramètres!$B$7,"Oui","Non"))</f>
        <v/>
      </c>
      <c r="N403" t="str">
        <f>IF($F403="","",IF($F403&gt;=Paramètres!$B$8,"Oui","Non"))</f>
        <v/>
      </c>
      <c r="O403" t="str">
        <f>IF($D403="","",IF($I403="", "Parcours (1ère année)",IF(Paramètres!$B$3&gt;=($L403-Paramètres!$B$9), "Bilan récapitulatif (8 ans)",IF(Paramètres!$B$3&gt;=($K403-Paramètres!$B$9), "Parcours (tous les 4 ans)",IF($N403="Oui","Fin de carrière",IF($M403="Oui","Mi-carrière",""))))))</f>
        <v/>
      </c>
      <c r="U403" s="3"/>
      <c r="V403" s="3"/>
      <c r="Z403" s="3"/>
    </row>
    <row r="404" spans="6:26" x14ac:dyDescent="0.2">
      <c r="F404" t="str">
        <f>IF($E404="","",DATEDIF($E404,Paramètres!$B$3,"Y"))</f>
        <v/>
      </c>
      <c r="G404" t="str">
        <f>IF($D404="","",DATEDIF($D404,Paramètres!$B$3,"Y"))</f>
        <v/>
      </c>
      <c r="H404" t="str">
        <f>IF($D404="","",EDATE($D404,Paramètres!$B$4))</f>
        <v/>
      </c>
      <c r="K404" t="str">
        <f>IF($D404="","",IF($I404="",$H404,EDATE($I404,Paramètres!$B$5)))</f>
        <v/>
      </c>
      <c r="L404" t="str">
        <f>IF($D404="","",EDATE($D404,Paramètres!$B$6))</f>
        <v/>
      </c>
      <c r="M404" t="str">
        <f>IF($F404="","",IF($F404&gt;=Paramètres!$B$7,"Oui","Non"))</f>
        <v/>
      </c>
      <c r="N404" t="str">
        <f>IF($F404="","",IF($F404&gt;=Paramètres!$B$8,"Oui","Non"))</f>
        <v/>
      </c>
      <c r="O404" t="str">
        <f>IF($D404="","",IF($I404="", "Parcours (1ère année)",IF(Paramètres!$B$3&gt;=($L404-Paramètres!$B$9), "Bilan récapitulatif (8 ans)",IF(Paramètres!$B$3&gt;=($K404-Paramètres!$B$9), "Parcours (tous les 4 ans)",IF($N404="Oui","Fin de carrière",IF($M404="Oui","Mi-carrière",""))))))</f>
        <v/>
      </c>
      <c r="U404" s="3"/>
      <c r="V404" s="3"/>
      <c r="Z404" s="3"/>
    </row>
    <row r="405" spans="6:26" x14ac:dyDescent="0.2">
      <c r="F405" t="str">
        <f>IF($E405="","",DATEDIF($E405,Paramètres!$B$3,"Y"))</f>
        <v/>
      </c>
      <c r="G405" t="str">
        <f>IF($D405="","",DATEDIF($D405,Paramètres!$B$3,"Y"))</f>
        <v/>
      </c>
      <c r="H405" t="str">
        <f>IF($D405="","",EDATE($D405,Paramètres!$B$4))</f>
        <v/>
      </c>
      <c r="K405" t="str">
        <f>IF($D405="","",IF($I405="",$H405,EDATE($I405,Paramètres!$B$5)))</f>
        <v/>
      </c>
      <c r="L405" t="str">
        <f>IF($D405="","",EDATE($D405,Paramètres!$B$6))</f>
        <v/>
      </c>
      <c r="M405" t="str">
        <f>IF($F405="","",IF($F405&gt;=Paramètres!$B$7,"Oui","Non"))</f>
        <v/>
      </c>
      <c r="N405" t="str">
        <f>IF($F405="","",IF($F405&gt;=Paramètres!$B$8,"Oui","Non"))</f>
        <v/>
      </c>
      <c r="O405" t="str">
        <f>IF($D405="","",IF($I405="", "Parcours (1ère année)",IF(Paramètres!$B$3&gt;=($L405-Paramètres!$B$9), "Bilan récapitulatif (8 ans)",IF(Paramètres!$B$3&gt;=($K405-Paramètres!$B$9), "Parcours (tous les 4 ans)",IF($N405="Oui","Fin de carrière",IF($M405="Oui","Mi-carrière",""))))))</f>
        <v/>
      </c>
      <c r="U405" s="3"/>
      <c r="V405" s="3"/>
      <c r="Z405" s="3"/>
    </row>
    <row r="406" spans="6:26" x14ac:dyDescent="0.2">
      <c r="F406" t="str">
        <f>IF($E406="","",DATEDIF($E406,Paramètres!$B$3,"Y"))</f>
        <v/>
      </c>
      <c r="G406" t="str">
        <f>IF($D406="","",DATEDIF($D406,Paramètres!$B$3,"Y"))</f>
        <v/>
      </c>
      <c r="H406" t="str">
        <f>IF($D406="","",EDATE($D406,Paramètres!$B$4))</f>
        <v/>
      </c>
      <c r="K406" t="str">
        <f>IF($D406="","",IF($I406="",$H406,EDATE($I406,Paramètres!$B$5)))</f>
        <v/>
      </c>
      <c r="L406" t="str">
        <f>IF($D406="","",EDATE($D406,Paramètres!$B$6))</f>
        <v/>
      </c>
      <c r="M406" t="str">
        <f>IF($F406="","",IF($F406&gt;=Paramètres!$B$7,"Oui","Non"))</f>
        <v/>
      </c>
      <c r="N406" t="str">
        <f>IF($F406="","",IF($F406&gt;=Paramètres!$B$8,"Oui","Non"))</f>
        <v/>
      </c>
      <c r="O406" t="str">
        <f>IF($D406="","",IF($I406="", "Parcours (1ère année)",IF(Paramètres!$B$3&gt;=($L406-Paramètres!$B$9), "Bilan récapitulatif (8 ans)",IF(Paramètres!$B$3&gt;=($K406-Paramètres!$B$9), "Parcours (tous les 4 ans)",IF($N406="Oui","Fin de carrière",IF($M406="Oui","Mi-carrière",""))))))</f>
        <v/>
      </c>
      <c r="U406" s="3"/>
      <c r="V406" s="3"/>
      <c r="Z406" s="3"/>
    </row>
    <row r="407" spans="6:26" x14ac:dyDescent="0.2">
      <c r="F407" t="str">
        <f>IF($E407="","",DATEDIF($E407,Paramètres!$B$3,"Y"))</f>
        <v/>
      </c>
      <c r="G407" t="str">
        <f>IF($D407="","",DATEDIF($D407,Paramètres!$B$3,"Y"))</f>
        <v/>
      </c>
      <c r="H407" t="str">
        <f>IF($D407="","",EDATE($D407,Paramètres!$B$4))</f>
        <v/>
      </c>
      <c r="K407" t="str">
        <f>IF($D407="","",IF($I407="",$H407,EDATE($I407,Paramètres!$B$5)))</f>
        <v/>
      </c>
      <c r="L407" t="str">
        <f>IF($D407="","",EDATE($D407,Paramètres!$B$6))</f>
        <v/>
      </c>
      <c r="M407" t="str">
        <f>IF($F407="","",IF($F407&gt;=Paramètres!$B$7,"Oui","Non"))</f>
        <v/>
      </c>
      <c r="N407" t="str">
        <f>IF($F407="","",IF($F407&gt;=Paramètres!$B$8,"Oui","Non"))</f>
        <v/>
      </c>
      <c r="O407" t="str">
        <f>IF($D407="","",IF($I407="", "Parcours (1ère année)",IF(Paramètres!$B$3&gt;=($L407-Paramètres!$B$9), "Bilan récapitulatif (8 ans)",IF(Paramètres!$B$3&gt;=($K407-Paramètres!$B$9), "Parcours (tous les 4 ans)",IF($N407="Oui","Fin de carrière",IF($M407="Oui","Mi-carrière",""))))))</f>
        <v/>
      </c>
      <c r="U407" s="3"/>
      <c r="V407" s="3"/>
      <c r="Z407" s="3"/>
    </row>
    <row r="408" spans="6:26" x14ac:dyDescent="0.2">
      <c r="F408" t="str">
        <f>IF($E408="","",DATEDIF($E408,Paramètres!$B$3,"Y"))</f>
        <v/>
      </c>
      <c r="G408" t="str">
        <f>IF($D408="","",DATEDIF($D408,Paramètres!$B$3,"Y"))</f>
        <v/>
      </c>
      <c r="H408" t="str">
        <f>IF($D408="","",EDATE($D408,Paramètres!$B$4))</f>
        <v/>
      </c>
      <c r="K408" t="str">
        <f>IF($D408="","",IF($I408="",$H408,EDATE($I408,Paramètres!$B$5)))</f>
        <v/>
      </c>
      <c r="L408" t="str">
        <f>IF($D408="","",EDATE($D408,Paramètres!$B$6))</f>
        <v/>
      </c>
      <c r="M408" t="str">
        <f>IF($F408="","",IF($F408&gt;=Paramètres!$B$7,"Oui","Non"))</f>
        <v/>
      </c>
      <c r="N408" t="str">
        <f>IF($F408="","",IF($F408&gt;=Paramètres!$B$8,"Oui","Non"))</f>
        <v/>
      </c>
      <c r="O408" t="str">
        <f>IF($D408="","",IF($I408="", "Parcours (1ère année)",IF(Paramètres!$B$3&gt;=($L408-Paramètres!$B$9), "Bilan récapitulatif (8 ans)",IF(Paramètres!$B$3&gt;=($K408-Paramètres!$B$9), "Parcours (tous les 4 ans)",IF($N408="Oui","Fin de carrière",IF($M408="Oui","Mi-carrière",""))))))</f>
        <v/>
      </c>
      <c r="U408" s="3"/>
      <c r="V408" s="3"/>
      <c r="Z408" s="3"/>
    </row>
    <row r="409" spans="6:26" x14ac:dyDescent="0.2">
      <c r="F409" t="str">
        <f>IF($E409="","",DATEDIF($E409,Paramètres!$B$3,"Y"))</f>
        <v/>
      </c>
      <c r="G409" t="str">
        <f>IF($D409="","",DATEDIF($D409,Paramètres!$B$3,"Y"))</f>
        <v/>
      </c>
      <c r="H409" t="str">
        <f>IF($D409="","",EDATE($D409,Paramètres!$B$4))</f>
        <v/>
      </c>
      <c r="K409" t="str">
        <f>IF($D409="","",IF($I409="",$H409,EDATE($I409,Paramètres!$B$5)))</f>
        <v/>
      </c>
      <c r="L409" t="str">
        <f>IF($D409="","",EDATE($D409,Paramètres!$B$6))</f>
        <v/>
      </c>
      <c r="M409" t="str">
        <f>IF($F409="","",IF($F409&gt;=Paramètres!$B$7,"Oui","Non"))</f>
        <v/>
      </c>
      <c r="N409" t="str">
        <f>IF($F409="","",IF($F409&gt;=Paramètres!$B$8,"Oui","Non"))</f>
        <v/>
      </c>
      <c r="O409" t="str">
        <f>IF($D409="","",IF($I409="", "Parcours (1ère année)",IF(Paramètres!$B$3&gt;=($L409-Paramètres!$B$9), "Bilan récapitulatif (8 ans)",IF(Paramètres!$B$3&gt;=($K409-Paramètres!$B$9), "Parcours (tous les 4 ans)",IF($N409="Oui","Fin de carrière",IF($M409="Oui","Mi-carrière",""))))))</f>
        <v/>
      </c>
      <c r="U409" s="3"/>
      <c r="V409" s="3"/>
      <c r="Z409" s="3"/>
    </row>
    <row r="410" spans="6:26" x14ac:dyDescent="0.2">
      <c r="F410" t="str">
        <f>IF($E410="","",DATEDIF($E410,Paramètres!$B$3,"Y"))</f>
        <v/>
      </c>
      <c r="G410" t="str">
        <f>IF($D410="","",DATEDIF($D410,Paramètres!$B$3,"Y"))</f>
        <v/>
      </c>
      <c r="H410" t="str">
        <f>IF($D410="","",EDATE($D410,Paramètres!$B$4))</f>
        <v/>
      </c>
      <c r="K410" t="str">
        <f>IF($D410="","",IF($I410="",$H410,EDATE($I410,Paramètres!$B$5)))</f>
        <v/>
      </c>
      <c r="L410" t="str">
        <f>IF($D410="","",EDATE($D410,Paramètres!$B$6))</f>
        <v/>
      </c>
      <c r="M410" t="str">
        <f>IF($F410="","",IF($F410&gt;=Paramètres!$B$7,"Oui","Non"))</f>
        <v/>
      </c>
      <c r="N410" t="str">
        <f>IF($F410="","",IF($F410&gt;=Paramètres!$B$8,"Oui","Non"))</f>
        <v/>
      </c>
      <c r="O410" t="str">
        <f>IF($D410="","",IF($I410="", "Parcours (1ère année)",IF(Paramètres!$B$3&gt;=($L410-Paramètres!$B$9), "Bilan récapitulatif (8 ans)",IF(Paramètres!$B$3&gt;=($K410-Paramètres!$B$9), "Parcours (tous les 4 ans)",IF($N410="Oui","Fin de carrière",IF($M410="Oui","Mi-carrière",""))))))</f>
        <v/>
      </c>
      <c r="U410" s="3"/>
      <c r="V410" s="3"/>
      <c r="Z410" s="3"/>
    </row>
    <row r="411" spans="6:26" x14ac:dyDescent="0.2">
      <c r="F411" t="str">
        <f>IF($E411="","",DATEDIF($E411,Paramètres!$B$3,"Y"))</f>
        <v/>
      </c>
      <c r="G411" t="str">
        <f>IF($D411="","",DATEDIF($D411,Paramètres!$B$3,"Y"))</f>
        <v/>
      </c>
      <c r="H411" t="str">
        <f>IF($D411="","",EDATE($D411,Paramètres!$B$4))</f>
        <v/>
      </c>
      <c r="K411" t="str">
        <f>IF($D411="","",IF($I411="",$H411,EDATE($I411,Paramètres!$B$5)))</f>
        <v/>
      </c>
      <c r="L411" t="str">
        <f>IF($D411="","",EDATE($D411,Paramètres!$B$6))</f>
        <v/>
      </c>
      <c r="M411" t="str">
        <f>IF($F411="","",IF($F411&gt;=Paramètres!$B$7,"Oui","Non"))</f>
        <v/>
      </c>
      <c r="N411" t="str">
        <f>IF($F411="","",IF($F411&gt;=Paramètres!$B$8,"Oui","Non"))</f>
        <v/>
      </c>
      <c r="O411" t="str">
        <f>IF($D411="","",IF($I411="", "Parcours (1ère année)",IF(Paramètres!$B$3&gt;=($L411-Paramètres!$B$9), "Bilan récapitulatif (8 ans)",IF(Paramètres!$B$3&gt;=($K411-Paramètres!$B$9), "Parcours (tous les 4 ans)",IF($N411="Oui","Fin de carrière",IF($M411="Oui","Mi-carrière",""))))))</f>
        <v/>
      </c>
      <c r="U411" s="3"/>
      <c r="V411" s="3"/>
      <c r="Z411" s="3"/>
    </row>
    <row r="412" spans="6:26" x14ac:dyDescent="0.2">
      <c r="F412" t="str">
        <f>IF($E412="","",DATEDIF($E412,Paramètres!$B$3,"Y"))</f>
        <v/>
      </c>
      <c r="G412" t="str">
        <f>IF($D412="","",DATEDIF($D412,Paramètres!$B$3,"Y"))</f>
        <v/>
      </c>
      <c r="H412" t="str">
        <f>IF($D412="","",EDATE($D412,Paramètres!$B$4))</f>
        <v/>
      </c>
      <c r="K412" t="str">
        <f>IF($D412="","",IF($I412="",$H412,EDATE($I412,Paramètres!$B$5)))</f>
        <v/>
      </c>
      <c r="L412" t="str">
        <f>IF($D412="","",EDATE($D412,Paramètres!$B$6))</f>
        <v/>
      </c>
      <c r="M412" t="str">
        <f>IF($F412="","",IF($F412&gt;=Paramètres!$B$7,"Oui","Non"))</f>
        <v/>
      </c>
      <c r="N412" t="str">
        <f>IF($F412="","",IF($F412&gt;=Paramètres!$B$8,"Oui","Non"))</f>
        <v/>
      </c>
      <c r="O412" t="str">
        <f>IF($D412="","",IF($I412="", "Parcours (1ère année)",IF(Paramètres!$B$3&gt;=($L412-Paramètres!$B$9), "Bilan récapitulatif (8 ans)",IF(Paramètres!$B$3&gt;=($K412-Paramètres!$B$9), "Parcours (tous les 4 ans)",IF($N412="Oui","Fin de carrière",IF($M412="Oui","Mi-carrière",""))))))</f>
        <v/>
      </c>
      <c r="U412" s="3"/>
      <c r="V412" s="3"/>
      <c r="Z412" s="3"/>
    </row>
    <row r="413" spans="6:26" x14ac:dyDescent="0.2">
      <c r="F413" t="str">
        <f>IF($E413="","",DATEDIF($E413,Paramètres!$B$3,"Y"))</f>
        <v/>
      </c>
      <c r="G413" t="str">
        <f>IF($D413="","",DATEDIF($D413,Paramètres!$B$3,"Y"))</f>
        <v/>
      </c>
      <c r="H413" t="str">
        <f>IF($D413="","",EDATE($D413,Paramètres!$B$4))</f>
        <v/>
      </c>
      <c r="K413" t="str">
        <f>IF($D413="","",IF($I413="",$H413,EDATE($I413,Paramètres!$B$5)))</f>
        <v/>
      </c>
      <c r="L413" t="str">
        <f>IF($D413="","",EDATE($D413,Paramètres!$B$6))</f>
        <v/>
      </c>
      <c r="M413" t="str">
        <f>IF($F413="","",IF($F413&gt;=Paramètres!$B$7,"Oui","Non"))</f>
        <v/>
      </c>
      <c r="N413" t="str">
        <f>IF($F413="","",IF($F413&gt;=Paramètres!$B$8,"Oui","Non"))</f>
        <v/>
      </c>
      <c r="O413" t="str">
        <f>IF($D413="","",IF($I413="", "Parcours (1ère année)",IF(Paramètres!$B$3&gt;=($L413-Paramètres!$B$9), "Bilan récapitulatif (8 ans)",IF(Paramètres!$B$3&gt;=($K413-Paramètres!$B$9), "Parcours (tous les 4 ans)",IF($N413="Oui","Fin de carrière",IF($M413="Oui","Mi-carrière",""))))))</f>
        <v/>
      </c>
      <c r="U413" s="3"/>
      <c r="V413" s="3"/>
      <c r="Z413" s="3"/>
    </row>
    <row r="414" spans="6:26" x14ac:dyDescent="0.2">
      <c r="F414" t="str">
        <f>IF($E414="","",DATEDIF($E414,Paramètres!$B$3,"Y"))</f>
        <v/>
      </c>
      <c r="G414" t="str">
        <f>IF($D414="","",DATEDIF($D414,Paramètres!$B$3,"Y"))</f>
        <v/>
      </c>
      <c r="H414" t="str">
        <f>IF($D414="","",EDATE($D414,Paramètres!$B$4))</f>
        <v/>
      </c>
      <c r="K414" t="str">
        <f>IF($D414="","",IF($I414="",$H414,EDATE($I414,Paramètres!$B$5)))</f>
        <v/>
      </c>
      <c r="L414" t="str">
        <f>IF($D414="","",EDATE($D414,Paramètres!$B$6))</f>
        <v/>
      </c>
      <c r="M414" t="str">
        <f>IF($F414="","",IF($F414&gt;=Paramètres!$B$7,"Oui","Non"))</f>
        <v/>
      </c>
      <c r="N414" t="str">
        <f>IF($F414="","",IF($F414&gt;=Paramètres!$B$8,"Oui","Non"))</f>
        <v/>
      </c>
      <c r="O414" t="str">
        <f>IF($D414="","",IF($I414="", "Parcours (1ère année)",IF(Paramètres!$B$3&gt;=($L414-Paramètres!$B$9), "Bilan récapitulatif (8 ans)",IF(Paramètres!$B$3&gt;=($K414-Paramètres!$B$9), "Parcours (tous les 4 ans)",IF($N414="Oui","Fin de carrière",IF($M414="Oui","Mi-carrière",""))))))</f>
        <v/>
      </c>
      <c r="U414" s="3"/>
      <c r="V414" s="3"/>
      <c r="Z414" s="3"/>
    </row>
    <row r="415" spans="6:26" x14ac:dyDescent="0.2">
      <c r="F415" t="str">
        <f>IF($E415="","",DATEDIF($E415,Paramètres!$B$3,"Y"))</f>
        <v/>
      </c>
      <c r="G415" t="str">
        <f>IF($D415="","",DATEDIF($D415,Paramètres!$B$3,"Y"))</f>
        <v/>
      </c>
      <c r="H415" t="str">
        <f>IF($D415="","",EDATE($D415,Paramètres!$B$4))</f>
        <v/>
      </c>
      <c r="K415" t="str">
        <f>IF($D415="","",IF($I415="",$H415,EDATE($I415,Paramètres!$B$5)))</f>
        <v/>
      </c>
      <c r="L415" t="str">
        <f>IF($D415="","",EDATE($D415,Paramètres!$B$6))</f>
        <v/>
      </c>
      <c r="M415" t="str">
        <f>IF($F415="","",IF($F415&gt;=Paramètres!$B$7,"Oui","Non"))</f>
        <v/>
      </c>
      <c r="N415" t="str">
        <f>IF($F415="","",IF($F415&gt;=Paramètres!$B$8,"Oui","Non"))</f>
        <v/>
      </c>
      <c r="O415" t="str">
        <f>IF($D415="","",IF($I415="", "Parcours (1ère année)",IF(Paramètres!$B$3&gt;=($L415-Paramètres!$B$9), "Bilan récapitulatif (8 ans)",IF(Paramètres!$B$3&gt;=($K415-Paramètres!$B$9), "Parcours (tous les 4 ans)",IF($N415="Oui","Fin de carrière",IF($M415="Oui","Mi-carrière",""))))))</f>
        <v/>
      </c>
      <c r="U415" s="3"/>
      <c r="V415" s="3"/>
      <c r="Z415" s="3"/>
    </row>
    <row r="416" spans="6:26" x14ac:dyDescent="0.2">
      <c r="F416" t="str">
        <f>IF($E416="","",DATEDIF($E416,Paramètres!$B$3,"Y"))</f>
        <v/>
      </c>
      <c r="G416" t="str">
        <f>IF($D416="","",DATEDIF($D416,Paramètres!$B$3,"Y"))</f>
        <v/>
      </c>
      <c r="H416" t="str">
        <f>IF($D416="","",EDATE($D416,Paramètres!$B$4))</f>
        <v/>
      </c>
      <c r="K416" t="str">
        <f>IF($D416="","",IF($I416="",$H416,EDATE($I416,Paramètres!$B$5)))</f>
        <v/>
      </c>
      <c r="L416" t="str">
        <f>IF($D416="","",EDATE($D416,Paramètres!$B$6))</f>
        <v/>
      </c>
      <c r="M416" t="str">
        <f>IF($F416="","",IF($F416&gt;=Paramètres!$B$7,"Oui","Non"))</f>
        <v/>
      </c>
      <c r="N416" t="str">
        <f>IF($F416="","",IF($F416&gt;=Paramètres!$B$8,"Oui","Non"))</f>
        <v/>
      </c>
      <c r="O416" t="str">
        <f>IF($D416="","",IF($I416="", "Parcours (1ère année)",IF(Paramètres!$B$3&gt;=($L416-Paramètres!$B$9), "Bilan récapitulatif (8 ans)",IF(Paramètres!$B$3&gt;=($K416-Paramètres!$B$9), "Parcours (tous les 4 ans)",IF($N416="Oui","Fin de carrière",IF($M416="Oui","Mi-carrière",""))))))</f>
        <v/>
      </c>
      <c r="U416" s="3"/>
      <c r="V416" s="3"/>
      <c r="Z416" s="3"/>
    </row>
    <row r="417" spans="6:26" x14ac:dyDescent="0.2">
      <c r="F417" t="str">
        <f>IF($E417="","",DATEDIF($E417,Paramètres!$B$3,"Y"))</f>
        <v/>
      </c>
      <c r="G417" t="str">
        <f>IF($D417="","",DATEDIF($D417,Paramètres!$B$3,"Y"))</f>
        <v/>
      </c>
      <c r="H417" t="str">
        <f>IF($D417="","",EDATE($D417,Paramètres!$B$4))</f>
        <v/>
      </c>
      <c r="K417" t="str">
        <f>IF($D417="","",IF($I417="",$H417,EDATE($I417,Paramètres!$B$5)))</f>
        <v/>
      </c>
      <c r="L417" t="str">
        <f>IF($D417="","",EDATE($D417,Paramètres!$B$6))</f>
        <v/>
      </c>
      <c r="M417" t="str">
        <f>IF($F417="","",IF($F417&gt;=Paramètres!$B$7,"Oui","Non"))</f>
        <v/>
      </c>
      <c r="N417" t="str">
        <f>IF($F417="","",IF($F417&gt;=Paramètres!$B$8,"Oui","Non"))</f>
        <v/>
      </c>
      <c r="O417" t="str">
        <f>IF($D417="","",IF($I417="", "Parcours (1ère année)",IF(Paramètres!$B$3&gt;=($L417-Paramètres!$B$9), "Bilan récapitulatif (8 ans)",IF(Paramètres!$B$3&gt;=($K417-Paramètres!$B$9), "Parcours (tous les 4 ans)",IF($N417="Oui","Fin de carrière",IF($M417="Oui","Mi-carrière",""))))))</f>
        <v/>
      </c>
      <c r="U417" s="3"/>
      <c r="V417" s="3"/>
      <c r="Z417" s="3"/>
    </row>
    <row r="418" spans="6:26" x14ac:dyDescent="0.2">
      <c r="F418" t="str">
        <f>IF($E418="","",DATEDIF($E418,Paramètres!$B$3,"Y"))</f>
        <v/>
      </c>
      <c r="G418" t="str">
        <f>IF($D418="","",DATEDIF($D418,Paramètres!$B$3,"Y"))</f>
        <v/>
      </c>
      <c r="H418" t="str">
        <f>IF($D418="","",EDATE($D418,Paramètres!$B$4))</f>
        <v/>
      </c>
      <c r="K418" t="str">
        <f>IF($D418="","",IF($I418="",$H418,EDATE($I418,Paramètres!$B$5)))</f>
        <v/>
      </c>
      <c r="L418" t="str">
        <f>IF($D418="","",EDATE($D418,Paramètres!$B$6))</f>
        <v/>
      </c>
      <c r="M418" t="str">
        <f>IF($F418="","",IF($F418&gt;=Paramètres!$B$7,"Oui","Non"))</f>
        <v/>
      </c>
      <c r="N418" t="str">
        <f>IF($F418="","",IF($F418&gt;=Paramètres!$B$8,"Oui","Non"))</f>
        <v/>
      </c>
      <c r="O418" t="str">
        <f>IF($D418="","",IF($I418="", "Parcours (1ère année)",IF(Paramètres!$B$3&gt;=($L418-Paramètres!$B$9), "Bilan récapitulatif (8 ans)",IF(Paramètres!$B$3&gt;=($K418-Paramètres!$B$9), "Parcours (tous les 4 ans)",IF($N418="Oui","Fin de carrière",IF($M418="Oui","Mi-carrière",""))))))</f>
        <v/>
      </c>
      <c r="U418" s="3"/>
      <c r="V418" s="3"/>
      <c r="Z418" s="3"/>
    </row>
    <row r="419" spans="6:26" x14ac:dyDescent="0.2">
      <c r="F419" t="str">
        <f>IF($E419="","",DATEDIF($E419,Paramètres!$B$3,"Y"))</f>
        <v/>
      </c>
      <c r="G419" t="str">
        <f>IF($D419="","",DATEDIF($D419,Paramètres!$B$3,"Y"))</f>
        <v/>
      </c>
      <c r="H419" t="str">
        <f>IF($D419="","",EDATE($D419,Paramètres!$B$4))</f>
        <v/>
      </c>
      <c r="K419" t="str">
        <f>IF($D419="","",IF($I419="",$H419,EDATE($I419,Paramètres!$B$5)))</f>
        <v/>
      </c>
      <c r="L419" t="str">
        <f>IF($D419="","",EDATE($D419,Paramètres!$B$6))</f>
        <v/>
      </c>
      <c r="M419" t="str">
        <f>IF($F419="","",IF($F419&gt;=Paramètres!$B$7,"Oui","Non"))</f>
        <v/>
      </c>
      <c r="N419" t="str">
        <f>IF($F419="","",IF($F419&gt;=Paramètres!$B$8,"Oui","Non"))</f>
        <v/>
      </c>
      <c r="O419" t="str">
        <f>IF($D419="","",IF($I419="", "Parcours (1ère année)",IF(Paramètres!$B$3&gt;=($L419-Paramètres!$B$9), "Bilan récapitulatif (8 ans)",IF(Paramètres!$B$3&gt;=($K419-Paramètres!$B$9), "Parcours (tous les 4 ans)",IF($N419="Oui","Fin de carrière",IF($M419="Oui","Mi-carrière",""))))))</f>
        <v/>
      </c>
      <c r="U419" s="3"/>
      <c r="V419" s="3"/>
      <c r="Z419" s="3"/>
    </row>
    <row r="420" spans="6:26" x14ac:dyDescent="0.2">
      <c r="F420" t="str">
        <f>IF($E420="","",DATEDIF($E420,Paramètres!$B$3,"Y"))</f>
        <v/>
      </c>
      <c r="G420" t="str">
        <f>IF($D420="","",DATEDIF($D420,Paramètres!$B$3,"Y"))</f>
        <v/>
      </c>
      <c r="H420" t="str">
        <f>IF($D420="","",EDATE($D420,Paramètres!$B$4))</f>
        <v/>
      </c>
      <c r="K420" t="str">
        <f>IF($D420="","",IF($I420="",$H420,EDATE($I420,Paramètres!$B$5)))</f>
        <v/>
      </c>
      <c r="L420" t="str">
        <f>IF($D420="","",EDATE($D420,Paramètres!$B$6))</f>
        <v/>
      </c>
      <c r="M420" t="str">
        <f>IF($F420="","",IF($F420&gt;=Paramètres!$B$7,"Oui","Non"))</f>
        <v/>
      </c>
      <c r="N420" t="str">
        <f>IF($F420="","",IF($F420&gt;=Paramètres!$B$8,"Oui","Non"))</f>
        <v/>
      </c>
      <c r="O420" t="str">
        <f>IF($D420="","",IF($I420="", "Parcours (1ère année)",IF(Paramètres!$B$3&gt;=($L420-Paramètres!$B$9), "Bilan récapitulatif (8 ans)",IF(Paramètres!$B$3&gt;=($K420-Paramètres!$B$9), "Parcours (tous les 4 ans)",IF($N420="Oui","Fin de carrière",IF($M420="Oui","Mi-carrière",""))))))</f>
        <v/>
      </c>
      <c r="U420" s="3"/>
      <c r="V420" s="3"/>
      <c r="Z420" s="3"/>
    </row>
    <row r="421" spans="6:26" x14ac:dyDescent="0.2">
      <c r="F421" t="str">
        <f>IF($E421="","",DATEDIF($E421,Paramètres!$B$3,"Y"))</f>
        <v/>
      </c>
      <c r="G421" t="str">
        <f>IF($D421="","",DATEDIF($D421,Paramètres!$B$3,"Y"))</f>
        <v/>
      </c>
      <c r="H421" t="str">
        <f>IF($D421="","",EDATE($D421,Paramètres!$B$4))</f>
        <v/>
      </c>
      <c r="K421" t="str">
        <f>IF($D421="","",IF($I421="",$H421,EDATE($I421,Paramètres!$B$5)))</f>
        <v/>
      </c>
      <c r="L421" t="str">
        <f>IF($D421="","",EDATE($D421,Paramètres!$B$6))</f>
        <v/>
      </c>
      <c r="M421" t="str">
        <f>IF($F421="","",IF($F421&gt;=Paramètres!$B$7,"Oui","Non"))</f>
        <v/>
      </c>
      <c r="N421" t="str">
        <f>IF($F421="","",IF($F421&gt;=Paramètres!$B$8,"Oui","Non"))</f>
        <v/>
      </c>
      <c r="O421" t="str">
        <f>IF($D421="","",IF($I421="", "Parcours (1ère année)",IF(Paramètres!$B$3&gt;=($L421-Paramètres!$B$9), "Bilan récapitulatif (8 ans)",IF(Paramètres!$B$3&gt;=($K421-Paramètres!$B$9), "Parcours (tous les 4 ans)",IF($N421="Oui","Fin de carrière",IF($M421="Oui","Mi-carrière",""))))))</f>
        <v/>
      </c>
      <c r="U421" s="3"/>
      <c r="V421" s="3"/>
      <c r="Z421" s="3"/>
    </row>
    <row r="422" spans="6:26" x14ac:dyDescent="0.2">
      <c r="F422" t="str">
        <f>IF($E422="","",DATEDIF($E422,Paramètres!$B$3,"Y"))</f>
        <v/>
      </c>
      <c r="G422" t="str">
        <f>IF($D422="","",DATEDIF($D422,Paramètres!$B$3,"Y"))</f>
        <v/>
      </c>
      <c r="H422" t="str">
        <f>IF($D422="","",EDATE($D422,Paramètres!$B$4))</f>
        <v/>
      </c>
      <c r="K422" t="str">
        <f>IF($D422="","",IF($I422="",$H422,EDATE($I422,Paramètres!$B$5)))</f>
        <v/>
      </c>
      <c r="L422" t="str">
        <f>IF($D422="","",EDATE($D422,Paramètres!$B$6))</f>
        <v/>
      </c>
      <c r="M422" t="str">
        <f>IF($F422="","",IF($F422&gt;=Paramètres!$B$7,"Oui","Non"))</f>
        <v/>
      </c>
      <c r="N422" t="str">
        <f>IF($F422="","",IF($F422&gt;=Paramètres!$B$8,"Oui","Non"))</f>
        <v/>
      </c>
      <c r="O422" t="str">
        <f>IF($D422="","",IF($I422="", "Parcours (1ère année)",IF(Paramètres!$B$3&gt;=($L422-Paramètres!$B$9), "Bilan récapitulatif (8 ans)",IF(Paramètres!$B$3&gt;=($K422-Paramètres!$B$9), "Parcours (tous les 4 ans)",IF($N422="Oui","Fin de carrière",IF($M422="Oui","Mi-carrière",""))))))</f>
        <v/>
      </c>
      <c r="U422" s="3"/>
      <c r="V422" s="3"/>
      <c r="Z422" s="3"/>
    </row>
    <row r="423" spans="6:26" x14ac:dyDescent="0.2">
      <c r="F423" t="str">
        <f>IF($E423="","",DATEDIF($E423,Paramètres!$B$3,"Y"))</f>
        <v/>
      </c>
      <c r="G423" t="str">
        <f>IF($D423="","",DATEDIF($D423,Paramètres!$B$3,"Y"))</f>
        <v/>
      </c>
      <c r="H423" t="str">
        <f>IF($D423="","",EDATE($D423,Paramètres!$B$4))</f>
        <v/>
      </c>
      <c r="K423" t="str">
        <f>IF($D423="","",IF($I423="",$H423,EDATE($I423,Paramètres!$B$5)))</f>
        <v/>
      </c>
      <c r="L423" t="str">
        <f>IF($D423="","",EDATE($D423,Paramètres!$B$6))</f>
        <v/>
      </c>
      <c r="M423" t="str">
        <f>IF($F423="","",IF($F423&gt;=Paramètres!$B$7,"Oui","Non"))</f>
        <v/>
      </c>
      <c r="N423" t="str">
        <f>IF($F423="","",IF($F423&gt;=Paramètres!$B$8,"Oui","Non"))</f>
        <v/>
      </c>
      <c r="O423" t="str">
        <f>IF($D423="","",IF($I423="", "Parcours (1ère année)",IF(Paramètres!$B$3&gt;=($L423-Paramètres!$B$9), "Bilan récapitulatif (8 ans)",IF(Paramètres!$B$3&gt;=($K423-Paramètres!$B$9), "Parcours (tous les 4 ans)",IF($N423="Oui","Fin de carrière",IF($M423="Oui","Mi-carrière",""))))))</f>
        <v/>
      </c>
      <c r="U423" s="3"/>
      <c r="V423" s="3"/>
      <c r="Z423" s="3"/>
    </row>
    <row r="424" spans="6:26" x14ac:dyDescent="0.2">
      <c r="F424" t="str">
        <f>IF($E424="","",DATEDIF($E424,Paramètres!$B$3,"Y"))</f>
        <v/>
      </c>
      <c r="G424" t="str">
        <f>IF($D424="","",DATEDIF($D424,Paramètres!$B$3,"Y"))</f>
        <v/>
      </c>
      <c r="H424" t="str">
        <f>IF($D424="","",EDATE($D424,Paramètres!$B$4))</f>
        <v/>
      </c>
      <c r="K424" t="str">
        <f>IF($D424="","",IF($I424="",$H424,EDATE($I424,Paramètres!$B$5)))</f>
        <v/>
      </c>
      <c r="L424" t="str">
        <f>IF($D424="","",EDATE($D424,Paramètres!$B$6))</f>
        <v/>
      </c>
      <c r="M424" t="str">
        <f>IF($F424="","",IF($F424&gt;=Paramètres!$B$7,"Oui","Non"))</f>
        <v/>
      </c>
      <c r="N424" t="str">
        <f>IF($F424="","",IF($F424&gt;=Paramètres!$B$8,"Oui","Non"))</f>
        <v/>
      </c>
      <c r="O424" t="str">
        <f>IF($D424="","",IF($I424="", "Parcours (1ère année)",IF(Paramètres!$B$3&gt;=($L424-Paramètres!$B$9), "Bilan récapitulatif (8 ans)",IF(Paramètres!$B$3&gt;=($K424-Paramètres!$B$9), "Parcours (tous les 4 ans)",IF($N424="Oui","Fin de carrière",IF($M424="Oui","Mi-carrière",""))))))</f>
        <v/>
      </c>
      <c r="U424" s="3"/>
      <c r="V424" s="3"/>
      <c r="Z424" s="3"/>
    </row>
    <row r="425" spans="6:26" x14ac:dyDescent="0.2">
      <c r="F425" t="str">
        <f>IF($E425="","",DATEDIF($E425,Paramètres!$B$3,"Y"))</f>
        <v/>
      </c>
      <c r="G425" t="str">
        <f>IF($D425="","",DATEDIF($D425,Paramètres!$B$3,"Y"))</f>
        <v/>
      </c>
      <c r="H425" t="str">
        <f>IF($D425="","",EDATE($D425,Paramètres!$B$4))</f>
        <v/>
      </c>
      <c r="K425" t="str">
        <f>IF($D425="","",IF($I425="",$H425,EDATE($I425,Paramètres!$B$5)))</f>
        <v/>
      </c>
      <c r="L425" t="str">
        <f>IF($D425="","",EDATE($D425,Paramètres!$B$6))</f>
        <v/>
      </c>
      <c r="M425" t="str">
        <f>IF($F425="","",IF($F425&gt;=Paramètres!$B$7,"Oui","Non"))</f>
        <v/>
      </c>
      <c r="N425" t="str">
        <f>IF($F425="","",IF($F425&gt;=Paramètres!$B$8,"Oui","Non"))</f>
        <v/>
      </c>
      <c r="O425" t="str">
        <f>IF($D425="","",IF($I425="", "Parcours (1ère année)",IF(Paramètres!$B$3&gt;=($L425-Paramètres!$B$9), "Bilan récapitulatif (8 ans)",IF(Paramètres!$B$3&gt;=($K425-Paramètres!$B$9), "Parcours (tous les 4 ans)",IF($N425="Oui","Fin de carrière",IF($M425="Oui","Mi-carrière",""))))))</f>
        <v/>
      </c>
      <c r="U425" s="3"/>
      <c r="V425" s="3"/>
      <c r="Z425" s="3"/>
    </row>
    <row r="426" spans="6:26" x14ac:dyDescent="0.2">
      <c r="F426" t="str">
        <f>IF($E426="","",DATEDIF($E426,Paramètres!$B$3,"Y"))</f>
        <v/>
      </c>
      <c r="G426" t="str">
        <f>IF($D426="","",DATEDIF($D426,Paramètres!$B$3,"Y"))</f>
        <v/>
      </c>
      <c r="H426" t="str">
        <f>IF($D426="","",EDATE($D426,Paramètres!$B$4))</f>
        <v/>
      </c>
      <c r="K426" t="str">
        <f>IF($D426="","",IF($I426="",$H426,EDATE($I426,Paramètres!$B$5)))</f>
        <v/>
      </c>
      <c r="L426" t="str">
        <f>IF($D426="","",EDATE($D426,Paramètres!$B$6))</f>
        <v/>
      </c>
      <c r="M426" t="str">
        <f>IF($F426="","",IF($F426&gt;=Paramètres!$B$7,"Oui","Non"))</f>
        <v/>
      </c>
      <c r="N426" t="str">
        <f>IF($F426="","",IF($F426&gt;=Paramètres!$B$8,"Oui","Non"))</f>
        <v/>
      </c>
      <c r="O426" t="str">
        <f>IF($D426="","",IF($I426="", "Parcours (1ère année)",IF(Paramètres!$B$3&gt;=($L426-Paramètres!$B$9), "Bilan récapitulatif (8 ans)",IF(Paramètres!$B$3&gt;=($K426-Paramètres!$B$9), "Parcours (tous les 4 ans)",IF($N426="Oui","Fin de carrière",IF($M426="Oui","Mi-carrière",""))))))</f>
        <v/>
      </c>
      <c r="U426" s="3"/>
      <c r="V426" s="3"/>
      <c r="Z426" s="3"/>
    </row>
    <row r="427" spans="6:26" x14ac:dyDescent="0.2">
      <c r="F427" t="str">
        <f>IF($E427="","",DATEDIF($E427,Paramètres!$B$3,"Y"))</f>
        <v/>
      </c>
      <c r="G427" t="str">
        <f>IF($D427="","",DATEDIF($D427,Paramètres!$B$3,"Y"))</f>
        <v/>
      </c>
      <c r="H427" t="str">
        <f>IF($D427="","",EDATE($D427,Paramètres!$B$4))</f>
        <v/>
      </c>
      <c r="K427" t="str">
        <f>IF($D427="","",IF($I427="",$H427,EDATE($I427,Paramètres!$B$5)))</f>
        <v/>
      </c>
      <c r="L427" t="str">
        <f>IF($D427="","",EDATE($D427,Paramètres!$B$6))</f>
        <v/>
      </c>
      <c r="M427" t="str">
        <f>IF($F427="","",IF($F427&gt;=Paramètres!$B$7,"Oui","Non"))</f>
        <v/>
      </c>
      <c r="N427" t="str">
        <f>IF($F427="","",IF($F427&gt;=Paramètres!$B$8,"Oui","Non"))</f>
        <v/>
      </c>
      <c r="O427" t="str">
        <f>IF($D427="","",IF($I427="", "Parcours (1ère année)",IF(Paramètres!$B$3&gt;=($L427-Paramètres!$B$9), "Bilan récapitulatif (8 ans)",IF(Paramètres!$B$3&gt;=($K427-Paramètres!$B$9), "Parcours (tous les 4 ans)",IF($N427="Oui","Fin de carrière",IF($M427="Oui","Mi-carrière",""))))))</f>
        <v/>
      </c>
      <c r="U427" s="3"/>
      <c r="V427" s="3"/>
      <c r="Z427" s="3"/>
    </row>
    <row r="428" spans="6:26" x14ac:dyDescent="0.2">
      <c r="F428" t="str">
        <f>IF($E428="","",DATEDIF($E428,Paramètres!$B$3,"Y"))</f>
        <v/>
      </c>
      <c r="G428" t="str">
        <f>IF($D428="","",DATEDIF($D428,Paramètres!$B$3,"Y"))</f>
        <v/>
      </c>
      <c r="H428" t="str">
        <f>IF($D428="","",EDATE($D428,Paramètres!$B$4))</f>
        <v/>
      </c>
      <c r="K428" t="str">
        <f>IF($D428="","",IF($I428="",$H428,EDATE($I428,Paramètres!$B$5)))</f>
        <v/>
      </c>
      <c r="L428" t="str">
        <f>IF($D428="","",EDATE($D428,Paramètres!$B$6))</f>
        <v/>
      </c>
      <c r="M428" t="str">
        <f>IF($F428="","",IF($F428&gt;=Paramètres!$B$7,"Oui","Non"))</f>
        <v/>
      </c>
      <c r="N428" t="str">
        <f>IF($F428="","",IF($F428&gt;=Paramètres!$B$8,"Oui","Non"))</f>
        <v/>
      </c>
      <c r="O428" t="str">
        <f>IF($D428="","",IF($I428="", "Parcours (1ère année)",IF(Paramètres!$B$3&gt;=($L428-Paramètres!$B$9), "Bilan récapitulatif (8 ans)",IF(Paramètres!$B$3&gt;=($K428-Paramètres!$B$9), "Parcours (tous les 4 ans)",IF($N428="Oui","Fin de carrière",IF($M428="Oui","Mi-carrière",""))))))</f>
        <v/>
      </c>
      <c r="U428" s="3"/>
      <c r="V428" s="3"/>
      <c r="Z428" s="3"/>
    </row>
    <row r="429" spans="6:26" x14ac:dyDescent="0.2">
      <c r="F429" t="str">
        <f>IF($E429="","",DATEDIF($E429,Paramètres!$B$3,"Y"))</f>
        <v/>
      </c>
      <c r="G429" t="str">
        <f>IF($D429="","",DATEDIF($D429,Paramètres!$B$3,"Y"))</f>
        <v/>
      </c>
      <c r="H429" t="str">
        <f>IF($D429="","",EDATE($D429,Paramètres!$B$4))</f>
        <v/>
      </c>
      <c r="K429" t="str">
        <f>IF($D429="","",IF($I429="",$H429,EDATE($I429,Paramètres!$B$5)))</f>
        <v/>
      </c>
      <c r="L429" t="str">
        <f>IF($D429="","",EDATE($D429,Paramètres!$B$6))</f>
        <v/>
      </c>
      <c r="M429" t="str">
        <f>IF($F429="","",IF($F429&gt;=Paramètres!$B$7,"Oui","Non"))</f>
        <v/>
      </c>
      <c r="N429" t="str">
        <f>IF($F429="","",IF($F429&gt;=Paramètres!$B$8,"Oui","Non"))</f>
        <v/>
      </c>
      <c r="O429" t="str">
        <f>IF($D429="","",IF($I429="", "Parcours (1ère année)",IF(Paramètres!$B$3&gt;=($L429-Paramètres!$B$9), "Bilan récapitulatif (8 ans)",IF(Paramètres!$B$3&gt;=($K429-Paramètres!$B$9), "Parcours (tous les 4 ans)",IF($N429="Oui","Fin de carrière",IF($M429="Oui","Mi-carrière",""))))))</f>
        <v/>
      </c>
      <c r="U429" s="3"/>
      <c r="V429" s="3"/>
      <c r="Z429" s="3"/>
    </row>
    <row r="430" spans="6:26" x14ac:dyDescent="0.2">
      <c r="F430" t="str">
        <f>IF($E430="","",DATEDIF($E430,Paramètres!$B$3,"Y"))</f>
        <v/>
      </c>
      <c r="G430" t="str">
        <f>IF($D430="","",DATEDIF($D430,Paramètres!$B$3,"Y"))</f>
        <v/>
      </c>
      <c r="H430" t="str">
        <f>IF($D430="","",EDATE($D430,Paramètres!$B$4))</f>
        <v/>
      </c>
      <c r="K430" t="str">
        <f>IF($D430="","",IF($I430="",$H430,EDATE($I430,Paramètres!$B$5)))</f>
        <v/>
      </c>
      <c r="L430" t="str">
        <f>IF($D430="","",EDATE($D430,Paramètres!$B$6))</f>
        <v/>
      </c>
      <c r="M430" t="str">
        <f>IF($F430="","",IF($F430&gt;=Paramètres!$B$7,"Oui","Non"))</f>
        <v/>
      </c>
      <c r="N430" t="str">
        <f>IF($F430="","",IF($F430&gt;=Paramètres!$B$8,"Oui","Non"))</f>
        <v/>
      </c>
      <c r="O430" t="str">
        <f>IF($D430="","",IF($I430="", "Parcours (1ère année)",IF(Paramètres!$B$3&gt;=($L430-Paramètres!$B$9), "Bilan récapitulatif (8 ans)",IF(Paramètres!$B$3&gt;=($K430-Paramètres!$B$9), "Parcours (tous les 4 ans)",IF($N430="Oui","Fin de carrière",IF($M430="Oui","Mi-carrière",""))))))</f>
        <v/>
      </c>
      <c r="U430" s="3"/>
      <c r="V430" s="3"/>
      <c r="Z430" s="3"/>
    </row>
    <row r="431" spans="6:26" x14ac:dyDescent="0.2">
      <c r="F431" t="str">
        <f>IF($E431="","",DATEDIF($E431,Paramètres!$B$3,"Y"))</f>
        <v/>
      </c>
      <c r="G431" t="str">
        <f>IF($D431="","",DATEDIF($D431,Paramètres!$B$3,"Y"))</f>
        <v/>
      </c>
      <c r="H431" t="str">
        <f>IF($D431="","",EDATE($D431,Paramètres!$B$4))</f>
        <v/>
      </c>
      <c r="K431" t="str">
        <f>IF($D431="","",IF($I431="",$H431,EDATE($I431,Paramètres!$B$5)))</f>
        <v/>
      </c>
      <c r="L431" t="str">
        <f>IF($D431="","",EDATE($D431,Paramètres!$B$6))</f>
        <v/>
      </c>
      <c r="M431" t="str">
        <f>IF($F431="","",IF($F431&gt;=Paramètres!$B$7,"Oui","Non"))</f>
        <v/>
      </c>
      <c r="N431" t="str">
        <f>IF($F431="","",IF($F431&gt;=Paramètres!$B$8,"Oui","Non"))</f>
        <v/>
      </c>
      <c r="O431" t="str">
        <f>IF($D431="","",IF($I431="", "Parcours (1ère année)",IF(Paramètres!$B$3&gt;=($L431-Paramètres!$B$9), "Bilan récapitulatif (8 ans)",IF(Paramètres!$B$3&gt;=($K431-Paramètres!$B$9), "Parcours (tous les 4 ans)",IF($N431="Oui","Fin de carrière",IF($M431="Oui","Mi-carrière",""))))))</f>
        <v/>
      </c>
      <c r="U431" s="3"/>
      <c r="V431" s="3"/>
      <c r="Z431" s="3"/>
    </row>
    <row r="432" spans="6:26" x14ac:dyDescent="0.2">
      <c r="F432" t="str">
        <f>IF($E432="","",DATEDIF($E432,Paramètres!$B$3,"Y"))</f>
        <v/>
      </c>
      <c r="G432" t="str">
        <f>IF($D432="","",DATEDIF($D432,Paramètres!$B$3,"Y"))</f>
        <v/>
      </c>
      <c r="H432" t="str">
        <f>IF($D432="","",EDATE($D432,Paramètres!$B$4))</f>
        <v/>
      </c>
      <c r="K432" t="str">
        <f>IF($D432="","",IF($I432="",$H432,EDATE($I432,Paramètres!$B$5)))</f>
        <v/>
      </c>
      <c r="L432" t="str">
        <f>IF($D432="","",EDATE($D432,Paramètres!$B$6))</f>
        <v/>
      </c>
      <c r="M432" t="str">
        <f>IF($F432="","",IF($F432&gt;=Paramètres!$B$7,"Oui","Non"))</f>
        <v/>
      </c>
      <c r="N432" t="str">
        <f>IF($F432="","",IF($F432&gt;=Paramètres!$B$8,"Oui","Non"))</f>
        <v/>
      </c>
      <c r="O432" t="str">
        <f>IF($D432="","",IF($I432="", "Parcours (1ère année)",IF(Paramètres!$B$3&gt;=($L432-Paramètres!$B$9), "Bilan récapitulatif (8 ans)",IF(Paramètres!$B$3&gt;=($K432-Paramètres!$B$9), "Parcours (tous les 4 ans)",IF($N432="Oui","Fin de carrière",IF($M432="Oui","Mi-carrière",""))))))</f>
        <v/>
      </c>
      <c r="U432" s="3"/>
      <c r="V432" s="3"/>
      <c r="Z432" s="3"/>
    </row>
    <row r="433" spans="6:26" x14ac:dyDescent="0.2">
      <c r="F433" t="str">
        <f>IF($E433="","",DATEDIF($E433,Paramètres!$B$3,"Y"))</f>
        <v/>
      </c>
      <c r="G433" t="str">
        <f>IF($D433="","",DATEDIF($D433,Paramètres!$B$3,"Y"))</f>
        <v/>
      </c>
      <c r="H433" t="str">
        <f>IF($D433="","",EDATE($D433,Paramètres!$B$4))</f>
        <v/>
      </c>
      <c r="K433" t="str">
        <f>IF($D433="","",IF($I433="",$H433,EDATE($I433,Paramètres!$B$5)))</f>
        <v/>
      </c>
      <c r="L433" t="str">
        <f>IF($D433="","",EDATE($D433,Paramètres!$B$6))</f>
        <v/>
      </c>
      <c r="M433" t="str">
        <f>IF($F433="","",IF($F433&gt;=Paramètres!$B$7,"Oui","Non"))</f>
        <v/>
      </c>
      <c r="N433" t="str">
        <f>IF($F433="","",IF($F433&gt;=Paramètres!$B$8,"Oui","Non"))</f>
        <v/>
      </c>
      <c r="O433" t="str">
        <f>IF($D433="","",IF($I433="", "Parcours (1ère année)",IF(Paramètres!$B$3&gt;=($L433-Paramètres!$B$9), "Bilan récapitulatif (8 ans)",IF(Paramètres!$B$3&gt;=($K433-Paramètres!$B$9), "Parcours (tous les 4 ans)",IF($N433="Oui","Fin de carrière",IF($M433="Oui","Mi-carrière",""))))))</f>
        <v/>
      </c>
      <c r="U433" s="3"/>
      <c r="V433" s="3"/>
      <c r="Z433" s="3"/>
    </row>
    <row r="434" spans="6:26" x14ac:dyDescent="0.2">
      <c r="F434" t="str">
        <f>IF($E434="","",DATEDIF($E434,Paramètres!$B$3,"Y"))</f>
        <v/>
      </c>
      <c r="G434" t="str">
        <f>IF($D434="","",DATEDIF($D434,Paramètres!$B$3,"Y"))</f>
        <v/>
      </c>
      <c r="H434" t="str">
        <f>IF($D434="","",EDATE($D434,Paramètres!$B$4))</f>
        <v/>
      </c>
      <c r="K434" t="str">
        <f>IF($D434="","",IF($I434="",$H434,EDATE($I434,Paramètres!$B$5)))</f>
        <v/>
      </c>
      <c r="L434" t="str">
        <f>IF($D434="","",EDATE($D434,Paramètres!$B$6))</f>
        <v/>
      </c>
      <c r="M434" t="str">
        <f>IF($F434="","",IF($F434&gt;=Paramètres!$B$7,"Oui","Non"))</f>
        <v/>
      </c>
      <c r="N434" t="str">
        <f>IF($F434="","",IF($F434&gt;=Paramètres!$B$8,"Oui","Non"))</f>
        <v/>
      </c>
      <c r="O434" t="str">
        <f>IF($D434="","",IF($I434="", "Parcours (1ère année)",IF(Paramètres!$B$3&gt;=($L434-Paramètres!$B$9), "Bilan récapitulatif (8 ans)",IF(Paramètres!$B$3&gt;=($K434-Paramètres!$B$9), "Parcours (tous les 4 ans)",IF($N434="Oui","Fin de carrière",IF($M434="Oui","Mi-carrière",""))))))</f>
        <v/>
      </c>
      <c r="U434" s="3"/>
      <c r="V434" s="3"/>
      <c r="Z434" s="3"/>
    </row>
    <row r="435" spans="6:26" x14ac:dyDescent="0.2">
      <c r="F435" t="str">
        <f>IF($E435="","",DATEDIF($E435,Paramètres!$B$3,"Y"))</f>
        <v/>
      </c>
      <c r="G435" t="str">
        <f>IF($D435="","",DATEDIF($D435,Paramètres!$B$3,"Y"))</f>
        <v/>
      </c>
      <c r="H435" t="str">
        <f>IF($D435="","",EDATE($D435,Paramètres!$B$4))</f>
        <v/>
      </c>
      <c r="K435" t="str">
        <f>IF($D435="","",IF($I435="",$H435,EDATE($I435,Paramètres!$B$5)))</f>
        <v/>
      </c>
      <c r="L435" t="str">
        <f>IF($D435="","",EDATE($D435,Paramètres!$B$6))</f>
        <v/>
      </c>
      <c r="M435" t="str">
        <f>IF($F435="","",IF($F435&gt;=Paramètres!$B$7,"Oui","Non"))</f>
        <v/>
      </c>
      <c r="N435" t="str">
        <f>IF($F435="","",IF($F435&gt;=Paramètres!$B$8,"Oui","Non"))</f>
        <v/>
      </c>
      <c r="O435" t="str">
        <f>IF($D435="","",IF($I435="", "Parcours (1ère année)",IF(Paramètres!$B$3&gt;=($L435-Paramètres!$B$9), "Bilan récapitulatif (8 ans)",IF(Paramètres!$B$3&gt;=($K435-Paramètres!$B$9), "Parcours (tous les 4 ans)",IF($N435="Oui","Fin de carrière",IF($M435="Oui","Mi-carrière",""))))))</f>
        <v/>
      </c>
      <c r="U435" s="3"/>
      <c r="V435" s="3"/>
      <c r="Z435" s="3"/>
    </row>
    <row r="436" spans="6:26" x14ac:dyDescent="0.2">
      <c r="F436" t="str">
        <f>IF($E436="","",DATEDIF($E436,Paramètres!$B$3,"Y"))</f>
        <v/>
      </c>
      <c r="G436" t="str">
        <f>IF($D436="","",DATEDIF($D436,Paramètres!$B$3,"Y"))</f>
        <v/>
      </c>
      <c r="H436" t="str">
        <f>IF($D436="","",EDATE($D436,Paramètres!$B$4))</f>
        <v/>
      </c>
      <c r="K436" t="str">
        <f>IF($D436="","",IF($I436="",$H436,EDATE($I436,Paramètres!$B$5)))</f>
        <v/>
      </c>
      <c r="L436" t="str">
        <f>IF($D436="","",EDATE($D436,Paramètres!$B$6))</f>
        <v/>
      </c>
      <c r="M436" t="str">
        <f>IF($F436="","",IF($F436&gt;=Paramètres!$B$7,"Oui","Non"))</f>
        <v/>
      </c>
      <c r="N436" t="str">
        <f>IF($F436="","",IF($F436&gt;=Paramètres!$B$8,"Oui","Non"))</f>
        <v/>
      </c>
      <c r="O436" t="str">
        <f>IF($D436="","",IF($I436="", "Parcours (1ère année)",IF(Paramètres!$B$3&gt;=($L436-Paramètres!$B$9), "Bilan récapitulatif (8 ans)",IF(Paramètres!$B$3&gt;=($K436-Paramètres!$B$9), "Parcours (tous les 4 ans)",IF($N436="Oui","Fin de carrière",IF($M436="Oui","Mi-carrière",""))))))</f>
        <v/>
      </c>
      <c r="U436" s="3"/>
      <c r="V436" s="3"/>
      <c r="Z436" s="3"/>
    </row>
    <row r="437" spans="6:26" x14ac:dyDescent="0.2">
      <c r="F437" t="str">
        <f>IF($E437="","",DATEDIF($E437,Paramètres!$B$3,"Y"))</f>
        <v/>
      </c>
      <c r="G437" t="str">
        <f>IF($D437="","",DATEDIF($D437,Paramètres!$B$3,"Y"))</f>
        <v/>
      </c>
      <c r="H437" t="str">
        <f>IF($D437="","",EDATE($D437,Paramètres!$B$4))</f>
        <v/>
      </c>
      <c r="K437" t="str">
        <f>IF($D437="","",IF($I437="",$H437,EDATE($I437,Paramètres!$B$5)))</f>
        <v/>
      </c>
      <c r="L437" t="str">
        <f>IF($D437="","",EDATE($D437,Paramètres!$B$6))</f>
        <v/>
      </c>
      <c r="M437" t="str">
        <f>IF($F437="","",IF($F437&gt;=Paramètres!$B$7,"Oui","Non"))</f>
        <v/>
      </c>
      <c r="N437" t="str">
        <f>IF($F437="","",IF($F437&gt;=Paramètres!$B$8,"Oui","Non"))</f>
        <v/>
      </c>
      <c r="O437" t="str">
        <f>IF($D437="","",IF($I437="", "Parcours (1ère année)",IF(Paramètres!$B$3&gt;=($L437-Paramètres!$B$9), "Bilan récapitulatif (8 ans)",IF(Paramètres!$B$3&gt;=($K437-Paramètres!$B$9), "Parcours (tous les 4 ans)",IF($N437="Oui","Fin de carrière",IF($M437="Oui","Mi-carrière",""))))))</f>
        <v/>
      </c>
      <c r="U437" s="3"/>
      <c r="V437" s="3"/>
      <c r="Z437" s="3"/>
    </row>
    <row r="438" spans="6:26" x14ac:dyDescent="0.2">
      <c r="F438" t="str">
        <f>IF($E438="","",DATEDIF($E438,Paramètres!$B$3,"Y"))</f>
        <v/>
      </c>
      <c r="G438" t="str">
        <f>IF($D438="","",DATEDIF($D438,Paramètres!$B$3,"Y"))</f>
        <v/>
      </c>
      <c r="H438" t="str">
        <f>IF($D438="","",EDATE($D438,Paramètres!$B$4))</f>
        <v/>
      </c>
      <c r="K438" t="str">
        <f>IF($D438="","",IF($I438="",$H438,EDATE($I438,Paramètres!$B$5)))</f>
        <v/>
      </c>
      <c r="L438" t="str">
        <f>IF($D438="","",EDATE($D438,Paramètres!$B$6))</f>
        <v/>
      </c>
      <c r="M438" t="str">
        <f>IF($F438="","",IF($F438&gt;=Paramètres!$B$7,"Oui","Non"))</f>
        <v/>
      </c>
      <c r="N438" t="str">
        <f>IF($F438="","",IF($F438&gt;=Paramètres!$B$8,"Oui","Non"))</f>
        <v/>
      </c>
      <c r="O438" t="str">
        <f>IF($D438="","",IF($I438="", "Parcours (1ère année)",IF(Paramètres!$B$3&gt;=($L438-Paramètres!$B$9), "Bilan récapitulatif (8 ans)",IF(Paramètres!$B$3&gt;=($K438-Paramètres!$B$9), "Parcours (tous les 4 ans)",IF($N438="Oui","Fin de carrière",IF($M438="Oui","Mi-carrière",""))))))</f>
        <v/>
      </c>
      <c r="U438" s="3"/>
      <c r="V438" s="3"/>
      <c r="Z438" s="3"/>
    </row>
    <row r="439" spans="6:26" x14ac:dyDescent="0.2">
      <c r="F439" t="str">
        <f>IF($E439="","",DATEDIF($E439,Paramètres!$B$3,"Y"))</f>
        <v/>
      </c>
      <c r="G439" t="str">
        <f>IF($D439="","",DATEDIF($D439,Paramètres!$B$3,"Y"))</f>
        <v/>
      </c>
      <c r="H439" t="str">
        <f>IF($D439="","",EDATE($D439,Paramètres!$B$4))</f>
        <v/>
      </c>
      <c r="K439" t="str">
        <f>IF($D439="","",IF($I439="",$H439,EDATE($I439,Paramètres!$B$5)))</f>
        <v/>
      </c>
      <c r="L439" t="str">
        <f>IF($D439="","",EDATE($D439,Paramètres!$B$6))</f>
        <v/>
      </c>
      <c r="M439" t="str">
        <f>IF($F439="","",IF($F439&gt;=Paramètres!$B$7,"Oui","Non"))</f>
        <v/>
      </c>
      <c r="N439" t="str">
        <f>IF($F439="","",IF($F439&gt;=Paramètres!$B$8,"Oui","Non"))</f>
        <v/>
      </c>
      <c r="O439" t="str">
        <f>IF($D439="","",IF($I439="", "Parcours (1ère année)",IF(Paramètres!$B$3&gt;=($L439-Paramètres!$B$9), "Bilan récapitulatif (8 ans)",IF(Paramètres!$B$3&gt;=($K439-Paramètres!$B$9), "Parcours (tous les 4 ans)",IF($N439="Oui","Fin de carrière",IF($M439="Oui","Mi-carrière",""))))))</f>
        <v/>
      </c>
      <c r="U439" s="3"/>
      <c r="V439" s="3"/>
      <c r="Z439" s="3"/>
    </row>
    <row r="440" spans="6:26" x14ac:dyDescent="0.2">
      <c r="F440" t="str">
        <f>IF($E440="","",DATEDIF($E440,Paramètres!$B$3,"Y"))</f>
        <v/>
      </c>
      <c r="G440" t="str">
        <f>IF($D440="","",DATEDIF($D440,Paramètres!$B$3,"Y"))</f>
        <v/>
      </c>
      <c r="H440" t="str">
        <f>IF($D440="","",EDATE($D440,Paramètres!$B$4))</f>
        <v/>
      </c>
      <c r="K440" t="str">
        <f>IF($D440="","",IF($I440="",$H440,EDATE($I440,Paramètres!$B$5)))</f>
        <v/>
      </c>
      <c r="L440" t="str">
        <f>IF($D440="","",EDATE($D440,Paramètres!$B$6))</f>
        <v/>
      </c>
      <c r="M440" t="str">
        <f>IF($F440="","",IF($F440&gt;=Paramètres!$B$7,"Oui","Non"))</f>
        <v/>
      </c>
      <c r="N440" t="str">
        <f>IF($F440="","",IF($F440&gt;=Paramètres!$B$8,"Oui","Non"))</f>
        <v/>
      </c>
      <c r="O440" t="str">
        <f>IF($D440="","",IF($I440="", "Parcours (1ère année)",IF(Paramètres!$B$3&gt;=($L440-Paramètres!$B$9), "Bilan récapitulatif (8 ans)",IF(Paramètres!$B$3&gt;=($K440-Paramètres!$B$9), "Parcours (tous les 4 ans)",IF($N440="Oui","Fin de carrière",IF($M440="Oui","Mi-carrière",""))))))</f>
        <v/>
      </c>
      <c r="U440" s="3"/>
      <c r="V440" s="3"/>
      <c r="Z440" s="3"/>
    </row>
    <row r="441" spans="6:26" x14ac:dyDescent="0.2">
      <c r="F441" t="str">
        <f>IF($E441="","",DATEDIF($E441,Paramètres!$B$3,"Y"))</f>
        <v/>
      </c>
      <c r="G441" t="str">
        <f>IF($D441="","",DATEDIF($D441,Paramètres!$B$3,"Y"))</f>
        <v/>
      </c>
      <c r="H441" t="str">
        <f>IF($D441="","",EDATE($D441,Paramètres!$B$4))</f>
        <v/>
      </c>
      <c r="K441" t="str">
        <f>IF($D441="","",IF($I441="",$H441,EDATE($I441,Paramètres!$B$5)))</f>
        <v/>
      </c>
      <c r="L441" t="str">
        <f>IF($D441="","",EDATE($D441,Paramètres!$B$6))</f>
        <v/>
      </c>
      <c r="M441" t="str">
        <f>IF($F441="","",IF($F441&gt;=Paramètres!$B$7,"Oui","Non"))</f>
        <v/>
      </c>
      <c r="N441" t="str">
        <f>IF($F441="","",IF($F441&gt;=Paramètres!$B$8,"Oui","Non"))</f>
        <v/>
      </c>
      <c r="O441" t="str">
        <f>IF($D441="","",IF($I441="", "Parcours (1ère année)",IF(Paramètres!$B$3&gt;=($L441-Paramètres!$B$9), "Bilan récapitulatif (8 ans)",IF(Paramètres!$B$3&gt;=($K441-Paramètres!$B$9), "Parcours (tous les 4 ans)",IF($N441="Oui","Fin de carrière",IF($M441="Oui","Mi-carrière",""))))))</f>
        <v/>
      </c>
      <c r="U441" s="3"/>
      <c r="V441" s="3"/>
      <c r="Z441" s="3"/>
    </row>
    <row r="442" spans="6:26" x14ac:dyDescent="0.2">
      <c r="F442" t="str">
        <f>IF($E442="","",DATEDIF($E442,Paramètres!$B$3,"Y"))</f>
        <v/>
      </c>
      <c r="G442" t="str">
        <f>IF($D442="","",DATEDIF($D442,Paramètres!$B$3,"Y"))</f>
        <v/>
      </c>
      <c r="H442" t="str">
        <f>IF($D442="","",EDATE($D442,Paramètres!$B$4))</f>
        <v/>
      </c>
      <c r="K442" t="str">
        <f>IF($D442="","",IF($I442="",$H442,EDATE($I442,Paramètres!$B$5)))</f>
        <v/>
      </c>
      <c r="L442" t="str">
        <f>IF($D442="","",EDATE($D442,Paramètres!$B$6))</f>
        <v/>
      </c>
      <c r="M442" t="str">
        <f>IF($F442="","",IF($F442&gt;=Paramètres!$B$7,"Oui","Non"))</f>
        <v/>
      </c>
      <c r="N442" t="str">
        <f>IF($F442="","",IF($F442&gt;=Paramètres!$B$8,"Oui","Non"))</f>
        <v/>
      </c>
      <c r="O442" t="str">
        <f>IF($D442="","",IF($I442="", "Parcours (1ère année)",IF(Paramètres!$B$3&gt;=($L442-Paramètres!$B$9), "Bilan récapitulatif (8 ans)",IF(Paramètres!$B$3&gt;=($K442-Paramètres!$B$9), "Parcours (tous les 4 ans)",IF($N442="Oui","Fin de carrière",IF($M442="Oui","Mi-carrière",""))))))</f>
        <v/>
      </c>
      <c r="U442" s="3"/>
      <c r="V442" s="3"/>
      <c r="Z442" s="3"/>
    </row>
    <row r="443" spans="6:26" x14ac:dyDescent="0.2">
      <c r="F443" t="str">
        <f>IF($E443="","",DATEDIF($E443,Paramètres!$B$3,"Y"))</f>
        <v/>
      </c>
      <c r="G443" t="str">
        <f>IF($D443="","",DATEDIF($D443,Paramètres!$B$3,"Y"))</f>
        <v/>
      </c>
      <c r="H443" t="str">
        <f>IF($D443="","",EDATE($D443,Paramètres!$B$4))</f>
        <v/>
      </c>
      <c r="K443" t="str">
        <f>IF($D443="","",IF($I443="",$H443,EDATE($I443,Paramètres!$B$5)))</f>
        <v/>
      </c>
      <c r="L443" t="str">
        <f>IF($D443="","",EDATE($D443,Paramètres!$B$6))</f>
        <v/>
      </c>
      <c r="M443" t="str">
        <f>IF($F443="","",IF($F443&gt;=Paramètres!$B$7,"Oui","Non"))</f>
        <v/>
      </c>
      <c r="N443" t="str">
        <f>IF($F443="","",IF($F443&gt;=Paramètres!$B$8,"Oui","Non"))</f>
        <v/>
      </c>
      <c r="O443" t="str">
        <f>IF($D443="","",IF($I443="", "Parcours (1ère année)",IF(Paramètres!$B$3&gt;=($L443-Paramètres!$B$9), "Bilan récapitulatif (8 ans)",IF(Paramètres!$B$3&gt;=($K443-Paramètres!$B$9), "Parcours (tous les 4 ans)",IF($N443="Oui","Fin de carrière",IF($M443="Oui","Mi-carrière",""))))))</f>
        <v/>
      </c>
      <c r="U443" s="3"/>
      <c r="V443" s="3"/>
      <c r="Z443" s="3"/>
    </row>
    <row r="444" spans="6:26" x14ac:dyDescent="0.2">
      <c r="F444" t="str">
        <f>IF($E444="","",DATEDIF($E444,Paramètres!$B$3,"Y"))</f>
        <v/>
      </c>
      <c r="G444" t="str">
        <f>IF($D444="","",DATEDIF($D444,Paramètres!$B$3,"Y"))</f>
        <v/>
      </c>
      <c r="H444" t="str">
        <f>IF($D444="","",EDATE($D444,Paramètres!$B$4))</f>
        <v/>
      </c>
      <c r="K444" t="str">
        <f>IF($D444="","",IF($I444="",$H444,EDATE($I444,Paramètres!$B$5)))</f>
        <v/>
      </c>
      <c r="L444" t="str">
        <f>IF($D444="","",EDATE($D444,Paramètres!$B$6))</f>
        <v/>
      </c>
      <c r="M444" t="str">
        <f>IF($F444="","",IF($F444&gt;=Paramètres!$B$7,"Oui","Non"))</f>
        <v/>
      </c>
      <c r="N444" t="str">
        <f>IF($F444="","",IF($F444&gt;=Paramètres!$B$8,"Oui","Non"))</f>
        <v/>
      </c>
      <c r="O444" t="str">
        <f>IF($D444="","",IF($I444="", "Parcours (1ère année)",IF(Paramètres!$B$3&gt;=($L444-Paramètres!$B$9), "Bilan récapitulatif (8 ans)",IF(Paramètres!$B$3&gt;=($K444-Paramètres!$B$9), "Parcours (tous les 4 ans)",IF($N444="Oui","Fin de carrière",IF($M444="Oui","Mi-carrière",""))))))</f>
        <v/>
      </c>
      <c r="U444" s="3"/>
      <c r="V444" s="3"/>
      <c r="Z444" s="3"/>
    </row>
    <row r="445" spans="6:26" x14ac:dyDescent="0.2">
      <c r="F445" t="str">
        <f>IF($E445="","",DATEDIF($E445,Paramètres!$B$3,"Y"))</f>
        <v/>
      </c>
      <c r="G445" t="str">
        <f>IF($D445="","",DATEDIF($D445,Paramètres!$B$3,"Y"))</f>
        <v/>
      </c>
      <c r="H445" t="str">
        <f>IF($D445="","",EDATE($D445,Paramètres!$B$4))</f>
        <v/>
      </c>
      <c r="K445" t="str">
        <f>IF($D445="","",IF($I445="",$H445,EDATE($I445,Paramètres!$B$5)))</f>
        <v/>
      </c>
      <c r="L445" t="str">
        <f>IF($D445="","",EDATE($D445,Paramètres!$B$6))</f>
        <v/>
      </c>
      <c r="M445" t="str">
        <f>IF($F445="","",IF($F445&gt;=Paramètres!$B$7,"Oui","Non"))</f>
        <v/>
      </c>
      <c r="N445" t="str">
        <f>IF($F445="","",IF($F445&gt;=Paramètres!$B$8,"Oui","Non"))</f>
        <v/>
      </c>
      <c r="O445" t="str">
        <f>IF($D445="","",IF($I445="", "Parcours (1ère année)",IF(Paramètres!$B$3&gt;=($L445-Paramètres!$B$9), "Bilan récapitulatif (8 ans)",IF(Paramètres!$B$3&gt;=($K445-Paramètres!$B$9), "Parcours (tous les 4 ans)",IF($N445="Oui","Fin de carrière",IF($M445="Oui","Mi-carrière",""))))))</f>
        <v/>
      </c>
      <c r="U445" s="3"/>
      <c r="V445" s="3"/>
      <c r="Z445" s="3"/>
    </row>
    <row r="446" spans="6:26" x14ac:dyDescent="0.2">
      <c r="F446" t="str">
        <f>IF($E446="","",DATEDIF($E446,Paramètres!$B$3,"Y"))</f>
        <v/>
      </c>
      <c r="G446" t="str">
        <f>IF($D446="","",DATEDIF($D446,Paramètres!$B$3,"Y"))</f>
        <v/>
      </c>
      <c r="H446" t="str">
        <f>IF($D446="","",EDATE($D446,Paramètres!$B$4))</f>
        <v/>
      </c>
      <c r="K446" t="str">
        <f>IF($D446="","",IF($I446="",$H446,EDATE($I446,Paramètres!$B$5)))</f>
        <v/>
      </c>
      <c r="L446" t="str">
        <f>IF($D446="","",EDATE($D446,Paramètres!$B$6))</f>
        <v/>
      </c>
      <c r="M446" t="str">
        <f>IF($F446="","",IF($F446&gt;=Paramètres!$B$7,"Oui","Non"))</f>
        <v/>
      </c>
      <c r="N446" t="str">
        <f>IF($F446="","",IF($F446&gt;=Paramètres!$B$8,"Oui","Non"))</f>
        <v/>
      </c>
      <c r="O446" t="str">
        <f>IF($D446="","",IF($I446="", "Parcours (1ère année)",IF(Paramètres!$B$3&gt;=($L446-Paramètres!$B$9), "Bilan récapitulatif (8 ans)",IF(Paramètres!$B$3&gt;=($K446-Paramètres!$B$9), "Parcours (tous les 4 ans)",IF($N446="Oui","Fin de carrière",IF($M446="Oui","Mi-carrière",""))))))</f>
        <v/>
      </c>
      <c r="U446" s="3"/>
      <c r="V446" s="3"/>
      <c r="Z446" s="3"/>
    </row>
    <row r="447" spans="6:26" x14ac:dyDescent="0.2">
      <c r="F447" t="str">
        <f>IF($E447="","",DATEDIF($E447,Paramètres!$B$3,"Y"))</f>
        <v/>
      </c>
      <c r="G447" t="str">
        <f>IF($D447="","",DATEDIF($D447,Paramètres!$B$3,"Y"))</f>
        <v/>
      </c>
      <c r="H447" t="str">
        <f>IF($D447="","",EDATE($D447,Paramètres!$B$4))</f>
        <v/>
      </c>
      <c r="K447" t="str">
        <f>IF($D447="","",IF($I447="",$H447,EDATE($I447,Paramètres!$B$5)))</f>
        <v/>
      </c>
      <c r="L447" t="str">
        <f>IF($D447="","",EDATE($D447,Paramètres!$B$6))</f>
        <v/>
      </c>
      <c r="M447" t="str">
        <f>IF($F447="","",IF($F447&gt;=Paramètres!$B$7,"Oui","Non"))</f>
        <v/>
      </c>
      <c r="N447" t="str">
        <f>IF($F447="","",IF($F447&gt;=Paramètres!$B$8,"Oui","Non"))</f>
        <v/>
      </c>
      <c r="O447" t="str">
        <f>IF($D447="","",IF($I447="", "Parcours (1ère année)",IF(Paramètres!$B$3&gt;=($L447-Paramètres!$B$9), "Bilan récapitulatif (8 ans)",IF(Paramètres!$B$3&gt;=($K447-Paramètres!$B$9), "Parcours (tous les 4 ans)",IF($N447="Oui","Fin de carrière",IF($M447="Oui","Mi-carrière",""))))))</f>
        <v/>
      </c>
      <c r="U447" s="3"/>
      <c r="V447" s="3"/>
      <c r="Z447" s="3"/>
    </row>
    <row r="448" spans="6:26" x14ac:dyDescent="0.2">
      <c r="F448" t="str">
        <f>IF($E448="","",DATEDIF($E448,Paramètres!$B$3,"Y"))</f>
        <v/>
      </c>
      <c r="G448" t="str">
        <f>IF($D448="","",DATEDIF($D448,Paramètres!$B$3,"Y"))</f>
        <v/>
      </c>
      <c r="H448" t="str">
        <f>IF($D448="","",EDATE($D448,Paramètres!$B$4))</f>
        <v/>
      </c>
      <c r="K448" t="str">
        <f>IF($D448="","",IF($I448="",$H448,EDATE($I448,Paramètres!$B$5)))</f>
        <v/>
      </c>
      <c r="L448" t="str">
        <f>IF($D448="","",EDATE($D448,Paramètres!$B$6))</f>
        <v/>
      </c>
      <c r="M448" t="str">
        <f>IF($F448="","",IF($F448&gt;=Paramètres!$B$7,"Oui","Non"))</f>
        <v/>
      </c>
      <c r="N448" t="str">
        <f>IF($F448="","",IF($F448&gt;=Paramètres!$B$8,"Oui","Non"))</f>
        <v/>
      </c>
      <c r="O448" t="str">
        <f>IF($D448="","",IF($I448="", "Parcours (1ère année)",IF(Paramètres!$B$3&gt;=($L448-Paramètres!$B$9), "Bilan récapitulatif (8 ans)",IF(Paramètres!$B$3&gt;=($K448-Paramètres!$B$9), "Parcours (tous les 4 ans)",IF($N448="Oui","Fin de carrière",IF($M448="Oui","Mi-carrière",""))))))</f>
        <v/>
      </c>
      <c r="U448" s="3"/>
      <c r="V448" s="3"/>
      <c r="Z448" s="3"/>
    </row>
    <row r="449" spans="6:26" x14ac:dyDescent="0.2">
      <c r="F449" t="str">
        <f>IF($E449="","",DATEDIF($E449,Paramètres!$B$3,"Y"))</f>
        <v/>
      </c>
      <c r="G449" t="str">
        <f>IF($D449="","",DATEDIF($D449,Paramètres!$B$3,"Y"))</f>
        <v/>
      </c>
      <c r="H449" t="str">
        <f>IF($D449="","",EDATE($D449,Paramètres!$B$4))</f>
        <v/>
      </c>
      <c r="K449" t="str">
        <f>IF($D449="","",IF($I449="",$H449,EDATE($I449,Paramètres!$B$5)))</f>
        <v/>
      </c>
      <c r="L449" t="str">
        <f>IF($D449="","",EDATE($D449,Paramètres!$B$6))</f>
        <v/>
      </c>
      <c r="M449" t="str">
        <f>IF($F449="","",IF($F449&gt;=Paramètres!$B$7,"Oui","Non"))</f>
        <v/>
      </c>
      <c r="N449" t="str">
        <f>IF($F449="","",IF($F449&gt;=Paramètres!$B$8,"Oui","Non"))</f>
        <v/>
      </c>
      <c r="O449" t="str">
        <f>IF($D449="","",IF($I449="", "Parcours (1ère année)",IF(Paramètres!$B$3&gt;=($L449-Paramètres!$B$9), "Bilan récapitulatif (8 ans)",IF(Paramètres!$B$3&gt;=($K449-Paramètres!$B$9), "Parcours (tous les 4 ans)",IF($N449="Oui","Fin de carrière",IF($M449="Oui","Mi-carrière",""))))))</f>
        <v/>
      </c>
      <c r="U449" s="3"/>
      <c r="V449" s="3"/>
      <c r="Z449" s="3"/>
    </row>
    <row r="450" spans="6:26" x14ac:dyDescent="0.2">
      <c r="F450" t="str">
        <f>IF($E450="","",DATEDIF($E450,Paramètres!$B$3,"Y"))</f>
        <v/>
      </c>
      <c r="G450" t="str">
        <f>IF($D450="","",DATEDIF($D450,Paramètres!$B$3,"Y"))</f>
        <v/>
      </c>
      <c r="H450" t="str">
        <f>IF($D450="","",EDATE($D450,Paramètres!$B$4))</f>
        <v/>
      </c>
      <c r="K450" t="str">
        <f>IF($D450="","",IF($I450="",$H450,EDATE($I450,Paramètres!$B$5)))</f>
        <v/>
      </c>
      <c r="L450" t="str">
        <f>IF($D450="","",EDATE($D450,Paramètres!$B$6))</f>
        <v/>
      </c>
      <c r="M450" t="str">
        <f>IF($F450="","",IF($F450&gt;=Paramètres!$B$7,"Oui","Non"))</f>
        <v/>
      </c>
      <c r="N450" t="str">
        <f>IF($F450="","",IF($F450&gt;=Paramètres!$B$8,"Oui","Non"))</f>
        <v/>
      </c>
      <c r="O450" t="str">
        <f>IF($D450="","",IF($I450="", "Parcours (1ère année)",IF(Paramètres!$B$3&gt;=($L450-Paramètres!$B$9), "Bilan récapitulatif (8 ans)",IF(Paramètres!$B$3&gt;=($K450-Paramètres!$B$9), "Parcours (tous les 4 ans)",IF($N450="Oui","Fin de carrière",IF($M450="Oui","Mi-carrière",""))))))</f>
        <v/>
      </c>
      <c r="U450" s="3"/>
      <c r="V450" s="3"/>
      <c r="Z450" s="3"/>
    </row>
    <row r="451" spans="6:26" x14ac:dyDescent="0.2">
      <c r="F451" t="str">
        <f>IF($E451="","",DATEDIF($E451,Paramètres!$B$3,"Y"))</f>
        <v/>
      </c>
      <c r="G451" t="str">
        <f>IF($D451="","",DATEDIF($D451,Paramètres!$B$3,"Y"))</f>
        <v/>
      </c>
      <c r="H451" t="str">
        <f>IF($D451="","",EDATE($D451,Paramètres!$B$4))</f>
        <v/>
      </c>
      <c r="K451" t="str">
        <f>IF($D451="","",IF($I451="",$H451,EDATE($I451,Paramètres!$B$5)))</f>
        <v/>
      </c>
      <c r="L451" t="str">
        <f>IF($D451="","",EDATE($D451,Paramètres!$B$6))</f>
        <v/>
      </c>
      <c r="M451" t="str">
        <f>IF($F451="","",IF($F451&gt;=Paramètres!$B$7,"Oui","Non"))</f>
        <v/>
      </c>
      <c r="N451" t="str">
        <f>IF($F451="","",IF($F451&gt;=Paramètres!$B$8,"Oui","Non"))</f>
        <v/>
      </c>
      <c r="O451" t="str">
        <f>IF($D451="","",IF($I451="", "Parcours (1ère année)",IF(Paramètres!$B$3&gt;=($L451-Paramètres!$B$9), "Bilan récapitulatif (8 ans)",IF(Paramètres!$B$3&gt;=($K451-Paramètres!$B$9), "Parcours (tous les 4 ans)",IF($N451="Oui","Fin de carrière",IF($M451="Oui","Mi-carrière",""))))))</f>
        <v/>
      </c>
      <c r="U451" s="3"/>
      <c r="V451" s="3"/>
      <c r="Z451" s="3"/>
    </row>
    <row r="452" spans="6:26" x14ac:dyDescent="0.2">
      <c r="F452" t="str">
        <f>IF($E452="","",DATEDIF($E452,Paramètres!$B$3,"Y"))</f>
        <v/>
      </c>
      <c r="G452" t="str">
        <f>IF($D452="","",DATEDIF($D452,Paramètres!$B$3,"Y"))</f>
        <v/>
      </c>
      <c r="H452" t="str">
        <f>IF($D452="","",EDATE($D452,Paramètres!$B$4))</f>
        <v/>
      </c>
      <c r="K452" t="str">
        <f>IF($D452="","",IF($I452="",$H452,EDATE($I452,Paramètres!$B$5)))</f>
        <v/>
      </c>
      <c r="L452" t="str">
        <f>IF($D452="","",EDATE($D452,Paramètres!$B$6))</f>
        <v/>
      </c>
      <c r="M452" t="str">
        <f>IF($F452="","",IF($F452&gt;=Paramètres!$B$7,"Oui","Non"))</f>
        <v/>
      </c>
      <c r="N452" t="str">
        <f>IF($F452="","",IF($F452&gt;=Paramètres!$B$8,"Oui","Non"))</f>
        <v/>
      </c>
      <c r="O452" t="str">
        <f>IF($D452="","",IF($I452="", "Parcours (1ère année)",IF(Paramètres!$B$3&gt;=($L452-Paramètres!$B$9), "Bilan récapitulatif (8 ans)",IF(Paramètres!$B$3&gt;=($K452-Paramètres!$B$9), "Parcours (tous les 4 ans)",IF($N452="Oui","Fin de carrière",IF($M452="Oui","Mi-carrière",""))))))</f>
        <v/>
      </c>
      <c r="U452" s="3"/>
      <c r="V452" s="3"/>
      <c r="Z452" s="3"/>
    </row>
    <row r="453" spans="6:26" x14ac:dyDescent="0.2">
      <c r="F453" t="str">
        <f>IF($E453="","",DATEDIF($E453,Paramètres!$B$3,"Y"))</f>
        <v/>
      </c>
      <c r="G453" t="str">
        <f>IF($D453="","",DATEDIF($D453,Paramètres!$B$3,"Y"))</f>
        <v/>
      </c>
      <c r="H453" t="str">
        <f>IF($D453="","",EDATE($D453,Paramètres!$B$4))</f>
        <v/>
      </c>
      <c r="K453" t="str">
        <f>IF($D453="","",IF($I453="",$H453,EDATE($I453,Paramètres!$B$5)))</f>
        <v/>
      </c>
      <c r="L453" t="str">
        <f>IF($D453="","",EDATE($D453,Paramètres!$B$6))</f>
        <v/>
      </c>
      <c r="M453" t="str">
        <f>IF($F453="","",IF($F453&gt;=Paramètres!$B$7,"Oui","Non"))</f>
        <v/>
      </c>
      <c r="N453" t="str">
        <f>IF($F453="","",IF($F453&gt;=Paramètres!$B$8,"Oui","Non"))</f>
        <v/>
      </c>
      <c r="O453" t="str">
        <f>IF($D453="","",IF($I453="", "Parcours (1ère année)",IF(Paramètres!$B$3&gt;=($L453-Paramètres!$B$9), "Bilan récapitulatif (8 ans)",IF(Paramètres!$B$3&gt;=($K453-Paramètres!$B$9), "Parcours (tous les 4 ans)",IF($N453="Oui","Fin de carrière",IF($M453="Oui","Mi-carrière",""))))))</f>
        <v/>
      </c>
      <c r="U453" s="3"/>
      <c r="V453" s="3"/>
      <c r="Z453" s="3"/>
    </row>
    <row r="454" spans="6:26" x14ac:dyDescent="0.2">
      <c r="F454" t="str">
        <f>IF($E454="","",DATEDIF($E454,Paramètres!$B$3,"Y"))</f>
        <v/>
      </c>
      <c r="G454" t="str">
        <f>IF($D454="","",DATEDIF($D454,Paramètres!$B$3,"Y"))</f>
        <v/>
      </c>
      <c r="H454" t="str">
        <f>IF($D454="","",EDATE($D454,Paramètres!$B$4))</f>
        <v/>
      </c>
      <c r="K454" t="str">
        <f>IF($D454="","",IF($I454="",$H454,EDATE($I454,Paramètres!$B$5)))</f>
        <v/>
      </c>
      <c r="L454" t="str">
        <f>IF($D454="","",EDATE($D454,Paramètres!$B$6))</f>
        <v/>
      </c>
      <c r="M454" t="str">
        <f>IF($F454="","",IF($F454&gt;=Paramètres!$B$7,"Oui","Non"))</f>
        <v/>
      </c>
      <c r="N454" t="str">
        <f>IF($F454="","",IF($F454&gt;=Paramètres!$B$8,"Oui","Non"))</f>
        <v/>
      </c>
      <c r="O454" t="str">
        <f>IF($D454="","",IF($I454="", "Parcours (1ère année)",IF(Paramètres!$B$3&gt;=($L454-Paramètres!$B$9), "Bilan récapitulatif (8 ans)",IF(Paramètres!$B$3&gt;=($K454-Paramètres!$B$9), "Parcours (tous les 4 ans)",IF($N454="Oui","Fin de carrière",IF($M454="Oui","Mi-carrière",""))))))</f>
        <v/>
      </c>
      <c r="U454" s="3"/>
      <c r="V454" s="3"/>
      <c r="Z454" s="3"/>
    </row>
    <row r="455" spans="6:26" x14ac:dyDescent="0.2">
      <c r="F455" t="str">
        <f>IF($E455="","",DATEDIF($E455,Paramètres!$B$3,"Y"))</f>
        <v/>
      </c>
      <c r="G455" t="str">
        <f>IF($D455="","",DATEDIF($D455,Paramètres!$B$3,"Y"))</f>
        <v/>
      </c>
      <c r="H455" t="str">
        <f>IF($D455="","",EDATE($D455,Paramètres!$B$4))</f>
        <v/>
      </c>
      <c r="K455" t="str">
        <f>IF($D455="","",IF($I455="",$H455,EDATE($I455,Paramètres!$B$5)))</f>
        <v/>
      </c>
      <c r="L455" t="str">
        <f>IF($D455="","",EDATE($D455,Paramètres!$B$6))</f>
        <v/>
      </c>
      <c r="M455" t="str">
        <f>IF($F455="","",IF($F455&gt;=Paramètres!$B$7,"Oui","Non"))</f>
        <v/>
      </c>
      <c r="N455" t="str">
        <f>IF($F455="","",IF($F455&gt;=Paramètres!$B$8,"Oui","Non"))</f>
        <v/>
      </c>
      <c r="O455" t="str">
        <f>IF($D455="","",IF($I455="", "Parcours (1ère année)",IF(Paramètres!$B$3&gt;=($L455-Paramètres!$B$9), "Bilan récapitulatif (8 ans)",IF(Paramètres!$B$3&gt;=($K455-Paramètres!$B$9), "Parcours (tous les 4 ans)",IF($N455="Oui","Fin de carrière",IF($M455="Oui","Mi-carrière",""))))))</f>
        <v/>
      </c>
      <c r="U455" s="3"/>
      <c r="V455" s="3"/>
      <c r="Z455" s="3"/>
    </row>
    <row r="456" spans="6:26" x14ac:dyDescent="0.2">
      <c r="F456" t="str">
        <f>IF($E456="","",DATEDIF($E456,Paramètres!$B$3,"Y"))</f>
        <v/>
      </c>
      <c r="G456" t="str">
        <f>IF($D456="","",DATEDIF($D456,Paramètres!$B$3,"Y"))</f>
        <v/>
      </c>
      <c r="H456" t="str">
        <f>IF($D456="","",EDATE($D456,Paramètres!$B$4))</f>
        <v/>
      </c>
      <c r="K456" t="str">
        <f>IF($D456="","",IF($I456="",$H456,EDATE($I456,Paramètres!$B$5)))</f>
        <v/>
      </c>
      <c r="L456" t="str">
        <f>IF($D456="","",EDATE($D456,Paramètres!$B$6))</f>
        <v/>
      </c>
      <c r="M456" t="str">
        <f>IF($F456="","",IF($F456&gt;=Paramètres!$B$7,"Oui","Non"))</f>
        <v/>
      </c>
      <c r="N456" t="str">
        <f>IF($F456="","",IF($F456&gt;=Paramètres!$B$8,"Oui","Non"))</f>
        <v/>
      </c>
      <c r="O456" t="str">
        <f>IF($D456="","",IF($I456="", "Parcours (1ère année)",IF(Paramètres!$B$3&gt;=($L456-Paramètres!$B$9), "Bilan récapitulatif (8 ans)",IF(Paramètres!$B$3&gt;=($K456-Paramètres!$B$9), "Parcours (tous les 4 ans)",IF($N456="Oui","Fin de carrière",IF($M456="Oui","Mi-carrière",""))))))</f>
        <v/>
      </c>
      <c r="U456" s="3"/>
      <c r="V456" s="3"/>
      <c r="Z456" s="3"/>
    </row>
    <row r="457" spans="6:26" x14ac:dyDescent="0.2">
      <c r="F457" t="str">
        <f>IF($E457="","",DATEDIF($E457,Paramètres!$B$3,"Y"))</f>
        <v/>
      </c>
      <c r="G457" t="str">
        <f>IF($D457="","",DATEDIF($D457,Paramètres!$B$3,"Y"))</f>
        <v/>
      </c>
      <c r="H457" t="str">
        <f>IF($D457="","",EDATE($D457,Paramètres!$B$4))</f>
        <v/>
      </c>
      <c r="K457" t="str">
        <f>IF($D457="","",IF($I457="",$H457,EDATE($I457,Paramètres!$B$5)))</f>
        <v/>
      </c>
      <c r="L457" t="str">
        <f>IF($D457="","",EDATE($D457,Paramètres!$B$6))</f>
        <v/>
      </c>
      <c r="M457" t="str">
        <f>IF($F457="","",IF($F457&gt;=Paramètres!$B$7,"Oui","Non"))</f>
        <v/>
      </c>
      <c r="N457" t="str">
        <f>IF($F457="","",IF($F457&gt;=Paramètres!$B$8,"Oui","Non"))</f>
        <v/>
      </c>
      <c r="O457" t="str">
        <f>IF($D457="","",IF($I457="", "Parcours (1ère année)",IF(Paramètres!$B$3&gt;=($L457-Paramètres!$B$9), "Bilan récapitulatif (8 ans)",IF(Paramètres!$B$3&gt;=($K457-Paramètres!$B$9), "Parcours (tous les 4 ans)",IF($N457="Oui","Fin de carrière",IF($M457="Oui","Mi-carrière",""))))))</f>
        <v/>
      </c>
      <c r="U457" s="3"/>
      <c r="V457" s="3"/>
      <c r="Z457" s="3"/>
    </row>
    <row r="458" spans="6:26" x14ac:dyDescent="0.2">
      <c r="F458" t="str">
        <f>IF($E458="","",DATEDIF($E458,Paramètres!$B$3,"Y"))</f>
        <v/>
      </c>
      <c r="G458" t="str">
        <f>IF($D458="","",DATEDIF($D458,Paramètres!$B$3,"Y"))</f>
        <v/>
      </c>
      <c r="H458" t="str">
        <f>IF($D458="","",EDATE($D458,Paramètres!$B$4))</f>
        <v/>
      </c>
      <c r="K458" t="str">
        <f>IF($D458="","",IF($I458="",$H458,EDATE($I458,Paramètres!$B$5)))</f>
        <v/>
      </c>
      <c r="L458" t="str">
        <f>IF($D458="","",EDATE($D458,Paramètres!$B$6))</f>
        <v/>
      </c>
      <c r="M458" t="str">
        <f>IF($F458="","",IF($F458&gt;=Paramètres!$B$7,"Oui","Non"))</f>
        <v/>
      </c>
      <c r="N458" t="str">
        <f>IF($F458="","",IF($F458&gt;=Paramètres!$B$8,"Oui","Non"))</f>
        <v/>
      </c>
      <c r="O458" t="str">
        <f>IF($D458="","",IF($I458="", "Parcours (1ère année)",IF(Paramètres!$B$3&gt;=($L458-Paramètres!$B$9), "Bilan récapitulatif (8 ans)",IF(Paramètres!$B$3&gt;=($K458-Paramètres!$B$9), "Parcours (tous les 4 ans)",IF($N458="Oui","Fin de carrière",IF($M458="Oui","Mi-carrière",""))))))</f>
        <v/>
      </c>
      <c r="U458" s="3"/>
      <c r="V458" s="3"/>
      <c r="Z458" s="3"/>
    </row>
    <row r="459" spans="6:26" x14ac:dyDescent="0.2">
      <c r="F459" t="str">
        <f>IF($E459="","",DATEDIF($E459,Paramètres!$B$3,"Y"))</f>
        <v/>
      </c>
      <c r="G459" t="str">
        <f>IF($D459="","",DATEDIF($D459,Paramètres!$B$3,"Y"))</f>
        <v/>
      </c>
      <c r="H459" t="str">
        <f>IF($D459="","",EDATE($D459,Paramètres!$B$4))</f>
        <v/>
      </c>
      <c r="K459" t="str">
        <f>IF($D459="","",IF($I459="",$H459,EDATE($I459,Paramètres!$B$5)))</f>
        <v/>
      </c>
      <c r="L459" t="str">
        <f>IF($D459="","",EDATE($D459,Paramètres!$B$6))</f>
        <v/>
      </c>
      <c r="M459" t="str">
        <f>IF($F459="","",IF($F459&gt;=Paramètres!$B$7,"Oui","Non"))</f>
        <v/>
      </c>
      <c r="N459" t="str">
        <f>IF($F459="","",IF($F459&gt;=Paramètres!$B$8,"Oui","Non"))</f>
        <v/>
      </c>
      <c r="O459" t="str">
        <f>IF($D459="","",IF($I459="", "Parcours (1ère année)",IF(Paramètres!$B$3&gt;=($L459-Paramètres!$B$9), "Bilan récapitulatif (8 ans)",IF(Paramètres!$B$3&gt;=($K459-Paramètres!$B$9), "Parcours (tous les 4 ans)",IF($N459="Oui","Fin de carrière",IF($M459="Oui","Mi-carrière",""))))))</f>
        <v/>
      </c>
      <c r="U459" s="3"/>
      <c r="V459" s="3"/>
      <c r="Z459" s="3"/>
    </row>
    <row r="460" spans="6:26" x14ac:dyDescent="0.2">
      <c r="F460" t="str">
        <f>IF($E460="","",DATEDIF($E460,Paramètres!$B$3,"Y"))</f>
        <v/>
      </c>
      <c r="G460" t="str">
        <f>IF($D460="","",DATEDIF($D460,Paramètres!$B$3,"Y"))</f>
        <v/>
      </c>
      <c r="H460" t="str">
        <f>IF($D460="","",EDATE($D460,Paramètres!$B$4))</f>
        <v/>
      </c>
      <c r="K460" t="str">
        <f>IF($D460="","",IF($I460="",$H460,EDATE($I460,Paramètres!$B$5)))</f>
        <v/>
      </c>
      <c r="L460" t="str">
        <f>IF($D460="","",EDATE($D460,Paramètres!$B$6))</f>
        <v/>
      </c>
      <c r="M460" t="str">
        <f>IF($F460="","",IF($F460&gt;=Paramètres!$B$7,"Oui","Non"))</f>
        <v/>
      </c>
      <c r="N460" t="str">
        <f>IF($F460="","",IF($F460&gt;=Paramètres!$B$8,"Oui","Non"))</f>
        <v/>
      </c>
      <c r="O460" t="str">
        <f>IF($D460="","",IF($I460="", "Parcours (1ère année)",IF(Paramètres!$B$3&gt;=($L460-Paramètres!$B$9), "Bilan récapitulatif (8 ans)",IF(Paramètres!$B$3&gt;=($K460-Paramètres!$B$9), "Parcours (tous les 4 ans)",IF($N460="Oui","Fin de carrière",IF($M460="Oui","Mi-carrière",""))))))</f>
        <v/>
      </c>
      <c r="U460" s="3"/>
      <c r="V460" s="3"/>
      <c r="Z460" s="3"/>
    </row>
    <row r="461" spans="6:26" x14ac:dyDescent="0.2">
      <c r="F461" t="str">
        <f>IF($E461="","",DATEDIF($E461,Paramètres!$B$3,"Y"))</f>
        <v/>
      </c>
      <c r="G461" t="str">
        <f>IF($D461="","",DATEDIF($D461,Paramètres!$B$3,"Y"))</f>
        <v/>
      </c>
      <c r="H461" t="str">
        <f>IF($D461="","",EDATE($D461,Paramètres!$B$4))</f>
        <v/>
      </c>
      <c r="K461" t="str">
        <f>IF($D461="","",IF($I461="",$H461,EDATE($I461,Paramètres!$B$5)))</f>
        <v/>
      </c>
      <c r="L461" t="str">
        <f>IF($D461="","",EDATE($D461,Paramètres!$B$6))</f>
        <v/>
      </c>
      <c r="M461" t="str">
        <f>IF($F461="","",IF($F461&gt;=Paramètres!$B$7,"Oui","Non"))</f>
        <v/>
      </c>
      <c r="N461" t="str">
        <f>IF($F461="","",IF($F461&gt;=Paramètres!$B$8,"Oui","Non"))</f>
        <v/>
      </c>
      <c r="O461" t="str">
        <f>IF($D461="","",IF($I461="", "Parcours (1ère année)",IF(Paramètres!$B$3&gt;=($L461-Paramètres!$B$9), "Bilan récapitulatif (8 ans)",IF(Paramètres!$B$3&gt;=($K461-Paramètres!$B$9), "Parcours (tous les 4 ans)",IF($N461="Oui","Fin de carrière",IF($M461="Oui","Mi-carrière",""))))))</f>
        <v/>
      </c>
      <c r="U461" s="3"/>
      <c r="V461" s="3"/>
      <c r="Z461" s="3"/>
    </row>
    <row r="462" spans="6:26" x14ac:dyDescent="0.2">
      <c r="F462" t="str">
        <f>IF($E462="","",DATEDIF($E462,Paramètres!$B$3,"Y"))</f>
        <v/>
      </c>
      <c r="G462" t="str">
        <f>IF($D462="","",DATEDIF($D462,Paramètres!$B$3,"Y"))</f>
        <v/>
      </c>
      <c r="H462" t="str">
        <f>IF($D462="","",EDATE($D462,Paramètres!$B$4))</f>
        <v/>
      </c>
      <c r="K462" t="str">
        <f>IF($D462="","",IF($I462="",$H462,EDATE($I462,Paramètres!$B$5)))</f>
        <v/>
      </c>
      <c r="L462" t="str">
        <f>IF($D462="","",EDATE($D462,Paramètres!$B$6))</f>
        <v/>
      </c>
      <c r="M462" t="str">
        <f>IF($F462="","",IF($F462&gt;=Paramètres!$B$7,"Oui","Non"))</f>
        <v/>
      </c>
      <c r="N462" t="str">
        <f>IF($F462="","",IF($F462&gt;=Paramètres!$B$8,"Oui","Non"))</f>
        <v/>
      </c>
      <c r="O462" t="str">
        <f>IF($D462="","",IF($I462="", "Parcours (1ère année)",IF(Paramètres!$B$3&gt;=($L462-Paramètres!$B$9), "Bilan récapitulatif (8 ans)",IF(Paramètres!$B$3&gt;=($K462-Paramètres!$B$9), "Parcours (tous les 4 ans)",IF($N462="Oui","Fin de carrière",IF($M462="Oui","Mi-carrière",""))))))</f>
        <v/>
      </c>
      <c r="U462" s="3"/>
      <c r="V462" s="3"/>
      <c r="Z462" s="3"/>
    </row>
    <row r="463" spans="6:26" x14ac:dyDescent="0.2">
      <c r="F463" t="str">
        <f>IF($E463="","",DATEDIF($E463,Paramètres!$B$3,"Y"))</f>
        <v/>
      </c>
      <c r="G463" t="str">
        <f>IF($D463="","",DATEDIF($D463,Paramètres!$B$3,"Y"))</f>
        <v/>
      </c>
      <c r="H463" t="str">
        <f>IF($D463="","",EDATE($D463,Paramètres!$B$4))</f>
        <v/>
      </c>
      <c r="K463" t="str">
        <f>IF($D463="","",IF($I463="",$H463,EDATE($I463,Paramètres!$B$5)))</f>
        <v/>
      </c>
      <c r="L463" t="str">
        <f>IF($D463="","",EDATE($D463,Paramètres!$B$6))</f>
        <v/>
      </c>
      <c r="M463" t="str">
        <f>IF($F463="","",IF($F463&gt;=Paramètres!$B$7,"Oui","Non"))</f>
        <v/>
      </c>
      <c r="N463" t="str">
        <f>IF($F463="","",IF($F463&gt;=Paramètres!$B$8,"Oui","Non"))</f>
        <v/>
      </c>
      <c r="O463" t="str">
        <f>IF($D463="","",IF($I463="", "Parcours (1ère année)",IF(Paramètres!$B$3&gt;=($L463-Paramètres!$B$9), "Bilan récapitulatif (8 ans)",IF(Paramètres!$B$3&gt;=($K463-Paramètres!$B$9), "Parcours (tous les 4 ans)",IF($N463="Oui","Fin de carrière",IF($M463="Oui","Mi-carrière",""))))))</f>
        <v/>
      </c>
      <c r="U463" s="3"/>
      <c r="V463" s="3"/>
      <c r="Z463" s="3"/>
    </row>
    <row r="464" spans="6:26" x14ac:dyDescent="0.2">
      <c r="F464" t="str">
        <f>IF($E464="","",DATEDIF($E464,Paramètres!$B$3,"Y"))</f>
        <v/>
      </c>
      <c r="G464" t="str">
        <f>IF($D464="","",DATEDIF($D464,Paramètres!$B$3,"Y"))</f>
        <v/>
      </c>
      <c r="H464" t="str">
        <f>IF($D464="","",EDATE($D464,Paramètres!$B$4))</f>
        <v/>
      </c>
      <c r="K464" t="str">
        <f>IF($D464="","",IF($I464="",$H464,EDATE($I464,Paramètres!$B$5)))</f>
        <v/>
      </c>
      <c r="L464" t="str">
        <f>IF($D464="","",EDATE($D464,Paramètres!$B$6))</f>
        <v/>
      </c>
      <c r="M464" t="str">
        <f>IF($F464="","",IF($F464&gt;=Paramètres!$B$7,"Oui","Non"))</f>
        <v/>
      </c>
      <c r="N464" t="str">
        <f>IF($F464="","",IF($F464&gt;=Paramètres!$B$8,"Oui","Non"))</f>
        <v/>
      </c>
      <c r="O464" t="str">
        <f>IF($D464="","",IF($I464="", "Parcours (1ère année)",IF(Paramètres!$B$3&gt;=($L464-Paramètres!$B$9), "Bilan récapitulatif (8 ans)",IF(Paramètres!$B$3&gt;=($K464-Paramètres!$B$9), "Parcours (tous les 4 ans)",IF($N464="Oui","Fin de carrière",IF($M464="Oui","Mi-carrière",""))))))</f>
        <v/>
      </c>
      <c r="U464" s="3"/>
      <c r="V464" s="3"/>
      <c r="Z464" s="3"/>
    </row>
    <row r="465" spans="6:26" x14ac:dyDescent="0.2">
      <c r="F465" t="str">
        <f>IF($E465="","",DATEDIF($E465,Paramètres!$B$3,"Y"))</f>
        <v/>
      </c>
      <c r="G465" t="str">
        <f>IF($D465="","",DATEDIF($D465,Paramètres!$B$3,"Y"))</f>
        <v/>
      </c>
      <c r="H465" t="str">
        <f>IF($D465="","",EDATE($D465,Paramètres!$B$4))</f>
        <v/>
      </c>
      <c r="K465" t="str">
        <f>IF($D465="","",IF($I465="",$H465,EDATE($I465,Paramètres!$B$5)))</f>
        <v/>
      </c>
      <c r="L465" t="str">
        <f>IF($D465="","",EDATE($D465,Paramètres!$B$6))</f>
        <v/>
      </c>
      <c r="M465" t="str">
        <f>IF($F465="","",IF($F465&gt;=Paramètres!$B$7,"Oui","Non"))</f>
        <v/>
      </c>
      <c r="N465" t="str">
        <f>IF($F465="","",IF($F465&gt;=Paramètres!$B$8,"Oui","Non"))</f>
        <v/>
      </c>
      <c r="O465" t="str">
        <f>IF($D465="","",IF($I465="", "Parcours (1ère année)",IF(Paramètres!$B$3&gt;=($L465-Paramètres!$B$9), "Bilan récapitulatif (8 ans)",IF(Paramètres!$B$3&gt;=($K465-Paramètres!$B$9), "Parcours (tous les 4 ans)",IF($N465="Oui","Fin de carrière",IF($M465="Oui","Mi-carrière",""))))))</f>
        <v/>
      </c>
      <c r="U465" s="3"/>
      <c r="V465" s="3"/>
      <c r="Z465" s="3"/>
    </row>
    <row r="466" spans="6:26" x14ac:dyDescent="0.2">
      <c r="F466" t="str">
        <f>IF($E466="","",DATEDIF($E466,Paramètres!$B$3,"Y"))</f>
        <v/>
      </c>
      <c r="G466" t="str">
        <f>IF($D466="","",DATEDIF($D466,Paramètres!$B$3,"Y"))</f>
        <v/>
      </c>
      <c r="H466" t="str">
        <f>IF($D466="","",EDATE($D466,Paramètres!$B$4))</f>
        <v/>
      </c>
      <c r="K466" t="str">
        <f>IF($D466="","",IF($I466="",$H466,EDATE($I466,Paramètres!$B$5)))</f>
        <v/>
      </c>
      <c r="L466" t="str">
        <f>IF($D466="","",EDATE($D466,Paramètres!$B$6))</f>
        <v/>
      </c>
      <c r="M466" t="str">
        <f>IF($F466="","",IF($F466&gt;=Paramètres!$B$7,"Oui","Non"))</f>
        <v/>
      </c>
      <c r="N466" t="str">
        <f>IF($F466="","",IF($F466&gt;=Paramètres!$B$8,"Oui","Non"))</f>
        <v/>
      </c>
      <c r="O466" t="str">
        <f>IF($D466="","",IF($I466="", "Parcours (1ère année)",IF(Paramètres!$B$3&gt;=($L466-Paramètres!$B$9), "Bilan récapitulatif (8 ans)",IF(Paramètres!$B$3&gt;=($K466-Paramètres!$B$9), "Parcours (tous les 4 ans)",IF($N466="Oui","Fin de carrière",IF($M466="Oui","Mi-carrière",""))))))</f>
        <v/>
      </c>
      <c r="U466" s="3"/>
      <c r="V466" s="3"/>
      <c r="Z466" s="3"/>
    </row>
    <row r="467" spans="6:26" x14ac:dyDescent="0.2">
      <c r="F467" t="str">
        <f>IF($E467="","",DATEDIF($E467,Paramètres!$B$3,"Y"))</f>
        <v/>
      </c>
      <c r="G467" t="str">
        <f>IF($D467="","",DATEDIF($D467,Paramètres!$B$3,"Y"))</f>
        <v/>
      </c>
      <c r="H467" t="str">
        <f>IF($D467="","",EDATE($D467,Paramètres!$B$4))</f>
        <v/>
      </c>
      <c r="K467" t="str">
        <f>IF($D467="","",IF($I467="",$H467,EDATE($I467,Paramètres!$B$5)))</f>
        <v/>
      </c>
      <c r="L467" t="str">
        <f>IF($D467="","",EDATE($D467,Paramètres!$B$6))</f>
        <v/>
      </c>
      <c r="M467" t="str">
        <f>IF($F467="","",IF($F467&gt;=Paramètres!$B$7,"Oui","Non"))</f>
        <v/>
      </c>
      <c r="N467" t="str">
        <f>IF($F467="","",IF($F467&gt;=Paramètres!$B$8,"Oui","Non"))</f>
        <v/>
      </c>
      <c r="O467" t="str">
        <f>IF($D467="","",IF($I467="", "Parcours (1ère année)",IF(Paramètres!$B$3&gt;=($L467-Paramètres!$B$9), "Bilan récapitulatif (8 ans)",IF(Paramètres!$B$3&gt;=($K467-Paramètres!$B$9), "Parcours (tous les 4 ans)",IF($N467="Oui","Fin de carrière",IF($M467="Oui","Mi-carrière",""))))))</f>
        <v/>
      </c>
      <c r="U467" s="3"/>
      <c r="V467" s="3"/>
      <c r="Z467" s="3"/>
    </row>
    <row r="468" spans="6:26" x14ac:dyDescent="0.2">
      <c r="F468" t="str">
        <f>IF($E468="","",DATEDIF($E468,Paramètres!$B$3,"Y"))</f>
        <v/>
      </c>
      <c r="G468" t="str">
        <f>IF($D468="","",DATEDIF($D468,Paramètres!$B$3,"Y"))</f>
        <v/>
      </c>
      <c r="H468" t="str">
        <f>IF($D468="","",EDATE($D468,Paramètres!$B$4))</f>
        <v/>
      </c>
      <c r="K468" t="str">
        <f>IF($D468="","",IF($I468="",$H468,EDATE($I468,Paramètres!$B$5)))</f>
        <v/>
      </c>
      <c r="L468" t="str">
        <f>IF($D468="","",EDATE($D468,Paramètres!$B$6))</f>
        <v/>
      </c>
      <c r="M468" t="str">
        <f>IF($F468="","",IF($F468&gt;=Paramètres!$B$7,"Oui","Non"))</f>
        <v/>
      </c>
      <c r="N468" t="str">
        <f>IF($F468="","",IF($F468&gt;=Paramètres!$B$8,"Oui","Non"))</f>
        <v/>
      </c>
      <c r="O468" t="str">
        <f>IF($D468="","",IF($I468="", "Parcours (1ère année)",IF(Paramètres!$B$3&gt;=($L468-Paramètres!$B$9), "Bilan récapitulatif (8 ans)",IF(Paramètres!$B$3&gt;=($K468-Paramètres!$B$9), "Parcours (tous les 4 ans)",IF($N468="Oui","Fin de carrière",IF($M468="Oui","Mi-carrière",""))))))</f>
        <v/>
      </c>
      <c r="U468" s="3"/>
      <c r="V468" s="3"/>
      <c r="Z468" s="3"/>
    </row>
    <row r="469" spans="6:26" x14ac:dyDescent="0.2">
      <c r="F469" t="str">
        <f>IF($E469="","",DATEDIF($E469,Paramètres!$B$3,"Y"))</f>
        <v/>
      </c>
      <c r="G469" t="str">
        <f>IF($D469="","",DATEDIF($D469,Paramètres!$B$3,"Y"))</f>
        <v/>
      </c>
      <c r="H469" t="str">
        <f>IF($D469="","",EDATE($D469,Paramètres!$B$4))</f>
        <v/>
      </c>
      <c r="K469" t="str">
        <f>IF($D469="","",IF($I469="",$H469,EDATE($I469,Paramètres!$B$5)))</f>
        <v/>
      </c>
      <c r="L469" t="str">
        <f>IF($D469="","",EDATE($D469,Paramètres!$B$6))</f>
        <v/>
      </c>
      <c r="M469" t="str">
        <f>IF($F469="","",IF($F469&gt;=Paramètres!$B$7,"Oui","Non"))</f>
        <v/>
      </c>
      <c r="N469" t="str">
        <f>IF($F469="","",IF($F469&gt;=Paramètres!$B$8,"Oui","Non"))</f>
        <v/>
      </c>
      <c r="O469" t="str">
        <f>IF($D469="","",IF($I469="", "Parcours (1ère année)",IF(Paramètres!$B$3&gt;=($L469-Paramètres!$B$9), "Bilan récapitulatif (8 ans)",IF(Paramètres!$B$3&gt;=($K469-Paramètres!$B$9), "Parcours (tous les 4 ans)",IF($N469="Oui","Fin de carrière",IF($M469="Oui","Mi-carrière",""))))))</f>
        <v/>
      </c>
      <c r="U469" s="3"/>
      <c r="V469" s="3"/>
      <c r="Z469" s="3"/>
    </row>
    <row r="470" spans="6:26" x14ac:dyDescent="0.2">
      <c r="F470" t="str">
        <f>IF($E470="","",DATEDIF($E470,Paramètres!$B$3,"Y"))</f>
        <v/>
      </c>
      <c r="G470" t="str">
        <f>IF($D470="","",DATEDIF($D470,Paramètres!$B$3,"Y"))</f>
        <v/>
      </c>
      <c r="H470" t="str">
        <f>IF($D470="","",EDATE($D470,Paramètres!$B$4))</f>
        <v/>
      </c>
      <c r="K470" t="str">
        <f>IF($D470="","",IF($I470="",$H470,EDATE($I470,Paramètres!$B$5)))</f>
        <v/>
      </c>
      <c r="L470" t="str">
        <f>IF($D470="","",EDATE($D470,Paramètres!$B$6))</f>
        <v/>
      </c>
      <c r="M470" t="str">
        <f>IF($F470="","",IF($F470&gt;=Paramètres!$B$7,"Oui","Non"))</f>
        <v/>
      </c>
      <c r="N470" t="str">
        <f>IF($F470="","",IF($F470&gt;=Paramètres!$B$8,"Oui","Non"))</f>
        <v/>
      </c>
      <c r="O470" t="str">
        <f>IF($D470="","",IF($I470="", "Parcours (1ère année)",IF(Paramètres!$B$3&gt;=($L470-Paramètres!$B$9), "Bilan récapitulatif (8 ans)",IF(Paramètres!$B$3&gt;=($K470-Paramètres!$B$9), "Parcours (tous les 4 ans)",IF($N470="Oui","Fin de carrière",IF($M470="Oui","Mi-carrière",""))))))</f>
        <v/>
      </c>
      <c r="U470" s="3"/>
      <c r="V470" s="3"/>
      <c r="Z470" s="3"/>
    </row>
    <row r="471" spans="6:26" x14ac:dyDescent="0.2">
      <c r="F471" t="str">
        <f>IF($E471="","",DATEDIF($E471,Paramètres!$B$3,"Y"))</f>
        <v/>
      </c>
      <c r="G471" t="str">
        <f>IF($D471="","",DATEDIF($D471,Paramètres!$B$3,"Y"))</f>
        <v/>
      </c>
      <c r="H471" t="str">
        <f>IF($D471="","",EDATE($D471,Paramètres!$B$4))</f>
        <v/>
      </c>
      <c r="K471" t="str">
        <f>IF($D471="","",IF($I471="",$H471,EDATE($I471,Paramètres!$B$5)))</f>
        <v/>
      </c>
      <c r="L471" t="str">
        <f>IF($D471="","",EDATE($D471,Paramètres!$B$6))</f>
        <v/>
      </c>
      <c r="M471" t="str">
        <f>IF($F471="","",IF($F471&gt;=Paramètres!$B$7,"Oui","Non"))</f>
        <v/>
      </c>
      <c r="N471" t="str">
        <f>IF($F471="","",IF($F471&gt;=Paramètres!$B$8,"Oui","Non"))</f>
        <v/>
      </c>
      <c r="O471" t="str">
        <f>IF($D471="","",IF($I471="", "Parcours (1ère année)",IF(Paramètres!$B$3&gt;=($L471-Paramètres!$B$9), "Bilan récapitulatif (8 ans)",IF(Paramètres!$B$3&gt;=($K471-Paramètres!$B$9), "Parcours (tous les 4 ans)",IF($N471="Oui","Fin de carrière",IF($M471="Oui","Mi-carrière",""))))))</f>
        <v/>
      </c>
      <c r="U471" s="3"/>
      <c r="V471" s="3"/>
      <c r="Z471" s="3"/>
    </row>
    <row r="472" spans="6:26" x14ac:dyDescent="0.2">
      <c r="F472" t="str">
        <f>IF($E472="","",DATEDIF($E472,Paramètres!$B$3,"Y"))</f>
        <v/>
      </c>
      <c r="G472" t="str">
        <f>IF($D472="","",DATEDIF($D472,Paramètres!$B$3,"Y"))</f>
        <v/>
      </c>
      <c r="H472" t="str">
        <f>IF($D472="","",EDATE($D472,Paramètres!$B$4))</f>
        <v/>
      </c>
      <c r="K472" t="str">
        <f>IF($D472="","",IF($I472="",$H472,EDATE($I472,Paramètres!$B$5)))</f>
        <v/>
      </c>
      <c r="L472" t="str">
        <f>IF($D472="","",EDATE($D472,Paramètres!$B$6))</f>
        <v/>
      </c>
      <c r="M472" t="str">
        <f>IF($F472="","",IF($F472&gt;=Paramètres!$B$7,"Oui","Non"))</f>
        <v/>
      </c>
      <c r="N472" t="str">
        <f>IF($F472="","",IF($F472&gt;=Paramètres!$B$8,"Oui","Non"))</f>
        <v/>
      </c>
      <c r="O472" t="str">
        <f>IF($D472="","",IF($I472="", "Parcours (1ère année)",IF(Paramètres!$B$3&gt;=($L472-Paramètres!$B$9), "Bilan récapitulatif (8 ans)",IF(Paramètres!$B$3&gt;=($K472-Paramètres!$B$9), "Parcours (tous les 4 ans)",IF($N472="Oui","Fin de carrière",IF($M472="Oui","Mi-carrière",""))))))</f>
        <v/>
      </c>
      <c r="U472" s="3"/>
      <c r="V472" s="3"/>
      <c r="Z472" s="3"/>
    </row>
    <row r="473" spans="6:26" x14ac:dyDescent="0.2">
      <c r="F473" t="str">
        <f>IF($E473="","",DATEDIF($E473,Paramètres!$B$3,"Y"))</f>
        <v/>
      </c>
      <c r="G473" t="str">
        <f>IF($D473="","",DATEDIF($D473,Paramètres!$B$3,"Y"))</f>
        <v/>
      </c>
      <c r="H473" t="str">
        <f>IF($D473="","",EDATE($D473,Paramètres!$B$4))</f>
        <v/>
      </c>
      <c r="K473" t="str">
        <f>IF($D473="","",IF($I473="",$H473,EDATE($I473,Paramètres!$B$5)))</f>
        <v/>
      </c>
      <c r="L473" t="str">
        <f>IF($D473="","",EDATE($D473,Paramètres!$B$6))</f>
        <v/>
      </c>
      <c r="M473" t="str">
        <f>IF($F473="","",IF($F473&gt;=Paramètres!$B$7,"Oui","Non"))</f>
        <v/>
      </c>
      <c r="N473" t="str">
        <f>IF($F473="","",IF($F473&gt;=Paramètres!$B$8,"Oui","Non"))</f>
        <v/>
      </c>
      <c r="O473" t="str">
        <f>IF($D473="","",IF($I473="", "Parcours (1ère année)",IF(Paramètres!$B$3&gt;=($L473-Paramètres!$B$9), "Bilan récapitulatif (8 ans)",IF(Paramètres!$B$3&gt;=($K473-Paramètres!$B$9), "Parcours (tous les 4 ans)",IF($N473="Oui","Fin de carrière",IF($M473="Oui","Mi-carrière",""))))))</f>
        <v/>
      </c>
      <c r="U473" s="3"/>
      <c r="V473" s="3"/>
      <c r="Z473" s="3"/>
    </row>
    <row r="474" spans="6:26" x14ac:dyDescent="0.2">
      <c r="F474" t="str">
        <f>IF($E474="","",DATEDIF($E474,Paramètres!$B$3,"Y"))</f>
        <v/>
      </c>
      <c r="G474" t="str">
        <f>IF($D474="","",DATEDIF($D474,Paramètres!$B$3,"Y"))</f>
        <v/>
      </c>
      <c r="H474" t="str">
        <f>IF($D474="","",EDATE($D474,Paramètres!$B$4))</f>
        <v/>
      </c>
      <c r="K474" t="str">
        <f>IF($D474="","",IF($I474="",$H474,EDATE($I474,Paramètres!$B$5)))</f>
        <v/>
      </c>
      <c r="L474" t="str">
        <f>IF($D474="","",EDATE($D474,Paramètres!$B$6))</f>
        <v/>
      </c>
      <c r="M474" t="str">
        <f>IF($F474="","",IF($F474&gt;=Paramètres!$B$7,"Oui","Non"))</f>
        <v/>
      </c>
      <c r="N474" t="str">
        <f>IF($F474="","",IF($F474&gt;=Paramètres!$B$8,"Oui","Non"))</f>
        <v/>
      </c>
      <c r="O474" t="str">
        <f>IF($D474="","",IF($I474="", "Parcours (1ère année)",IF(Paramètres!$B$3&gt;=($L474-Paramètres!$B$9), "Bilan récapitulatif (8 ans)",IF(Paramètres!$B$3&gt;=($K474-Paramètres!$B$9), "Parcours (tous les 4 ans)",IF($N474="Oui","Fin de carrière",IF($M474="Oui","Mi-carrière",""))))))</f>
        <v/>
      </c>
      <c r="U474" s="3"/>
      <c r="V474" s="3"/>
      <c r="Z474" s="3"/>
    </row>
    <row r="475" spans="6:26" x14ac:dyDescent="0.2">
      <c r="F475" t="str">
        <f>IF($E475="","",DATEDIF($E475,Paramètres!$B$3,"Y"))</f>
        <v/>
      </c>
      <c r="G475" t="str">
        <f>IF($D475="","",DATEDIF($D475,Paramètres!$B$3,"Y"))</f>
        <v/>
      </c>
      <c r="H475" t="str">
        <f>IF($D475="","",EDATE($D475,Paramètres!$B$4))</f>
        <v/>
      </c>
      <c r="K475" t="str">
        <f>IF($D475="","",IF($I475="",$H475,EDATE($I475,Paramètres!$B$5)))</f>
        <v/>
      </c>
      <c r="L475" t="str">
        <f>IF($D475="","",EDATE($D475,Paramètres!$B$6))</f>
        <v/>
      </c>
      <c r="M475" t="str">
        <f>IF($F475="","",IF($F475&gt;=Paramètres!$B$7,"Oui","Non"))</f>
        <v/>
      </c>
      <c r="N475" t="str">
        <f>IF($F475="","",IF($F475&gt;=Paramètres!$B$8,"Oui","Non"))</f>
        <v/>
      </c>
      <c r="O475" t="str">
        <f>IF($D475="","",IF($I475="", "Parcours (1ère année)",IF(Paramètres!$B$3&gt;=($L475-Paramètres!$B$9), "Bilan récapitulatif (8 ans)",IF(Paramètres!$B$3&gt;=($K475-Paramètres!$B$9), "Parcours (tous les 4 ans)",IF($N475="Oui","Fin de carrière",IF($M475="Oui","Mi-carrière",""))))))</f>
        <v/>
      </c>
      <c r="U475" s="3"/>
      <c r="V475" s="3"/>
      <c r="Z475" s="3"/>
    </row>
    <row r="476" spans="6:26" x14ac:dyDescent="0.2">
      <c r="F476" t="str">
        <f>IF($E476="","",DATEDIF($E476,Paramètres!$B$3,"Y"))</f>
        <v/>
      </c>
      <c r="G476" t="str">
        <f>IF($D476="","",DATEDIF($D476,Paramètres!$B$3,"Y"))</f>
        <v/>
      </c>
      <c r="H476" t="str">
        <f>IF($D476="","",EDATE($D476,Paramètres!$B$4))</f>
        <v/>
      </c>
      <c r="K476" t="str">
        <f>IF($D476="","",IF($I476="",$H476,EDATE($I476,Paramètres!$B$5)))</f>
        <v/>
      </c>
      <c r="L476" t="str">
        <f>IF($D476="","",EDATE($D476,Paramètres!$B$6))</f>
        <v/>
      </c>
      <c r="M476" t="str">
        <f>IF($F476="","",IF($F476&gt;=Paramètres!$B$7,"Oui","Non"))</f>
        <v/>
      </c>
      <c r="N476" t="str">
        <f>IF($F476="","",IF($F476&gt;=Paramètres!$B$8,"Oui","Non"))</f>
        <v/>
      </c>
      <c r="O476" t="str">
        <f>IF($D476="","",IF($I476="", "Parcours (1ère année)",IF(Paramètres!$B$3&gt;=($L476-Paramètres!$B$9), "Bilan récapitulatif (8 ans)",IF(Paramètres!$B$3&gt;=($K476-Paramètres!$B$9), "Parcours (tous les 4 ans)",IF($N476="Oui","Fin de carrière",IF($M476="Oui","Mi-carrière",""))))))</f>
        <v/>
      </c>
      <c r="U476" s="3"/>
      <c r="V476" s="3"/>
      <c r="Z476" s="3"/>
    </row>
    <row r="477" spans="6:26" x14ac:dyDescent="0.2">
      <c r="F477" t="str">
        <f>IF($E477="","",DATEDIF($E477,Paramètres!$B$3,"Y"))</f>
        <v/>
      </c>
      <c r="G477" t="str">
        <f>IF($D477="","",DATEDIF($D477,Paramètres!$B$3,"Y"))</f>
        <v/>
      </c>
      <c r="H477" t="str">
        <f>IF($D477="","",EDATE($D477,Paramètres!$B$4))</f>
        <v/>
      </c>
      <c r="K477" t="str">
        <f>IF($D477="","",IF($I477="",$H477,EDATE($I477,Paramètres!$B$5)))</f>
        <v/>
      </c>
      <c r="L477" t="str">
        <f>IF($D477="","",EDATE($D477,Paramètres!$B$6))</f>
        <v/>
      </c>
      <c r="M477" t="str">
        <f>IF($F477="","",IF($F477&gt;=Paramètres!$B$7,"Oui","Non"))</f>
        <v/>
      </c>
      <c r="N477" t="str">
        <f>IF($F477="","",IF($F477&gt;=Paramètres!$B$8,"Oui","Non"))</f>
        <v/>
      </c>
      <c r="O477" t="str">
        <f>IF($D477="","",IF($I477="", "Parcours (1ère année)",IF(Paramètres!$B$3&gt;=($L477-Paramètres!$B$9), "Bilan récapitulatif (8 ans)",IF(Paramètres!$B$3&gt;=($K477-Paramètres!$B$9), "Parcours (tous les 4 ans)",IF($N477="Oui","Fin de carrière",IF($M477="Oui","Mi-carrière",""))))))</f>
        <v/>
      </c>
      <c r="U477" s="3"/>
      <c r="V477" s="3"/>
      <c r="Z477" s="3"/>
    </row>
    <row r="478" spans="6:26" x14ac:dyDescent="0.2">
      <c r="F478" t="str">
        <f>IF($E478="","",DATEDIF($E478,Paramètres!$B$3,"Y"))</f>
        <v/>
      </c>
      <c r="G478" t="str">
        <f>IF($D478="","",DATEDIF($D478,Paramètres!$B$3,"Y"))</f>
        <v/>
      </c>
      <c r="H478" t="str">
        <f>IF($D478="","",EDATE($D478,Paramètres!$B$4))</f>
        <v/>
      </c>
      <c r="K478" t="str">
        <f>IF($D478="","",IF($I478="",$H478,EDATE($I478,Paramètres!$B$5)))</f>
        <v/>
      </c>
      <c r="L478" t="str">
        <f>IF($D478="","",EDATE($D478,Paramètres!$B$6))</f>
        <v/>
      </c>
      <c r="M478" t="str">
        <f>IF($F478="","",IF($F478&gt;=Paramètres!$B$7,"Oui","Non"))</f>
        <v/>
      </c>
      <c r="N478" t="str">
        <f>IF($F478="","",IF($F478&gt;=Paramètres!$B$8,"Oui","Non"))</f>
        <v/>
      </c>
      <c r="O478" t="str">
        <f>IF($D478="","",IF($I478="", "Parcours (1ère année)",IF(Paramètres!$B$3&gt;=($L478-Paramètres!$B$9), "Bilan récapitulatif (8 ans)",IF(Paramètres!$B$3&gt;=($K478-Paramètres!$B$9), "Parcours (tous les 4 ans)",IF($N478="Oui","Fin de carrière",IF($M478="Oui","Mi-carrière",""))))))</f>
        <v/>
      </c>
      <c r="U478" s="3"/>
      <c r="V478" s="3"/>
      <c r="Z478" s="3"/>
    </row>
    <row r="479" spans="6:26" x14ac:dyDescent="0.2">
      <c r="F479" t="str">
        <f>IF($E479="","",DATEDIF($E479,Paramètres!$B$3,"Y"))</f>
        <v/>
      </c>
      <c r="G479" t="str">
        <f>IF($D479="","",DATEDIF($D479,Paramètres!$B$3,"Y"))</f>
        <v/>
      </c>
      <c r="H479" t="str">
        <f>IF($D479="","",EDATE($D479,Paramètres!$B$4))</f>
        <v/>
      </c>
      <c r="K479" t="str">
        <f>IF($D479="","",IF($I479="",$H479,EDATE($I479,Paramètres!$B$5)))</f>
        <v/>
      </c>
      <c r="L479" t="str">
        <f>IF($D479="","",EDATE($D479,Paramètres!$B$6))</f>
        <v/>
      </c>
      <c r="M479" t="str">
        <f>IF($F479="","",IF($F479&gt;=Paramètres!$B$7,"Oui","Non"))</f>
        <v/>
      </c>
      <c r="N479" t="str">
        <f>IF($F479="","",IF($F479&gt;=Paramètres!$B$8,"Oui","Non"))</f>
        <v/>
      </c>
      <c r="O479" t="str">
        <f>IF($D479="","",IF($I479="", "Parcours (1ère année)",IF(Paramètres!$B$3&gt;=($L479-Paramètres!$B$9), "Bilan récapitulatif (8 ans)",IF(Paramètres!$B$3&gt;=($K479-Paramètres!$B$9), "Parcours (tous les 4 ans)",IF($N479="Oui","Fin de carrière",IF($M479="Oui","Mi-carrière",""))))))</f>
        <v/>
      </c>
      <c r="U479" s="3"/>
      <c r="V479" s="3"/>
      <c r="Z479" s="3"/>
    </row>
    <row r="480" spans="6:26" x14ac:dyDescent="0.2">
      <c r="F480" t="str">
        <f>IF($E480="","",DATEDIF($E480,Paramètres!$B$3,"Y"))</f>
        <v/>
      </c>
      <c r="G480" t="str">
        <f>IF($D480="","",DATEDIF($D480,Paramètres!$B$3,"Y"))</f>
        <v/>
      </c>
      <c r="H480" t="str">
        <f>IF($D480="","",EDATE($D480,Paramètres!$B$4))</f>
        <v/>
      </c>
      <c r="K480" t="str">
        <f>IF($D480="","",IF($I480="",$H480,EDATE($I480,Paramètres!$B$5)))</f>
        <v/>
      </c>
      <c r="L480" t="str">
        <f>IF($D480="","",EDATE($D480,Paramètres!$B$6))</f>
        <v/>
      </c>
      <c r="M480" t="str">
        <f>IF($F480="","",IF($F480&gt;=Paramètres!$B$7,"Oui","Non"))</f>
        <v/>
      </c>
      <c r="N480" t="str">
        <f>IF($F480="","",IF($F480&gt;=Paramètres!$B$8,"Oui","Non"))</f>
        <v/>
      </c>
      <c r="O480" t="str">
        <f>IF($D480="","",IF($I480="", "Parcours (1ère année)",IF(Paramètres!$B$3&gt;=($L480-Paramètres!$B$9), "Bilan récapitulatif (8 ans)",IF(Paramètres!$B$3&gt;=($K480-Paramètres!$B$9), "Parcours (tous les 4 ans)",IF($N480="Oui","Fin de carrière",IF($M480="Oui","Mi-carrière",""))))))</f>
        <v/>
      </c>
      <c r="U480" s="3"/>
      <c r="V480" s="3"/>
      <c r="Z480" s="3"/>
    </row>
    <row r="481" spans="6:26" x14ac:dyDescent="0.2">
      <c r="F481" t="str">
        <f>IF($E481="","",DATEDIF($E481,Paramètres!$B$3,"Y"))</f>
        <v/>
      </c>
      <c r="G481" t="str">
        <f>IF($D481="","",DATEDIF($D481,Paramètres!$B$3,"Y"))</f>
        <v/>
      </c>
      <c r="H481" t="str">
        <f>IF($D481="","",EDATE($D481,Paramètres!$B$4))</f>
        <v/>
      </c>
      <c r="K481" t="str">
        <f>IF($D481="","",IF($I481="",$H481,EDATE($I481,Paramètres!$B$5)))</f>
        <v/>
      </c>
      <c r="L481" t="str">
        <f>IF($D481="","",EDATE($D481,Paramètres!$B$6))</f>
        <v/>
      </c>
      <c r="M481" t="str">
        <f>IF($F481="","",IF($F481&gt;=Paramètres!$B$7,"Oui","Non"))</f>
        <v/>
      </c>
      <c r="N481" t="str">
        <f>IF($F481="","",IF($F481&gt;=Paramètres!$B$8,"Oui","Non"))</f>
        <v/>
      </c>
      <c r="O481" t="str">
        <f>IF($D481="","",IF($I481="", "Parcours (1ère année)",IF(Paramètres!$B$3&gt;=($L481-Paramètres!$B$9), "Bilan récapitulatif (8 ans)",IF(Paramètres!$B$3&gt;=($K481-Paramètres!$B$9), "Parcours (tous les 4 ans)",IF($N481="Oui","Fin de carrière",IF($M481="Oui","Mi-carrière",""))))))</f>
        <v/>
      </c>
      <c r="U481" s="3"/>
      <c r="V481" s="3"/>
      <c r="Z481" s="3"/>
    </row>
    <row r="482" spans="6:26" x14ac:dyDescent="0.2">
      <c r="F482" t="str">
        <f>IF($E482="","",DATEDIF($E482,Paramètres!$B$3,"Y"))</f>
        <v/>
      </c>
      <c r="G482" t="str">
        <f>IF($D482="","",DATEDIF($D482,Paramètres!$B$3,"Y"))</f>
        <v/>
      </c>
      <c r="H482" t="str">
        <f>IF($D482="","",EDATE($D482,Paramètres!$B$4))</f>
        <v/>
      </c>
      <c r="K482" t="str">
        <f>IF($D482="","",IF($I482="",$H482,EDATE($I482,Paramètres!$B$5)))</f>
        <v/>
      </c>
      <c r="L482" t="str">
        <f>IF($D482="","",EDATE($D482,Paramètres!$B$6))</f>
        <v/>
      </c>
      <c r="M482" t="str">
        <f>IF($F482="","",IF($F482&gt;=Paramètres!$B$7,"Oui","Non"))</f>
        <v/>
      </c>
      <c r="N482" t="str">
        <f>IF($F482="","",IF($F482&gt;=Paramètres!$B$8,"Oui","Non"))</f>
        <v/>
      </c>
      <c r="O482" t="str">
        <f>IF($D482="","",IF($I482="", "Parcours (1ère année)",IF(Paramètres!$B$3&gt;=($L482-Paramètres!$B$9), "Bilan récapitulatif (8 ans)",IF(Paramètres!$B$3&gt;=($K482-Paramètres!$B$9), "Parcours (tous les 4 ans)",IF($N482="Oui","Fin de carrière",IF($M482="Oui","Mi-carrière",""))))))</f>
        <v/>
      </c>
      <c r="U482" s="3"/>
      <c r="V482" s="3"/>
      <c r="Z482" s="3"/>
    </row>
    <row r="483" spans="6:26" x14ac:dyDescent="0.2">
      <c r="F483" t="str">
        <f>IF($E483="","",DATEDIF($E483,Paramètres!$B$3,"Y"))</f>
        <v/>
      </c>
      <c r="G483" t="str">
        <f>IF($D483="","",DATEDIF($D483,Paramètres!$B$3,"Y"))</f>
        <v/>
      </c>
      <c r="H483" t="str">
        <f>IF($D483="","",EDATE($D483,Paramètres!$B$4))</f>
        <v/>
      </c>
      <c r="K483" t="str">
        <f>IF($D483="","",IF($I483="",$H483,EDATE($I483,Paramètres!$B$5)))</f>
        <v/>
      </c>
      <c r="L483" t="str">
        <f>IF($D483="","",EDATE($D483,Paramètres!$B$6))</f>
        <v/>
      </c>
      <c r="M483" t="str">
        <f>IF($F483="","",IF($F483&gt;=Paramètres!$B$7,"Oui","Non"))</f>
        <v/>
      </c>
      <c r="N483" t="str">
        <f>IF($F483="","",IF($F483&gt;=Paramètres!$B$8,"Oui","Non"))</f>
        <v/>
      </c>
      <c r="O483" t="str">
        <f>IF($D483="","",IF($I483="", "Parcours (1ère année)",IF(Paramètres!$B$3&gt;=($L483-Paramètres!$B$9), "Bilan récapitulatif (8 ans)",IF(Paramètres!$B$3&gt;=($K483-Paramètres!$B$9), "Parcours (tous les 4 ans)",IF($N483="Oui","Fin de carrière",IF($M483="Oui","Mi-carrière",""))))))</f>
        <v/>
      </c>
      <c r="U483" s="3"/>
      <c r="V483" s="3"/>
      <c r="Z483" s="3"/>
    </row>
    <row r="484" spans="6:26" x14ac:dyDescent="0.2">
      <c r="F484" t="str">
        <f>IF($E484="","",DATEDIF($E484,Paramètres!$B$3,"Y"))</f>
        <v/>
      </c>
      <c r="G484" t="str">
        <f>IF($D484="","",DATEDIF($D484,Paramètres!$B$3,"Y"))</f>
        <v/>
      </c>
      <c r="H484" t="str">
        <f>IF($D484="","",EDATE($D484,Paramètres!$B$4))</f>
        <v/>
      </c>
      <c r="K484" t="str">
        <f>IF($D484="","",IF($I484="",$H484,EDATE($I484,Paramètres!$B$5)))</f>
        <v/>
      </c>
      <c r="L484" t="str">
        <f>IF($D484="","",EDATE($D484,Paramètres!$B$6))</f>
        <v/>
      </c>
      <c r="M484" t="str">
        <f>IF($F484="","",IF($F484&gt;=Paramètres!$B$7,"Oui","Non"))</f>
        <v/>
      </c>
      <c r="N484" t="str">
        <f>IF($F484="","",IF($F484&gt;=Paramètres!$B$8,"Oui","Non"))</f>
        <v/>
      </c>
      <c r="O484" t="str">
        <f>IF($D484="","",IF($I484="", "Parcours (1ère année)",IF(Paramètres!$B$3&gt;=($L484-Paramètres!$B$9), "Bilan récapitulatif (8 ans)",IF(Paramètres!$B$3&gt;=($K484-Paramètres!$B$9), "Parcours (tous les 4 ans)",IF($N484="Oui","Fin de carrière",IF($M484="Oui","Mi-carrière",""))))))</f>
        <v/>
      </c>
      <c r="U484" s="3"/>
      <c r="V484" s="3"/>
      <c r="Z484" s="3"/>
    </row>
    <row r="485" spans="6:26" x14ac:dyDescent="0.2">
      <c r="F485" t="str">
        <f>IF($E485="","",DATEDIF($E485,Paramètres!$B$3,"Y"))</f>
        <v/>
      </c>
      <c r="G485" t="str">
        <f>IF($D485="","",DATEDIF($D485,Paramètres!$B$3,"Y"))</f>
        <v/>
      </c>
      <c r="H485" t="str">
        <f>IF($D485="","",EDATE($D485,Paramètres!$B$4))</f>
        <v/>
      </c>
      <c r="K485" t="str">
        <f>IF($D485="","",IF($I485="",$H485,EDATE($I485,Paramètres!$B$5)))</f>
        <v/>
      </c>
      <c r="L485" t="str">
        <f>IF($D485="","",EDATE($D485,Paramètres!$B$6))</f>
        <v/>
      </c>
      <c r="M485" t="str">
        <f>IF($F485="","",IF($F485&gt;=Paramètres!$B$7,"Oui","Non"))</f>
        <v/>
      </c>
      <c r="N485" t="str">
        <f>IF($F485="","",IF($F485&gt;=Paramètres!$B$8,"Oui","Non"))</f>
        <v/>
      </c>
      <c r="O485" t="str">
        <f>IF($D485="","",IF($I485="", "Parcours (1ère année)",IF(Paramètres!$B$3&gt;=($L485-Paramètres!$B$9), "Bilan récapitulatif (8 ans)",IF(Paramètres!$B$3&gt;=($K485-Paramètres!$B$9), "Parcours (tous les 4 ans)",IF($N485="Oui","Fin de carrière",IF($M485="Oui","Mi-carrière",""))))))</f>
        <v/>
      </c>
      <c r="U485" s="3"/>
      <c r="V485" s="3"/>
      <c r="Z485" s="3"/>
    </row>
    <row r="486" spans="6:26" x14ac:dyDescent="0.2">
      <c r="F486" t="str">
        <f>IF($E486="","",DATEDIF($E486,Paramètres!$B$3,"Y"))</f>
        <v/>
      </c>
      <c r="G486" t="str">
        <f>IF($D486="","",DATEDIF($D486,Paramètres!$B$3,"Y"))</f>
        <v/>
      </c>
      <c r="H486" t="str">
        <f>IF($D486="","",EDATE($D486,Paramètres!$B$4))</f>
        <v/>
      </c>
      <c r="K486" t="str">
        <f>IF($D486="","",IF($I486="",$H486,EDATE($I486,Paramètres!$B$5)))</f>
        <v/>
      </c>
      <c r="L486" t="str">
        <f>IF($D486="","",EDATE($D486,Paramètres!$B$6))</f>
        <v/>
      </c>
      <c r="M486" t="str">
        <f>IF($F486="","",IF($F486&gt;=Paramètres!$B$7,"Oui","Non"))</f>
        <v/>
      </c>
      <c r="N486" t="str">
        <f>IF($F486="","",IF($F486&gt;=Paramètres!$B$8,"Oui","Non"))</f>
        <v/>
      </c>
      <c r="O486" t="str">
        <f>IF($D486="","",IF($I486="", "Parcours (1ère année)",IF(Paramètres!$B$3&gt;=($L486-Paramètres!$B$9), "Bilan récapitulatif (8 ans)",IF(Paramètres!$B$3&gt;=($K486-Paramètres!$B$9), "Parcours (tous les 4 ans)",IF($N486="Oui","Fin de carrière",IF($M486="Oui","Mi-carrière",""))))))</f>
        <v/>
      </c>
      <c r="U486" s="3"/>
      <c r="V486" s="3"/>
      <c r="Z486" s="3"/>
    </row>
    <row r="487" spans="6:26" x14ac:dyDescent="0.2">
      <c r="F487" t="str">
        <f>IF($E487="","",DATEDIF($E487,Paramètres!$B$3,"Y"))</f>
        <v/>
      </c>
      <c r="G487" t="str">
        <f>IF($D487="","",DATEDIF($D487,Paramètres!$B$3,"Y"))</f>
        <v/>
      </c>
      <c r="H487" t="str">
        <f>IF($D487="","",EDATE($D487,Paramètres!$B$4))</f>
        <v/>
      </c>
      <c r="K487" t="str">
        <f>IF($D487="","",IF($I487="",$H487,EDATE($I487,Paramètres!$B$5)))</f>
        <v/>
      </c>
      <c r="L487" t="str">
        <f>IF($D487="","",EDATE($D487,Paramètres!$B$6))</f>
        <v/>
      </c>
      <c r="M487" t="str">
        <f>IF($F487="","",IF($F487&gt;=Paramètres!$B$7,"Oui","Non"))</f>
        <v/>
      </c>
      <c r="N487" t="str">
        <f>IF($F487="","",IF($F487&gt;=Paramètres!$B$8,"Oui","Non"))</f>
        <v/>
      </c>
      <c r="O487" t="str">
        <f>IF($D487="","",IF($I487="", "Parcours (1ère année)",IF(Paramètres!$B$3&gt;=($L487-Paramètres!$B$9), "Bilan récapitulatif (8 ans)",IF(Paramètres!$B$3&gt;=($K487-Paramètres!$B$9), "Parcours (tous les 4 ans)",IF($N487="Oui","Fin de carrière",IF($M487="Oui","Mi-carrière",""))))))</f>
        <v/>
      </c>
      <c r="U487" s="3"/>
      <c r="V487" s="3"/>
      <c r="Z487" s="3"/>
    </row>
    <row r="488" spans="6:26" x14ac:dyDescent="0.2">
      <c r="F488" t="str">
        <f>IF($E488="","",DATEDIF($E488,Paramètres!$B$3,"Y"))</f>
        <v/>
      </c>
      <c r="G488" t="str">
        <f>IF($D488="","",DATEDIF($D488,Paramètres!$B$3,"Y"))</f>
        <v/>
      </c>
      <c r="H488" t="str">
        <f>IF($D488="","",EDATE($D488,Paramètres!$B$4))</f>
        <v/>
      </c>
      <c r="K488" t="str">
        <f>IF($D488="","",IF($I488="",$H488,EDATE($I488,Paramètres!$B$5)))</f>
        <v/>
      </c>
      <c r="L488" t="str">
        <f>IF($D488="","",EDATE($D488,Paramètres!$B$6))</f>
        <v/>
      </c>
      <c r="M488" t="str">
        <f>IF($F488="","",IF($F488&gt;=Paramètres!$B$7,"Oui","Non"))</f>
        <v/>
      </c>
      <c r="N488" t="str">
        <f>IF($F488="","",IF($F488&gt;=Paramètres!$B$8,"Oui","Non"))</f>
        <v/>
      </c>
      <c r="O488" t="str">
        <f>IF($D488="","",IF($I488="", "Parcours (1ère année)",IF(Paramètres!$B$3&gt;=($L488-Paramètres!$B$9), "Bilan récapitulatif (8 ans)",IF(Paramètres!$B$3&gt;=($K488-Paramètres!$B$9), "Parcours (tous les 4 ans)",IF($N488="Oui","Fin de carrière",IF($M488="Oui","Mi-carrière",""))))))</f>
        <v/>
      </c>
      <c r="U488" s="3"/>
      <c r="V488" s="3"/>
      <c r="Z488" s="3"/>
    </row>
    <row r="489" spans="6:26" x14ac:dyDescent="0.2">
      <c r="F489" t="str">
        <f>IF($E489="","",DATEDIF($E489,Paramètres!$B$3,"Y"))</f>
        <v/>
      </c>
      <c r="G489" t="str">
        <f>IF($D489="","",DATEDIF($D489,Paramètres!$B$3,"Y"))</f>
        <v/>
      </c>
      <c r="H489" t="str">
        <f>IF($D489="","",EDATE($D489,Paramètres!$B$4))</f>
        <v/>
      </c>
      <c r="K489" t="str">
        <f>IF($D489="","",IF($I489="",$H489,EDATE($I489,Paramètres!$B$5)))</f>
        <v/>
      </c>
      <c r="L489" t="str">
        <f>IF($D489="","",EDATE($D489,Paramètres!$B$6))</f>
        <v/>
      </c>
      <c r="M489" t="str">
        <f>IF($F489="","",IF($F489&gt;=Paramètres!$B$7,"Oui","Non"))</f>
        <v/>
      </c>
      <c r="N489" t="str">
        <f>IF($F489="","",IF($F489&gt;=Paramètres!$B$8,"Oui","Non"))</f>
        <v/>
      </c>
      <c r="O489" t="str">
        <f>IF($D489="","",IF($I489="", "Parcours (1ère année)",IF(Paramètres!$B$3&gt;=($L489-Paramètres!$B$9), "Bilan récapitulatif (8 ans)",IF(Paramètres!$B$3&gt;=($K489-Paramètres!$B$9), "Parcours (tous les 4 ans)",IF($N489="Oui","Fin de carrière",IF($M489="Oui","Mi-carrière",""))))))</f>
        <v/>
      </c>
      <c r="U489" s="3"/>
      <c r="V489" s="3"/>
      <c r="Z489" s="3"/>
    </row>
    <row r="490" spans="6:26" x14ac:dyDescent="0.2">
      <c r="F490" t="str">
        <f>IF($E490="","",DATEDIF($E490,Paramètres!$B$3,"Y"))</f>
        <v/>
      </c>
      <c r="G490" t="str">
        <f>IF($D490="","",DATEDIF($D490,Paramètres!$B$3,"Y"))</f>
        <v/>
      </c>
      <c r="H490" t="str">
        <f>IF($D490="","",EDATE($D490,Paramètres!$B$4))</f>
        <v/>
      </c>
      <c r="K490" t="str">
        <f>IF($D490="","",IF($I490="",$H490,EDATE($I490,Paramètres!$B$5)))</f>
        <v/>
      </c>
      <c r="L490" t="str">
        <f>IF($D490="","",EDATE($D490,Paramètres!$B$6))</f>
        <v/>
      </c>
      <c r="M490" t="str">
        <f>IF($F490="","",IF($F490&gt;=Paramètres!$B$7,"Oui","Non"))</f>
        <v/>
      </c>
      <c r="N490" t="str">
        <f>IF($F490="","",IF($F490&gt;=Paramètres!$B$8,"Oui","Non"))</f>
        <v/>
      </c>
      <c r="O490" t="str">
        <f>IF($D490="","",IF($I490="", "Parcours (1ère année)",IF(Paramètres!$B$3&gt;=($L490-Paramètres!$B$9), "Bilan récapitulatif (8 ans)",IF(Paramètres!$B$3&gt;=($K490-Paramètres!$B$9), "Parcours (tous les 4 ans)",IF($N490="Oui","Fin de carrière",IF($M490="Oui","Mi-carrière",""))))))</f>
        <v/>
      </c>
      <c r="U490" s="3"/>
      <c r="V490" s="3"/>
      <c r="Z490" s="3"/>
    </row>
    <row r="491" spans="6:26" x14ac:dyDescent="0.2">
      <c r="F491" t="str">
        <f>IF($E491="","",DATEDIF($E491,Paramètres!$B$3,"Y"))</f>
        <v/>
      </c>
      <c r="G491" t="str">
        <f>IF($D491="","",DATEDIF($D491,Paramètres!$B$3,"Y"))</f>
        <v/>
      </c>
      <c r="H491" t="str">
        <f>IF($D491="","",EDATE($D491,Paramètres!$B$4))</f>
        <v/>
      </c>
      <c r="K491" t="str">
        <f>IF($D491="","",IF($I491="",$H491,EDATE($I491,Paramètres!$B$5)))</f>
        <v/>
      </c>
      <c r="L491" t="str">
        <f>IF($D491="","",EDATE($D491,Paramètres!$B$6))</f>
        <v/>
      </c>
      <c r="M491" t="str">
        <f>IF($F491="","",IF($F491&gt;=Paramètres!$B$7,"Oui","Non"))</f>
        <v/>
      </c>
      <c r="N491" t="str">
        <f>IF($F491="","",IF($F491&gt;=Paramètres!$B$8,"Oui","Non"))</f>
        <v/>
      </c>
      <c r="O491" t="str">
        <f>IF($D491="","",IF($I491="", "Parcours (1ère année)",IF(Paramètres!$B$3&gt;=($L491-Paramètres!$B$9), "Bilan récapitulatif (8 ans)",IF(Paramètres!$B$3&gt;=($K491-Paramètres!$B$9), "Parcours (tous les 4 ans)",IF($N491="Oui","Fin de carrière",IF($M491="Oui","Mi-carrière",""))))))</f>
        <v/>
      </c>
      <c r="U491" s="3"/>
      <c r="V491" s="3"/>
      <c r="Z491" s="3"/>
    </row>
    <row r="492" spans="6:26" x14ac:dyDescent="0.2">
      <c r="F492" t="str">
        <f>IF($E492="","",DATEDIF($E492,Paramètres!$B$3,"Y"))</f>
        <v/>
      </c>
      <c r="G492" t="str">
        <f>IF($D492="","",DATEDIF($D492,Paramètres!$B$3,"Y"))</f>
        <v/>
      </c>
      <c r="H492" t="str">
        <f>IF($D492="","",EDATE($D492,Paramètres!$B$4))</f>
        <v/>
      </c>
      <c r="K492" t="str">
        <f>IF($D492="","",IF($I492="",$H492,EDATE($I492,Paramètres!$B$5)))</f>
        <v/>
      </c>
      <c r="L492" t="str">
        <f>IF($D492="","",EDATE($D492,Paramètres!$B$6))</f>
        <v/>
      </c>
      <c r="M492" t="str">
        <f>IF($F492="","",IF($F492&gt;=Paramètres!$B$7,"Oui","Non"))</f>
        <v/>
      </c>
      <c r="N492" t="str">
        <f>IF($F492="","",IF($F492&gt;=Paramètres!$B$8,"Oui","Non"))</f>
        <v/>
      </c>
      <c r="O492" t="str">
        <f>IF($D492="","",IF($I492="", "Parcours (1ère année)",IF(Paramètres!$B$3&gt;=($L492-Paramètres!$B$9), "Bilan récapitulatif (8 ans)",IF(Paramètres!$B$3&gt;=($K492-Paramètres!$B$9), "Parcours (tous les 4 ans)",IF($N492="Oui","Fin de carrière",IF($M492="Oui","Mi-carrière",""))))))</f>
        <v/>
      </c>
      <c r="U492" s="3"/>
      <c r="V492" s="3"/>
      <c r="Z492" s="3"/>
    </row>
    <row r="493" spans="6:26" x14ac:dyDescent="0.2">
      <c r="F493" t="str">
        <f>IF($E493="","",DATEDIF($E493,Paramètres!$B$3,"Y"))</f>
        <v/>
      </c>
      <c r="G493" t="str">
        <f>IF($D493="","",DATEDIF($D493,Paramètres!$B$3,"Y"))</f>
        <v/>
      </c>
      <c r="H493" t="str">
        <f>IF($D493="","",EDATE($D493,Paramètres!$B$4))</f>
        <v/>
      </c>
      <c r="K493" t="str">
        <f>IF($D493="","",IF($I493="",$H493,EDATE($I493,Paramètres!$B$5)))</f>
        <v/>
      </c>
      <c r="L493" t="str">
        <f>IF($D493="","",EDATE($D493,Paramètres!$B$6))</f>
        <v/>
      </c>
      <c r="M493" t="str">
        <f>IF($F493="","",IF($F493&gt;=Paramètres!$B$7,"Oui","Non"))</f>
        <v/>
      </c>
      <c r="N493" t="str">
        <f>IF($F493="","",IF($F493&gt;=Paramètres!$B$8,"Oui","Non"))</f>
        <v/>
      </c>
      <c r="O493" t="str">
        <f>IF($D493="","",IF($I493="", "Parcours (1ère année)",IF(Paramètres!$B$3&gt;=($L493-Paramètres!$B$9), "Bilan récapitulatif (8 ans)",IF(Paramètres!$B$3&gt;=($K493-Paramètres!$B$9), "Parcours (tous les 4 ans)",IF($N493="Oui","Fin de carrière",IF($M493="Oui","Mi-carrière",""))))))</f>
        <v/>
      </c>
      <c r="U493" s="3"/>
      <c r="V493" s="3"/>
      <c r="Z493" s="3"/>
    </row>
    <row r="494" spans="6:26" x14ac:dyDescent="0.2">
      <c r="F494" t="str">
        <f>IF($E494="","",DATEDIF($E494,Paramètres!$B$3,"Y"))</f>
        <v/>
      </c>
      <c r="G494" t="str">
        <f>IF($D494="","",DATEDIF($D494,Paramètres!$B$3,"Y"))</f>
        <v/>
      </c>
      <c r="H494" t="str">
        <f>IF($D494="","",EDATE($D494,Paramètres!$B$4))</f>
        <v/>
      </c>
      <c r="K494" t="str">
        <f>IF($D494="","",IF($I494="",$H494,EDATE($I494,Paramètres!$B$5)))</f>
        <v/>
      </c>
      <c r="L494" t="str">
        <f>IF($D494="","",EDATE($D494,Paramètres!$B$6))</f>
        <v/>
      </c>
      <c r="M494" t="str">
        <f>IF($F494="","",IF($F494&gt;=Paramètres!$B$7,"Oui","Non"))</f>
        <v/>
      </c>
      <c r="N494" t="str">
        <f>IF($F494="","",IF($F494&gt;=Paramètres!$B$8,"Oui","Non"))</f>
        <v/>
      </c>
      <c r="O494" t="str">
        <f>IF($D494="","",IF($I494="", "Parcours (1ère année)",IF(Paramètres!$B$3&gt;=($L494-Paramètres!$B$9), "Bilan récapitulatif (8 ans)",IF(Paramètres!$B$3&gt;=($K494-Paramètres!$B$9), "Parcours (tous les 4 ans)",IF($N494="Oui","Fin de carrière",IF($M494="Oui","Mi-carrière",""))))))</f>
        <v/>
      </c>
      <c r="U494" s="3"/>
      <c r="V494" s="3"/>
      <c r="Z494" s="3"/>
    </row>
    <row r="495" spans="6:26" x14ac:dyDescent="0.2">
      <c r="F495" t="str">
        <f>IF($E495="","",DATEDIF($E495,Paramètres!$B$3,"Y"))</f>
        <v/>
      </c>
      <c r="G495" t="str">
        <f>IF($D495="","",DATEDIF($D495,Paramètres!$B$3,"Y"))</f>
        <v/>
      </c>
      <c r="H495" t="str">
        <f>IF($D495="","",EDATE($D495,Paramètres!$B$4))</f>
        <v/>
      </c>
      <c r="K495" t="str">
        <f>IF($D495="","",IF($I495="",$H495,EDATE($I495,Paramètres!$B$5)))</f>
        <v/>
      </c>
      <c r="L495" t="str">
        <f>IF($D495="","",EDATE($D495,Paramètres!$B$6))</f>
        <v/>
      </c>
      <c r="M495" t="str">
        <f>IF($F495="","",IF($F495&gt;=Paramètres!$B$7,"Oui","Non"))</f>
        <v/>
      </c>
      <c r="N495" t="str">
        <f>IF($F495="","",IF($F495&gt;=Paramètres!$B$8,"Oui","Non"))</f>
        <v/>
      </c>
      <c r="O495" t="str">
        <f>IF($D495="","",IF($I495="", "Parcours (1ère année)",IF(Paramètres!$B$3&gt;=($L495-Paramètres!$B$9), "Bilan récapitulatif (8 ans)",IF(Paramètres!$B$3&gt;=($K495-Paramètres!$B$9), "Parcours (tous les 4 ans)",IF($N495="Oui","Fin de carrière",IF($M495="Oui","Mi-carrière",""))))))</f>
        <v/>
      </c>
      <c r="U495" s="3"/>
      <c r="V495" s="3"/>
      <c r="Z495" s="3"/>
    </row>
    <row r="496" spans="6:26" x14ac:dyDescent="0.2">
      <c r="F496" t="str">
        <f>IF($E496="","",DATEDIF($E496,Paramètres!$B$3,"Y"))</f>
        <v/>
      </c>
      <c r="G496" t="str">
        <f>IF($D496="","",DATEDIF($D496,Paramètres!$B$3,"Y"))</f>
        <v/>
      </c>
      <c r="H496" t="str">
        <f>IF($D496="","",EDATE($D496,Paramètres!$B$4))</f>
        <v/>
      </c>
      <c r="K496" t="str">
        <f>IF($D496="","",IF($I496="",$H496,EDATE($I496,Paramètres!$B$5)))</f>
        <v/>
      </c>
      <c r="L496" t="str">
        <f>IF($D496="","",EDATE($D496,Paramètres!$B$6))</f>
        <v/>
      </c>
      <c r="M496" t="str">
        <f>IF($F496="","",IF($F496&gt;=Paramètres!$B$7,"Oui","Non"))</f>
        <v/>
      </c>
      <c r="N496" t="str">
        <f>IF($F496="","",IF($F496&gt;=Paramètres!$B$8,"Oui","Non"))</f>
        <v/>
      </c>
      <c r="O496" t="str">
        <f>IF($D496="","",IF($I496="", "Parcours (1ère année)",IF(Paramètres!$B$3&gt;=($L496-Paramètres!$B$9), "Bilan récapitulatif (8 ans)",IF(Paramètres!$B$3&gt;=($K496-Paramètres!$B$9), "Parcours (tous les 4 ans)",IF($N496="Oui","Fin de carrière",IF($M496="Oui","Mi-carrière",""))))))</f>
        <v/>
      </c>
      <c r="U496" s="3"/>
      <c r="V496" s="3"/>
      <c r="Z496" s="3"/>
    </row>
    <row r="497" spans="6:26" x14ac:dyDescent="0.2">
      <c r="F497" t="str">
        <f>IF($E497="","",DATEDIF($E497,Paramètres!$B$3,"Y"))</f>
        <v/>
      </c>
      <c r="G497" t="str">
        <f>IF($D497="","",DATEDIF($D497,Paramètres!$B$3,"Y"))</f>
        <v/>
      </c>
      <c r="H497" t="str">
        <f>IF($D497="","",EDATE($D497,Paramètres!$B$4))</f>
        <v/>
      </c>
      <c r="K497" t="str">
        <f>IF($D497="","",IF($I497="",$H497,EDATE($I497,Paramètres!$B$5)))</f>
        <v/>
      </c>
      <c r="L497" t="str">
        <f>IF($D497="","",EDATE($D497,Paramètres!$B$6))</f>
        <v/>
      </c>
      <c r="M497" t="str">
        <f>IF($F497="","",IF($F497&gt;=Paramètres!$B$7,"Oui","Non"))</f>
        <v/>
      </c>
      <c r="N497" t="str">
        <f>IF($F497="","",IF($F497&gt;=Paramètres!$B$8,"Oui","Non"))</f>
        <v/>
      </c>
      <c r="O497" t="str">
        <f>IF($D497="","",IF($I497="", "Parcours (1ère année)",IF(Paramètres!$B$3&gt;=($L497-Paramètres!$B$9), "Bilan récapitulatif (8 ans)",IF(Paramètres!$B$3&gt;=($K497-Paramètres!$B$9), "Parcours (tous les 4 ans)",IF($N497="Oui","Fin de carrière",IF($M497="Oui","Mi-carrière",""))))))</f>
        <v/>
      </c>
      <c r="U497" s="3"/>
      <c r="V497" s="3"/>
      <c r="Z497" s="3"/>
    </row>
    <row r="498" spans="6:26" x14ac:dyDescent="0.2">
      <c r="F498" t="str">
        <f>IF($E498="","",DATEDIF($E498,Paramètres!$B$3,"Y"))</f>
        <v/>
      </c>
      <c r="G498" t="str">
        <f>IF($D498="","",DATEDIF($D498,Paramètres!$B$3,"Y"))</f>
        <v/>
      </c>
      <c r="H498" t="str">
        <f>IF($D498="","",EDATE($D498,Paramètres!$B$4))</f>
        <v/>
      </c>
      <c r="K498" t="str">
        <f>IF($D498="","",IF($I498="",$H498,EDATE($I498,Paramètres!$B$5)))</f>
        <v/>
      </c>
      <c r="L498" t="str">
        <f>IF($D498="","",EDATE($D498,Paramètres!$B$6))</f>
        <v/>
      </c>
      <c r="M498" t="str">
        <f>IF($F498="","",IF($F498&gt;=Paramètres!$B$7,"Oui","Non"))</f>
        <v/>
      </c>
      <c r="N498" t="str">
        <f>IF($F498="","",IF($F498&gt;=Paramètres!$B$8,"Oui","Non"))</f>
        <v/>
      </c>
      <c r="O498" t="str">
        <f>IF($D498="","",IF($I498="", "Parcours (1ère année)",IF(Paramètres!$B$3&gt;=($L498-Paramètres!$B$9), "Bilan récapitulatif (8 ans)",IF(Paramètres!$B$3&gt;=($K498-Paramètres!$B$9), "Parcours (tous les 4 ans)",IF($N498="Oui","Fin de carrière",IF($M498="Oui","Mi-carrière",""))))))</f>
        <v/>
      </c>
      <c r="U498" s="3"/>
      <c r="V498" s="3"/>
      <c r="Z498" s="3"/>
    </row>
    <row r="499" spans="6:26" x14ac:dyDescent="0.2">
      <c r="F499" t="str">
        <f>IF($E499="","",DATEDIF($E499,Paramètres!$B$3,"Y"))</f>
        <v/>
      </c>
      <c r="G499" t="str">
        <f>IF($D499="","",DATEDIF($D499,Paramètres!$B$3,"Y"))</f>
        <v/>
      </c>
      <c r="H499" t="str">
        <f>IF($D499="","",EDATE($D499,Paramètres!$B$4))</f>
        <v/>
      </c>
      <c r="K499" t="str">
        <f>IF($D499="","",IF($I499="",$H499,EDATE($I499,Paramètres!$B$5)))</f>
        <v/>
      </c>
      <c r="L499" t="str">
        <f>IF($D499="","",EDATE($D499,Paramètres!$B$6))</f>
        <v/>
      </c>
      <c r="M499" t="str">
        <f>IF($F499="","",IF($F499&gt;=Paramètres!$B$7,"Oui","Non"))</f>
        <v/>
      </c>
      <c r="N499" t="str">
        <f>IF($F499="","",IF($F499&gt;=Paramètres!$B$8,"Oui","Non"))</f>
        <v/>
      </c>
      <c r="O499" t="str">
        <f>IF($D499="","",IF($I499="", "Parcours (1ère année)",IF(Paramètres!$B$3&gt;=($L499-Paramètres!$B$9), "Bilan récapitulatif (8 ans)",IF(Paramètres!$B$3&gt;=($K499-Paramètres!$B$9), "Parcours (tous les 4 ans)",IF($N499="Oui","Fin de carrière",IF($M499="Oui","Mi-carrière",""))))))</f>
        <v/>
      </c>
      <c r="U499" s="3"/>
      <c r="V499" s="3"/>
      <c r="Z499" s="3"/>
    </row>
    <row r="500" spans="6:26" x14ac:dyDescent="0.2">
      <c r="F500" t="str">
        <f>IF($E500="","",DATEDIF($E500,Paramètres!$B$3,"Y"))</f>
        <v/>
      </c>
      <c r="G500" t="str">
        <f>IF($D500="","",DATEDIF($D500,Paramètres!$B$3,"Y"))</f>
        <v/>
      </c>
      <c r="H500" t="str">
        <f>IF($D500="","",EDATE($D500,Paramètres!$B$4))</f>
        <v/>
      </c>
      <c r="K500" t="str">
        <f>IF($D500="","",IF($I500="",$H500,EDATE($I500,Paramètres!$B$5)))</f>
        <v/>
      </c>
      <c r="L500" t="str">
        <f>IF($D500="","",EDATE($D500,Paramètres!$B$6))</f>
        <v/>
      </c>
      <c r="M500" t="str">
        <f>IF($F500="","",IF($F500&gt;=Paramètres!$B$7,"Oui","Non"))</f>
        <v/>
      </c>
      <c r="N500" t="str">
        <f>IF($F500="","",IF($F500&gt;=Paramètres!$B$8,"Oui","Non"))</f>
        <v/>
      </c>
      <c r="O500" t="str">
        <f>IF($D500="","",IF($I500="", "Parcours (1ère année)",IF(Paramètres!$B$3&gt;=($L500-Paramètres!$B$9), "Bilan récapitulatif (8 ans)",IF(Paramètres!$B$3&gt;=($K500-Paramètres!$B$9), "Parcours (tous les 4 ans)",IF($N500="Oui","Fin de carrière",IF($M500="Oui","Mi-carrière",""))))))</f>
        <v/>
      </c>
      <c r="U500" s="3"/>
      <c r="V500" s="3"/>
      <c r="Z500" s="3"/>
    </row>
  </sheetData>
  <phoneticPr fontId="3" type="noConversion"/>
  <dataValidations count="3">
    <dataValidation type="list" allowBlank="1" sqref="Q2:Q500 S2:T500" xr:uid="{00000000-0002-0000-0100-000000000000}">
      <formula1>"Oui,Non"</formula1>
    </dataValidation>
    <dataValidation type="list" allowBlank="1" sqref="J2:J500" xr:uid="{00000000-0002-0000-0100-000001000000}">
      <formula1>"Parcours (1ère année),Parcours (tous les 4 ans),Bilan récapitulatif (8 ans),Mi-carrière,Fin de carrière"</formula1>
    </dataValidation>
    <dataValidation type="list" allowBlank="1" sqref="Y3:Y500 Y2" xr:uid="{00000000-0002-0000-0100-000002000000}">
      <formula1>"À lancer,En cours,Réalisée,Abandonnée"</formula1>
    </dataValidation>
  </dataValidations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100-000001000000}">
            <xm:f>AND($D2&lt;&gt;"",Paramètres!$B$3&gt;$K2,OR($Q2="",$Q2="Non"))</xm:f>
            <x14:dxf>
              <fill>
                <patternFill patternType="solid">
                  <fgColor rgb="FFFFC7CE"/>
                  <bgColor rgb="FFFFC7CE"/>
                </patternFill>
              </fill>
            </x14:dxf>
          </x14:cfRule>
          <x14:cfRule type="expression" priority="2" id="{00000000-000E-0000-0100-000002000000}">
            <xm:f>AND($D2&lt;&gt;"",Paramètres!$B$3&lt;=$K2,Paramètres!$B$3&gt;=($K2-Paramètres!$B$9),OR($Q2="",$Q2="Non"))</xm:f>
            <x14:dxf>
              <fill>
                <patternFill patternType="solid">
                  <fgColor rgb="FFFFEB9C"/>
                  <bgColor rgb="FFFFEB9C"/>
                </patternFill>
              </fill>
            </x14:dxf>
          </x14:cfRule>
          <xm:sqref>A2:Z500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7"/>
  <sheetViews>
    <sheetView zoomScale="130" zoomScaleNormal="130" workbookViewId="0">
      <selection activeCell="A19" sqref="A19"/>
    </sheetView>
  </sheetViews>
  <sheetFormatPr baseColWidth="10" defaultColWidth="8.83203125" defaultRowHeight="15" x14ac:dyDescent="0.2"/>
  <cols>
    <col min="1" max="1" width="54.6640625" customWidth="1"/>
    <col min="2" max="2" width="12" customWidth="1"/>
  </cols>
  <sheetData>
    <row r="1" spans="1:2" ht="17" x14ac:dyDescent="0.2">
      <c r="A1" s="5" t="s">
        <v>34</v>
      </c>
      <c r="B1" s="3"/>
    </row>
    <row r="2" spans="1:2" x14ac:dyDescent="0.2">
      <c r="A2" s="3"/>
      <c r="B2" s="3"/>
    </row>
    <row r="3" spans="1:2" ht="16" x14ac:dyDescent="0.2">
      <c r="A3" s="2" t="s">
        <v>35</v>
      </c>
      <c r="B3" s="3"/>
    </row>
    <row r="4" spans="1:2" ht="16" x14ac:dyDescent="0.2">
      <c r="A4" s="6" t="s">
        <v>36</v>
      </c>
      <c r="B4" s="8" t="s">
        <v>37</v>
      </c>
    </row>
    <row r="5" spans="1:2" ht="16" x14ac:dyDescent="0.2">
      <c r="A5" s="3" t="s">
        <v>38</v>
      </c>
      <c r="B5" s="2">
        <f>COUNTIF(Suivi!$D:$D,"&gt;0")-1</f>
        <v>1</v>
      </c>
    </row>
    <row r="6" spans="1:2" ht="16" x14ac:dyDescent="0.2">
      <c r="A6" s="3" t="s">
        <v>39</v>
      </c>
      <c r="B6" s="2">
        <f ca="1">COUNTIFS(Suivi!$D:$D,"&gt;0",Suivi!$K:$K,"&lt;"&amp;Paramètres!$B$3,Suivi!$Q:$Q,"&lt;&gt;Oui")</f>
        <v>2</v>
      </c>
    </row>
    <row r="7" spans="1:2" ht="16" x14ac:dyDescent="0.2">
      <c r="A7" s="3" t="s">
        <v>40</v>
      </c>
      <c r="B7" s="2">
        <f ca="1">COUNTIFS(Suivi!$D:$D,"&gt;0",Suivi!$K:$K,"&gt;="&amp;Paramètres!$B$3,Suivi!$K:$K,"&lt;="&amp;(Paramètres!$B$3+Paramètres!$B$9),Suivi!$Q:$Q,"&lt;&gt;Oui")</f>
        <v>0</v>
      </c>
    </row>
    <row r="8" spans="1:2" ht="16" x14ac:dyDescent="0.2">
      <c r="A8" s="3" t="s">
        <v>41</v>
      </c>
      <c r="B8" s="2">
        <f ca="1">COUNTIFS(Suivi!$D:$D,"&gt;0",Suivi!$L:$L,"&gt;="&amp;Paramètres!$B$3,Suivi!$L:$L,"&lt;="&amp;(Paramètres!$B$3+Paramètres!$B$9))</f>
        <v>0</v>
      </c>
    </row>
    <row r="9" spans="1:2" ht="16" x14ac:dyDescent="0.2">
      <c r="A9" s="3" t="s">
        <v>42</v>
      </c>
      <c r="B9" s="2">
        <f ca="1">COUNTIF(Suivi!$M:$M,"Oui")</f>
        <v>1</v>
      </c>
    </row>
    <row r="10" spans="1:2" ht="16" x14ac:dyDescent="0.2">
      <c r="A10" s="3" t="s">
        <v>43</v>
      </c>
      <c r="B10" s="2">
        <f ca="1">COUNTIF(Suivi!$N:$N,"Oui")</f>
        <v>0</v>
      </c>
    </row>
    <row r="11" spans="1:2" x14ac:dyDescent="0.2">
      <c r="A11" s="3"/>
      <c r="B11" s="3"/>
    </row>
    <row r="12" spans="1:2" x14ac:dyDescent="0.2">
      <c r="A12" s="3"/>
      <c r="B12" s="3"/>
    </row>
    <row r="13" spans="1:2" ht="16" x14ac:dyDescent="0.2">
      <c r="A13" s="2" t="s">
        <v>44</v>
      </c>
      <c r="B13" s="3"/>
    </row>
    <row r="14" spans="1:2" ht="16" x14ac:dyDescent="0.2">
      <c r="A14" s="3" t="s">
        <v>45</v>
      </c>
      <c r="B14" s="3"/>
    </row>
    <row r="15" spans="1:2" ht="16" x14ac:dyDescent="0.2">
      <c r="A15" s="3" t="s">
        <v>46</v>
      </c>
      <c r="B15" s="3"/>
    </row>
    <row r="16" spans="1:2" ht="16" x14ac:dyDescent="0.2">
      <c r="A16" s="3" t="s">
        <v>47</v>
      </c>
      <c r="B16" s="3"/>
    </row>
    <row r="17" spans="1:2" x14ac:dyDescent="0.2">
      <c r="A17" s="3"/>
      <c r="B17" s="3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Paramètres</vt:lpstr>
      <vt:lpstr>Employés</vt:lpstr>
      <vt:lpstr>Entretiens</vt:lpstr>
      <vt:lpstr>Prévisions</vt:lpstr>
      <vt:lpstr>Individuel</vt:lpstr>
      <vt:lpstr>Suivi</vt:lpstr>
      <vt:lpstr>Alertes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Daniel Dumas</cp:lastModifiedBy>
  <dcterms:created xsi:type="dcterms:W3CDTF">2026-01-13T13:17:57Z</dcterms:created>
  <dcterms:modified xsi:type="dcterms:W3CDTF">2026-01-14T20:46:53Z</dcterms:modified>
</cp:coreProperties>
</file>