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0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danieldumas/Downloads/"/>
    </mc:Choice>
  </mc:AlternateContent>
  <xr:revisionPtr revIDLastSave="0" documentId="13_ncr:1_{0867DCE1-1B9E-8A49-B02C-84B23AD2F644}" xr6:coauthVersionLast="47" xr6:coauthVersionMax="47" xr10:uidLastSave="{00000000-0000-0000-0000-000000000000}"/>
  <bookViews>
    <workbookView xWindow="-36220" yWindow="-1660" windowWidth="35040" windowHeight="20360" xr2:uid="{45CCDDAD-FD70-4EA3-B2B8-C319BC8ED6E2}"/>
  </bookViews>
  <sheets>
    <sheet name="donnée" sheetId="1" r:id="rId1"/>
    <sheet name="grille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3" i="1" l="1" a="1"/>
  <c r="H3" i="1" s="1"/>
  <c r="H4" i="1" a="1"/>
  <c r="H4" i="1"/>
  <c r="H5" i="1" a="1"/>
  <c r="H5" i="1" s="1"/>
  <c r="H6" i="1" a="1"/>
  <c r="H6" i="1" s="1"/>
  <c r="H7" i="1" a="1"/>
  <c r="H7" i="1" s="1"/>
  <c r="H8" i="1" a="1"/>
  <c r="H8" i="1" s="1"/>
  <c r="H9" i="1" a="1"/>
  <c r="H9" i="1"/>
  <c r="H10" i="1" a="1"/>
  <c r="H10" i="1" s="1"/>
  <c r="H11" i="1" a="1"/>
  <c r="H11" i="1" s="1"/>
  <c r="H12" i="1" a="1"/>
  <c r="H12" i="1" s="1"/>
  <c r="H13" i="1" a="1"/>
  <c r="H13" i="1" s="1"/>
  <c r="H14" i="1" a="1"/>
  <c r="H14" i="1" s="1"/>
  <c r="H15" i="1" a="1"/>
  <c r="H15" i="1" s="1"/>
  <c r="H16" i="1" a="1"/>
  <c r="H16" i="1" s="1"/>
  <c r="H17" i="1" a="1"/>
  <c r="H17" i="1" s="1"/>
  <c r="H18" i="1" a="1"/>
  <c r="H18" i="1" s="1"/>
  <c r="H19" i="1" a="1"/>
  <c r="H19" i="1" s="1"/>
  <c r="H20" i="1" a="1"/>
  <c r="H20" i="1" s="1"/>
  <c r="H21" i="1" a="1"/>
  <c r="H21" i="1" s="1"/>
  <c r="H22" i="1" a="1"/>
  <c r="H22" i="1" s="1"/>
  <c r="H23" i="1" a="1"/>
  <c r="H23" i="1" s="1"/>
  <c r="H24" i="1" a="1"/>
  <c r="H24" i="1" s="1"/>
  <c r="H25" i="1" a="1"/>
  <c r="H25" i="1" s="1"/>
  <c r="H26" i="1" a="1"/>
  <c r="H26" i="1" s="1"/>
  <c r="H27" i="1" a="1"/>
  <c r="H27" i="1" s="1"/>
  <c r="H28" i="1" a="1"/>
  <c r="H28" i="1" s="1"/>
  <c r="H29" i="1" a="1"/>
  <c r="H29" i="1" s="1"/>
  <c r="H30" i="1" a="1"/>
  <c r="H30" i="1" s="1"/>
  <c r="H31" i="1" a="1"/>
  <c r="H31" i="1" s="1"/>
  <c r="H32" i="1" a="1"/>
  <c r="H32" i="1" s="1"/>
  <c r="H33" i="1" a="1"/>
  <c r="H33" i="1" s="1"/>
  <c r="H34" i="1" a="1"/>
  <c r="H34" i="1" s="1"/>
  <c r="H35" i="1" a="1"/>
  <c r="H35" i="1" s="1"/>
  <c r="H36" i="1" a="1"/>
  <c r="H36" i="1" s="1"/>
  <c r="H37" i="1" a="1"/>
  <c r="H37" i="1" s="1"/>
  <c r="H38" i="1" a="1"/>
  <c r="H38" i="1" s="1"/>
  <c r="H39" i="1" a="1"/>
  <c r="H39" i="1" s="1"/>
  <c r="H40" i="1" a="1"/>
  <c r="H40" i="1" s="1"/>
  <c r="H41" i="1" a="1"/>
  <c r="H41" i="1" s="1"/>
  <c r="H42" i="1" a="1"/>
  <c r="H42" i="1" s="1"/>
  <c r="H43" i="1" a="1"/>
  <c r="H43" i="1" s="1"/>
  <c r="H44" i="1" a="1"/>
  <c r="H44" i="1" s="1"/>
  <c r="H45" i="1" a="1"/>
  <c r="H45" i="1" s="1"/>
  <c r="H46" i="1" a="1"/>
  <c r="H46" i="1" s="1"/>
  <c r="H47" i="1" a="1"/>
  <c r="H47" i="1" s="1"/>
  <c r="H48" i="1" a="1"/>
  <c r="H48" i="1" s="1"/>
  <c r="H49" i="1" a="1"/>
  <c r="H49" i="1" s="1"/>
  <c r="H50" i="1" a="1"/>
  <c r="H50" i="1" s="1"/>
  <c r="H51" i="1" a="1"/>
  <c r="H51" i="1" s="1"/>
  <c r="H52" i="1" a="1"/>
  <c r="H52" i="1" s="1"/>
  <c r="H53" i="1" a="1"/>
  <c r="H53" i="1" s="1"/>
  <c r="H54" i="1" a="1"/>
  <c r="H54" i="1" s="1"/>
  <c r="H55" i="1" a="1"/>
  <c r="H55" i="1" s="1"/>
  <c r="H56" i="1" a="1"/>
  <c r="H56" i="1" s="1"/>
  <c r="H57" i="1" a="1"/>
  <c r="H57" i="1" s="1"/>
  <c r="H58" i="1" a="1"/>
  <c r="H58" i="1" s="1"/>
  <c r="H59" i="1" a="1"/>
  <c r="H59" i="1" s="1"/>
  <c r="H60" i="1" a="1"/>
  <c r="H60" i="1" s="1"/>
  <c r="H61" i="1" a="1"/>
  <c r="H61" i="1" s="1"/>
  <c r="H62" i="1" a="1"/>
  <c r="H62" i="1" s="1"/>
  <c r="H63" i="1" a="1"/>
  <c r="H63" i="1" s="1"/>
  <c r="H64" i="1" a="1"/>
  <c r="H64" i="1" s="1"/>
  <c r="H65" i="1" a="1"/>
  <c r="H65" i="1" s="1"/>
  <c r="H66" i="1" a="1"/>
  <c r="H66" i="1" s="1"/>
  <c r="H67" i="1" a="1"/>
  <c r="H67" i="1" s="1"/>
  <c r="H68" i="1" a="1"/>
  <c r="H68" i="1" s="1"/>
  <c r="H69" i="1" a="1"/>
  <c r="H69" i="1" s="1"/>
  <c r="H70" i="1" a="1"/>
  <c r="H70" i="1" s="1"/>
  <c r="H71" i="1" a="1"/>
  <c r="H71" i="1" s="1"/>
  <c r="H72" i="1" a="1"/>
  <c r="H72" i="1" s="1"/>
  <c r="H73" i="1" a="1"/>
  <c r="H73" i="1" s="1"/>
  <c r="H74" i="1" a="1"/>
  <c r="H74" i="1" s="1"/>
  <c r="H75" i="1" a="1"/>
  <c r="H75" i="1" s="1"/>
  <c r="H76" i="1" a="1"/>
  <c r="H76" i="1" s="1"/>
  <c r="H77" i="1" a="1"/>
  <c r="H77" i="1" s="1"/>
  <c r="H78" i="1" a="1"/>
  <c r="H78" i="1" s="1"/>
  <c r="H79" i="1" a="1"/>
  <c r="H79" i="1" s="1"/>
  <c r="H80" i="1" a="1"/>
  <c r="H80" i="1" s="1"/>
  <c r="H81" i="1" a="1"/>
  <c r="H81" i="1" s="1"/>
  <c r="H82" i="1" a="1"/>
  <c r="H82" i="1" s="1"/>
  <c r="H83" i="1" a="1"/>
  <c r="H83" i="1" s="1"/>
  <c r="H84" i="1" a="1"/>
  <c r="H84" i="1" s="1"/>
  <c r="H85" i="1" a="1"/>
  <c r="H85" i="1" s="1"/>
  <c r="H86" i="1" a="1"/>
  <c r="H86" i="1" s="1"/>
  <c r="H87" i="1" a="1"/>
  <c r="H87" i="1" s="1"/>
  <c r="H88" i="1" a="1"/>
  <c r="H88" i="1" s="1"/>
  <c r="H89" i="1" a="1"/>
  <c r="H89" i="1" s="1"/>
  <c r="H90" i="1" a="1"/>
  <c r="H90" i="1" s="1"/>
  <c r="H91" i="1" a="1"/>
  <c r="H91" i="1" s="1"/>
  <c r="H92" i="1" a="1"/>
  <c r="H92" i="1" s="1"/>
  <c r="H93" i="1" a="1"/>
  <c r="H93" i="1" s="1"/>
  <c r="H94" i="1" a="1"/>
  <c r="H94" i="1" s="1"/>
  <c r="H95" i="1" a="1"/>
  <c r="H95" i="1" s="1"/>
  <c r="H96" i="1" a="1"/>
  <c r="H96" i="1" s="1"/>
  <c r="H97" i="1" a="1"/>
  <c r="H97" i="1" s="1"/>
  <c r="H98" i="1" a="1"/>
  <c r="H98" i="1" s="1"/>
  <c r="H99" i="1" a="1"/>
  <c r="H99" i="1" s="1"/>
  <c r="H100" i="1" a="1"/>
  <c r="H100" i="1" s="1"/>
  <c r="H101" i="1" a="1"/>
  <c r="H101" i="1" s="1"/>
  <c r="H102" i="1" a="1"/>
  <c r="H102" i="1" s="1"/>
  <c r="H103" i="1" a="1"/>
  <c r="H103" i="1" s="1"/>
  <c r="H104" i="1" a="1"/>
  <c r="H104" i="1" s="1"/>
  <c r="H105" i="1" a="1"/>
  <c r="H105" i="1" s="1"/>
  <c r="H106" i="1" a="1"/>
  <c r="H106" i="1" s="1"/>
  <c r="H107" i="1" a="1"/>
  <c r="H107" i="1" s="1"/>
  <c r="H108" i="1" a="1"/>
  <c r="H108" i="1" s="1"/>
  <c r="H109" i="1" a="1"/>
  <c r="H109" i="1" s="1"/>
  <c r="H110" i="1" a="1"/>
  <c r="H110" i="1" s="1"/>
  <c r="H111" i="1" a="1"/>
  <c r="H111" i="1" s="1"/>
  <c r="H112" i="1" a="1"/>
  <c r="H112" i="1" s="1"/>
  <c r="H113" i="1" a="1"/>
  <c r="H113" i="1" s="1"/>
  <c r="H114" i="1" a="1"/>
  <c r="H114" i="1" s="1"/>
  <c r="H115" i="1" a="1"/>
  <c r="H115" i="1" s="1"/>
  <c r="H116" i="1" a="1"/>
  <c r="H116" i="1" s="1"/>
  <c r="H117" i="1" a="1"/>
  <c r="H117" i="1" s="1"/>
  <c r="H118" i="1" a="1"/>
  <c r="H118" i="1" s="1"/>
  <c r="G3" i="1" a="1"/>
  <c r="G3" i="1" s="1"/>
  <c r="G4" i="1" a="1"/>
  <c r="G4" i="1" s="1"/>
  <c r="G5" i="1" a="1"/>
  <c r="G5" i="1"/>
  <c r="G6" i="1" a="1"/>
  <c r="G6" i="1"/>
  <c r="G7" i="1" a="1"/>
  <c r="G7" i="1" s="1"/>
  <c r="G8" i="1" a="1"/>
  <c r="G8" i="1" s="1"/>
  <c r="G9" i="1" a="1"/>
  <c r="G9" i="1" s="1"/>
  <c r="G10" i="1" a="1"/>
  <c r="G10" i="1" s="1"/>
  <c r="G11" i="1" a="1"/>
  <c r="G11" i="1" s="1"/>
  <c r="G12" i="1" a="1"/>
  <c r="G12" i="1" s="1"/>
  <c r="G13" i="1" a="1"/>
  <c r="G13" i="1" s="1"/>
  <c r="G14" i="1" a="1"/>
  <c r="G14" i="1" s="1"/>
  <c r="G15" i="1" a="1"/>
  <c r="G15" i="1" s="1"/>
  <c r="G16" i="1" a="1"/>
  <c r="G16" i="1" s="1"/>
  <c r="G17" i="1" a="1"/>
  <c r="G17" i="1" s="1"/>
  <c r="G18" i="1" a="1"/>
  <c r="G18" i="1" s="1"/>
  <c r="G19" i="1" a="1"/>
  <c r="G19" i="1" s="1"/>
  <c r="G20" i="1" a="1"/>
  <c r="G20" i="1" s="1"/>
  <c r="G21" i="1" a="1"/>
  <c r="G21" i="1" s="1"/>
  <c r="G22" i="1" a="1"/>
  <c r="G22" i="1" s="1"/>
  <c r="G23" i="1" a="1"/>
  <c r="G23" i="1" s="1"/>
  <c r="G24" i="1" a="1"/>
  <c r="G24" i="1" s="1"/>
  <c r="G25" i="1" a="1"/>
  <c r="G25" i="1" s="1"/>
  <c r="G26" i="1" a="1"/>
  <c r="G26" i="1" s="1"/>
  <c r="G27" i="1" a="1"/>
  <c r="G27" i="1" s="1"/>
  <c r="G28" i="1" a="1"/>
  <c r="G28" i="1" s="1"/>
  <c r="G29" i="1" a="1"/>
  <c r="G29" i="1" s="1"/>
  <c r="G30" i="1" a="1"/>
  <c r="G30" i="1" s="1"/>
  <c r="G31" i="1" a="1"/>
  <c r="G31" i="1" s="1"/>
  <c r="G32" i="1" a="1"/>
  <c r="G32" i="1" s="1"/>
  <c r="G33" i="1" a="1"/>
  <c r="G33" i="1" s="1"/>
  <c r="G34" i="1" a="1"/>
  <c r="G34" i="1" s="1"/>
  <c r="G35" i="1" a="1"/>
  <c r="G35" i="1" s="1"/>
  <c r="G36" i="1" a="1"/>
  <c r="G36" i="1" s="1"/>
  <c r="G37" i="1" a="1"/>
  <c r="G37" i="1" s="1"/>
  <c r="G38" i="1" a="1"/>
  <c r="G38" i="1" s="1"/>
  <c r="G39" i="1" a="1"/>
  <c r="G39" i="1" s="1"/>
  <c r="G40" i="1" a="1"/>
  <c r="G40" i="1" s="1"/>
  <c r="G41" i="1" a="1"/>
  <c r="G41" i="1" s="1"/>
  <c r="G42" i="1" a="1"/>
  <c r="G42" i="1" s="1"/>
  <c r="G43" i="1" a="1"/>
  <c r="G43" i="1" s="1"/>
  <c r="G44" i="1" a="1"/>
  <c r="G44" i="1" s="1"/>
  <c r="G45" i="1" a="1"/>
  <c r="G45" i="1" s="1"/>
  <c r="G46" i="1" a="1"/>
  <c r="G46" i="1" s="1"/>
  <c r="G47" i="1" a="1"/>
  <c r="G47" i="1" s="1"/>
  <c r="G48" i="1" a="1"/>
  <c r="G48" i="1" s="1"/>
  <c r="G49" i="1" a="1"/>
  <c r="G49" i="1" s="1"/>
  <c r="G50" i="1" a="1"/>
  <c r="G50" i="1" s="1"/>
  <c r="G51" i="1" a="1"/>
  <c r="G51" i="1" s="1"/>
  <c r="G52" i="1" a="1"/>
  <c r="G52" i="1" s="1"/>
  <c r="G53" i="1" a="1"/>
  <c r="G53" i="1" s="1"/>
  <c r="G54" i="1" a="1"/>
  <c r="G54" i="1" s="1"/>
  <c r="G55" i="1" a="1"/>
  <c r="G55" i="1" s="1"/>
  <c r="G56" i="1" a="1"/>
  <c r="G56" i="1" s="1"/>
  <c r="G57" i="1" a="1"/>
  <c r="G57" i="1" s="1"/>
  <c r="G58" i="1" a="1"/>
  <c r="G58" i="1" s="1"/>
  <c r="G59" i="1" a="1"/>
  <c r="G59" i="1" s="1"/>
  <c r="G60" i="1" a="1"/>
  <c r="G60" i="1" s="1"/>
  <c r="G61" i="1" a="1"/>
  <c r="G61" i="1" s="1"/>
  <c r="G62" i="1" a="1"/>
  <c r="G62" i="1" s="1"/>
  <c r="G63" i="1" a="1"/>
  <c r="G63" i="1" s="1"/>
  <c r="G64" i="1" a="1"/>
  <c r="G64" i="1" s="1"/>
  <c r="G65" i="1" a="1"/>
  <c r="G65" i="1" s="1"/>
  <c r="G66" i="1" a="1"/>
  <c r="G66" i="1" s="1"/>
  <c r="G67" i="1" a="1"/>
  <c r="G67" i="1" s="1"/>
  <c r="G68" i="1" a="1"/>
  <c r="G68" i="1" s="1"/>
  <c r="G69" i="1" a="1"/>
  <c r="G69" i="1" s="1"/>
  <c r="G70" i="1" a="1"/>
  <c r="G70" i="1" s="1"/>
  <c r="G71" i="1" a="1"/>
  <c r="G71" i="1" s="1"/>
  <c r="G72" i="1" a="1"/>
  <c r="G72" i="1" s="1"/>
  <c r="G73" i="1" a="1"/>
  <c r="G73" i="1" s="1"/>
  <c r="G74" i="1" a="1"/>
  <c r="G74" i="1" s="1"/>
  <c r="G75" i="1" a="1"/>
  <c r="G75" i="1" s="1"/>
  <c r="G76" i="1" a="1"/>
  <c r="G76" i="1" s="1"/>
  <c r="G77" i="1" a="1"/>
  <c r="G77" i="1" s="1"/>
  <c r="G78" i="1" a="1"/>
  <c r="G78" i="1" s="1"/>
  <c r="G79" i="1" a="1"/>
  <c r="G79" i="1" s="1"/>
  <c r="G80" i="1" a="1"/>
  <c r="G80" i="1" s="1"/>
  <c r="G81" i="1" a="1"/>
  <c r="G81" i="1" s="1"/>
  <c r="G82" i="1" a="1"/>
  <c r="G82" i="1" s="1"/>
  <c r="G83" i="1" a="1"/>
  <c r="G83" i="1" s="1"/>
  <c r="G84" i="1" a="1"/>
  <c r="G84" i="1" s="1"/>
  <c r="G85" i="1" a="1"/>
  <c r="G85" i="1" s="1"/>
  <c r="G86" i="1" a="1"/>
  <c r="G86" i="1" s="1"/>
  <c r="G87" i="1" a="1"/>
  <c r="G87" i="1" s="1"/>
  <c r="G88" i="1" a="1"/>
  <c r="G88" i="1" s="1"/>
  <c r="G89" i="1" a="1"/>
  <c r="G89" i="1" s="1"/>
  <c r="G90" i="1" a="1"/>
  <c r="G90" i="1" s="1"/>
  <c r="G91" i="1" a="1"/>
  <c r="G91" i="1" s="1"/>
  <c r="G92" i="1" a="1"/>
  <c r="G92" i="1" s="1"/>
  <c r="G93" i="1" a="1"/>
  <c r="G93" i="1" s="1"/>
  <c r="G94" i="1" a="1"/>
  <c r="G94" i="1" s="1"/>
  <c r="G95" i="1" a="1"/>
  <c r="G95" i="1" s="1"/>
  <c r="G96" i="1" a="1"/>
  <c r="G96" i="1" s="1"/>
  <c r="G97" i="1" a="1"/>
  <c r="G97" i="1" s="1"/>
  <c r="G98" i="1" a="1"/>
  <c r="G98" i="1" s="1"/>
  <c r="G99" i="1" a="1"/>
  <c r="G99" i="1" s="1"/>
  <c r="G100" i="1" a="1"/>
  <c r="G100" i="1" s="1"/>
  <c r="G101" i="1" a="1"/>
  <c r="G101" i="1" s="1"/>
  <c r="G102" i="1" a="1"/>
  <c r="G102" i="1" s="1"/>
  <c r="G103" i="1" a="1"/>
  <c r="G103" i="1" s="1"/>
  <c r="G104" i="1" a="1"/>
  <c r="G104" i="1" s="1"/>
  <c r="G105" i="1" a="1"/>
  <c r="G105" i="1" s="1"/>
  <c r="G106" i="1" a="1"/>
  <c r="G106" i="1" s="1"/>
  <c r="G107" i="1" a="1"/>
  <c r="G107" i="1" s="1"/>
  <c r="G108" i="1" a="1"/>
  <c r="G108" i="1" s="1"/>
  <c r="G109" i="1" a="1"/>
  <c r="G109" i="1" s="1"/>
  <c r="G110" i="1" a="1"/>
  <c r="G110" i="1" s="1"/>
  <c r="G111" i="1" a="1"/>
  <c r="G111" i="1" s="1"/>
  <c r="G112" i="1" a="1"/>
  <c r="G112" i="1" s="1"/>
  <c r="G113" i="1" a="1"/>
  <c r="G113" i="1" s="1"/>
  <c r="G114" i="1" a="1"/>
  <c r="G114" i="1" s="1"/>
  <c r="G115" i="1" a="1"/>
  <c r="G115" i="1" s="1"/>
  <c r="G116" i="1" a="1"/>
  <c r="G116" i="1" s="1"/>
  <c r="G117" i="1" a="1"/>
  <c r="G117" i="1" s="1"/>
  <c r="G118" i="1" a="1"/>
  <c r="G118" i="1" s="1"/>
  <c r="M4" i="2"/>
  <c r="K4" i="2"/>
  <c r="I4" i="2"/>
  <c r="G4" i="2"/>
  <c r="E4" i="2"/>
  <c r="E13" i="2"/>
  <c r="F13" i="2" s="1"/>
  <c r="G13" i="2" s="1"/>
  <c r="H13" i="2" s="1"/>
  <c r="I13" i="2" s="1"/>
  <c r="J13" i="2" s="1"/>
  <c r="K13" i="2" s="1"/>
  <c r="L13" i="2" s="1"/>
  <c r="M13" i="2" s="1"/>
  <c r="N13" i="2" s="1"/>
  <c r="D13" i="2"/>
  <c r="C12" i="2"/>
  <c r="D12" i="2" s="1"/>
  <c r="E12" i="2" s="1"/>
  <c r="F12" i="2" s="1"/>
  <c r="G12" i="2" s="1"/>
  <c r="H12" i="2" s="1"/>
  <c r="I12" i="2" s="1"/>
  <c r="J12" i="2" s="1"/>
  <c r="K12" i="2" s="1"/>
  <c r="L12" i="2" s="1"/>
  <c r="M12" i="2" s="1"/>
  <c r="N12" i="2" s="1"/>
  <c r="C11" i="2"/>
  <c r="D11" i="2" s="1"/>
  <c r="E11" i="2" s="1"/>
  <c r="F11" i="2" s="1"/>
  <c r="G11" i="2" s="1"/>
  <c r="H11" i="2" s="1"/>
  <c r="I11" i="2" s="1"/>
  <c r="J11" i="2" s="1"/>
  <c r="K11" i="2" s="1"/>
  <c r="L11" i="2" s="1"/>
  <c r="M11" i="2" s="1"/>
  <c r="N11" i="2" s="1"/>
  <c r="C10" i="2"/>
  <c r="D10" i="2" s="1"/>
  <c r="E10" i="2" s="1"/>
  <c r="F10" i="2" s="1"/>
  <c r="G10" i="2" s="1"/>
  <c r="H10" i="2" s="1"/>
  <c r="I10" i="2" s="1"/>
  <c r="J10" i="2" s="1"/>
  <c r="K10" i="2" s="1"/>
  <c r="L10" i="2" s="1"/>
  <c r="M10" i="2" s="1"/>
  <c r="N10" i="2" s="1"/>
  <c r="C9" i="2"/>
  <c r="D9" i="2" s="1"/>
  <c r="E9" i="2" s="1"/>
  <c r="F9" i="2" s="1"/>
  <c r="G9" i="2" s="1"/>
  <c r="H9" i="2" s="1"/>
  <c r="I9" i="2" s="1"/>
  <c r="J9" i="2" s="1"/>
  <c r="K9" i="2" s="1"/>
  <c r="L9" i="2" s="1"/>
  <c r="M9" i="2" s="1"/>
  <c r="N9" i="2" s="1"/>
  <c r="C8" i="2"/>
  <c r="D8" i="2" s="1"/>
  <c r="E8" i="2" s="1"/>
  <c r="F8" i="2" s="1"/>
  <c r="G8" i="2" s="1"/>
  <c r="H8" i="2" s="1"/>
  <c r="I8" i="2" s="1"/>
  <c r="J8" i="2" s="1"/>
  <c r="K8" i="2" s="1"/>
  <c r="L8" i="2" s="1"/>
  <c r="M8" i="2" s="1"/>
  <c r="N8" i="2" s="1"/>
  <c r="E7" i="2"/>
  <c r="F7" i="2" s="1"/>
  <c r="G7" i="2" s="1"/>
  <c r="H7" i="2" s="1"/>
  <c r="I7" i="2" s="1"/>
  <c r="J7" i="2" s="1"/>
  <c r="K7" i="2" s="1"/>
  <c r="L7" i="2" s="1"/>
  <c r="M7" i="2" s="1"/>
  <c r="N7" i="2" s="1"/>
  <c r="E118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3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<sst xmlns="http://schemas.openxmlformats.org/spreadsheetml/2006/main" count="374" uniqueCount="258">
  <si>
    <t>Nom du salarié</t>
  </si>
  <si>
    <t>Prénom du salarié</t>
  </si>
  <si>
    <t>Date de début du service continu</t>
  </si>
  <si>
    <t>Ancienneté</t>
  </si>
  <si>
    <t>Salaire mensuel non proratisé</t>
  </si>
  <si>
    <t>Emploi occupé</t>
  </si>
  <si>
    <t>MCRBOAJQ</t>
  </si>
  <si>
    <t>Uyqykk</t>
  </si>
  <si>
    <t>RSQCZNEN</t>
  </si>
  <si>
    <t>Qpcrvetiy</t>
  </si>
  <si>
    <t>EDYF</t>
  </si>
  <si>
    <t>Gmnzxqlg</t>
  </si>
  <si>
    <t>ZMXG-WZSMFLRV</t>
  </si>
  <si>
    <t>Knxit</t>
  </si>
  <si>
    <t>WLFSBE</t>
  </si>
  <si>
    <t>Wfyzbyaf</t>
  </si>
  <si>
    <t>NWKAG</t>
  </si>
  <si>
    <t>Fdvgb</t>
  </si>
  <si>
    <t>ZRBOZXOON</t>
  </si>
  <si>
    <t>Kgale</t>
  </si>
  <si>
    <t>WSKHMFUXKB</t>
  </si>
  <si>
    <t>Pea</t>
  </si>
  <si>
    <t>PYLAH</t>
  </si>
  <si>
    <t>Huo</t>
  </si>
  <si>
    <t>SZFQAYR</t>
  </si>
  <si>
    <t>Cjjkn</t>
  </si>
  <si>
    <t>LWMSK</t>
  </si>
  <si>
    <t>Jaxcbffis</t>
  </si>
  <si>
    <t>CLBZYOTS</t>
  </si>
  <si>
    <t>Pitanobrfg</t>
  </si>
  <si>
    <t>TJKKLQ</t>
  </si>
  <si>
    <t>Mjtsr</t>
  </si>
  <si>
    <t>KVOVKEVH</t>
  </si>
  <si>
    <t>Oktwd</t>
  </si>
  <si>
    <t>OTMFRVJ</t>
  </si>
  <si>
    <t>Ufhal</t>
  </si>
  <si>
    <t>WPSPW</t>
  </si>
  <si>
    <t>Uzxlaixhf</t>
  </si>
  <si>
    <t>RXNSJMN UTXGT</t>
  </si>
  <si>
    <t>Nfyhh Dsbdkmlqh</t>
  </si>
  <si>
    <t>GIJLJKNB</t>
  </si>
  <si>
    <t>Jvhvuwv</t>
  </si>
  <si>
    <t>QHMNSRLOO</t>
  </si>
  <si>
    <t>Oabzvo</t>
  </si>
  <si>
    <t>CHIVRRH</t>
  </si>
  <si>
    <t>Gwffjjwa</t>
  </si>
  <si>
    <t>BNJUIY</t>
  </si>
  <si>
    <t>Hhshrkc</t>
  </si>
  <si>
    <t>ZYOOCQ</t>
  </si>
  <si>
    <t>Lmfxu</t>
  </si>
  <si>
    <t>SBZBHNMHYVN</t>
  </si>
  <si>
    <t>Dinswfz</t>
  </si>
  <si>
    <t>AVKSNVI</t>
  </si>
  <si>
    <t>Mtriw</t>
  </si>
  <si>
    <t>TWRWCR</t>
  </si>
  <si>
    <t>Hirmd</t>
  </si>
  <si>
    <t>ZDQGBAAMH</t>
  </si>
  <si>
    <t>Dntnkx</t>
  </si>
  <si>
    <t>WFIAOYQ</t>
  </si>
  <si>
    <t>Ktwvhtnu</t>
  </si>
  <si>
    <t>WKEGPY</t>
  </si>
  <si>
    <t>Rnxhpxr</t>
  </si>
  <si>
    <t>PVKMTD</t>
  </si>
  <si>
    <t>Xomeewsr</t>
  </si>
  <si>
    <t>OHWHNRRXG</t>
  </si>
  <si>
    <t>Xvomb</t>
  </si>
  <si>
    <t>LLYU</t>
  </si>
  <si>
    <t>Btlgez</t>
  </si>
  <si>
    <t>SGKOAK</t>
  </si>
  <si>
    <t>Dez</t>
  </si>
  <si>
    <t>KSHFXNQWC</t>
  </si>
  <si>
    <t>Khcginzuwj</t>
  </si>
  <si>
    <t>ECDCK</t>
  </si>
  <si>
    <t>Hcfjhu</t>
  </si>
  <si>
    <t>NSDEXBRU</t>
  </si>
  <si>
    <t>Gdzyaow</t>
  </si>
  <si>
    <t>DJICQG</t>
  </si>
  <si>
    <t>Wtnnl</t>
  </si>
  <si>
    <t>PCEVI</t>
  </si>
  <si>
    <t>Birzp</t>
  </si>
  <si>
    <t>QMVNAL</t>
  </si>
  <si>
    <t>Cvsthgs</t>
  </si>
  <si>
    <t>MGDLAA</t>
  </si>
  <si>
    <t>Mwrhupv</t>
  </si>
  <si>
    <t>OTOYMU</t>
  </si>
  <si>
    <t>Izmadj</t>
  </si>
  <si>
    <t>SIHBUA</t>
  </si>
  <si>
    <t>Omuxpoge</t>
  </si>
  <si>
    <t>GAWXQBDRT</t>
  </si>
  <si>
    <t>Uexuc</t>
  </si>
  <si>
    <t>PRKDIQBCXGW</t>
  </si>
  <si>
    <t>Tyqqzyw</t>
  </si>
  <si>
    <t>GZEHOIQ</t>
  </si>
  <si>
    <t>Udomywv</t>
  </si>
  <si>
    <t>LWSWBKO KJ EGDGISD</t>
  </si>
  <si>
    <t>Hlxcg</t>
  </si>
  <si>
    <t>WGQCF</t>
  </si>
  <si>
    <t>Susxjh</t>
  </si>
  <si>
    <t>VVMOTZJH</t>
  </si>
  <si>
    <t>Lcqocc</t>
  </si>
  <si>
    <t>GEZMRU</t>
  </si>
  <si>
    <t>Irhkhc</t>
  </si>
  <si>
    <t>GTIFSPYLDFB</t>
  </si>
  <si>
    <t>Mjazawb</t>
  </si>
  <si>
    <t>DUIZFWL</t>
  </si>
  <si>
    <t>Rmnqzq</t>
  </si>
  <si>
    <t>RIPN</t>
  </si>
  <si>
    <t>Jqfv</t>
  </si>
  <si>
    <t>JTLQ</t>
  </si>
  <si>
    <t>Kdttrwtmw</t>
  </si>
  <si>
    <t>QFOTQVBY</t>
  </si>
  <si>
    <t>Knnfeh</t>
  </si>
  <si>
    <t>VMSXWOHC</t>
  </si>
  <si>
    <t>Iblwvex</t>
  </si>
  <si>
    <t>OPSZD</t>
  </si>
  <si>
    <t>Hlpuun</t>
  </si>
  <si>
    <t>EPN AYZZMF</t>
  </si>
  <si>
    <t>Fyv</t>
  </si>
  <si>
    <t>MLOBKSOIOB</t>
  </si>
  <si>
    <t>Ysfrb</t>
  </si>
  <si>
    <t>QVBTCM</t>
  </si>
  <si>
    <t>Bmsntj</t>
  </si>
  <si>
    <t>Vlzeueocp</t>
  </si>
  <si>
    <t>Foebjdy</t>
  </si>
  <si>
    <t>MQXMZE</t>
  </si>
  <si>
    <t>Azwqfcqo</t>
  </si>
  <si>
    <t>CKMLWDT</t>
  </si>
  <si>
    <t>Cwizlagh</t>
  </si>
  <si>
    <t>XTPYVNE</t>
  </si>
  <si>
    <t>Gxsyhwat</t>
  </si>
  <si>
    <t>OXRCZCRPB</t>
  </si>
  <si>
    <t>Slkpymn</t>
  </si>
  <si>
    <t>YAWRWQW</t>
  </si>
  <si>
    <t>Udhxt</t>
  </si>
  <si>
    <t>MOXRCCO</t>
  </si>
  <si>
    <t>Vjeqiwsl</t>
  </si>
  <si>
    <t>YQIOVAH</t>
  </si>
  <si>
    <t>Rvkclrkub</t>
  </si>
  <si>
    <t>IXUFVEEOKN</t>
  </si>
  <si>
    <t>Ovzmk</t>
  </si>
  <si>
    <t>GAUUREVDI</t>
  </si>
  <si>
    <t>Weslki</t>
  </si>
  <si>
    <t>DKHSZDWBMA</t>
  </si>
  <si>
    <t>Hrame</t>
  </si>
  <si>
    <t>JUXEX</t>
  </si>
  <si>
    <t>Kmkkuvp</t>
  </si>
  <si>
    <t>EZPJJUR</t>
  </si>
  <si>
    <t>Vhqcuncw</t>
  </si>
  <si>
    <t>UFNY</t>
  </si>
  <si>
    <t>Nzuzkz</t>
  </si>
  <si>
    <t>FTDPSTNQ</t>
  </si>
  <si>
    <t>Tclkkw</t>
  </si>
  <si>
    <t>ZEXSNX</t>
  </si>
  <si>
    <t>Xyvta</t>
  </si>
  <si>
    <t>NVCUEI</t>
  </si>
  <si>
    <t>Tiscvmz</t>
  </si>
  <si>
    <t>RPNAOL</t>
  </si>
  <si>
    <t>Pllwnsjv</t>
  </si>
  <si>
    <t>OWIWLRON</t>
  </si>
  <si>
    <t>Ubpzgs</t>
  </si>
  <si>
    <t>WQMP</t>
  </si>
  <si>
    <t>Bojeufxdm</t>
  </si>
  <si>
    <t>LNPAVDPJR</t>
  </si>
  <si>
    <t>Siwposya</t>
  </si>
  <si>
    <t>SCJXLZBD</t>
  </si>
  <si>
    <t>Heycaq-Peac</t>
  </si>
  <si>
    <t>LSSQDR</t>
  </si>
  <si>
    <t>Fnthexolc</t>
  </si>
  <si>
    <t>GO ZUQPH</t>
  </si>
  <si>
    <t>Zjt</t>
  </si>
  <si>
    <t>NYHMTQNTOW-DQKIONB</t>
  </si>
  <si>
    <t>Ccsva</t>
  </si>
  <si>
    <t>RRPVAQS</t>
  </si>
  <si>
    <t>Hnlkvk</t>
  </si>
  <si>
    <t>WBCOGP HVBQMZ</t>
  </si>
  <si>
    <t>Vbevhxrntj</t>
  </si>
  <si>
    <t>HGJTH</t>
  </si>
  <si>
    <t>Wpghqvoeb</t>
  </si>
  <si>
    <t>ULNAQK</t>
  </si>
  <si>
    <t>Vpofhnj</t>
  </si>
  <si>
    <t>GZBPZ</t>
  </si>
  <si>
    <t>Lkdxhj</t>
  </si>
  <si>
    <t>ZRCVUBMCL</t>
  </si>
  <si>
    <t>Sopaqwxu</t>
  </si>
  <si>
    <t>AFLMFB</t>
  </si>
  <si>
    <t>Pjcif</t>
  </si>
  <si>
    <t>VJBQUQJZ</t>
  </si>
  <si>
    <t>Ssqxx</t>
  </si>
  <si>
    <t>ORXYOESM</t>
  </si>
  <si>
    <t>Fdpsio</t>
  </si>
  <si>
    <t>GOFXAEBM</t>
  </si>
  <si>
    <t>Wrrbup</t>
  </si>
  <si>
    <t>ZLYPRORCL</t>
  </si>
  <si>
    <t>Ecvlt</t>
  </si>
  <si>
    <t>LCJRIZV</t>
  </si>
  <si>
    <t>Nxnxvv</t>
  </si>
  <si>
    <t>KYFZKO</t>
  </si>
  <si>
    <t>Zsamsda</t>
  </si>
  <si>
    <t>GCZFIBJ</t>
  </si>
  <si>
    <t>Kbflz</t>
  </si>
  <si>
    <t>AFXTRJXBSR</t>
  </si>
  <si>
    <t>Sdccqw</t>
  </si>
  <si>
    <t>SILZFL</t>
  </si>
  <si>
    <t>Bgyvdi</t>
  </si>
  <si>
    <t>MOMV</t>
  </si>
  <si>
    <t>Wvtlyhxq</t>
  </si>
  <si>
    <t>QNEX</t>
  </si>
  <si>
    <t>Btioawi</t>
  </si>
  <si>
    <t>Xrugy</t>
  </si>
  <si>
    <t>Zfbdjsty</t>
  </si>
  <si>
    <t>Ygqxn</t>
  </si>
  <si>
    <t>Dcaldgf</t>
  </si>
  <si>
    <t>PKJYUNRX</t>
  </si>
  <si>
    <t>Rkeag</t>
  </si>
  <si>
    <t>ZYVMBH</t>
  </si>
  <si>
    <t>Bbmqt</t>
  </si>
  <si>
    <t>Msckmxpk</t>
  </si>
  <si>
    <t>Katu</t>
  </si>
  <si>
    <t>EZKHD</t>
  </si>
  <si>
    <t>CFHSQ</t>
  </si>
  <si>
    <t>OISHDHMSCI</t>
  </si>
  <si>
    <t>Ttphe</t>
  </si>
  <si>
    <t>LKDVKSTK</t>
  </si>
  <si>
    <t>Apvboceu</t>
  </si>
  <si>
    <t>VLKSRDDKE</t>
  </si>
  <si>
    <t>Thtiklmi</t>
  </si>
  <si>
    <t>KOHETEX</t>
  </si>
  <si>
    <t>Lymvvcf</t>
  </si>
  <si>
    <t>WWWYS</t>
  </si>
  <si>
    <t>Asacwfys</t>
  </si>
  <si>
    <t>MXYHWMSB</t>
  </si>
  <si>
    <t>Lcanbn</t>
  </si>
  <si>
    <t>VGKKCON</t>
  </si>
  <si>
    <t>Gkvwypg</t>
  </si>
  <si>
    <t>OECSS</t>
  </si>
  <si>
    <t>Tapgrlkg</t>
  </si>
  <si>
    <t>YYZFFMUB</t>
  </si>
  <si>
    <t>Ffrydo</t>
  </si>
  <si>
    <t>Compétences / Expérience</t>
  </si>
  <si>
    <t>0-2 ans</t>
  </si>
  <si>
    <t>3-5 ans</t>
  </si>
  <si>
    <t>6-10 ans</t>
  </si>
  <si>
    <t>11-20 ans</t>
  </si>
  <si>
    <t>21-30 ans</t>
  </si>
  <si>
    <t>&gt; 30 ans</t>
  </si>
  <si>
    <t>-</t>
  </si>
  <si>
    <t>A</t>
  </si>
  <si>
    <t>B</t>
  </si>
  <si>
    <t>NON TRAITE</t>
  </si>
  <si>
    <t>C</t>
  </si>
  <si>
    <t>D</t>
  </si>
  <si>
    <t>E</t>
  </si>
  <si>
    <t>F</t>
  </si>
  <si>
    <t>G</t>
  </si>
  <si>
    <t>Salaire minimum</t>
  </si>
  <si>
    <t>De</t>
  </si>
  <si>
    <t>À</t>
  </si>
  <si>
    <t>Salaire maximum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</si>
</sst>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Aptos Narrow"/>
      <family val="2"/>
      <scheme val="minor"/>
    </font>
    <font>
      <b/>
      <sz val="10"/>
      <color rgb="FF000000"/>
      <name val="Arial"/>
      <family val="2"/>
    </font>
    <font>
      <sz val="10"/>
      <color rgb="FF000000"/>
      <name val="Arial"/>
      <family val="2"/>
    </font>
    <font>
      <b/>
      <sz val="8"/>
      <name val="Arial"/>
      <family val="2"/>
    </font>
    <font>
      <b/>
      <sz val="8"/>
      <color rgb="FF000000"/>
      <name val="Arial"/>
      <family val="2"/>
    </font>
    <font>
      <sz val="8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BFBFBF"/>
        <bgColor rgb="FF000000"/>
      </patternFill>
    </fill>
    <fill>
      <patternFill patternType="solid">
        <fgColor rgb="FFCCFFCC"/>
        <bgColor rgb="FF000000"/>
      </patternFill>
    </fill>
    <fill>
      <patternFill patternType="solid">
        <fgColor theme="9" tint="0.59999389629810485"/>
        <bgColor rgb="FF000000"/>
      </patternFill>
    </fill>
    <fill>
      <patternFill patternType="solid">
        <fgColor rgb="FF92D050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0" xfId="0" applyFont="1" applyAlignment="1">
      <alignment horizontal="center" vertical="top" wrapText="1"/>
    </xf>
    <xf numFmtId="0" fontId="2" fillId="0" borderId="0" xfId="0" applyFont="1" applyAlignment="1">
      <alignment vertical="top" wrapText="1"/>
    </xf>
    <xf numFmtId="14" fontId="2" fillId="0" borderId="0" xfId="0" applyNumberFormat="1" applyFont="1" applyAlignment="1">
      <alignment horizontal="right" vertical="top"/>
    </xf>
    <xf numFmtId="0" fontId="1" fillId="2" borderId="0" xfId="0" applyFont="1" applyFill="1" applyAlignment="1">
      <alignment horizontal="center" vertical="top" wrapText="1"/>
    </xf>
    <xf numFmtId="14" fontId="0" fillId="0" borderId="0" xfId="0" applyNumberFormat="1" applyAlignment="1">
      <alignment horizontal="center"/>
    </xf>
    <xf numFmtId="2" fontId="2" fillId="2" borderId="0" xfId="0" applyNumberFormat="1" applyFont="1" applyFill="1" applyAlignment="1">
      <alignment horizontal="center" vertical="top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49" fontId="4" fillId="0" borderId="4" xfId="0" applyNumberFormat="1" applyFont="1" applyBorder="1" applyAlignment="1">
      <alignment vertical="center" wrapText="1"/>
    </xf>
    <xf numFmtId="2" fontId="5" fillId="0" borderId="5" xfId="0" applyNumberFormat="1" applyFont="1" applyBorder="1" applyAlignment="1">
      <alignment horizontal="center" vertical="center" wrapText="1"/>
    </xf>
    <xf numFmtId="2" fontId="5" fillId="0" borderId="5" xfId="0" applyNumberFormat="1" applyFont="1" applyBorder="1" applyAlignment="1">
      <alignment horizontal="center" vertical="center"/>
    </xf>
    <xf numFmtId="2" fontId="5" fillId="7" borderId="5" xfId="0" applyNumberFormat="1" applyFont="1" applyFill="1" applyBorder="1" applyAlignment="1">
      <alignment horizontal="center" vertical="center" wrapText="1"/>
    </xf>
    <xf numFmtId="2" fontId="5" fillId="7" borderId="5" xfId="0" applyNumberFormat="1" applyFont="1" applyFill="1" applyBorder="1" applyAlignment="1">
      <alignment horizontal="center" vertical="center"/>
    </xf>
    <xf numFmtId="2" fontId="5" fillId="7" borderId="2" xfId="0" applyNumberFormat="1" applyFont="1" applyFill="1" applyBorder="1" applyAlignment="1">
      <alignment horizontal="center" vertical="center" wrapText="1"/>
    </xf>
    <xf numFmtId="49" fontId="4" fillId="0" borderId="1" xfId="0" applyNumberFormat="1" applyFont="1" applyBorder="1" applyAlignment="1">
      <alignment vertical="center" wrapText="1"/>
    </xf>
    <xf numFmtId="0" fontId="3" fillId="5" borderId="3" xfId="0" applyFont="1" applyFill="1" applyBorder="1" applyAlignment="1">
      <alignment horizontal="center" vertical="center" wrapText="1"/>
    </xf>
    <xf numFmtId="0" fontId="3" fillId="5" borderId="2" xfId="0" applyFont="1" applyFill="1" applyBorder="1" applyAlignment="1">
      <alignment horizontal="center" vertical="center" wrapText="1"/>
    </xf>
    <xf numFmtId="0" fontId="3" fillId="6" borderId="3" xfId="0" applyFont="1" applyFill="1" applyBorder="1" applyAlignment="1">
      <alignment horizontal="center" vertical="center" wrapText="1"/>
    </xf>
    <xf numFmtId="0" fontId="3" fillId="6" borderId="2" xfId="0" applyFont="1" applyFill="1" applyBorder="1" applyAlignment="1">
      <alignment horizontal="center" vertical="center" wrapText="1"/>
    </xf>
    <xf numFmtId="16" fontId="3" fillId="5" borderId="3" xfId="0" applyNumberFormat="1" applyFont="1" applyFill="1" applyBorder="1" applyAlignment="1">
      <alignment horizontal="center" vertical="center" wrapText="1"/>
    </xf>
    <xf numFmtId="16" fontId="3" fillId="5" borderId="2" xfId="0" applyNumberFormat="1" applyFont="1" applyFill="1" applyBorder="1" applyAlignment="1">
      <alignment horizontal="center" vertical="center" wrapText="1"/>
    </xf>
    <xf numFmtId="0" fontId="2" fillId="2" borderId="0" xfId="0" applyFont="1" applyFill="1" applyAlignment="1">
      <alignment vertical="top" wrapText="1"/>
    </xf>
  </cellXfs>
  <cellStyles count="1">
    <cellStyle name="Normal" xfId="0" builtinId="0"/>
  </cellStyles>
  <dxfs count="1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family val="2"/>
        <scheme val="none"/>
      </font>
      <numFmt numFmtId="0" formatCode="General"/>
      <fill>
        <patternFill patternType="solid">
          <fgColor indexed="64"/>
          <bgColor theme="7" tint="0.79998168889431442"/>
        </patternFill>
      </fill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2" formatCode="0.00"/>
      <fill>
        <patternFill patternType="solid">
          <fgColor indexed="64"/>
          <bgColor theme="7" tint="0.79998168889431442"/>
        </patternFill>
      </fill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numFmt numFmtId="164" formatCode="dd/mm/yyyy"/>
      <alignment horizontal="righ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general" vertical="top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Arial"/>
        <scheme val="none"/>
      </font>
      <alignment horizontal="center" vertical="top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389DB91-F850-4491-B7DA-D96F6B940FB5}" name="Tableau1" displayName="Tableau1" ref="A2:H118" totalsRowShown="0" headerRowDxfId="13">
  <autoFilter ref="A2:H118" xr:uid="{7389DB91-F850-4491-B7DA-D96F6B940FB5}"/>
  <tableColumns count="8">
    <tableColumn id="1" xr3:uid="{1D4274D8-5AE6-4FDE-9538-1D757F1A2D58}" name="Nom du salarié" dataDxfId="12"/>
    <tableColumn id="2" xr3:uid="{1F7D348A-90F8-4255-9E94-5FDF0BC6E648}" name="Prénom du salarié" dataDxfId="11"/>
    <tableColumn id="5" xr3:uid="{28496066-C158-45A3-BC35-E78CA0B3A7A1}" name="Emploi occupé" dataDxfId="10"/>
    <tableColumn id="3" xr3:uid="{42A47DFF-5C59-4A15-83D9-8C6EB219AF6A}" name="Date de début du service continu" dataDxfId="9"/>
    <tableColumn id="4" xr3:uid="{DFEC6CB8-2FA7-4D2B-BEA3-58C8F3A324F2}" name="Ancienneté" dataDxfId="8">
      <calculatedColumnFormula>($E$1-D3)/365</calculatedColumnFormula>
    </tableColumn>
    <tableColumn id="6" xr3:uid="{C232AFA7-51DA-3345-B91B-438523BA6BD5}" name="Salaire mensuel non proratisé" dataDxfId="7"/>
    <tableColumn id="7" xr3:uid="{9C391016-CCFC-AA4F-A421-7762EDD6E0CC}" name="Salaire minimum" dataDxfId="6">
      <calculatedColumnFormula array="1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calculatedColumnFormula>
    </tableColumn>
    <tableColumn id="8" xr3:uid="{71735E8B-3A81-FA40-A82A-C4F9ACEB2699}" name="Salaire maximum" dataDxfId="5">
      <calculatedColumnFormula array="1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calculatedColumnFormula>
    </tableColumn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F9BE79-7F80-4574-B412-3ACB7E0FF7BD}">
  <dimension ref="A1:H1621"/>
  <sheetViews>
    <sheetView tabSelected="1" zoomScale="120" zoomScaleNormal="120" workbookViewId="0">
      <selection activeCell="K27" sqref="K27"/>
    </sheetView>
  </sheetViews>
  <sheetFormatPr baseColWidth="10" defaultRowHeight="15" x14ac:dyDescent="0.2"/>
  <cols>
    <col min="1" max="3" width="23" customWidth="1"/>
    <col min="4" max="4" width="31.33203125" hidden="1" customWidth="1"/>
    <col min="5" max="5" width="23" style="7" customWidth="1"/>
    <col min="6" max="8" width="23" style="8" customWidth="1"/>
  </cols>
  <sheetData>
    <row r="1" spans="1:8" x14ac:dyDescent="0.2">
      <c r="E1" s="5">
        <v>46035</v>
      </c>
      <c r="F1" s="10"/>
      <c r="G1" s="10"/>
      <c r="H1" s="10"/>
    </row>
    <row r="2" spans="1:8" ht="28" x14ac:dyDescent="0.2">
      <c r="A2" s="1" t="s">
        <v>0</v>
      </c>
      <c r="B2" s="1" t="s">
        <v>1</v>
      </c>
      <c r="C2" s="1" t="s">
        <v>5</v>
      </c>
      <c r="D2" s="1" t="s">
        <v>2</v>
      </c>
      <c r="E2" s="4" t="s">
        <v>3</v>
      </c>
      <c r="F2" s="4" t="s">
        <v>4</v>
      </c>
      <c r="G2" s="4" t="s">
        <v>254</v>
      </c>
      <c r="H2" s="4" t="s">
        <v>257</v>
      </c>
    </row>
    <row r="3" spans="1:8" x14ac:dyDescent="0.2">
      <c r="A3" s="2" t="s">
        <v>6</v>
      </c>
      <c r="B3" s="2" t="s">
        <v>7</v>
      </c>
      <c r="C3" s="2" t="s">
        <v>246</v>
      </c>
      <c r="D3" s="3">
        <v>45237</v>
      </c>
      <c r="E3" s="6">
        <f>($E$1-D3)/365</f>
        <v>2.1863013698630138</v>
      </c>
      <c r="F3" s="25">
        <v>2700</v>
      </c>
      <c r="G3" s="25" cm="1">
        <f t="array" ref="G3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2524.8000000000002</v>
      </c>
      <c r="H3" s="25" cm="1">
        <f t="array" ref="H3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2704.8</v>
      </c>
    </row>
    <row r="4" spans="1:8" x14ac:dyDescent="0.2">
      <c r="A4" s="2" t="s">
        <v>8</v>
      </c>
      <c r="B4" s="2" t="s">
        <v>9</v>
      </c>
      <c r="C4" s="2" t="s">
        <v>247</v>
      </c>
      <c r="D4" s="3">
        <v>45530</v>
      </c>
      <c r="E4" s="6">
        <f t="shared" ref="E4:E67" si="0">($E$1-D4)/365</f>
        <v>1.3835616438356164</v>
      </c>
      <c r="F4" s="25">
        <v>2400</v>
      </c>
      <c r="G4" s="25" cm="1">
        <f t="array" ref="G4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2175.8000000000002</v>
      </c>
      <c r="H4" s="25" cm="1">
        <f t="array" ref="H4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2415.8000000000002</v>
      </c>
    </row>
    <row r="5" spans="1:8" x14ac:dyDescent="0.2">
      <c r="A5" s="2" t="s">
        <v>10</v>
      </c>
      <c r="B5" s="2" t="s">
        <v>11</v>
      </c>
      <c r="C5" s="2" t="s">
        <v>251</v>
      </c>
      <c r="D5" s="3">
        <v>44805</v>
      </c>
      <c r="E5" s="6">
        <f t="shared" si="0"/>
        <v>3.3698630136986303</v>
      </c>
      <c r="F5" s="25">
        <v>2076.0300000000002</v>
      </c>
      <c r="G5" s="25" cm="1">
        <f t="array" ref="G5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2032.8</v>
      </c>
      <c r="H5" s="25" cm="1">
        <f t="array" ref="H5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2102.8000000000002</v>
      </c>
    </row>
    <row r="6" spans="1:8" x14ac:dyDescent="0.2">
      <c r="A6" s="2" t="s">
        <v>12</v>
      </c>
      <c r="B6" s="2" t="s">
        <v>13</v>
      </c>
      <c r="C6" s="2" t="s">
        <v>246</v>
      </c>
      <c r="D6" s="3">
        <v>41246</v>
      </c>
      <c r="E6" s="6">
        <f t="shared" si="0"/>
        <v>13.12054794520548</v>
      </c>
      <c r="F6" s="25">
        <v>3600</v>
      </c>
      <c r="G6" s="25" cm="1">
        <f t="array" ref="G6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3374.8</v>
      </c>
      <c r="H6" s="25" cm="1">
        <f t="array" ref="H6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3724.8</v>
      </c>
    </row>
    <row r="7" spans="1:8" x14ac:dyDescent="0.2">
      <c r="A7" s="2" t="s">
        <v>14</v>
      </c>
      <c r="B7" s="2" t="s">
        <v>15</v>
      </c>
      <c r="C7" s="2" t="s">
        <v>253</v>
      </c>
      <c r="D7" s="3">
        <v>43836</v>
      </c>
      <c r="E7" s="6">
        <f t="shared" si="0"/>
        <v>6.0246575342465754</v>
      </c>
      <c r="F7" s="25">
        <v>2240</v>
      </c>
      <c r="G7" s="25" cm="1">
        <f t="array" ref="G7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1845.8</v>
      </c>
      <c r="H7" s="25" cm="1">
        <f t="array" ref="H7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1845.8</v>
      </c>
    </row>
    <row r="8" spans="1:8" x14ac:dyDescent="0.2">
      <c r="A8" s="2" t="s">
        <v>16</v>
      </c>
      <c r="B8" s="2" t="s">
        <v>17</v>
      </c>
      <c r="C8" s="2" t="s">
        <v>251</v>
      </c>
      <c r="D8" s="3">
        <v>44652</v>
      </c>
      <c r="E8" s="6">
        <f t="shared" si="0"/>
        <v>3.7890410958904108</v>
      </c>
      <c r="F8" s="25">
        <v>2032.8</v>
      </c>
      <c r="G8" s="25" cm="1">
        <f t="array" ref="G8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2032.8</v>
      </c>
      <c r="H8" s="25" cm="1">
        <f t="array" ref="H8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2102.8000000000002</v>
      </c>
    </row>
    <row r="9" spans="1:8" x14ac:dyDescent="0.2">
      <c r="A9" s="2" t="s">
        <v>18</v>
      </c>
      <c r="B9" s="2" t="s">
        <v>19</v>
      </c>
      <c r="C9" s="2" t="s">
        <v>251</v>
      </c>
      <c r="D9" s="3">
        <v>41260</v>
      </c>
      <c r="E9" s="6">
        <f t="shared" si="0"/>
        <v>13.082191780821917</v>
      </c>
      <c r="F9" s="25">
        <v>2157.6</v>
      </c>
      <c r="G9" s="25" cm="1">
        <f t="array" ref="G9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2262.8000000000002</v>
      </c>
      <c r="H9" s="25" cm="1">
        <f t="array" ref="H9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2425.8000000000002</v>
      </c>
    </row>
    <row r="10" spans="1:8" x14ac:dyDescent="0.2">
      <c r="A10" s="2" t="s">
        <v>20</v>
      </c>
      <c r="B10" s="2" t="s">
        <v>21</v>
      </c>
      <c r="C10" s="2" t="s">
        <v>251</v>
      </c>
      <c r="D10" s="3">
        <v>44648</v>
      </c>
      <c r="E10" s="6">
        <f t="shared" si="0"/>
        <v>3.8</v>
      </c>
      <c r="F10" s="25">
        <v>1902.8</v>
      </c>
      <c r="G10" s="25" cm="1">
        <f t="array" ref="G10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2032.8</v>
      </c>
      <c r="H10" s="25" cm="1">
        <f t="array" ref="H10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2102.8000000000002</v>
      </c>
    </row>
    <row r="11" spans="1:8" x14ac:dyDescent="0.2">
      <c r="A11" s="2" t="s">
        <v>22</v>
      </c>
      <c r="B11" s="2" t="s">
        <v>23</v>
      </c>
      <c r="C11" s="2" t="s">
        <v>251</v>
      </c>
      <c r="D11" s="3">
        <v>42415</v>
      </c>
      <c r="E11" s="6">
        <f t="shared" si="0"/>
        <v>9.9178082191780828</v>
      </c>
      <c r="F11" s="25">
        <v>2102.8000000000002</v>
      </c>
      <c r="G11" s="25" cm="1">
        <f t="array" ref="G11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2112.8000000000002</v>
      </c>
      <c r="H11" s="25" cm="1">
        <f t="array" ref="H11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2172.8000000000002</v>
      </c>
    </row>
    <row r="12" spans="1:8" x14ac:dyDescent="0.2">
      <c r="A12" s="2" t="s">
        <v>24</v>
      </c>
      <c r="B12" s="2" t="s">
        <v>25</v>
      </c>
      <c r="C12" s="2" t="s">
        <v>251</v>
      </c>
      <c r="D12" s="3">
        <v>43199</v>
      </c>
      <c r="E12" s="6">
        <f t="shared" si="0"/>
        <v>7.7698630136986298</v>
      </c>
      <c r="F12" s="25">
        <v>2118.86</v>
      </c>
      <c r="G12" s="25" cm="1">
        <f t="array" ref="G12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2112.8000000000002</v>
      </c>
      <c r="H12" s="25" cm="1">
        <f t="array" ref="H12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2172.8000000000002</v>
      </c>
    </row>
    <row r="13" spans="1:8" x14ac:dyDescent="0.2">
      <c r="A13" s="2" t="s">
        <v>26</v>
      </c>
      <c r="B13" s="2" t="s">
        <v>27</v>
      </c>
      <c r="C13" s="2" t="s">
        <v>251</v>
      </c>
      <c r="D13" s="3">
        <v>44365</v>
      </c>
      <c r="E13" s="6">
        <f t="shared" si="0"/>
        <v>4.5753424657534243</v>
      </c>
      <c r="F13" s="25">
        <v>2472.8000000000002</v>
      </c>
      <c r="G13" s="25" cm="1">
        <f t="array" ref="G13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2032.8</v>
      </c>
      <c r="H13" s="25" cm="1">
        <f t="array" ref="H13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2102.8000000000002</v>
      </c>
    </row>
    <row r="14" spans="1:8" x14ac:dyDescent="0.2">
      <c r="A14" s="2" t="s">
        <v>28</v>
      </c>
      <c r="B14" s="2" t="s">
        <v>29</v>
      </c>
      <c r="C14" s="2" t="s">
        <v>251</v>
      </c>
      <c r="D14" s="3">
        <v>41260</v>
      </c>
      <c r="E14" s="6">
        <f t="shared" si="0"/>
        <v>13.082191780821917</v>
      </c>
      <c r="F14" s="25">
        <v>2172.9</v>
      </c>
      <c r="G14" s="25" cm="1">
        <f t="array" ref="G14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2262.8000000000002</v>
      </c>
      <c r="H14" s="25" cm="1">
        <f t="array" ref="H14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2425.8000000000002</v>
      </c>
    </row>
    <row r="15" spans="1:8" x14ac:dyDescent="0.2">
      <c r="A15" s="2" t="s">
        <v>30</v>
      </c>
      <c r="B15" s="2" t="s">
        <v>31</v>
      </c>
      <c r="C15" s="2" t="s">
        <v>248</v>
      </c>
      <c r="D15" s="3">
        <v>45173</v>
      </c>
      <c r="E15" s="6">
        <f t="shared" si="0"/>
        <v>2.3616438356164382</v>
      </c>
      <c r="F15" s="25">
        <v>118.5</v>
      </c>
      <c r="G15" s="25" t="str" cm="1">
        <f t="array" ref="G15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/>
      </c>
      <c r="H15" s="25" t="str" cm="1">
        <f t="array" ref="H15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/>
      </c>
    </row>
    <row r="16" spans="1:8" x14ac:dyDescent="0.2">
      <c r="A16" s="2" t="s">
        <v>32</v>
      </c>
      <c r="B16" s="2" t="s">
        <v>33</v>
      </c>
      <c r="C16" s="2" t="s">
        <v>252</v>
      </c>
      <c r="D16" s="3">
        <v>44711</v>
      </c>
      <c r="E16" s="6">
        <f t="shared" si="0"/>
        <v>3.6273972602739728</v>
      </c>
      <c r="F16" s="25">
        <v>1905.8</v>
      </c>
      <c r="G16" s="25" cm="1">
        <f t="array" ref="G16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1911.8</v>
      </c>
      <c r="H16" s="25" cm="1">
        <f t="array" ref="H16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1962.8</v>
      </c>
    </row>
    <row r="17" spans="1:8" x14ac:dyDescent="0.2">
      <c r="A17" s="2" t="s">
        <v>34</v>
      </c>
      <c r="B17" s="2" t="s">
        <v>35</v>
      </c>
      <c r="C17" s="2" t="s">
        <v>252</v>
      </c>
      <c r="D17" s="3">
        <v>44760</v>
      </c>
      <c r="E17" s="6">
        <f t="shared" si="0"/>
        <v>3.493150684931507</v>
      </c>
      <c r="F17" s="25">
        <v>1854.8</v>
      </c>
      <c r="G17" s="25" cm="1">
        <f t="array" ref="G17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1911.8</v>
      </c>
      <c r="H17" s="25" cm="1">
        <f t="array" ref="H17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1962.8</v>
      </c>
    </row>
    <row r="18" spans="1:8" x14ac:dyDescent="0.2">
      <c r="A18" s="2" t="s">
        <v>36</v>
      </c>
      <c r="B18" s="2" t="s">
        <v>37</v>
      </c>
      <c r="C18" s="2" t="s">
        <v>251</v>
      </c>
      <c r="D18" s="3">
        <v>41659</v>
      </c>
      <c r="E18" s="6">
        <f t="shared" si="0"/>
        <v>11.989041095890411</v>
      </c>
      <c r="F18" s="25">
        <v>2112</v>
      </c>
      <c r="G18" s="25" cm="1">
        <f t="array" ref="G18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2262.8000000000002</v>
      </c>
      <c r="H18" s="25" cm="1">
        <f t="array" ref="H18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2425.8000000000002</v>
      </c>
    </row>
    <row r="19" spans="1:8" x14ac:dyDescent="0.2">
      <c r="A19" s="2" t="s">
        <v>38</v>
      </c>
      <c r="B19" s="2" t="s">
        <v>39</v>
      </c>
      <c r="C19" s="2" t="s">
        <v>251</v>
      </c>
      <c r="D19" s="3">
        <v>44797</v>
      </c>
      <c r="E19" s="6">
        <f t="shared" si="0"/>
        <v>3.3917808219178083</v>
      </c>
      <c r="F19" s="25">
        <v>1855.85</v>
      </c>
      <c r="G19" s="25" cm="1">
        <f t="array" ref="G19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2032.8</v>
      </c>
      <c r="H19" s="25" cm="1">
        <f t="array" ref="H19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2102.8000000000002</v>
      </c>
    </row>
    <row r="20" spans="1:8" x14ac:dyDescent="0.2">
      <c r="A20" s="2" t="s">
        <v>40</v>
      </c>
      <c r="B20" s="2" t="s">
        <v>41</v>
      </c>
      <c r="C20" s="2" t="s">
        <v>253</v>
      </c>
      <c r="D20" s="3">
        <v>45985</v>
      </c>
      <c r="E20" s="6">
        <f t="shared" si="0"/>
        <v>0.13698630136986301</v>
      </c>
      <c r="F20" s="25">
        <v>1860</v>
      </c>
      <c r="G20" s="25" cm="1">
        <f t="array" ref="G20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1801.8</v>
      </c>
      <c r="H20" s="25" cm="1">
        <f t="array" ref="H20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1845.8</v>
      </c>
    </row>
    <row r="21" spans="1:8" x14ac:dyDescent="0.2">
      <c r="A21" s="2" t="s">
        <v>42</v>
      </c>
      <c r="B21" s="2" t="s">
        <v>43</v>
      </c>
      <c r="C21" s="2" t="s">
        <v>253</v>
      </c>
      <c r="D21" s="3">
        <v>44536</v>
      </c>
      <c r="E21" s="6">
        <f t="shared" si="0"/>
        <v>4.1068493150684935</v>
      </c>
      <c r="F21" s="25">
        <v>1876.29</v>
      </c>
      <c r="G21" s="25" cm="1">
        <f t="array" ref="G21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1845.8</v>
      </c>
      <c r="H21" s="25" cm="1">
        <f t="array" ref="H21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1845.8</v>
      </c>
    </row>
    <row r="22" spans="1:8" x14ac:dyDescent="0.2">
      <c r="A22" s="2" t="s">
        <v>44</v>
      </c>
      <c r="B22" s="2" t="s">
        <v>45</v>
      </c>
      <c r="C22" s="2" t="s">
        <v>251</v>
      </c>
      <c r="D22" s="3">
        <v>45182</v>
      </c>
      <c r="E22" s="6">
        <f t="shared" si="0"/>
        <v>2.3369863013698629</v>
      </c>
      <c r="F22" s="25">
        <v>1852.8</v>
      </c>
      <c r="G22" s="25" cm="1">
        <f t="array" ref="G22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1918.8</v>
      </c>
      <c r="H22" s="25" cm="1">
        <f t="array" ref="H22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2018.8</v>
      </c>
    </row>
    <row r="23" spans="1:8" x14ac:dyDescent="0.2">
      <c r="A23" s="2" t="s">
        <v>46</v>
      </c>
      <c r="B23" s="2" t="s">
        <v>47</v>
      </c>
      <c r="C23" s="2" t="s">
        <v>251</v>
      </c>
      <c r="D23" s="3">
        <v>44805</v>
      </c>
      <c r="E23" s="6">
        <f t="shared" si="0"/>
        <v>3.3698630136986303</v>
      </c>
      <c r="F23" s="25">
        <v>2062.7750000000001</v>
      </c>
      <c r="G23" s="25" cm="1">
        <f t="array" ref="G23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2032.8</v>
      </c>
      <c r="H23" s="25" cm="1">
        <f t="array" ref="H23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2102.8000000000002</v>
      </c>
    </row>
    <row r="24" spans="1:8" x14ac:dyDescent="0.2">
      <c r="A24" s="2" t="s">
        <v>48</v>
      </c>
      <c r="B24" s="2" t="s">
        <v>49</v>
      </c>
      <c r="C24" s="2" t="s">
        <v>247</v>
      </c>
      <c r="D24" s="3">
        <v>41806</v>
      </c>
      <c r="E24" s="6">
        <f t="shared" si="0"/>
        <v>11.586301369863014</v>
      </c>
      <c r="F24" s="25">
        <v>2780</v>
      </c>
      <c r="G24" s="25" cm="1">
        <f t="array" ref="G24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3125.8</v>
      </c>
      <c r="H24" s="25" cm="1">
        <f t="array" ref="H24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3305.8</v>
      </c>
    </row>
    <row r="25" spans="1:8" x14ac:dyDescent="0.2">
      <c r="A25" s="2" t="s">
        <v>50</v>
      </c>
      <c r="B25" s="2" t="s">
        <v>51</v>
      </c>
      <c r="C25" s="2" t="s">
        <v>250</v>
      </c>
      <c r="D25" s="3">
        <v>45901</v>
      </c>
      <c r="E25" s="6">
        <f t="shared" si="0"/>
        <v>0.36712328767123287</v>
      </c>
      <c r="F25" s="25">
        <v>1099.0999999999999</v>
      </c>
      <c r="G25" s="25" cm="1">
        <f t="array" ref="G25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1982.8</v>
      </c>
      <c r="H25" s="25" cm="1">
        <f t="array" ref="H25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2032.8</v>
      </c>
    </row>
    <row r="26" spans="1:8" x14ac:dyDescent="0.2">
      <c r="A26" s="2" t="s">
        <v>52</v>
      </c>
      <c r="B26" s="2" t="s">
        <v>53</v>
      </c>
      <c r="C26" s="2" t="s">
        <v>250</v>
      </c>
      <c r="D26" s="3">
        <v>45796</v>
      </c>
      <c r="E26" s="6">
        <f t="shared" si="0"/>
        <v>0.65479452054794518</v>
      </c>
      <c r="F26" s="25">
        <v>1922.8</v>
      </c>
      <c r="G26" s="25" cm="1">
        <f t="array" ref="G26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1982.8</v>
      </c>
      <c r="H26" s="25" cm="1">
        <f t="array" ref="H26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2032.8</v>
      </c>
    </row>
    <row r="27" spans="1:8" x14ac:dyDescent="0.2">
      <c r="A27" s="2" t="s">
        <v>54</v>
      </c>
      <c r="B27" s="2" t="s">
        <v>55</v>
      </c>
      <c r="C27" s="2" t="s">
        <v>253</v>
      </c>
      <c r="D27" s="3">
        <v>45433</v>
      </c>
      <c r="E27" s="6">
        <f t="shared" si="0"/>
        <v>1.6493150684931508</v>
      </c>
      <c r="F27" s="25">
        <v>1823.03</v>
      </c>
      <c r="G27" s="25" cm="1">
        <f t="array" ref="G27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1801.8</v>
      </c>
      <c r="H27" s="25" cm="1">
        <f t="array" ref="H27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1845.8</v>
      </c>
    </row>
    <row r="28" spans="1:8" x14ac:dyDescent="0.2">
      <c r="A28" s="2" t="s">
        <v>56</v>
      </c>
      <c r="B28" s="2" t="s">
        <v>57</v>
      </c>
      <c r="C28" s="2" t="s">
        <v>253</v>
      </c>
      <c r="D28" s="3">
        <v>43157</v>
      </c>
      <c r="E28" s="6">
        <f t="shared" si="0"/>
        <v>7.8849315068493153</v>
      </c>
      <c r="F28" s="25">
        <v>1930</v>
      </c>
      <c r="G28" s="25" cm="1">
        <f t="array" ref="G28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1845.8</v>
      </c>
      <c r="H28" s="25" cm="1">
        <f t="array" ref="H28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1845.8</v>
      </c>
    </row>
    <row r="29" spans="1:8" x14ac:dyDescent="0.2">
      <c r="A29" s="2" t="s">
        <v>58</v>
      </c>
      <c r="B29" s="2" t="s">
        <v>59</v>
      </c>
      <c r="C29" s="2" t="s">
        <v>250</v>
      </c>
      <c r="D29" s="3">
        <v>45537</v>
      </c>
      <c r="E29" s="6">
        <f t="shared" si="0"/>
        <v>1.3643835616438356</v>
      </c>
      <c r="F29" s="25">
        <v>2432.8000000000002</v>
      </c>
      <c r="G29" s="25" cm="1">
        <f t="array" ref="G29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1982.8</v>
      </c>
      <c r="H29" s="25" cm="1">
        <f t="array" ref="H29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2032.8</v>
      </c>
    </row>
    <row r="30" spans="1:8" x14ac:dyDescent="0.2">
      <c r="A30" s="2" t="s">
        <v>60</v>
      </c>
      <c r="B30" s="2" t="s">
        <v>61</v>
      </c>
      <c r="C30" s="2" t="s">
        <v>247</v>
      </c>
      <c r="D30" s="3">
        <v>43636</v>
      </c>
      <c r="E30" s="6">
        <f t="shared" si="0"/>
        <v>6.5726027397260278</v>
      </c>
      <c r="F30" s="25">
        <v>2400</v>
      </c>
      <c r="G30" s="25" cm="1">
        <f t="array" ref="G30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2705.8</v>
      </c>
      <c r="H30" s="25" cm="1">
        <f t="array" ref="H30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3105.8</v>
      </c>
    </row>
    <row r="31" spans="1:8" x14ac:dyDescent="0.2">
      <c r="A31" s="2" t="s">
        <v>62</v>
      </c>
      <c r="B31" s="2" t="s">
        <v>63</v>
      </c>
      <c r="C31" s="2" t="s">
        <v>252</v>
      </c>
      <c r="D31" s="3">
        <v>45537</v>
      </c>
      <c r="E31" s="6">
        <f t="shared" si="0"/>
        <v>1.3643835616438356</v>
      </c>
      <c r="F31" s="25">
        <v>1937.43</v>
      </c>
      <c r="G31" s="25" cm="1">
        <f t="array" ref="G31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1854.8</v>
      </c>
      <c r="H31" s="25" cm="1">
        <f t="array" ref="H31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1905.8</v>
      </c>
    </row>
    <row r="32" spans="1:8" x14ac:dyDescent="0.2">
      <c r="A32" s="2" t="s">
        <v>64</v>
      </c>
      <c r="B32" s="2" t="s">
        <v>65</v>
      </c>
      <c r="C32" s="2" t="s">
        <v>252</v>
      </c>
      <c r="D32" s="3">
        <v>45293</v>
      </c>
      <c r="E32" s="6">
        <f t="shared" si="0"/>
        <v>2.032876712328767</v>
      </c>
      <c r="F32" s="25">
        <v>1844.8</v>
      </c>
      <c r="G32" s="25" cm="1">
        <f t="array" ref="G32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1854.8</v>
      </c>
      <c r="H32" s="25" cm="1">
        <f t="array" ref="H32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1905.8</v>
      </c>
    </row>
    <row r="33" spans="1:8" x14ac:dyDescent="0.2">
      <c r="A33" s="2" t="s">
        <v>66</v>
      </c>
      <c r="B33" s="2" t="s">
        <v>67</v>
      </c>
      <c r="C33" s="2" t="s">
        <v>252</v>
      </c>
      <c r="D33" s="3">
        <v>44805</v>
      </c>
      <c r="E33" s="6">
        <f t="shared" si="0"/>
        <v>3.3698630136986303</v>
      </c>
      <c r="F33" s="25">
        <v>1880</v>
      </c>
      <c r="G33" s="25" cm="1">
        <f t="array" ref="G33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1911.8</v>
      </c>
      <c r="H33" s="25" cm="1">
        <f t="array" ref="H33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1962.8</v>
      </c>
    </row>
    <row r="34" spans="1:8" x14ac:dyDescent="0.2">
      <c r="A34" s="2" t="s">
        <v>68</v>
      </c>
      <c r="B34" s="2" t="s">
        <v>69</v>
      </c>
      <c r="C34" s="2" t="s">
        <v>252</v>
      </c>
      <c r="D34" s="3">
        <v>45236</v>
      </c>
      <c r="E34" s="6">
        <f t="shared" si="0"/>
        <v>2.1890410958904107</v>
      </c>
      <c r="F34" s="25">
        <v>1911.8</v>
      </c>
      <c r="G34" s="25" cm="1">
        <f t="array" ref="G34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1854.8</v>
      </c>
      <c r="H34" s="25" cm="1">
        <f t="array" ref="H34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1905.8</v>
      </c>
    </row>
    <row r="35" spans="1:8" x14ac:dyDescent="0.2">
      <c r="A35" s="2" t="s">
        <v>70</v>
      </c>
      <c r="B35" s="2" t="s">
        <v>71</v>
      </c>
      <c r="C35" s="2" t="s">
        <v>248</v>
      </c>
      <c r="D35" s="3">
        <v>44263</v>
      </c>
      <c r="E35" s="6">
        <f t="shared" si="0"/>
        <v>4.8547945205479452</v>
      </c>
      <c r="F35" s="25">
        <v>151.91999999999999</v>
      </c>
      <c r="G35" s="25" t="str" cm="1">
        <f t="array" ref="G35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/>
      </c>
      <c r="H35" s="25" t="str" cm="1">
        <f t="array" ref="H35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/>
      </c>
    </row>
    <row r="36" spans="1:8" x14ac:dyDescent="0.2">
      <c r="A36" s="2" t="s">
        <v>72</v>
      </c>
      <c r="B36" s="2" t="s">
        <v>73</v>
      </c>
      <c r="C36" s="2" t="s">
        <v>252</v>
      </c>
      <c r="D36" s="3">
        <v>44013</v>
      </c>
      <c r="E36" s="6">
        <f t="shared" si="0"/>
        <v>5.5397260273972604</v>
      </c>
      <c r="F36" s="25">
        <v>1905.8</v>
      </c>
      <c r="G36" s="25" cm="1">
        <f t="array" ref="G36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1911.8</v>
      </c>
      <c r="H36" s="25" cm="1">
        <f t="array" ref="H36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1962.8</v>
      </c>
    </row>
    <row r="37" spans="1:8" x14ac:dyDescent="0.2">
      <c r="A37" s="2" t="s">
        <v>74</v>
      </c>
      <c r="B37" s="2" t="s">
        <v>75</v>
      </c>
      <c r="C37" s="2" t="s">
        <v>252</v>
      </c>
      <c r="D37" s="3">
        <v>44440</v>
      </c>
      <c r="E37" s="6">
        <f t="shared" si="0"/>
        <v>4.3698630136986303</v>
      </c>
      <c r="F37" s="25">
        <v>1880</v>
      </c>
      <c r="G37" s="25" cm="1">
        <f t="array" ref="G37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1911.8</v>
      </c>
      <c r="H37" s="25" cm="1">
        <f t="array" ref="H37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1962.8</v>
      </c>
    </row>
    <row r="38" spans="1:8" x14ac:dyDescent="0.2">
      <c r="A38" s="2" t="s">
        <v>76</v>
      </c>
      <c r="B38" s="2" t="s">
        <v>77</v>
      </c>
      <c r="C38" s="2" t="s">
        <v>252</v>
      </c>
      <c r="D38" s="3">
        <v>45474</v>
      </c>
      <c r="E38" s="6">
        <f t="shared" si="0"/>
        <v>1.536986301369863</v>
      </c>
      <c r="F38" s="25">
        <v>1937.43</v>
      </c>
      <c r="G38" s="25" cm="1">
        <f t="array" ref="G38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1854.8</v>
      </c>
      <c r="H38" s="25" cm="1">
        <f t="array" ref="H38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1905.8</v>
      </c>
    </row>
    <row r="39" spans="1:8" x14ac:dyDescent="0.2">
      <c r="A39" s="2" t="s">
        <v>78</v>
      </c>
      <c r="B39" s="2" t="s">
        <v>79</v>
      </c>
      <c r="C39" s="2" t="s">
        <v>253</v>
      </c>
      <c r="D39" s="3">
        <v>44652</v>
      </c>
      <c r="E39" s="6">
        <f t="shared" si="0"/>
        <v>3.7890410958904108</v>
      </c>
      <c r="F39" s="25">
        <v>1823.03</v>
      </c>
      <c r="G39" s="25" cm="1">
        <f t="array" ref="G39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1845.8</v>
      </c>
      <c r="H39" s="25" cm="1">
        <f t="array" ref="H39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1845.8</v>
      </c>
    </row>
    <row r="40" spans="1:8" x14ac:dyDescent="0.2">
      <c r="A40" s="2" t="s">
        <v>80</v>
      </c>
      <c r="B40" s="2" t="s">
        <v>81</v>
      </c>
      <c r="C40" s="2" t="s">
        <v>247</v>
      </c>
      <c r="D40" s="3">
        <v>43139</v>
      </c>
      <c r="E40" s="6">
        <f t="shared" si="0"/>
        <v>7.934246575342466</v>
      </c>
      <c r="F40" s="25">
        <v>2400</v>
      </c>
      <c r="G40" s="25" cm="1">
        <f t="array" ref="G40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2705.8</v>
      </c>
      <c r="H40" s="25" cm="1">
        <f t="array" ref="H40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3105.8</v>
      </c>
    </row>
    <row r="41" spans="1:8" x14ac:dyDescent="0.2">
      <c r="A41" s="2" t="s">
        <v>82</v>
      </c>
      <c r="B41" s="2" t="s">
        <v>83</v>
      </c>
      <c r="C41" s="2" t="s">
        <v>246</v>
      </c>
      <c r="D41" s="3">
        <v>42191</v>
      </c>
      <c r="E41" s="6">
        <f t="shared" si="0"/>
        <v>10.531506849315068</v>
      </c>
      <c r="F41" s="25">
        <v>2800</v>
      </c>
      <c r="G41" s="25" cm="1">
        <f t="array" ref="G41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2984.8</v>
      </c>
      <c r="H41" s="25" cm="1">
        <f t="array" ref="H41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3324.8</v>
      </c>
    </row>
    <row r="42" spans="1:8" x14ac:dyDescent="0.2">
      <c r="A42" s="2" t="s">
        <v>84</v>
      </c>
      <c r="B42" s="2" t="s">
        <v>85</v>
      </c>
      <c r="C42" s="2" t="s">
        <v>251</v>
      </c>
      <c r="D42" s="3">
        <v>42576</v>
      </c>
      <c r="E42" s="6">
        <f t="shared" si="0"/>
        <v>9.4767123287671229</v>
      </c>
      <c r="F42" s="25">
        <v>2062.77</v>
      </c>
      <c r="G42" s="25" cm="1">
        <f t="array" ref="G42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2112.8000000000002</v>
      </c>
      <c r="H42" s="25" cm="1">
        <f t="array" ref="H42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2172.8000000000002</v>
      </c>
    </row>
    <row r="43" spans="1:8" x14ac:dyDescent="0.2">
      <c r="A43" s="2" t="s">
        <v>86</v>
      </c>
      <c r="B43" s="2" t="s">
        <v>87</v>
      </c>
      <c r="C43" s="2" t="s">
        <v>251</v>
      </c>
      <c r="D43" s="3">
        <v>42359</v>
      </c>
      <c r="E43" s="6">
        <f t="shared" si="0"/>
        <v>10.07123287671233</v>
      </c>
      <c r="F43" s="25">
        <v>2102.8000000000002</v>
      </c>
      <c r="G43" s="25" cm="1">
        <f t="array" ref="G43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2112.8000000000002</v>
      </c>
      <c r="H43" s="25" cm="1">
        <f t="array" ref="H43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2172.8000000000002</v>
      </c>
    </row>
    <row r="44" spans="1:8" x14ac:dyDescent="0.2">
      <c r="A44" s="2" t="s">
        <v>88</v>
      </c>
      <c r="B44" s="2" t="s">
        <v>89</v>
      </c>
      <c r="C44" s="2" t="s">
        <v>252</v>
      </c>
      <c r="D44" s="3">
        <v>45266</v>
      </c>
      <c r="E44" s="6">
        <f t="shared" si="0"/>
        <v>2.106849315068493</v>
      </c>
      <c r="F44" s="25">
        <v>1931</v>
      </c>
      <c r="G44" s="25" cm="1">
        <f t="array" ref="G44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1854.8</v>
      </c>
      <c r="H44" s="25" cm="1">
        <f t="array" ref="H44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1905.8</v>
      </c>
    </row>
    <row r="45" spans="1:8" x14ac:dyDescent="0.2">
      <c r="A45" s="2" t="s">
        <v>90</v>
      </c>
      <c r="B45" s="2" t="s">
        <v>91</v>
      </c>
      <c r="C45" s="2" t="s">
        <v>253</v>
      </c>
      <c r="D45" s="3">
        <v>43563</v>
      </c>
      <c r="E45" s="6">
        <f t="shared" si="0"/>
        <v>6.7726027397260271</v>
      </c>
      <c r="F45" s="25">
        <v>1847.13</v>
      </c>
      <c r="G45" s="25" cm="1">
        <f t="array" ref="G45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1845.8</v>
      </c>
      <c r="H45" s="25" cm="1">
        <f t="array" ref="H45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1845.8</v>
      </c>
    </row>
    <row r="46" spans="1:8" x14ac:dyDescent="0.2">
      <c r="A46" s="2" t="s">
        <v>92</v>
      </c>
      <c r="B46" s="2" t="s">
        <v>93</v>
      </c>
      <c r="C46" s="2" t="s">
        <v>251</v>
      </c>
      <c r="D46" s="3">
        <v>45658</v>
      </c>
      <c r="E46" s="6">
        <f t="shared" si="0"/>
        <v>1.0328767123287672</v>
      </c>
      <c r="F46" s="25">
        <v>1852.8</v>
      </c>
      <c r="G46" s="25" cm="1">
        <f t="array" ref="G46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1918.8</v>
      </c>
      <c r="H46" s="25" cm="1">
        <f t="array" ref="H46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2018.8</v>
      </c>
    </row>
    <row r="47" spans="1:8" x14ac:dyDescent="0.2">
      <c r="A47" s="2" t="s">
        <v>94</v>
      </c>
      <c r="B47" s="2" t="s">
        <v>95</v>
      </c>
      <c r="C47" s="2" t="s">
        <v>253</v>
      </c>
      <c r="D47" s="3">
        <v>44713</v>
      </c>
      <c r="E47" s="6">
        <f t="shared" si="0"/>
        <v>3.6219178082191781</v>
      </c>
      <c r="F47" s="25">
        <v>1880</v>
      </c>
      <c r="G47" s="25" cm="1">
        <f t="array" ref="G47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1845.8</v>
      </c>
      <c r="H47" s="25" cm="1">
        <f t="array" ref="H47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1845.8</v>
      </c>
    </row>
    <row r="48" spans="1:8" x14ac:dyDescent="0.2">
      <c r="A48" s="2" t="s">
        <v>96</v>
      </c>
      <c r="B48" s="2" t="s">
        <v>97</v>
      </c>
      <c r="C48" s="2" t="s">
        <v>250</v>
      </c>
      <c r="D48" s="3">
        <v>45012</v>
      </c>
      <c r="E48" s="6">
        <f t="shared" si="0"/>
        <v>2.8027397260273972</v>
      </c>
      <c r="F48" s="25">
        <v>2032.8</v>
      </c>
      <c r="G48" s="25" cm="1">
        <f t="array" ref="G48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1982.8</v>
      </c>
      <c r="H48" s="25" cm="1">
        <f t="array" ref="H48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2032.8</v>
      </c>
    </row>
    <row r="49" spans="1:8" x14ac:dyDescent="0.2">
      <c r="A49" s="2" t="s">
        <v>98</v>
      </c>
      <c r="B49" s="2" t="s">
        <v>99</v>
      </c>
      <c r="C49" s="2" t="s">
        <v>247</v>
      </c>
      <c r="D49" s="3">
        <v>41932</v>
      </c>
      <c r="E49" s="6">
        <f t="shared" si="0"/>
        <v>11.241095890410959</v>
      </c>
      <c r="F49" s="25">
        <v>2700</v>
      </c>
      <c r="G49" s="25" cm="1">
        <f t="array" ref="G49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3125.8</v>
      </c>
      <c r="H49" s="25" cm="1">
        <f t="array" ref="H49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3305.8</v>
      </c>
    </row>
    <row r="50" spans="1:8" x14ac:dyDescent="0.2">
      <c r="A50" s="2" t="s">
        <v>100</v>
      </c>
      <c r="B50" s="2" t="s">
        <v>101</v>
      </c>
      <c r="C50" s="2" t="s">
        <v>253</v>
      </c>
      <c r="D50" s="3">
        <v>45113</v>
      </c>
      <c r="E50" s="6">
        <f t="shared" si="0"/>
        <v>2.526027397260274</v>
      </c>
      <c r="F50" s="25">
        <v>1823.03</v>
      </c>
      <c r="G50" s="25" cm="1">
        <f t="array" ref="G50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1801.8</v>
      </c>
      <c r="H50" s="25" cm="1">
        <f t="array" ref="H50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1845.8</v>
      </c>
    </row>
    <row r="51" spans="1:8" x14ac:dyDescent="0.2">
      <c r="A51" s="2" t="s">
        <v>102</v>
      </c>
      <c r="B51" s="2" t="s">
        <v>103</v>
      </c>
      <c r="C51" s="2" t="s">
        <v>247</v>
      </c>
      <c r="D51" s="3">
        <v>43423</v>
      </c>
      <c r="E51" s="6">
        <f t="shared" si="0"/>
        <v>7.1561643835616442</v>
      </c>
      <c r="F51" s="25">
        <v>2480</v>
      </c>
      <c r="G51" s="25" cm="1">
        <f t="array" ref="G51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2705.8</v>
      </c>
      <c r="H51" s="25" cm="1">
        <f t="array" ref="H51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3105.8</v>
      </c>
    </row>
    <row r="52" spans="1:8" x14ac:dyDescent="0.2">
      <c r="A52" s="2" t="s">
        <v>104</v>
      </c>
      <c r="B52" s="2" t="s">
        <v>105</v>
      </c>
      <c r="C52" s="2" t="s">
        <v>253</v>
      </c>
      <c r="D52" s="3">
        <v>43878</v>
      </c>
      <c r="E52" s="6">
        <f t="shared" si="0"/>
        <v>5.9095890410958907</v>
      </c>
      <c r="F52" s="25">
        <v>2350</v>
      </c>
      <c r="G52" s="25" cm="1">
        <f t="array" ref="G52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1845.8</v>
      </c>
      <c r="H52" s="25" cm="1">
        <f t="array" ref="H52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1845.8</v>
      </c>
    </row>
    <row r="53" spans="1:8" x14ac:dyDescent="0.2">
      <c r="A53" s="2" t="s">
        <v>106</v>
      </c>
      <c r="B53" s="2" t="s">
        <v>107</v>
      </c>
      <c r="C53" s="2" t="s">
        <v>253</v>
      </c>
      <c r="D53" s="3">
        <v>45259</v>
      </c>
      <c r="E53" s="6">
        <f t="shared" si="0"/>
        <v>2.1260273972602741</v>
      </c>
      <c r="F53" s="25">
        <v>1823.03</v>
      </c>
      <c r="G53" s="25" cm="1">
        <f t="array" ref="G53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1801.8</v>
      </c>
      <c r="H53" s="25" cm="1">
        <f t="array" ref="H53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1845.8</v>
      </c>
    </row>
    <row r="54" spans="1:8" x14ac:dyDescent="0.2">
      <c r="A54" s="2" t="s">
        <v>108</v>
      </c>
      <c r="B54" s="2" t="s">
        <v>109</v>
      </c>
      <c r="C54" s="2" t="s">
        <v>251</v>
      </c>
      <c r="D54" s="3">
        <v>43689</v>
      </c>
      <c r="E54" s="6">
        <f t="shared" si="0"/>
        <v>6.4273972602739722</v>
      </c>
      <c r="F54" s="25">
        <v>2032.8</v>
      </c>
      <c r="G54" s="25" cm="1">
        <f t="array" ref="G54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2112.8000000000002</v>
      </c>
      <c r="H54" s="25" cm="1">
        <f t="array" ref="H54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2172.8000000000002</v>
      </c>
    </row>
    <row r="55" spans="1:8" x14ac:dyDescent="0.2">
      <c r="A55" s="2" t="s">
        <v>110</v>
      </c>
      <c r="B55" s="2" t="s">
        <v>111</v>
      </c>
      <c r="C55" s="2" t="s">
        <v>251</v>
      </c>
      <c r="D55" s="3">
        <v>45184</v>
      </c>
      <c r="E55" s="6">
        <f t="shared" si="0"/>
        <v>2.3315068493150686</v>
      </c>
      <c r="F55" s="25">
        <v>2018.8</v>
      </c>
      <c r="G55" s="25" cm="1">
        <f t="array" ref="G55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1918.8</v>
      </c>
      <c r="H55" s="25" cm="1">
        <f t="array" ref="H55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2018.8</v>
      </c>
    </row>
    <row r="56" spans="1:8" x14ac:dyDescent="0.2">
      <c r="A56" s="2" t="s">
        <v>112</v>
      </c>
      <c r="B56" s="2" t="s">
        <v>113</v>
      </c>
      <c r="C56" s="2" t="s">
        <v>252</v>
      </c>
      <c r="D56" s="3">
        <v>44277</v>
      </c>
      <c r="E56" s="6">
        <f t="shared" si="0"/>
        <v>4.816438356164384</v>
      </c>
      <c r="F56" s="25">
        <v>1880</v>
      </c>
      <c r="G56" s="25" cm="1">
        <f t="array" ref="G56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1911.8</v>
      </c>
      <c r="H56" s="25" cm="1">
        <f t="array" ref="H56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1962.8</v>
      </c>
    </row>
    <row r="57" spans="1:8" x14ac:dyDescent="0.2">
      <c r="A57" s="2" t="s">
        <v>114</v>
      </c>
      <c r="B57" s="2" t="s">
        <v>115</v>
      </c>
      <c r="C57" s="2" t="s">
        <v>252</v>
      </c>
      <c r="D57" s="3">
        <v>44736</v>
      </c>
      <c r="E57" s="6">
        <f t="shared" si="0"/>
        <v>3.558904109589041</v>
      </c>
      <c r="F57" s="25">
        <v>1854.8</v>
      </c>
      <c r="G57" s="25" cm="1">
        <f t="array" ref="G57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1911.8</v>
      </c>
      <c r="H57" s="25" cm="1">
        <f t="array" ref="H57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1962.8</v>
      </c>
    </row>
    <row r="58" spans="1:8" x14ac:dyDescent="0.2">
      <c r="A58" s="2" t="s">
        <v>116</v>
      </c>
      <c r="B58" s="2" t="s">
        <v>117</v>
      </c>
      <c r="C58" s="2" t="s">
        <v>252</v>
      </c>
      <c r="D58" s="3">
        <v>43840</v>
      </c>
      <c r="E58" s="6">
        <f t="shared" si="0"/>
        <v>6.0136986301369859</v>
      </c>
      <c r="F58" s="25">
        <v>1911.8</v>
      </c>
      <c r="G58" s="25" cm="1">
        <f t="array" ref="G58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1972.8</v>
      </c>
      <c r="H58" s="25" cm="1">
        <f t="array" ref="H58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2022.8</v>
      </c>
    </row>
    <row r="59" spans="1:8" x14ac:dyDescent="0.2">
      <c r="A59" s="2" t="s">
        <v>118</v>
      </c>
      <c r="B59" s="2" t="s">
        <v>119</v>
      </c>
      <c r="C59" s="2" t="s">
        <v>251</v>
      </c>
      <c r="D59" s="3">
        <v>41932</v>
      </c>
      <c r="E59" s="6">
        <f t="shared" si="0"/>
        <v>11.241095890410959</v>
      </c>
      <c r="F59" s="25">
        <v>2102.8000000000002</v>
      </c>
      <c r="G59" s="25" cm="1">
        <f t="array" ref="G59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2262.8000000000002</v>
      </c>
      <c r="H59" s="25" cm="1">
        <f t="array" ref="H59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2425.8000000000002</v>
      </c>
    </row>
    <row r="60" spans="1:8" x14ac:dyDescent="0.2">
      <c r="A60" s="2" t="s">
        <v>120</v>
      </c>
      <c r="B60" s="2" t="s">
        <v>121</v>
      </c>
      <c r="C60" s="2" t="s">
        <v>252</v>
      </c>
      <c r="D60" s="3">
        <v>45261</v>
      </c>
      <c r="E60" s="6">
        <f t="shared" si="0"/>
        <v>2.1205479452054794</v>
      </c>
      <c r="F60" s="25">
        <v>1827.93</v>
      </c>
      <c r="G60" s="25" cm="1">
        <f t="array" ref="G60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1854.8</v>
      </c>
      <c r="H60" s="25" cm="1">
        <f t="array" ref="H60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1905.8</v>
      </c>
    </row>
    <row r="61" spans="1:8" x14ac:dyDescent="0.2">
      <c r="A61" s="2" t="s">
        <v>122</v>
      </c>
      <c r="B61" s="2" t="s">
        <v>123</v>
      </c>
      <c r="C61" s="2" t="s">
        <v>252</v>
      </c>
      <c r="D61" s="3">
        <v>45384</v>
      </c>
      <c r="E61" s="6">
        <f t="shared" si="0"/>
        <v>1.7835616438356163</v>
      </c>
      <c r="F61" s="25">
        <v>1844.8</v>
      </c>
      <c r="G61" s="25" cm="1">
        <f t="array" ref="G61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1854.8</v>
      </c>
      <c r="H61" s="25" cm="1">
        <f t="array" ref="H61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1905.8</v>
      </c>
    </row>
    <row r="62" spans="1:8" x14ac:dyDescent="0.2">
      <c r="A62" s="2" t="s">
        <v>124</v>
      </c>
      <c r="B62" s="2" t="s">
        <v>125</v>
      </c>
      <c r="C62" s="2" t="s">
        <v>252</v>
      </c>
      <c r="D62" s="3">
        <v>45380</v>
      </c>
      <c r="E62" s="6">
        <f t="shared" si="0"/>
        <v>1.7945205479452055</v>
      </c>
      <c r="F62" s="25">
        <v>1827.93</v>
      </c>
      <c r="G62" s="25" cm="1">
        <f t="array" ref="G62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1854.8</v>
      </c>
      <c r="H62" s="25" cm="1">
        <f t="array" ref="H62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1905.8</v>
      </c>
    </row>
    <row r="63" spans="1:8" x14ac:dyDescent="0.2">
      <c r="A63" s="2" t="s">
        <v>126</v>
      </c>
      <c r="B63" s="2" t="s">
        <v>127</v>
      </c>
      <c r="C63" s="2" t="s">
        <v>252</v>
      </c>
      <c r="D63" s="3">
        <v>45177</v>
      </c>
      <c r="E63" s="6">
        <f t="shared" si="0"/>
        <v>2.3506849315068492</v>
      </c>
      <c r="F63" s="25">
        <v>1844.8</v>
      </c>
      <c r="G63" s="25" cm="1">
        <f t="array" ref="G63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1854.8</v>
      </c>
      <c r="H63" s="25" cm="1">
        <f t="array" ref="H63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1905.8</v>
      </c>
    </row>
    <row r="64" spans="1:8" x14ac:dyDescent="0.2">
      <c r="A64" s="2" t="s">
        <v>128</v>
      </c>
      <c r="B64" s="2" t="s">
        <v>129</v>
      </c>
      <c r="C64" s="2" t="s">
        <v>252</v>
      </c>
      <c r="D64" s="3">
        <v>45397</v>
      </c>
      <c r="E64" s="6">
        <f t="shared" si="0"/>
        <v>1.747945205479452</v>
      </c>
      <c r="F64" s="25">
        <v>1827.93</v>
      </c>
      <c r="G64" s="25" cm="1">
        <f t="array" ref="G64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1854.8</v>
      </c>
      <c r="H64" s="25" cm="1">
        <f t="array" ref="H64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1905.8</v>
      </c>
    </row>
    <row r="65" spans="1:8" x14ac:dyDescent="0.2">
      <c r="A65" s="2" t="s">
        <v>130</v>
      </c>
      <c r="B65" s="2" t="s">
        <v>131</v>
      </c>
      <c r="C65" s="2" t="s">
        <v>250</v>
      </c>
      <c r="D65" s="3">
        <v>44440</v>
      </c>
      <c r="E65" s="6">
        <f t="shared" si="0"/>
        <v>4.3698630136986303</v>
      </c>
      <c r="F65" s="25">
        <v>2000</v>
      </c>
      <c r="G65" s="25" cm="1">
        <f t="array" ref="G65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2142.8000000000002</v>
      </c>
      <c r="H65" s="25" cm="1">
        <f t="array" ref="H65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2272.8000000000002</v>
      </c>
    </row>
    <row r="66" spans="1:8" x14ac:dyDescent="0.2">
      <c r="A66" s="2" t="s">
        <v>132</v>
      </c>
      <c r="B66" s="2" t="s">
        <v>133</v>
      </c>
      <c r="C66" s="2" t="s">
        <v>246</v>
      </c>
      <c r="D66" s="3">
        <v>43083</v>
      </c>
      <c r="E66" s="6">
        <f t="shared" si="0"/>
        <v>8.087671232876712</v>
      </c>
      <c r="F66" s="25">
        <v>2800</v>
      </c>
      <c r="G66" s="25" cm="1">
        <f t="array" ref="G66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2984.8</v>
      </c>
      <c r="H66" s="25" cm="1">
        <f t="array" ref="H66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3324.8</v>
      </c>
    </row>
    <row r="67" spans="1:8" x14ac:dyDescent="0.2">
      <c r="A67" s="2" t="s">
        <v>134</v>
      </c>
      <c r="B67" s="2" t="s">
        <v>135</v>
      </c>
      <c r="C67" s="2" t="s">
        <v>252</v>
      </c>
      <c r="D67" s="3">
        <v>45558</v>
      </c>
      <c r="E67" s="6">
        <f t="shared" si="0"/>
        <v>1.3068493150684932</v>
      </c>
      <c r="F67" s="25">
        <v>1854.8</v>
      </c>
      <c r="G67" s="25" cm="1">
        <f t="array" ref="G67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1854.8</v>
      </c>
      <c r="H67" s="25" cm="1">
        <f t="array" ref="H67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1905.8</v>
      </c>
    </row>
    <row r="68" spans="1:8" x14ac:dyDescent="0.2">
      <c r="A68" s="2" t="s">
        <v>136</v>
      </c>
      <c r="B68" s="2" t="s">
        <v>137</v>
      </c>
      <c r="C68" s="2" t="s">
        <v>249</v>
      </c>
      <c r="D68" s="3">
        <v>45264</v>
      </c>
      <c r="E68" s="6">
        <f t="shared" ref="E68:E117" si="1">($E$1-D68)/365</f>
        <v>2.1123287671232878</v>
      </c>
      <c r="F68" s="25">
        <v>2400</v>
      </c>
      <c r="G68" s="25" cm="1">
        <f t="array" ref="G68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2125.8000000000002</v>
      </c>
      <c r="H68" s="25" cm="1">
        <f t="array" ref="H68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2305.8000000000002</v>
      </c>
    </row>
    <row r="69" spans="1:8" x14ac:dyDescent="0.2">
      <c r="A69" s="2" t="s">
        <v>138</v>
      </c>
      <c r="B69" s="2" t="s">
        <v>139</v>
      </c>
      <c r="C69" s="2" t="s">
        <v>253</v>
      </c>
      <c r="D69" s="3">
        <v>45558</v>
      </c>
      <c r="E69" s="6">
        <f t="shared" si="1"/>
        <v>1.3068493150684932</v>
      </c>
      <c r="F69" s="25">
        <v>1823.03</v>
      </c>
      <c r="G69" s="25" cm="1">
        <f t="array" ref="G69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1801.8</v>
      </c>
      <c r="H69" s="25" cm="1">
        <f t="array" ref="H69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1845.8</v>
      </c>
    </row>
    <row r="70" spans="1:8" x14ac:dyDescent="0.2">
      <c r="A70" s="2" t="s">
        <v>140</v>
      </c>
      <c r="B70" s="2" t="s">
        <v>141</v>
      </c>
      <c r="C70" s="2" t="s">
        <v>252</v>
      </c>
      <c r="D70" s="3">
        <v>44382</v>
      </c>
      <c r="E70" s="6">
        <f t="shared" si="1"/>
        <v>4.5287671232876709</v>
      </c>
      <c r="F70" s="25">
        <v>1905.8</v>
      </c>
      <c r="G70" s="25" cm="1">
        <f t="array" ref="G70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1911.8</v>
      </c>
      <c r="H70" s="25" cm="1">
        <f t="array" ref="H70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1962.8</v>
      </c>
    </row>
    <row r="71" spans="1:8" x14ac:dyDescent="0.2">
      <c r="A71" s="2" t="s">
        <v>142</v>
      </c>
      <c r="B71" s="2" t="s">
        <v>143</v>
      </c>
      <c r="C71" s="2" t="s">
        <v>252</v>
      </c>
      <c r="D71" s="3">
        <v>45173</v>
      </c>
      <c r="E71" s="6">
        <f t="shared" si="1"/>
        <v>2.3616438356164382</v>
      </c>
      <c r="F71" s="25">
        <v>1844.8</v>
      </c>
      <c r="G71" s="25" cm="1">
        <f t="array" ref="G71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1854.8</v>
      </c>
      <c r="H71" s="25" cm="1">
        <f t="array" ref="H71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1905.8</v>
      </c>
    </row>
    <row r="72" spans="1:8" x14ac:dyDescent="0.2">
      <c r="A72" s="2" t="s">
        <v>144</v>
      </c>
      <c r="B72" s="2" t="s">
        <v>145</v>
      </c>
      <c r="C72" s="2" t="s">
        <v>252</v>
      </c>
      <c r="D72" s="3">
        <v>45376</v>
      </c>
      <c r="E72" s="6">
        <f t="shared" si="1"/>
        <v>1.8054794520547945</v>
      </c>
      <c r="F72" s="25">
        <v>1827.93</v>
      </c>
      <c r="G72" s="25" cm="1">
        <f t="array" ref="G72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1854.8</v>
      </c>
      <c r="H72" s="25" cm="1">
        <f t="array" ref="H72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1905.8</v>
      </c>
    </row>
    <row r="73" spans="1:8" x14ac:dyDescent="0.2">
      <c r="A73" s="2" t="s">
        <v>146</v>
      </c>
      <c r="B73" s="2" t="s">
        <v>147</v>
      </c>
      <c r="C73" s="2" t="s">
        <v>253</v>
      </c>
      <c r="D73" s="3">
        <v>44753</v>
      </c>
      <c r="E73" s="6">
        <f t="shared" si="1"/>
        <v>3.5123287671232877</v>
      </c>
      <c r="F73" s="25">
        <v>1880</v>
      </c>
      <c r="G73" s="25" cm="1">
        <f t="array" ref="G73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1845.8</v>
      </c>
      <c r="H73" s="25" cm="1">
        <f t="array" ref="H73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1845.8</v>
      </c>
    </row>
    <row r="74" spans="1:8" x14ac:dyDescent="0.2">
      <c r="A74" s="2" t="s">
        <v>148</v>
      </c>
      <c r="B74" s="2" t="s">
        <v>149</v>
      </c>
      <c r="C74" s="2" t="s">
        <v>252</v>
      </c>
      <c r="D74" s="3">
        <v>45537</v>
      </c>
      <c r="E74" s="6">
        <f t="shared" si="1"/>
        <v>1.3643835616438356</v>
      </c>
      <c r="F74" s="25">
        <v>1844.8</v>
      </c>
      <c r="G74" s="25" cm="1">
        <f t="array" ref="G74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1854.8</v>
      </c>
      <c r="H74" s="25" cm="1">
        <f t="array" ref="H74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1905.8</v>
      </c>
    </row>
    <row r="75" spans="1:8" x14ac:dyDescent="0.2">
      <c r="A75" s="2" t="s">
        <v>150</v>
      </c>
      <c r="B75" s="2" t="s">
        <v>151</v>
      </c>
      <c r="C75" s="2" t="s">
        <v>252</v>
      </c>
      <c r="D75" s="3">
        <v>45002</v>
      </c>
      <c r="E75" s="6">
        <f t="shared" si="1"/>
        <v>2.8301369863013699</v>
      </c>
      <c r="F75" s="25">
        <v>1880</v>
      </c>
      <c r="G75" s="25" cm="1">
        <f t="array" ref="G75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1854.8</v>
      </c>
      <c r="H75" s="25" cm="1">
        <f t="array" ref="H75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1905.8</v>
      </c>
    </row>
    <row r="76" spans="1:8" x14ac:dyDescent="0.2">
      <c r="A76" s="2" t="s">
        <v>152</v>
      </c>
      <c r="B76" s="2" t="s">
        <v>153</v>
      </c>
      <c r="C76" s="2" t="s">
        <v>253</v>
      </c>
      <c r="D76" s="3">
        <v>43472</v>
      </c>
      <c r="E76" s="6">
        <f t="shared" si="1"/>
        <v>7.021917808219178</v>
      </c>
      <c r="F76" s="25">
        <v>1870</v>
      </c>
      <c r="G76" s="25" cm="1">
        <f t="array" ref="G76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1845.8</v>
      </c>
      <c r="H76" s="25" cm="1">
        <f t="array" ref="H76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1845.8</v>
      </c>
    </row>
    <row r="77" spans="1:8" x14ac:dyDescent="0.2">
      <c r="A77" s="2" t="s">
        <v>154</v>
      </c>
      <c r="B77" s="2" t="s">
        <v>155</v>
      </c>
      <c r="C77" s="2" t="s">
        <v>252</v>
      </c>
      <c r="D77" s="3">
        <v>44018</v>
      </c>
      <c r="E77" s="6">
        <f t="shared" si="1"/>
        <v>5.5260273972602736</v>
      </c>
      <c r="F77" s="25">
        <v>1905.8</v>
      </c>
      <c r="G77" s="25" cm="1">
        <f t="array" ref="G77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1911.8</v>
      </c>
      <c r="H77" s="25" cm="1">
        <f t="array" ref="H77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1962.8</v>
      </c>
    </row>
    <row r="78" spans="1:8" x14ac:dyDescent="0.2">
      <c r="A78" s="2" t="s">
        <v>156</v>
      </c>
      <c r="B78" s="2" t="s">
        <v>157</v>
      </c>
      <c r="C78" s="2" t="s">
        <v>252</v>
      </c>
      <c r="D78" s="3">
        <v>44902</v>
      </c>
      <c r="E78" s="6">
        <f t="shared" si="1"/>
        <v>3.1041095890410957</v>
      </c>
      <c r="F78" s="25">
        <v>1844.8</v>
      </c>
      <c r="G78" s="25" cm="1">
        <f t="array" ref="G78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1911.8</v>
      </c>
      <c r="H78" s="25" cm="1">
        <f t="array" ref="H78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1962.8</v>
      </c>
    </row>
    <row r="79" spans="1:8" x14ac:dyDescent="0.2">
      <c r="A79" s="2" t="s">
        <v>158</v>
      </c>
      <c r="B79" s="2" t="s">
        <v>159</v>
      </c>
      <c r="C79" s="2" t="s">
        <v>253</v>
      </c>
      <c r="D79" s="3">
        <v>44813</v>
      </c>
      <c r="E79" s="6">
        <f t="shared" si="1"/>
        <v>3.3479452054794518</v>
      </c>
      <c r="F79" s="25">
        <v>1823.03</v>
      </c>
      <c r="G79" s="25" cm="1">
        <f t="array" ref="G79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1845.8</v>
      </c>
      <c r="H79" s="25" cm="1">
        <f t="array" ref="H79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1845.8</v>
      </c>
    </row>
    <row r="80" spans="1:8" x14ac:dyDescent="0.2">
      <c r="A80" s="2" t="s">
        <v>160</v>
      </c>
      <c r="B80" s="2" t="s">
        <v>161</v>
      </c>
      <c r="C80" s="2" t="s">
        <v>251</v>
      </c>
      <c r="D80" s="3">
        <v>45061</v>
      </c>
      <c r="E80" s="6">
        <f t="shared" si="1"/>
        <v>2.6684931506849314</v>
      </c>
      <c r="F80" s="25">
        <v>1902.8</v>
      </c>
      <c r="G80" s="25" cm="1">
        <f t="array" ref="G80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1918.8</v>
      </c>
      <c r="H80" s="25" cm="1">
        <f t="array" ref="H80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2018.8</v>
      </c>
    </row>
    <row r="81" spans="1:8" x14ac:dyDescent="0.2">
      <c r="A81" s="2" t="s">
        <v>162</v>
      </c>
      <c r="B81" s="2" t="s">
        <v>163</v>
      </c>
      <c r="C81" s="2" t="s">
        <v>252</v>
      </c>
      <c r="D81" s="3">
        <v>44805</v>
      </c>
      <c r="E81" s="6">
        <f t="shared" si="1"/>
        <v>3.3698630136986303</v>
      </c>
      <c r="F81" s="25">
        <v>1844.8</v>
      </c>
      <c r="G81" s="25" cm="1">
        <f t="array" ref="G81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1911.8</v>
      </c>
      <c r="H81" s="25" cm="1">
        <f t="array" ref="H81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1962.8</v>
      </c>
    </row>
    <row r="82" spans="1:8" x14ac:dyDescent="0.2">
      <c r="A82" s="2" t="s">
        <v>164</v>
      </c>
      <c r="B82" s="2" t="s">
        <v>165</v>
      </c>
      <c r="C82" s="2" t="s">
        <v>253</v>
      </c>
      <c r="D82" s="3">
        <v>44256</v>
      </c>
      <c r="E82" s="6">
        <f t="shared" si="1"/>
        <v>4.8739726027397259</v>
      </c>
      <c r="F82" s="25">
        <v>2300</v>
      </c>
      <c r="G82" s="25" cm="1">
        <f t="array" ref="G82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1845.8</v>
      </c>
      <c r="H82" s="25" cm="1">
        <f t="array" ref="H82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1845.8</v>
      </c>
    </row>
    <row r="83" spans="1:8" x14ac:dyDescent="0.2">
      <c r="A83" s="2" t="s">
        <v>166</v>
      </c>
      <c r="B83" s="2" t="s">
        <v>167</v>
      </c>
      <c r="C83" s="2" t="s">
        <v>251</v>
      </c>
      <c r="D83" s="3">
        <v>44715</v>
      </c>
      <c r="E83" s="6">
        <f t="shared" si="1"/>
        <v>3.6164383561643834</v>
      </c>
      <c r="F83" s="25">
        <v>2032.8</v>
      </c>
      <c r="G83" s="25" cm="1">
        <f t="array" ref="G83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2032.8</v>
      </c>
      <c r="H83" s="25" cm="1">
        <f t="array" ref="H83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2102.8000000000002</v>
      </c>
    </row>
    <row r="84" spans="1:8" x14ac:dyDescent="0.2">
      <c r="A84" s="2" t="s">
        <v>168</v>
      </c>
      <c r="B84" s="2" t="s">
        <v>169</v>
      </c>
      <c r="C84" s="2" t="s">
        <v>251</v>
      </c>
      <c r="D84" s="3">
        <v>42303</v>
      </c>
      <c r="E84" s="6">
        <f t="shared" si="1"/>
        <v>10.224657534246575</v>
      </c>
      <c r="F84" s="25">
        <v>2076.0300000000002</v>
      </c>
      <c r="G84" s="25" cm="1">
        <f t="array" ref="G84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2112.8000000000002</v>
      </c>
      <c r="H84" s="25" cm="1">
        <f t="array" ref="H84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2172.8000000000002</v>
      </c>
    </row>
    <row r="85" spans="1:8" x14ac:dyDescent="0.2">
      <c r="A85" s="2" t="s">
        <v>170</v>
      </c>
      <c r="B85" s="2" t="s">
        <v>171</v>
      </c>
      <c r="C85" s="2" t="s">
        <v>251</v>
      </c>
      <c r="D85" s="3">
        <v>43083</v>
      </c>
      <c r="E85" s="6">
        <f t="shared" si="1"/>
        <v>8.087671232876712</v>
      </c>
      <c r="F85" s="25">
        <v>2112.8000000000002</v>
      </c>
      <c r="G85" s="25" cm="1">
        <f t="array" ref="G85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2112.8000000000002</v>
      </c>
      <c r="H85" s="25" cm="1">
        <f t="array" ref="H85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2172.8000000000002</v>
      </c>
    </row>
    <row r="86" spans="1:8" x14ac:dyDescent="0.2">
      <c r="A86" s="2" t="s">
        <v>172</v>
      </c>
      <c r="B86" s="2" t="s">
        <v>173</v>
      </c>
      <c r="C86" s="2" t="s">
        <v>251</v>
      </c>
      <c r="D86" s="3">
        <v>45291</v>
      </c>
      <c r="E86" s="6">
        <f t="shared" si="1"/>
        <v>2.0383561643835617</v>
      </c>
      <c r="F86" s="25">
        <v>1921.03</v>
      </c>
      <c r="G86" s="25" cm="1">
        <f t="array" ref="G86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1918.8</v>
      </c>
      <c r="H86" s="25" cm="1">
        <f t="array" ref="H86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2018.8</v>
      </c>
    </row>
    <row r="87" spans="1:8" x14ac:dyDescent="0.2">
      <c r="A87" s="2" t="s">
        <v>174</v>
      </c>
      <c r="B87" s="2" t="s">
        <v>175</v>
      </c>
      <c r="C87" s="2" t="s">
        <v>251</v>
      </c>
      <c r="D87" s="3">
        <v>43010</v>
      </c>
      <c r="E87" s="6">
        <f t="shared" si="1"/>
        <v>8.287671232876713</v>
      </c>
      <c r="F87" s="25">
        <v>2076.04</v>
      </c>
      <c r="G87" s="25" cm="1">
        <f t="array" ref="G87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2112.8000000000002</v>
      </c>
      <c r="H87" s="25" cm="1">
        <f t="array" ref="H87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2172.8000000000002</v>
      </c>
    </row>
    <row r="88" spans="1:8" x14ac:dyDescent="0.2">
      <c r="A88" s="2" t="s">
        <v>176</v>
      </c>
      <c r="B88" s="2" t="s">
        <v>177</v>
      </c>
      <c r="C88" s="2" t="s">
        <v>247</v>
      </c>
      <c r="D88" s="3">
        <v>45628</v>
      </c>
      <c r="E88" s="6">
        <f t="shared" si="1"/>
        <v>1.1150684931506849</v>
      </c>
      <c r="F88" s="25">
        <v>2670.92</v>
      </c>
      <c r="G88" s="25" cm="1">
        <f t="array" ref="G88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2175.8000000000002</v>
      </c>
      <c r="H88" s="25" cm="1">
        <f t="array" ref="H88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2415.8000000000002</v>
      </c>
    </row>
    <row r="89" spans="1:8" x14ac:dyDescent="0.2">
      <c r="A89" s="2" t="s">
        <v>178</v>
      </c>
      <c r="B89" s="2" t="s">
        <v>179</v>
      </c>
      <c r="C89" s="2" t="s">
        <v>246</v>
      </c>
      <c r="D89" s="3">
        <v>45629</v>
      </c>
      <c r="E89" s="6">
        <f t="shared" si="1"/>
        <v>1.1123287671232878</v>
      </c>
      <c r="F89" s="25">
        <v>2600</v>
      </c>
      <c r="G89" s="25" cm="1">
        <f t="array" ref="G89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2524.8000000000002</v>
      </c>
      <c r="H89" s="25" cm="1">
        <f t="array" ref="H89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2704.8</v>
      </c>
    </row>
    <row r="90" spans="1:8" x14ac:dyDescent="0.2">
      <c r="A90" s="2" t="s">
        <v>180</v>
      </c>
      <c r="B90" s="2" t="s">
        <v>181</v>
      </c>
      <c r="C90" s="2" t="s">
        <v>252</v>
      </c>
      <c r="D90" s="3">
        <v>45296</v>
      </c>
      <c r="E90" s="6">
        <f t="shared" si="1"/>
        <v>2.0246575342465754</v>
      </c>
      <c r="F90" s="25">
        <v>1844.8</v>
      </c>
      <c r="G90" s="25" cm="1">
        <f t="array" ref="G90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1854.8</v>
      </c>
      <c r="H90" s="25" cm="1">
        <f t="array" ref="H90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1905.8</v>
      </c>
    </row>
    <row r="91" spans="1:8" x14ac:dyDescent="0.2">
      <c r="A91" s="2" t="s">
        <v>182</v>
      </c>
      <c r="B91" s="2" t="s">
        <v>183</v>
      </c>
      <c r="C91" s="2" t="s">
        <v>252</v>
      </c>
      <c r="D91" s="3">
        <v>44711</v>
      </c>
      <c r="E91" s="6">
        <f t="shared" si="1"/>
        <v>3.6273972602739728</v>
      </c>
      <c r="F91" s="25">
        <v>1880</v>
      </c>
      <c r="G91" s="25" cm="1">
        <f t="array" ref="G91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1911.8</v>
      </c>
      <c r="H91" s="25" cm="1">
        <f t="array" ref="H91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1962.8</v>
      </c>
    </row>
    <row r="92" spans="1:8" x14ac:dyDescent="0.2">
      <c r="A92" s="2" t="s">
        <v>184</v>
      </c>
      <c r="B92" s="2" t="s">
        <v>185</v>
      </c>
      <c r="C92" s="2" t="s">
        <v>251</v>
      </c>
      <c r="D92" s="3">
        <v>43014</v>
      </c>
      <c r="E92" s="6">
        <f t="shared" si="1"/>
        <v>8.2767123287671236</v>
      </c>
      <c r="F92" s="25">
        <v>2076.0300000000002</v>
      </c>
      <c r="G92" s="25" cm="1">
        <f t="array" ref="G92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2112.8000000000002</v>
      </c>
      <c r="H92" s="25" cm="1">
        <f t="array" ref="H92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2172.8000000000002</v>
      </c>
    </row>
    <row r="93" spans="1:8" x14ac:dyDescent="0.2">
      <c r="A93" s="2" t="s">
        <v>186</v>
      </c>
      <c r="B93" s="2" t="s">
        <v>187</v>
      </c>
      <c r="C93" s="2" t="s">
        <v>252</v>
      </c>
      <c r="D93" s="3">
        <v>45659</v>
      </c>
      <c r="E93" s="6">
        <f t="shared" si="1"/>
        <v>1.0301369863013699</v>
      </c>
      <c r="F93" s="25">
        <v>1823.0374999999999</v>
      </c>
      <c r="G93" s="25" cm="1">
        <f t="array" ref="G93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1854.8</v>
      </c>
      <c r="H93" s="25" cm="1">
        <f t="array" ref="H93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1905.8</v>
      </c>
    </row>
    <row r="94" spans="1:8" x14ac:dyDescent="0.2">
      <c r="A94" s="2" t="s">
        <v>188</v>
      </c>
      <c r="B94" s="2" t="s">
        <v>189</v>
      </c>
      <c r="C94" s="2" t="s">
        <v>252</v>
      </c>
      <c r="D94" s="3">
        <v>45684</v>
      </c>
      <c r="E94" s="6">
        <f t="shared" si="1"/>
        <v>0.9616438356164384</v>
      </c>
      <c r="F94" s="25">
        <v>1920</v>
      </c>
      <c r="G94" s="25" cm="1">
        <f t="array" ref="G94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1854.8</v>
      </c>
      <c r="H94" s="25" cm="1">
        <f t="array" ref="H94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1905.8</v>
      </c>
    </row>
    <row r="95" spans="1:8" x14ac:dyDescent="0.2">
      <c r="A95" s="2" t="s">
        <v>190</v>
      </c>
      <c r="B95" s="2" t="s">
        <v>191</v>
      </c>
      <c r="C95" s="2" t="s">
        <v>252</v>
      </c>
      <c r="D95" s="3">
        <v>45705</v>
      </c>
      <c r="E95" s="6">
        <f t="shared" si="1"/>
        <v>0.90410958904109584</v>
      </c>
      <c r="F95" s="25">
        <v>1823.03</v>
      </c>
      <c r="G95" s="25" cm="1">
        <f t="array" ref="G95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1854.8</v>
      </c>
      <c r="H95" s="25" cm="1">
        <f t="array" ref="H95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1905.8</v>
      </c>
    </row>
    <row r="96" spans="1:8" x14ac:dyDescent="0.2">
      <c r="A96" s="2" t="s">
        <v>192</v>
      </c>
      <c r="B96" s="2" t="s">
        <v>193</v>
      </c>
      <c r="C96" s="2" t="s">
        <v>251</v>
      </c>
      <c r="D96" s="3">
        <v>45719</v>
      </c>
      <c r="E96" s="6">
        <f t="shared" si="1"/>
        <v>0.86575342465753424</v>
      </c>
      <c r="F96" s="25">
        <v>1852.8</v>
      </c>
      <c r="G96" s="25" cm="1">
        <f t="array" ref="G96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1918.8</v>
      </c>
      <c r="H96" s="25" cm="1">
        <f t="array" ref="H96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2018.8</v>
      </c>
    </row>
    <row r="97" spans="1:8" x14ac:dyDescent="0.2">
      <c r="A97" s="2" t="s">
        <v>194</v>
      </c>
      <c r="B97" s="2" t="s">
        <v>195</v>
      </c>
      <c r="C97" s="2" t="s">
        <v>252</v>
      </c>
      <c r="D97" s="3">
        <v>45726</v>
      </c>
      <c r="E97" s="6">
        <f t="shared" si="1"/>
        <v>0.84657534246575339</v>
      </c>
      <c r="F97" s="25">
        <v>1823.03</v>
      </c>
      <c r="G97" s="25" cm="1">
        <f t="array" ref="G97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1854.8</v>
      </c>
      <c r="H97" s="25" cm="1">
        <f t="array" ref="H97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1905.8</v>
      </c>
    </row>
    <row r="98" spans="1:8" x14ac:dyDescent="0.2">
      <c r="A98" s="2" t="s">
        <v>196</v>
      </c>
      <c r="B98" s="2" t="s">
        <v>197</v>
      </c>
      <c r="C98" s="2" t="s">
        <v>253</v>
      </c>
      <c r="D98" s="3">
        <v>45733</v>
      </c>
      <c r="E98" s="6">
        <f t="shared" si="1"/>
        <v>0.82739726027397265</v>
      </c>
      <c r="F98" s="25">
        <v>1847.13</v>
      </c>
      <c r="G98" s="25" cm="1">
        <f t="array" ref="G98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1801.8</v>
      </c>
      <c r="H98" s="25" cm="1">
        <f t="array" ref="H98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1845.8</v>
      </c>
    </row>
    <row r="99" spans="1:8" x14ac:dyDescent="0.2">
      <c r="A99" s="2" t="s">
        <v>198</v>
      </c>
      <c r="B99" s="2" t="s">
        <v>199</v>
      </c>
      <c r="C99" s="2" t="s">
        <v>252</v>
      </c>
      <c r="D99" s="3">
        <v>45748</v>
      </c>
      <c r="E99" s="6">
        <f t="shared" si="1"/>
        <v>0.78630136986301369</v>
      </c>
      <c r="F99" s="25">
        <v>1926</v>
      </c>
      <c r="G99" s="25" cm="1">
        <f t="array" ref="G99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1854.8</v>
      </c>
      <c r="H99" s="25" cm="1">
        <f t="array" ref="H99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1905.8</v>
      </c>
    </row>
    <row r="100" spans="1:8" x14ac:dyDescent="0.2">
      <c r="A100" s="2" t="s">
        <v>200</v>
      </c>
      <c r="B100" s="2" t="s">
        <v>201</v>
      </c>
      <c r="C100" s="2" t="s">
        <v>252</v>
      </c>
      <c r="D100" s="3">
        <v>45947</v>
      </c>
      <c r="E100" s="6">
        <f t="shared" si="1"/>
        <v>0.24109589041095891</v>
      </c>
      <c r="F100" s="25">
        <v>1823.03</v>
      </c>
      <c r="G100" s="25" cm="1">
        <f t="array" ref="G100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1854.8</v>
      </c>
      <c r="H100" s="25" cm="1">
        <f t="array" ref="H100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1905.8</v>
      </c>
    </row>
    <row r="101" spans="1:8" x14ac:dyDescent="0.2">
      <c r="A101" s="2" t="s">
        <v>202</v>
      </c>
      <c r="B101" s="2" t="s">
        <v>203</v>
      </c>
      <c r="C101" s="2" t="s">
        <v>246</v>
      </c>
      <c r="D101" s="3">
        <v>45782</v>
      </c>
      <c r="E101" s="6">
        <f t="shared" si="1"/>
        <v>0.69315068493150689</v>
      </c>
      <c r="F101" s="25">
        <v>2750</v>
      </c>
      <c r="G101" s="25" cm="1">
        <f t="array" ref="G101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2524.8000000000002</v>
      </c>
      <c r="H101" s="25" cm="1">
        <f t="array" ref="H101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2704.8</v>
      </c>
    </row>
    <row r="102" spans="1:8" x14ac:dyDescent="0.2">
      <c r="A102" s="2" t="s">
        <v>204</v>
      </c>
      <c r="B102" s="2" t="s">
        <v>205</v>
      </c>
      <c r="C102" s="2" t="s">
        <v>252</v>
      </c>
      <c r="D102" s="3">
        <v>45814</v>
      </c>
      <c r="E102" s="6">
        <f t="shared" si="1"/>
        <v>0.60547945205479448</v>
      </c>
      <c r="F102" s="25">
        <v>1880</v>
      </c>
      <c r="G102" s="25" cm="1">
        <f t="array" ref="G102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1854.8</v>
      </c>
      <c r="H102" s="25" cm="1">
        <f t="array" ref="H102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1905.8</v>
      </c>
    </row>
    <row r="103" spans="1:8" x14ac:dyDescent="0.2">
      <c r="A103" s="2" t="s">
        <v>206</v>
      </c>
      <c r="B103" s="2" t="s">
        <v>207</v>
      </c>
      <c r="C103" s="2" t="s">
        <v>250</v>
      </c>
      <c r="D103" s="3">
        <v>44140</v>
      </c>
      <c r="E103" s="6">
        <f t="shared" si="1"/>
        <v>5.1917808219178081</v>
      </c>
      <c r="F103" s="25">
        <v>2137.9250000000002</v>
      </c>
      <c r="G103" s="25" cm="1">
        <f t="array" ref="G103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2142.8000000000002</v>
      </c>
      <c r="H103" s="25" cm="1">
        <f t="array" ref="H103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2272.8000000000002</v>
      </c>
    </row>
    <row r="104" spans="1:8" x14ac:dyDescent="0.2">
      <c r="A104" s="2" t="s">
        <v>208</v>
      </c>
      <c r="B104" s="2" t="s">
        <v>209</v>
      </c>
      <c r="C104" s="2" t="s">
        <v>248</v>
      </c>
      <c r="D104" s="3">
        <v>45894</v>
      </c>
      <c r="E104" s="6">
        <f t="shared" si="1"/>
        <v>0.38630136986301372</v>
      </c>
      <c r="F104" s="25">
        <v>1099.0999999999999</v>
      </c>
      <c r="G104" s="25" t="str" cm="1">
        <f t="array" ref="G104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/>
      </c>
      <c r="H104" s="25" t="str" cm="1">
        <f t="array" ref="H104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/>
      </c>
    </row>
    <row r="105" spans="1:8" x14ac:dyDescent="0.2">
      <c r="A105" s="2" t="s">
        <v>210</v>
      </c>
      <c r="B105" s="2" t="s">
        <v>211</v>
      </c>
      <c r="C105" s="2" t="s">
        <v>252</v>
      </c>
      <c r="D105" s="3">
        <v>45847</v>
      </c>
      <c r="E105" s="6">
        <f t="shared" si="1"/>
        <v>0.51506849315068493</v>
      </c>
      <c r="F105" s="25">
        <v>1823.03</v>
      </c>
      <c r="G105" s="25" cm="1">
        <f t="array" ref="G105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1854.8</v>
      </c>
      <c r="H105" s="25" cm="1">
        <f t="array" ref="H105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1905.8</v>
      </c>
    </row>
    <row r="106" spans="1:8" x14ac:dyDescent="0.2">
      <c r="A106" s="2" t="s">
        <v>212</v>
      </c>
      <c r="B106" s="2" t="s">
        <v>213</v>
      </c>
      <c r="C106" s="2" t="s">
        <v>252</v>
      </c>
      <c r="D106" s="3">
        <v>45894</v>
      </c>
      <c r="E106" s="6">
        <f t="shared" si="1"/>
        <v>0.38630136986301372</v>
      </c>
      <c r="F106" s="25">
        <v>1823.03</v>
      </c>
      <c r="G106" s="25" cm="1">
        <f t="array" ref="G106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1854.8</v>
      </c>
      <c r="H106" s="25" cm="1">
        <f t="array" ref="H106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1905.8</v>
      </c>
    </row>
    <row r="107" spans="1:8" x14ac:dyDescent="0.2">
      <c r="A107" s="2" t="s">
        <v>214</v>
      </c>
      <c r="B107" s="2" t="s">
        <v>215</v>
      </c>
      <c r="C107" s="2" t="s">
        <v>251</v>
      </c>
      <c r="D107" s="3">
        <v>45866</v>
      </c>
      <c r="E107" s="6">
        <f t="shared" si="1"/>
        <v>0.46301369863013697</v>
      </c>
      <c r="F107" s="25">
        <v>1918.8</v>
      </c>
      <c r="G107" s="25" cm="1">
        <f t="array" ref="G107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1918.8</v>
      </c>
      <c r="H107" s="25" cm="1">
        <f t="array" ref="H107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2018.8</v>
      </c>
    </row>
    <row r="108" spans="1:8" x14ac:dyDescent="0.2">
      <c r="A108" s="2" t="s">
        <v>216</v>
      </c>
      <c r="B108" s="2" t="s">
        <v>217</v>
      </c>
      <c r="C108" s="2" t="s">
        <v>253</v>
      </c>
      <c r="D108" s="3">
        <v>45873</v>
      </c>
      <c r="E108" s="6">
        <f t="shared" si="1"/>
        <v>0.44383561643835617</v>
      </c>
      <c r="F108" s="25">
        <v>1823.03</v>
      </c>
      <c r="G108" s="25" cm="1">
        <f t="array" ref="G108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1801.8</v>
      </c>
      <c r="H108" s="25" cm="1">
        <f t="array" ref="H108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1845.8</v>
      </c>
    </row>
    <row r="109" spans="1:8" x14ac:dyDescent="0.2">
      <c r="A109" s="2" t="s">
        <v>218</v>
      </c>
      <c r="B109" s="2" t="s">
        <v>219</v>
      </c>
      <c r="C109" s="2" t="s">
        <v>247</v>
      </c>
      <c r="D109" s="3">
        <v>45908</v>
      </c>
      <c r="E109" s="6">
        <f t="shared" si="1"/>
        <v>0.34794520547945207</v>
      </c>
      <c r="F109" s="25">
        <v>2600</v>
      </c>
      <c r="G109" s="25" cm="1">
        <f t="array" ref="G109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2175.8000000000002</v>
      </c>
      <c r="H109" s="25" cm="1">
        <f t="array" ref="H109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2415.8000000000002</v>
      </c>
    </row>
    <row r="110" spans="1:8" x14ac:dyDescent="0.2">
      <c r="A110" s="2" t="s">
        <v>220</v>
      </c>
      <c r="B110" s="2" t="s">
        <v>221</v>
      </c>
      <c r="C110" s="2" t="s">
        <v>250</v>
      </c>
      <c r="D110" s="3">
        <v>43334</v>
      </c>
      <c r="E110" s="6">
        <f t="shared" si="1"/>
        <v>7.4</v>
      </c>
      <c r="F110" s="25">
        <v>2129.9</v>
      </c>
      <c r="G110" s="25" cm="1">
        <f t="array" ref="G110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2282.8000000000002</v>
      </c>
      <c r="H110" s="25" cm="1">
        <f t="array" ref="H110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2422.8000000000002</v>
      </c>
    </row>
    <row r="111" spans="1:8" x14ac:dyDescent="0.2">
      <c r="A111" s="2" t="s">
        <v>222</v>
      </c>
      <c r="B111" s="2" t="s">
        <v>223</v>
      </c>
      <c r="C111" s="2" t="s">
        <v>252</v>
      </c>
      <c r="D111" s="3">
        <v>45982</v>
      </c>
      <c r="E111" s="6">
        <f t="shared" si="1"/>
        <v>0.14520547945205478</v>
      </c>
      <c r="F111" s="25">
        <v>1823.03</v>
      </c>
      <c r="G111" s="25" cm="1">
        <f t="array" ref="G111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1854.8</v>
      </c>
      <c r="H111" s="25" cm="1">
        <f t="array" ref="H111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1905.8</v>
      </c>
    </row>
    <row r="112" spans="1:8" x14ac:dyDescent="0.2">
      <c r="A112" s="2" t="s">
        <v>224</v>
      </c>
      <c r="B112" s="2" t="s">
        <v>225</v>
      </c>
      <c r="C112" s="2" t="s">
        <v>251</v>
      </c>
      <c r="D112" s="3">
        <v>45901</v>
      </c>
      <c r="E112" s="6">
        <f t="shared" si="1"/>
        <v>0.36712328767123287</v>
      </c>
      <c r="F112" s="25">
        <v>1852.8</v>
      </c>
      <c r="G112" s="25" cm="1">
        <f t="array" ref="G112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1918.8</v>
      </c>
      <c r="H112" s="25" cm="1">
        <f t="array" ref="H112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2018.8</v>
      </c>
    </row>
    <row r="113" spans="1:8" x14ac:dyDescent="0.2">
      <c r="A113" s="2" t="s">
        <v>226</v>
      </c>
      <c r="B113" s="2" t="s">
        <v>227</v>
      </c>
      <c r="C113" s="2" t="s">
        <v>252</v>
      </c>
      <c r="D113" s="3">
        <v>46027</v>
      </c>
      <c r="E113" s="6">
        <f t="shared" si="1"/>
        <v>2.1917808219178082E-2</v>
      </c>
      <c r="F113" s="25">
        <v>1823.03</v>
      </c>
      <c r="G113" s="25" cm="1">
        <f t="array" ref="G113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1854.8</v>
      </c>
      <c r="H113" s="25" cm="1">
        <f t="array" ref="H113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1905.8</v>
      </c>
    </row>
    <row r="114" spans="1:8" x14ac:dyDescent="0.2">
      <c r="A114" s="2" t="s">
        <v>228</v>
      </c>
      <c r="B114" s="2" t="s">
        <v>229</v>
      </c>
      <c r="C114" s="2" t="s">
        <v>252</v>
      </c>
      <c r="D114" s="3">
        <v>45960</v>
      </c>
      <c r="E114" s="6">
        <f t="shared" si="1"/>
        <v>0.20547945205479451</v>
      </c>
      <c r="F114" s="25">
        <v>1844.8</v>
      </c>
      <c r="G114" s="25" cm="1">
        <f t="array" ref="G114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1854.8</v>
      </c>
      <c r="H114" s="25" cm="1">
        <f t="array" ref="H114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1905.8</v>
      </c>
    </row>
    <row r="115" spans="1:8" x14ac:dyDescent="0.2">
      <c r="A115" s="2" t="s">
        <v>230</v>
      </c>
      <c r="B115" s="2" t="s">
        <v>231</v>
      </c>
      <c r="C115" s="2" t="s">
        <v>253</v>
      </c>
      <c r="D115" s="3">
        <v>46030</v>
      </c>
      <c r="E115" s="6">
        <f t="shared" si="1"/>
        <v>1.3698630136986301E-2</v>
      </c>
      <c r="F115" s="25">
        <v>1823.03</v>
      </c>
      <c r="G115" s="25" cm="1">
        <f t="array" ref="G115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1801.8</v>
      </c>
      <c r="H115" s="25" cm="1">
        <f t="array" ref="H115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1845.8</v>
      </c>
    </row>
    <row r="116" spans="1:8" x14ac:dyDescent="0.2">
      <c r="A116" s="2" t="s">
        <v>232</v>
      </c>
      <c r="B116" s="2" t="s">
        <v>233</v>
      </c>
      <c r="C116" s="2" t="s">
        <v>252</v>
      </c>
      <c r="D116" s="3">
        <v>46027</v>
      </c>
      <c r="E116" s="6">
        <f t="shared" si="1"/>
        <v>2.1917808219178082E-2</v>
      </c>
      <c r="F116" s="25">
        <v>1844.8</v>
      </c>
      <c r="G116" s="25" cm="1">
        <f t="array" ref="G116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1854.8</v>
      </c>
      <c r="H116" s="25" cm="1">
        <f t="array" ref="H116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1905.8</v>
      </c>
    </row>
    <row r="117" spans="1:8" x14ac:dyDescent="0.2">
      <c r="A117" s="2" t="s">
        <v>234</v>
      </c>
      <c r="B117" s="2" t="s">
        <v>235</v>
      </c>
      <c r="C117" s="2" t="s">
        <v>251</v>
      </c>
      <c r="D117" s="3">
        <v>46028</v>
      </c>
      <c r="E117" s="6">
        <f t="shared" si="1"/>
        <v>1.9178082191780823E-2</v>
      </c>
      <c r="F117" s="25">
        <v>1852.8</v>
      </c>
      <c r="G117" s="25" cm="1">
        <f t="array" ref="G117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1918.8</v>
      </c>
      <c r="H117" s="25" cm="1">
        <f t="array" ref="H117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2018.8</v>
      </c>
    </row>
    <row r="118" spans="1:8" x14ac:dyDescent="0.2">
      <c r="A118" s="2" t="s">
        <v>236</v>
      </c>
      <c r="B118" s="2" t="s">
        <v>237</v>
      </c>
      <c r="C118" s="2" t="s">
        <v>247</v>
      </c>
      <c r="D118" s="3">
        <v>46029</v>
      </c>
      <c r="E118" s="6">
        <f>($E$1-D118)/365</f>
        <v>1.643835616438356E-2</v>
      </c>
      <c r="F118" s="25">
        <v>2400</v>
      </c>
      <c r="G118" s="25" cm="1">
        <f t="array" ref="G118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Row],[Ancienneté]],grille!$C$4:$M$4,1,1)),"")</f>
        <v>2175.8000000000002</v>
      </c>
      <c r="H118" s="25" cm="1">
        <f t="array" ref="H118">IF(Tableau1[[#This Row],[Emploi occupé]]=_xlfn.XLOOKUP(Tableau1[[#This Row],[Emploi occupé]],grille!$B$7:$B$13,grille!$B$7:$B$13,"Non",0,1),INDEX(grille!$C$7:$N$13,_xlfn.XMATCH(Tableau1[[#This Row],[Emploi occupé]],grille!$B$7:$B$13,0,1),_xlfn.XMATCH(Tableau1[[#This Row],[Ancienneté]],grille!$C$4:$M$4,1,1)+1),"")</f>
        <v>2415.8000000000002</v>
      </c>
    </row>
    <row r="119" spans="1:8" x14ac:dyDescent="0.2">
      <c r="F119" s="9"/>
      <c r="G119" s="9"/>
      <c r="H119" s="9"/>
    </row>
    <row r="120" spans="1:8" x14ac:dyDescent="0.2">
      <c r="F120" s="9"/>
      <c r="G120" s="9"/>
      <c r="H120" s="9"/>
    </row>
    <row r="121" spans="1:8" x14ac:dyDescent="0.2">
      <c r="F121" s="9"/>
      <c r="G121" s="9"/>
      <c r="H121" s="9"/>
    </row>
    <row r="122" spans="1:8" x14ac:dyDescent="0.2">
      <c r="F122" s="9"/>
      <c r="G122" s="9"/>
      <c r="H122" s="9"/>
    </row>
    <row r="123" spans="1:8" x14ac:dyDescent="0.2">
      <c r="F123" s="9"/>
      <c r="G123" s="9"/>
      <c r="H123" s="9"/>
    </row>
    <row r="124" spans="1:8" x14ac:dyDescent="0.2">
      <c r="F124" s="9"/>
      <c r="G124" s="9"/>
      <c r="H124" s="9"/>
    </row>
    <row r="125" spans="1:8" x14ac:dyDescent="0.2">
      <c r="F125" s="9"/>
      <c r="G125" s="9"/>
      <c r="H125" s="9"/>
    </row>
    <row r="126" spans="1:8" x14ac:dyDescent="0.2">
      <c r="F126" s="9"/>
      <c r="G126" s="9"/>
      <c r="H126" s="9"/>
    </row>
    <row r="127" spans="1:8" x14ac:dyDescent="0.2">
      <c r="F127" s="9"/>
      <c r="G127" s="9"/>
      <c r="H127" s="9"/>
    </row>
    <row r="128" spans="1:8" x14ac:dyDescent="0.2">
      <c r="F128" s="9"/>
      <c r="G128" s="9"/>
      <c r="H128" s="9"/>
    </row>
    <row r="129" spans="6:8" x14ac:dyDescent="0.2">
      <c r="F129" s="9"/>
      <c r="G129" s="9"/>
      <c r="H129" s="9"/>
    </row>
    <row r="130" spans="6:8" x14ac:dyDescent="0.2">
      <c r="F130" s="9"/>
      <c r="G130" s="9"/>
      <c r="H130" s="9"/>
    </row>
    <row r="131" spans="6:8" x14ac:dyDescent="0.2">
      <c r="F131" s="9"/>
      <c r="G131" s="9"/>
      <c r="H131" s="9"/>
    </row>
    <row r="132" spans="6:8" x14ac:dyDescent="0.2">
      <c r="F132" s="9"/>
      <c r="G132" s="9"/>
      <c r="H132" s="9"/>
    </row>
    <row r="133" spans="6:8" x14ac:dyDescent="0.2">
      <c r="F133" s="9"/>
      <c r="G133" s="9"/>
      <c r="H133" s="9"/>
    </row>
    <row r="134" spans="6:8" x14ac:dyDescent="0.2">
      <c r="F134" s="9"/>
      <c r="G134" s="9"/>
      <c r="H134" s="9"/>
    </row>
    <row r="135" spans="6:8" x14ac:dyDescent="0.2">
      <c r="F135" s="9"/>
      <c r="G135" s="9"/>
      <c r="H135" s="9"/>
    </row>
    <row r="136" spans="6:8" x14ac:dyDescent="0.2">
      <c r="F136" s="9"/>
      <c r="G136" s="9"/>
      <c r="H136" s="9"/>
    </row>
    <row r="137" spans="6:8" x14ac:dyDescent="0.2">
      <c r="F137" s="9"/>
      <c r="G137" s="9"/>
      <c r="H137" s="9"/>
    </row>
    <row r="138" spans="6:8" x14ac:dyDescent="0.2">
      <c r="F138" s="9"/>
      <c r="G138" s="9"/>
      <c r="H138" s="9"/>
    </row>
    <row r="139" spans="6:8" x14ac:dyDescent="0.2">
      <c r="F139" s="9"/>
      <c r="G139" s="9"/>
      <c r="H139" s="9"/>
    </row>
    <row r="140" spans="6:8" x14ac:dyDescent="0.2">
      <c r="F140" s="9"/>
      <c r="G140" s="9"/>
      <c r="H140" s="9"/>
    </row>
    <row r="141" spans="6:8" x14ac:dyDescent="0.2">
      <c r="F141" s="9"/>
      <c r="G141" s="9"/>
      <c r="H141" s="9"/>
    </row>
    <row r="142" spans="6:8" x14ac:dyDescent="0.2">
      <c r="F142" s="9"/>
      <c r="G142" s="9"/>
      <c r="H142" s="9"/>
    </row>
    <row r="143" spans="6:8" x14ac:dyDescent="0.2">
      <c r="F143" s="9"/>
      <c r="G143" s="9"/>
      <c r="H143" s="9"/>
    </row>
    <row r="144" spans="6:8" x14ac:dyDescent="0.2">
      <c r="F144" s="9"/>
      <c r="G144" s="9"/>
      <c r="H144" s="9"/>
    </row>
    <row r="145" spans="6:8" x14ac:dyDescent="0.2">
      <c r="F145" s="9"/>
      <c r="G145" s="9"/>
      <c r="H145" s="9"/>
    </row>
    <row r="146" spans="6:8" x14ac:dyDescent="0.2">
      <c r="F146" s="9"/>
      <c r="G146" s="9"/>
      <c r="H146" s="9"/>
    </row>
    <row r="147" spans="6:8" x14ac:dyDescent="0.2">
      <c r="F147" s="9"/>
      <c r="G147" s="9"/>
      <c r="H147" s="9"/>
    </row>
    <row r="148" spans="6:8" x14ac:dyDescent="0.2">
      <c r="F148" s="9"/>
      <c r="G148" s="9"/>
      <c r="H148" s="9"/>
    </row>
    <row r="149" spans="6:8" x14ac:dyDescent="0.2">
      <c r="F149" s="9"/>
      <c r="G149" s="9"/>
      <c r="H149" s="9"/>
    </row>
    <row r="150" spans="6:8" x14ac:dyDescent="0.2">
      <c r="F150" s="9"/>
      <c r="G150" s="9"/>
      <c r="H150" s="9"/>
    </row>
    <row r="151" spans="6:8" x14ac:dyDescent="0.2">
      <c r="F151" s="9"/>
      <c r="G151" s="9"/>
      <c r="H151" s="9"/>
    </row>
    <row r="152" spans="6:8" x14ac:dyDescent="0.2">
      <c r="F152" s="9"/>
      <c r="G152" s="9"/>
      <c r="H152" s="9"/>
    </row>
    <row r="153" spans="6:8" x14ac:dyDescent="0.2">
      <c r="F153" s="9"/>
      <c r="G153" s="9"/>
      <c r="H153" s="9"/>
    </row>
    <row r="154" spans="6:8" x14ac:dyDescent="0.2">
      <c r="F154" s="9"/>
      <c r="G154" s="9"/>
      <c r="H154" s="9"/>
    </row>
    <row r="155" spans="6:8" x14ac:dyDescent="0.2">
      <c r="F155" s="9"/>
      <c r="G155" s="9"/>
      <c r="H155" s="9"/>
    </row>
    <row r="156" spans="6:8" x14ac:dyDescent="0.2">
      <c r="F156" s="9"/>
      <c r="G156" s="9"/>
      <c r="H156" s="9"/>
    </row>
    <row r="157" spans="6:8" x14ac:dyDescent="0.2">
      <c r="F157" s="9"/>
      <c r="G157" s="9"/>
      <c r="H157" s="9"/>
    </row>
    <row r="158" spans="6:8" x14ac:dyDescent="0.2">
      <c r="F158" s="9"/>
      <c r="G158" s="9"/>
      <c r="H158" s="9"/>
    </row>
    <row r="159" spans="6:8" x14ac:dyDescent="0.2">
      <c r="F159" s="9"/>
      <c r="G159" s="9"/>
      <c r="H159" s="9"/>
    </row>
    <row r="160" spans="6:8" x14ac:dyDescent="0.2">
      <c r="F160" s="9"/>
      <c r="G160" s="9"/>
      <c r="H160" s="9"/>
    </row>
    <row r="161" spans="6:8" x14ac:dyDescent="0.2">
      <c r="F161" s="9"/>
      <c r="G161" s="9"/>
      <c r="H161" s="9"/>
    </row>
    <row r="162" spans="6:8" x14ac:dyDescent="0.2">
      <c r="F162" s="9"/>
      <c r="G162" s="9"/>
      <c r="H162" s="9"/>
    </row>
    <row r="163" spans="6:8" x14ac:dyDescent="0.2">
      <c r="F163" s="9"/>
      <c r="G163" s="9"/>
      <c r="H163" s="9"/>
    </row>
    <row r="164" spans="6:8" x14ac:dyDescent="0.2">
      <c r="F164" s="9"/>
      <c r="G164" s="9"/>
      <c r="H164" s="9"/>
    </row>
    <row r="165" spans="6:8" x14ac:dyDescent="0.2">
      <c r="F165" s="9"/>
      <c r="G165" s="9"/>
      <c r="H165" s="9"/>
    </row>
    <row r="166" spans="6:8" x14ac:dyDescent="0.2">
      <c r="F166" s="9"/>
      <c r="G166" s="9"/>
      <c r="H166" s="9"/>
    </row>
    <row r="167" spans="6:8" x14ac:dyDescent="0.2">
      <c r="F167" s="9"/>
      <c r="G167" s="9"/>
      <c r="H167" s="9"/>
    </row>
    <row r="168" spans="6:8" x14ac:dyDescent="0.2">
      <c r="F168" s="9"/>
      <c r="G168" s="9"/>
      <c r="H168" s="9"/>
    </row>
    <row r="169" spans="6:8" x14ac:dyDescent="0.2">
      <c r="F169" s="9"/>
      <c r="G169" s="9"/>
      <c r="H169" s="9"/>
    </row>
    <row r="170" spans="6:8" x14ac:dyDescent="0.2">
      <c r="F170" s="9"/>
      <c r="G170" s="9"/>
      <c r="H170" s="9"/>
    </row>
    <row r="171" spans="6:8" x14ac:dyDescent="0.2">
      <c r="F171" s="9"/>
      <c r="G171" s="9"/>
      <c r="H171" s="9"/>
    </row>
    <row r="172" spans="6:8" x14ac:dyDescent="0.2">
      <c r="F172" s="9"/>
      <c r="G172" s="9"/>
      <c r="H172" s="9"/>
    </row>
    <row r="173" spans="6:8" x14ac:dyDescent="0.2">
      <c r="F173" s="9"/>
      <c r="G173" s="9"/>
      <c r="H173" s="9"/>
    </row>
    <row r="174" spans="6:8" x14ac:dyDescent="0.2">
      <c r="F174" s="9"/>
      <c r="G174" s="9"/>
      <c r="H174" s="9"/>
    </row>
    <row r="175" spans="6:8" x14ac:dyDescent="0.2">
      <c r="F175" s="9"/>
      <c r="G175" s="9"/>
      <c r="H175" s="9"/>
    </row>
    <row r="176" spans="6:8" x14ac:dyDescent="0.2">
      <c r="F176" s="9"/>
      <c r="G176" s="9"/>
      <c r="H176" s="9"/>
    </row>
    <row r="177" spans="6:8" x14ac:dyDescent="0.2">
      <c r="F177" s="9"/>
      <c r="G177" s="9"/>
      <c r="H177" s="9"/>
    </row>
    <row r="178" spans="6:8" x14ac:dyDescent="0.2">
      <c r="F178" s="9"/>
      <c r="G178" s="9"/>
      <c r="H178" s="9"/>
    </row>
    <row r="179" spans="6:8" x14ac:dyDescent="0.2">
      <c r="F179" s="9"/>
      <c r="G179" s="9"/>
      <c r="H179" s="9"/>
    </row>
    <row r="180" spans="6:8" x14ac:dyDescent="0.2">
      <c r="F180" s="9"/>
      <c r="G180" s="9"/>
      <c r="H180" s="9"/>
    </row>
    <row r="181" spans="6:8" x14ac:dyDescent="0.2">
      <c r="F181" s="9"/>
      <c r="G181" s="9"/>
      <c r="H181" s="9"/>
    </row>
    <row r="182" spans="6:8" x14ac:dyDescent="0.2">
      <c r="F182" s="9"/>
      <c r="G182" s="9"/>
      <c r="H182" s="9"/>
    </row>
    <row r="183" spans="6:8" x14ac:dyDescent="0.2">
      <c r="F183" s="9"/>
      <c r="G183" s="9"/>
      <c r="H183" s="9"/>
    </row>
    <row r="184" spans="6:8" x14ac:dyDescent="0.2">
      <c r="F184" s="9"/>
      <c r="G184" s="9"/>
      <c r="H184" s="9"/>
    </row>
    <row r="185" spans="6:8" x14ac:dyDescent="0.2">
      <c r="F185" s="9"/>
      <c r="G185" s="9"/>
      <c r="H185" s="9"/>
    </row>
    <row r="186" spans="6:8" x14ac:dyDescent="0.2">
      <c r="F186" s="9"/>
      <c r="G186" s="9"/>
      <c r="H186" s="9"/>
    </row>
    <row r="187" spans="6:8" x14ac:dyDescent="0.2">
      <c r="F187" s="9"/>
      <c r="G187" s="9"/>
      <c r="H187" s="9"/>
    </row>
    <row r="188" spans="6:8" x14ac:dyDescent="0.2">
      <c r="F188" s="9"/>
      <c r="G188" s="9"/>
      <c r="H188" s="9"/>
    </row>
    <row r="189" spans="6:8" x14ac:dyDescent="0.2">
      <c r="F189" s="9"/>
      <c r="G189" s="9"/>
      <c r="H189" s="9"/>
    </row>
    <row r="190" spans="6:8" x14ac:dyDescent="0.2">
      <c r="F190" s="9"/>
      <c r="G190" s="9"/>
      <c r="H190" s="9"/>
    </row>
    <row r="191" spans="6:8" x14ac:dyDescent="0.2">
      <c r="F191" s="9"/>
      <c r="G191" s="9"/>
      <c r="H191" s="9"/>
    </row>
    <row r="192" spans="6:8" x14ac:dyDescent="0.2">
      <c r="F192" s="9"/>
      <c r="G192" s="9"/>
      <c r="H192" s="9"/>
    </row>
    <row r="193" spans="6:8" x14ac:dyDescent="0.2">
      <c r="F193" s="9"/>
      <c r="G193" s="9"/>
      <c r="H193" s="9"/>
    </row>
    <row r="194" spans="6:8" x14ac:dyDescent="0.2">
      <c r="F194" s="9"/>
      <c r="G194" s="9"/>
      <c r="H194" s="9"/>
    </row>
    <row r="195" spans="6:8" x14ac:dyDescent="0.2">
      <c r="F195" s="9"/>
      <c r="G195" s="9"/>
      <c r="H195" s="9"/>
    </row>
    <row r="196" spans="6:8" x14ac:dyDescent="0.2">
      <c r="F196" s="9"/>
      <c r="G196" s="9"/>
      <c r="H196" s="9"/>
    </row>
    <row r="197" spans="6:8" x14ac:dyDescent="0.2">
      <c r="F197" s="9"/>
      <c r="G197" s="9"/>
      <c r="H197" s="9"/>
    </row>
    <row r="198" spans="6:8" x14ac:dyDescent="0.2">
      <c r="F198" s="9"/>
      <c r="G198" s="9"/>
      <c r="H198" s="9"/>
    </row>
    <row r="199" spans="6:8" x14ac:dyDescent="0.2">
      <c r="F199" s="9"/>
      <c r="G199" s="9"/>
      <c r="H199" s="9"/>
    </row>
    <row r="200" spans="6:8" x14ac:dyDescent="0.2">
      <c r="F200" s="9"/>
      <c r="G200" s="9"/>
      <c r="H200" s="9"/>
    </row>
    <row r="201" spans="6:8" x14ac:dyDescent="0.2">
      <c r="F201" s="9"/>
      <c r="G201" s="9"/>
      <c r="H201" s="9"/>
    </row>
    <row r="202" spans="6:8" x14ac:dyDescent="0.2">
      <c r="F202" s="9"/>
      <c r="G202" s="9"/>
      <c r="H202" s="9"/>
    </row>
    <row r="203" spans="6:8" x14ac:dyDescent="0.2">
      <c r="F203" s="9"/>
      <c r="G203" s="9"/>
      <c r="H203" s="9"/>
    </row>
    <row r="204" spans="6:8" x14ac:dyDescent="0.2">
      <c r="F204" s="9"/>
      <c r="G204" s="9"/>
      <c r="H204" s="9"/>
    </row>
    <row r="205" spans="6:8" x14ac:dyDescent="0.2">
      <c r="F205" s="9"/>
      <c r="G205" s="9"/>
      <c r="H205" s="9"/>
    </row>
    <row r="206" spans="6:8" x14ac:dyDescent="0.2">
      <c r="F206" s="9"/>
      <c r="G206" s="9"/>
      <c r="H206" s="9"/>
    </row>
    <row r="207" spans="6:8" x14ac:dyDescent="0.2">
      <c r="F207" s="9"/>
      <c r="G207" s="9"/>
      <c r="H207" s="9"/>
    </row>
    <row r="208" spans="6:8" x14ac:dyDescent="0.2">
      <c r="F208" s="9"/>
      <c r="G208" s="9"/>
      <c r="H208" s="9"/>
    </row>
    <row r="209" spans="6:8" x14ac:dyDescent="0.2">
      <c r="F209" s="9"/>
      <c r="G209" s="9"/>
      <c r="H209" s="9"/>
    </row>
    <row r="210" spans="6:8" x14ac:dyDescent="0.2">
      <c r="F210" s="9"/>
      <c r="G210" s="9"/>
      <c r="H210" s="9"/>
    </row>
    <row r="211" spans="6:8" x14ac:dyDescent="0.2">
      <c r="F211" s="9"/>
      <c r="G211" s="9"/>
      <c r="H211" s="9"/>
    </row>
    <row r="212" spans="6:8" x14ac:dyDescent="0.2">
      <c r="F212" s="9"/>
      <c r="G212" s="9"/>
      <c r="H212" s="9"/>
    </row>
    <row r="213" spans="6:8" x14ac:dyDescent="0.2">
      <c r="F213" s="9"/>
      <c r="G213" s="9"/>
      <c r="H213" s="9"/>
    </row>
    <row r="214" spans="6:8" x14ac:dyDescent="0.2">
      <c r="F214" s="9"/>
      <c r="G214" s="9"/>
      <c r="H214" s="9"/>
    </row>
    <row r="215" spans="6:8" x14ac:dyDescent="0.2">
      <c r="F215" s="9"/>
      <c r="G215" s="9"/>
      <c r="H215" s="9"/>
    </row>
    <row r="216" spans="6:8" x14ac:dyDescent="0.2">
      <c r="F216" s="9"/>
      <c r="G216" s="9"/>
      <c r="H216" s="9"/>
    </row>
    <row r="217" spans="6:8" x14ac:dyDescent="0.2">
      <c r="F217" s="9"/>
      <c r="G217" s="9"/>
      <c r="H217" s="9"/>
    </row>
    <row r="218" spans="6:8" x14ac:dyDescent="0.2">
      <c r="F218" s="9"/>
      <c r="G218" s="9"/>
      <c r="H218" s="9"/>
    </row>
    <row r="219" spans="6:8" x14ac:dyDescent="0.2">
      <c r="F219" s="9"/>
      <c r="G219" s="9"/>
      <c r="H219" s="9"/>
    </row>
    <row r="220" spans="6:8" x14ac:dyDescent="0.2">
      <c r="F220" s="9"/>
      <c r="G220" s="9"/>
      <c r="H220" s="9"/>
    </row>
    <row r="221" spans="6:8" x14ac:dyDescent="0.2">
      <c r="F221" s="9"/>
      <c r="G221" s="9"/>
      <c r="H221" s="9"/>
    </row>
    <row r="222" spans="6:8" x14ac:dyDescent="0.2">
      <c r="F222" s="9"/>
      <c r="G222" s="9"/>
      <c r="H222" s="9"/>
    </row>
    <row r="223" spans="6:8" x14ac:dyDescent="0.2">
      <c r="F223" s="9"/>
      <c r="G223" s="9"/>
      <c r="H223" s="9"/>
    </row>
    <row r="224" spans="6:8" x14ac:dyDescent="0.2">
      <c r="F224" s="9"/>
      <c r="G224" s="9"/>
      <c r="H224" s="9"/>
    </row>
    <row r="225" spans="6:8" x14ac:dyDescent="0.2">
      <c r="F225" s="9"/>
      <c r="G225" s="9"/>
      <c r="H225" s="9"/>
    </row>
    <row r="226" spans="6:8" x14ac:dyDescent="0.2">
      <c r="F226" s="9"/>
      <c r="G226" s="9"/>
      <c r="H226" s="9"/>
    </row>
    <row r="227" spans="6:8" x14ac:dyDescent="0.2">
      <c r="F227" s="9"/>
      <c r="G227" s="9"/>
      <c r="H227" s="9"/>
    </row>
    <row r="228" spans="6:8" x14ac:dyDescent="0.2">
      <c r="F228" s="9"/>
      <c r="G228" s="9"/>
      <c r="H228" s="9"/>
    </row>
    <row r="229" spans="6:8" x14ac:dyDescent="0.2">
      <c r="F229" s="9"/>
      <c r="G229" s="9"/>
      <c r="H229" s="9"/>
    </row>
    <row r="230" spans="6:8" x14ac:dyDescent="0.2">
      <c r="F230" s="9"/>
      <c r="G230" s="9"/>
      <c r="H230" s="9"/>
    </row>
    <row r="231" spans="6:8" x14ac:dyDescent="0.2">
      <c r="F231" s="9"/>
      <c r="G231" s="9"/>
      <c r="H231" s="9"/>
    </row>
    <row r="232" spans="6:8" x14ac:dyDescent="0.2">
      <c r="F232" s="9"/>
      <c r="G232" s="9"/>
      <c r="H232" s="9"/>
    </row>
    <row r="233" spans="6:8" x14ac:dyDescent="0.2">
      <c r="F233" s="9"/>
      <c r="G233" s="9"/>
      <c r="H233" s="9"/>
    </row>
    <row r="234" spans="6:8" x14ac:dyDescent="0.2">
      <c r="F234" s="9"/>
      <c r="G234" s="9"/>
      <c r="H234" s="9"/>
    </row>
    <row r="235" spans="6:8" x14ac:dyDescent="0.2">
      <c r="F235" s="9"/>
      <c r="G235" s="9"/>
      <c r="H235" s="9"/>
    </row>
    <row r="236" spans="6:8" x14ac:dyDescent="0.2">
      <c r="F236" s="9"/>
      <c r="G236" s="9"/>
      <c r="H236" s="9"/>
    </row>
    <row r="237" spans="6:8" x14ac:dyDescent="0.2">
      <c r="F237" s="9"/>
      <c r="G237" s="9"/>
      <c r="H237" s="9"/>
    </row>
    <row r="238" spans="6:8" x14ac:dyDescent="0.2">
      <c r="F238" s="9"/>
      <c r="G238" s="9"/>
      <c r="H238" s="9"/>
    </row>
    <row r="239" spans="6:8" x14ac:dyDescent="0.2">
      <c r="F239" s="9"/>
      <c r="G239" s="9"/>
      <c r="H239" s="9"/>
    </row>
    <row r="240" spans="6:8" x14ac:dyDescent="0.2">
      <c r="F240" s="9"/>
      <c r="G240" s="9"/>
      <c r="H240" s="9"/>
    </row>
    <row r="241" spans="6:8" x14ac:dyDescent="0.2">
      <c r="F241" s="9"/>
      <c r="G241" s="9"/>
      <c r="H241" s="9"/>
    </row>
    <row r="242" spans="6:8" x14ac:dyDescent="0.2">
      <c r="F242" s="9"/>
      <c r="G242" s="9"/>
      <c r="H242" s="9"/>
    </row>
    <row r="243" spans="6:8" x14ac:dyDescent="0.2">
      <c r="F243" s="9"/>
      <c r="G243" s="9"/>
      <c r="H243" s="9"/>
    </row>
    <row r="244" spans="6:8" x14ac:dyDescent="0.2">
      <c r="F244" s="9"/>
      <c r="G244" s="9"/>
      <c r="H244" s="9"/>
    </row>
    <row r="245" spans="6:8" x14ac:dyDescent="0.2">
      <c r="F245" s="9"/>
      <c r="G245" s="9"/>
      <c r="H245" s="9"/>
    </row>
    <row r="246" spans="6:8" x14ac:dyDescent="0.2">
      <c r="F246" s="9"/>
      <c r="G246" s="9"/>
      <c r="H246" s="9"/>
    </row>
    <row r="247" spans="6:8" x14ac:dyDescent="0.2">
      <c r="F247" s="9"/>
      <c r="G247" s="9"/>
      <c r="H247" s="9"/>
    </row>
    <row r="248" spans="6:8" x14ac:dyDescent="0.2">
      <c r="F248" s="9"/>
      <c r="G248" s="9"/>
      <c r="H248" s="9"/>
    </row>
    <row r="249" spans="6:8" x14ac:dyDescent="0.2">
      <c r="F249" s="9"/>
      <c r="G249" s="9"/>
      <c r="H249" s="9"/>
    </row>
    <row r="250" spans="6:8" x14ac:dyDescent="0.2">
      <c r="F250" s="9"/>
      <c r="G250" s="9"/>
      <c r="H250" s="9"/>
    </row>
    <row r="251" spans="6:8" x14ac:dyDescent="0.2">
      <c r="F251" s="9"/>
      <c r="G251" s="9"/>
      <c r="H251" s="9"/>
    </row>
    <row r="252" spans="6:8" x14ac:dyDescent="0.2">
      <c r="F252" s="9"/>
      <c r="G252" s="9"/>
      <c r="H252" s="9"/>
    </row>
    <row r="253" spans="6:8" x14ac:dyDescent="0.2">
      <c r="F253" s="9"/>
      <c r="G253" s="9"/>
      <c r="H253" s="9"/>
    </row>
    <row r="254" spans="6:8" x14ac:dyDescent="0.2">
      <c r="F254" s="9"/>
      <c r="G254" s="9"/>
      <c r="H254" s="9"/>
    </row>
    <row r="255" spans="6:8" x14ac:dyDescent="0.2">
      <c r="F255" s="9"/>
      <c r="G255" s="9"/>
      <c r="H255" s="9"/>
    </row>
    <row r="256" spans="6:8" x14ac:dyDescent="0.2">
      <c r="F256" s="9"/>
      <c r="G256" s="9"/>
      <c r="H256" s="9"/>
    </row>
    <row r="257" spans="6:8" x14ac:dyDescent="0.2">
      <c r="F257" s="9"/>
      <c r="G257" s="9"/>
      <c r="H257" s="9"/>
    </row>
    <row r="258" spans="6:8" x14ac:dyDescent="0.2">
      <c r="F258" s="9"/>
      <c r="G258" s="9"/>
      <c r="H258" s="9"/>
    </row>
    <row r="259" spans="6:8" x14ac:dyDescent="0.2">
      <c r="F259" s="9"/>
      <c r="G259" s="9"/>
      <c r="H259" s="9"/>
    </row>
    <row r="260" spans="6:8" x14ac:dyDescent="0.2">
      <c r="F260" s="9"/>
      <c r="G260" s="9"/>
      <c r="H260" s="9"/>
    </row>
    <row r="261" spans="6:8" x14ac:dyDescent="0.2">
      <c r="F261" s="9"/>
      <c r="G261" s="9"/>
      <c r="H261" s="9"/>
    </row>
    <row r="262" spans="6:8" x14ac:dyDescent="0.2">
      <c r="F262" s="9"/>
      <c r="G262" s="9"/>
      <c r="H262" s="9"/>
    </row>
    <row r="263" spans="6:8" x14ac:dyDescent="0.2">
      <c r="F263" s="9"/>
      <c r="G263" s="9"/>
      <c r="H263" s="9"/>
    </row>
    <row r="264" spans="6:8" x14ac:dyDescent="0.2">
      <c r="F264" s="9"/>
      <c r="G264" s="9"/>
      <c r="H264" s="9"/>
    </row>
    <row r="265" spans="6:8" x14ac:dyDescent="0.2">
      <c r="F265" s="9"/>
      <c r="G265" s="9"/>
      <c r="H265" s="9"/>
    </row>
    <row r="266" spans="6:8" x14ac:dyDescent="0.2">
      <c r="F266" s="9"/>
      <c r="G266" s="9"/>
      <c r="H266" s="9"/>
    </row>
    <row r="267" spans="6:8" x14ac:dyDescent="0.2">
      <c r="F267" s="9"/>
      <c r="G267" s="9"/>
      <c r="H267" s="9"/>
    </row>
    <row r="268" spans="6:8" x14ac:dyDescent="0.2">
      <c r="F268" s="9"/>
      <c r="G268" s="9"/>
      <c r="H268" s="9"/>
    </row>
    <row r="269" spans="6:8" x14ac:dyDescent="0.2">
      <c r="F269" s="9"/>
      <c r="G269" s="9"/>
      <c r="H269" s="9"/>
    </row>
    <row r="270" spans="6:8" x14ac:dyDescent="0.2">
      <c r="F270" s="9"/>
      <c r="G270" s="9"/>
      <c r="H270" s="9"/>
    </row>
    <row r="271" spans="6:8" x14ac:dyDescent="0.2">
      <c r="F271" s="9"/>
      <c r="G271" s="9"/>
      <c r="H271" s="9"/>
    </row>
    <row r="272" spans="6:8" x14ac:dyDescent="0.2">
      <c r="F272" s="9"/>
      <c r="G272" s="9"/>
      <c r="H272" s="9"/>
    </row>
    <row r="273" spans="6:8" x14ac:dyDescent="0.2">
      <c r="F273" s="9"/>
      <c r="G273" s="9"/>
      <c r="H273" s="9"/>
    </row>
    <row r="274" spans="6:8" x14ac:dyDescent="0.2">
      <c r="F274" s="9"/>
      <c r="G274" s="9"/>
      <c r="H274" s="9"/>
    </row>
    <row r="275" spans="6:8" x14ac:dyDescent="0.2">
      <c r="F275" s="9"/>
      <c r="G275" s="9"/>
      <c r="H275" s="9"/>
    </row>
    <row r="276" spans="6:8" x14ac:dyDescent="0.2">
      <c r="F276" s="9"/>
      <c r="G276" s="9"/>
      <c r="H276" s="9"/>
    </row>
    <row r="277" spans="6:8" x14ac:dyDescent="0.2">
      <c r="F277" s="9"/>
      <c r="G277" s="9"/>
      <c r="H277" s="9"/>
    </row>
    <row r="278" spans="6:8" x14ac:dyDescent="0.2">
      <c r="F278" s="9"/>
      <c r="G278" s="9"/>
      <c r="H278" s="9"/>
    </row>
    <row r="279" spans="6:8" x14ac:dyDescent="0.2">
      <c r="F279" s="9"/>
      <c r="G279" s="9"/>
      <c r="H279" s="9"/>
    </row>
    <row r="280" spans="6:8" x14ac:dyDescent="0.2">
      <c r="F280" s="9"/>
      <c r="G280" s="9"/>
      <c r="H280" s="9"/>
    </row>
    <row r="281" spans="6:8" x14ac:dyDescent="0.2">
      <c r="F281" s="9"/>
      <c r="G281" s="9"/>
      <c r="H281" s="9"/>
    </row>
    <row r="282" spans="6:8" x14ac:dyDescent="0.2">
      <c r="F282" s="9"/>
      <c r="G282" s="9"/>
      <c r="H282" s="9"/>
    </row>
    <row r="283" spans="6:8" x14ac:dyDescent="0.2">
      <c r="F283" s="9"/>
      <c r="G283" s="9"/>
      <c r="H283" s="9"/>
    </row>
    <row r="284" spans="6:8" x14ac:dyDescent="0.2">
      <c r="F284" s="9"/>
      <c r="G284" s="9"/>
      <c r="H284" s="9"/>
    </row>
    <row r="285" spans="6:8" x14ac:dyDescent="0.2">
      <c r="F285" s="9"/>
      <c r="G285" s="9"/>
      <c r="H285" s="9"/>
    </row>
    <row r="286" spans="6:8" x14ac:dyDescent="0.2">
      <c r="F286" s="9"/>
      <c r="G286" s="9"/>
      <c r="H286" s="9"/>
    </row>
    <row r="287" spans="6:8" x14ac:dyDescent="0.2">
      <c r="F287" s="9"/>
      <c r="G287" s="9"/>
      <c r="H287" s="9"/>
    </row>
    <row r="288" spans="6:8" x14ac:dyDescent="0.2">
      <c r="F288" s="9"/>
      <c r="G288" s="9"/>
      <c r="H288" s="9"/>
    </row>
    <row r="289" spans="6:8" x14ac:dyDescent="0.2">
      <c r="F289" s="9"/>
      <c r="G289" s="9"/>
      <c r="H289" s="9"/>
    </row>
    <row r="290" spans="6:8" x14ac:dyDescent="0.2">
      <c r="F290" s="9"/>
      <c r="G290" s="9"/>
      <c r="H290" s="9"/>
    </row>
    <row r="291" spans="6:8" x14ac:dyDescent="0.2">
      <c r="F291" s="9"/>
      <c r="G291" s="9"/>
      <c r="H291" s="9"/>
    </row>
    <row r="292" spans="6:8" x14ac:dyDescent="0.2">
      <c r="F292" s="9"/>
      <c r="G292" s="9"/>
      <c r="H292" s="9"/>
    </row>
    <row r="293" spans="6:8" x14ac:dyDescent="0.2">
      <c r="F293" s="9"/>
      <c r="G293" s="9"/>
      <c r="H293" s="9"/>
    </row>
    <row r="294" spans="6:8" x14ac:dyDescent="0.2">
      <c r="F294" s="9"/>
      <c r="G294" s="9"/>
      <c r="H294" s="9"/>
    </row>
    <row r="295" spans="6:8" x14ac:dyDescent="0.2">
      <c r="F295" s="9"/>
      <c r="G295" s="9"/>
      <c r="H295" s="9"/>
    </row>
    <row r="296" spans="6:8" x14ac:dyDescent="0.2">
      <c r="F296" s="9"/>
      <c r="G296" s="9"/>
      <c r="H296" s="9"/>
    </row>
    <row r="297" spans="6:8" x14ac:dyDescent="0.2">
      <c r="F297" s="9"/>
      <c r="G297" s="9"/>
      <c r="H297" s="9"/>
    </row>
    <row r="298" spans="6:8" x14ac:dyDescent="0.2">
      <c r="F298" s="9"/>
      <c r="G298" s="9"/>
      <c r="H298" s="9"/>
    </row>
    <row r="299" spans="6:8" x14ac:dyDescent="0.2">
      <c r="F299" s="9"/>
      <c r="G299" s="9"/>
      <c r="H299" s="9"/>
    </row>
    <row r="300" spans="6:8" x14ac:dyDescent="0.2">
      <c r="F300" s="9"/>
      <c r="G300" s="9"/>
      <c r="H300" s="9"/>
    </row>
    <row r="301" spans="6:8" x14ac:dyDescent="0.2">
      <c r="F301" s="9"/>
      <c r="G301" s="9"/>
      <c r="H301" s="9"/>
    </row>
    <row r="302" spans="6:8" x14ac:dyDescent="0.2">
      <c r="F302" s="9"/>
      <c r="G302" s="9"/>
      <c r="H302" s="9"/>
    </row>
    <row r="303" spans="6:8" x14ac:dyDescent="0.2">
      <c r="F303" s="9"/>
      <c r="G303" s="9"/>
      <c r="H303" s="9"/>
    </row>
    <row r="304" spans="6:8" x14ac:dyDescent="0.2">
      <c r="F304" s="9"/>
      <c r="G304" s="9"/>
      <c r="H304" s="9"/>
    </row>
    <row r="305" spans="6:8" x14ac:dyDescent="0.2">
      <c r="F305" s="9"/>
      <c r="G305" s="9"/>
      <c r="H305" s="9"/>
    </row>
    <row r="306" spans="6:8" x14ac:dyDescent="0.2">
      <c r="F306" s="9"/>
      <c r="G306" s="9"/>
      <c r="H306" s="9"/>
    </row>
    <row r="307" spans="6:8" x14ac:dyDescent="0.2">
      <c r="F307" s="9"/>
      <c r="G307" s="9"/>
      <c r="H307" s="9"/>
    </row>
    <row r="308" spans="6:8" x14ac:dyDescent="0.2">
      <c r="F308" s="9"/>
      <c r="G308" s="9"/>
      <c r="H308" s="9"/>
    </row>
    <row r="309" spans="6:8" x14ac:dyDescent="0.2">
      <c r="F309" s="9"/>
      <c r="G309" s="9"/>
      <c r="H309" s="9"/>
    </row>
    <row r="310" spans="6:8" x14ac:dyDescent="0.2">
      <c r="F310" s="9"/>
      <c r="G310" s="9"/>
      <c r="H310" s="9"/>
    </row>
    <row r="311" spans="6:8" x14ac:dyDescent="0.2">
      <c r="F311" s="9"/>
      <c r="G311" s="9"/>
      <c r="H311" s="9"/>
    </row>
    <row r="312" spans="6:8" x14ac:dyDescent="0.2">
      <c r="F312" s="9"/>
      <c r="G312" s="9"/>
      <c r="H312" s="9"/>
    </row>
    <row r="313" spans="6:8" x14ac:dyDescent="0.2">
      <c r="F313" s="9"/>
      <c r="G313" s="9"/>
      <c r="H313" s="9"/>
    </row>
    <row r="314" spans="6:8" x14ac:dyDescent="0.2">
      <c r="F314" s="9"/>
      <c r="G314" s="9"/>
      <c r="H314" s="9"/>
    </row>
    <row r="315" spans="6:8" x14ac:dyDescent="0.2">
      <c r="F315" s="9"/>
      <c r="G315" s="9"/>
      <c r="H315" s="9"/>
    </row>
    <row r="316" spans="6:8" x14ac:dyDescent="0.2">
      <c r="F316" s="9"/>
      <c r="G316" s="9"/>
      <c r="H316" s="9"/>
    </row>
    <row r="317" spans="6:8" x14ac:dyDescent="0.2">
      <c r="F317" s="9"/>
      <c r="G317" s="9"/>
      <c r="H317" s="9"/>
    </row>
    <row r="318" spans="6:8" x14ac:dyDescent="0.2">
      <c r="F318" s="9"/>
      <c r="G318" s="9"/>
      <c r="H318" s="9"/>
    </row>
    <row r="319" spans="6:8" x14ac:dyDescent="0.2">
      <c r="F319" s="9"/>
      <c r="G319" s="9"/>
      <c r="H319" s="9"/>
    </row>
    <row r="320" spans="6:8" x14ac:dyDescent="0.2">
      <c r="F320" s="9"/>
      <c r="G320" s="9"/>
      <c r="H320" s="9"/>
    </row>
    <row r="321" spans="6:8" x14ac:dyDescent="0.2">
      <c r="F321" s="9"/>
      <c r="G321" s="9"/>
      <c r="H321" s="9"/>
    </row>
    <row r="322" spans="6:8" x14ac:dyDescent="0.2">
      <c r="F322" s="9"/>
      <c r="G322" s="9"/>
      <c r="H322" s="9"/>
    </row>
    <row r="323" spans="6:8" x14ac:dyDescent="0.2">
      <c r="F323" s="9"/>
      <c r="G323" s="9"/>
      <c r="H323" s="9"/>
    </row>
    <row r="324" spans="6:8" x14ac:dyDescent="0.2">
      <c r="F324" s="9"/>
      <c r="G324" s="9"/>
      <c r="H324" s="9"/>
    </row>
    <row r="325" spans="6:8" x14ac:dyDescent="0.2">
      <c r="F325" s="9"/>
      <c r="G325" s="9"/>
      <c r="H325" s="9"/>
    </row>
    <row r="326" spans="6:8" x14ac:dyDescent="0.2">
      <c r="F326" s="9"/>
      <c r="G326" s="9"/>
      <c r="H326" s="9"/>
    </row>
    <row r="327" spans="6:8" x14ac:dyDescent="0.2">
      <c r="F327" s="9"/>
      <c r="G327" s="9"/>
      <c r="H327" s="9"/>
    </row>
    <row r="328" spans="6:8" x14ac:dyDescent="0.2">
      <c r="F328" s="9"/>
      <c r="G328" s="9"/>
      <c r="H328" s="9"/>
    </row>
    <row r="329" spans="6:8" x14ac:dyDescent="0.2">
      <c r="F329" s="9"/>
      <c r="G329" s="9"/>
      <c r="H329" s="9"/>
    </row>
    <row r="330" spans="6:8" x14ac:dyDescent="0.2">
      <c r="F330" s="9"/>
      <c r="G330" s="9"/>
      <c r="H330" s="9"/>
    </row>
    <row r="331" spans="6:8" x14ac:dyDescent="0.2">
      <c r="F331" s="9"/>
      <c r="G331" s="9"/>
      <c r="H331" s="9"/>
    </row>
    <row r="332" spans="6:8" x14ac:dyDescent="0.2">
      <c r="F332" s="9"/>
      <c r="G332" s="9"/>
      <c r="H332" s="9"/>
    </row>
    <row r="333" spans="6:8" x14ac:dyDescent="0.2">
      <c r="F333" s="9"/>
      <c r="G333" s="9"/>
      <c r="H333" s="9"/>
    </row>
    <row r="334" spans="6:8" x14ac:dyDescent="0.2">
      <c r="F334" s="9"/>
      <c r="G334" s="9"/>
      <c r="H334" s="9"/>
    </row>
    <row r="335" spans="6:8" x14ac:dyDescent="0.2">
      <c r="F335" s="9"/>
      <c r="G335" s="9"/>
      <c r="H335" s="9"/>
    </row>
    <row r="336" spans="6:8" x14ac:dyDescent="0.2">
      <c r="F336" s="9"/>
      <c r="G336" s="9"/>
      <c r="H336" s="9"/>
    </row>
    <row r="337" spans="6:8" x14ac:dyDescent="0.2">
      <c r="F337" s="9"/>
      <c r="G337" s="9"/>
      <c r="H337" s="9"/>
    </row>
    <row r="338" spans="6:8" x14ac:dyDescent="0.2">
      <c r="F338" s="9"/>
      <c r="G338" s="9"/>
      <c r="H338" s="9"/>
    </row>
    <row r="339" spans="6:8" x14ac:dyDescent="0.2">
      <c r="F339" s="9"/>
      <c r="G339" s="9"/>
      <c r="H339" s="9"/>
    </row>
    <row r="340" spans="6:8" x14ac:dyDescent="0.2">
      <c r="F340" s="9"/>
      <c r="G340" s="9"/>
      <c r="H340" s="9"/>
    </row>
    <row r="341" spans="6:8" x14ac:dyDescent="0.2">
      <c r="F341" s="9"/>
      <c r="G341" s="9"/>
      <c r="H341" s="9"/>
    </row>
    <row r="342" spans="6:8" x14ac:dyDescent="0.2">
      <c r="F342" s="9"/>
      <c r="G342" s="9"/>
      <c r="H342" s="9"/>
    </row>
    <row r="343" spans="6:8" x14ac:dyDescent="0.2">
      <c r="F343" s="9"/>
      <c r="G343" s="9"/>
      <c r="H343" s="9"/>
    </row>
    <row r="344" spans="6:8" x14ac:dyDescent="0.2">
      <c r="F344" s="9"/>
      <c r="G344" s="9"/>
      <c r="H344" s="9"/>
    </row>
    <row r="345" spans="6:8" x14ac:dyDescent="0.2">
      <c r="F345" s="9"/>
      <c r="G345" s="9"/>
      <c r="H345" s="9"/>
    </row>
    <row r="346" spans="6:8" x14ac:dyDescent="0.2">
      <c r="F346" s="9"/>
      <c r="G346" s="9"/>
      <c r="H346" s="9"/>
    </row>
    <row r="347" spans="6:8" x14ac:dyDescent="0.2">
      <c r="F347" s="9"/>
      <c r="G347" s="9"/>
      <c r="H347" s="9"/>
    </row>
    <row r="348" spans="6:8" x14ac:dyDescent="0.2">
      <c r="F348" s="9"/>
      <c r="G348" s="9"/>
      <c r="H348" s="9"/>
    </row>
    <row r="349" spans="6:8" x14ac:dyDescent="0.2">
      <c r="F349" s="9"/>
      <c r="G349" s="9"/>
      <c r="H349" s="9"/>
    </row>
    <row r="350" spans="6:8" x14ac:dyDescent="0.2">
      <c r="F350" s="9"/>
      <c r="G350" s="9"/>
      <c r="H350" s="9"/>
    </row>
    <row r="351" spans="6:8" x14ac:dyDescent="0.2">
      <c r="F351" s="9"/>
      <c r="G351" s="9"/>
      <c r="H351" s="9"/>
    </row>
    <row r="352" spans="6:8" x14ac:dyDescent="0.2">
      <c r="F352" s="9"/>
      <c r="G352" s="9"/>
      <c r="H352" s="9"/>
    </row>
    <row r="353" spans="6:8" x14ac:dyDescent="0.2">
      <c r="F353" s="9"/>
      <c r="G353" s="9"/>
      <c r="H353" s="9"/>
    </row>
    <row r="354" spans="6:8" x14ac:dyDescent="0.2">
      <c r="F354" s="9"/>
      <c r="G354" s="9"/>
      <c r="H354" s="9"/>
    </row>
    <row r="355" spans="6:8" x14ac:dyDescent="0.2">
      <c r="F355" s="9"/>
      <c r="G355" s="9"/>
      <c r="H355" s="9"/>
    </row>
    <row r="356" spans="6:8" x14ac:dyDescent="0.2">
      <c r="F356" s="9"/>
      <c r="G356" s="9"/>
      <c r="H356" s="9"/>
    </row>
    <row r="357" spans="6:8" x14ac:dyDescent="0.2">
      <c r="F357" s="9"/>
      <c r="G357" s="9"/>
      <c r="H357" s="9"/>
    </row>
    <row r="358" spans="6:8" x14ac:dyDescent="0.2">
      <c r="F358" s="9"/>
      <c r="G358" s="9"/>
      <c r="H358" s="9"/>
    </row>
    <row r="359" spans="6:8" x14ac:dyDescent="0.2">
      <c r="F359" s="9"/>
      <c r="G359" s="9"/>
      <c r="H359" s="9"/>
    </row>
    <row r="360" spans="6:8" x14ac:dyDescent="0.2">
      <c r="F360" s="9"/>
      <c r="G360" s="9"/>
      <c r="H360" s="9"/>
    </row>
    <row r="361" spans="6:8" x14ac:dyDescent="0.2">
      <c r="F361" s="9"/>
      <c r="G361" s="9"/>
      <c r="H361" s="9"/>
    </row>
    <row r="362" spans="6:8" x14ac:dyDescent="0.2">
      <c r="F362" s="9"/>
      <c r="G362" s="9"/>
      <c r="H362" s="9"/>
    </row>
    <row r="363" spans="6:8" x14ac:dyDescent="0.2">
      <c r="F363" s="9"/>
      <c r="G363" s="9"/>
      <c r="H363" s="9"/>
    </row>
    <row r="364" spans="6:8" x14ac:dyDescent="0.2">
      <c r="F364" s="9"/>
      <c r="G364" s="9"/>
      <c r="H364" s="9"/>
    </row>
    <row r="365" spans="6:8" x14ac:dyDescent="0.2">
      <c r="F365" s="9"/>
      <c r="G365" s="9"/>
      <c r="H365" s="9"/>
    </row>
    <row r="366" spans="6:8" x14ac:dyDescent="0.2">
      <c r="F366" s="9"/>
      <c r="G366" s="9"/>
      <c r="H366" s="9"/>
    </row>
    <row r="367" spans="6:8" x14ac:dyDescent="0.2">
      <c r="F367" s="9"/>
      <c r="G367" s="9"/>
      <c r="H367" s="9"/>
    </row>
    <row r="368" spans="6:8" x14ac:dyDescent="0.2">
      <c r="F368" s="9"/>
      <c r="G368" s="9"/>
      <c r="H368" s="9"/>
    </row>
    <row r="369" spans="6:8" x14ac:dyDescent="0.2">
      <c r="F369" s="9"/>
      <c r="G369" s="9"/>
      <c r="H369" s="9"/>
    </row>
    <row r="370" spans="6:8" x14ac:dyDescent="0.2">
      <c r="F370" s="9"/>
      <c r="G370" s="9"/>
      <c r="H370" s="9"/>
    </row>
    <row r="371" spans="6:8" x14ac:dyDescent="0.2">
      <c r="F371" s="9"/>
      <c r="G371" s="9"/>
      <c r="H371" s="9"/>
    </row>
    <row r="372" spans="6:8" x14ac:dyDescent="0.2">
      <c r="F372" s="9"/>
      <c r="G372" s="9"/>
      <c r="H372" s="9"/>
    </row>
    <row r="373" spans="6:8" x14ac:dyDescent="0.2">
      <c r="F373" s="9"/>
      <c r="G373" s="9"/>
      <c r="H373" s="9"/>
    </row>
    <row r="374" spans="6:8" x14ac:dyDescent="0.2">
      <c r="F374" s="9"/>
      <c r="G374" s="9"/>
      <c r="H374" s="9"/>
    </row>
    <row r="375" spans="6:8" x14ac:dyDescent="0.2">
      <c r="F375" s="9"/>
      <c r="G375" s="9"/>
      <c r="H375" s="9"/>
    </row>
    <row r="376" spans="6:8" x14ac:dyDescent="0.2">
      <c r="F376" s="9"/>
      <c r="G376" s="9"/>
      <c r="H376" s="9"/>
    </row>
    <row r="377" spans="6:8" x14ac:dyDescent="0.2">
      <c r="F377" s="9"/>
      <c r="G377" s="9"/>
      <c r="H377" s="9"/>
    </row>
    <row r="378" spans="6:8" x14ac:dyDescent="0.2">
      <c r="F378" s="9"/>
      <c r="G378" s="9"/>
      <c r="H378" s="9"/>
    </row>
    <row r="379" spans="6:8" x14ac:dyDescent="0.2">
      <c r="F379" s="9"/>
      <c r="G379" s="9"/>
      <c r="H379" s="9"/>
    </row>
    <row r="380" spans="6:8" x14ac:dyDescent="0.2">
      <c r="F380" s="9"/>
      <c r="G380" s="9"/>
      <c r="H380" s="9"/>
    </row>
    <row r="381" spans="6:8" x14ac:dyDescent="0.2">
      <c r="F381" s="9"/>
      <c r="G381" s="9"/>
      <c r="H381" s="9"/>
    </row>
    <row r="382" spans="6:8" x14ac:dyDescent="0.2">
      <c r="F382" s="9"/>
      <c r="G382" s="9"/>
      <c r="H382" s="9"/>
    </row>
    <row r="383" spans="6:8" x14ac:dyDescent="0.2">
      <c r="F383" s="9"/>
      <c r="G383" s="9"/>
      <c r="H383" s="9"/>
    </row>
    <row r="384" spans="6:8" x14ac:dyDescent="0.2">
      <c r="F384" s="9"/>
      <c r="G384" s="9"/>
      <c r="H384" s="9"/>
    </row>
    <row r="385" spans="6:8" x14ac:dyDescent="0.2">
      <c r="F385" s="9"/>
      <c r="G385" s="9"/>
      <c r="H385" s="9"/>
    </row>
    <row r="386" spans="6:8" x14ac:dyDescent="0.2">
      <c r="F386" s="9"/>
      <c r="G386" s="9"/>
      <c r="H386" s="9"/>
    </row>
    <row r="387" spans="6:8" x14ac:dyDescent="0.2">
      <c r="F387" s="9"/>
      <c r="G387" s="9"/>
      <c r="H387" s="9"/>
    </row>
    <row r="388" spans="6:8" x14ac:dyDescent="0.2">
      <c r="F388" s="9"/>
      <c r="G388" s="9"/>
      <c r="H388" s="9"/>
    </row>
    <row r="389" spans="6:8" x14ac:dyDescent="0.2">
      <c r="F389" s="9"/>
      <c r="G389" s="9"/>
      <c r="H389" s="9"/>
    </row>
    <row r="390" spans="6:8" x14ac:dyDescent="0.2">
      <c r="F390" s="9"/>
      <c r="G390" s="9"/>
      <c r="H390" s="9"/>
    </row>
    <row r="391" spans="6:8" x14ac:dyDescent="0.2">
      <c r="F391" s="9"/>
      <c r="G391" s="9"/>
      <c r="H391" s="9"/>
    </row>
    <row r="392" spans="6:8" x14ac:dyDescent="0.2">
      <c r="F392" s="9"/>
      <c r="G392" s="9"/>
      <c r="H392" s="9"/>
    </row>
    <row r="393" spans="6:8" x14ac:dyDescent="0.2">
      <c r="F393" s="9"/>
      <c r="G393" s="9"/>
      <c r="H393" s="9"/>
    </row>
    <row r="394" spans="6:8" x14ac:dyDescent="0.2">
      <c r="F394" s="9"/>
      <c r="G394" s="9"/>
      <c r="H394" s="9"/>
    </row>
    <row r="395" spans="6:8" x14ac:dyDescent="0.2">
      <c r="F395" s="9"/>
      <c r="G395" s="9"/>
      <c r="H395" s="9"/>
    </row>
    <row r="396" spans="6:8" x14ac:dyDescent="0.2">
      <c r="F396" s="9"/>
      <c r="G396" s="9"/>
      <c r="H396" s="9"/>
    </row>
    <row r="397" spans="6:8" x14ac:dyDescent="0.2">
      <c r="F397" s="9"/>
      <c r="G397" s="9"/>
      <c r="H397" s="9"/>
    </row>
    <row r="398" spans="6:8" x14ac:dyDescent="0.2">
      <c r="F398" s="9"/>
      <c r="G398" s="9"/>
      <c r="H398" s="9"/>
    </row>
    <row r="399" spans="6:8" x14ac:dyDescent="0.2">
      <c r="F399" s="9"/>
      <c r="G399" s="9"/>
      <c r="H399" s="9"/>
    </row>
    <row r="400" spans="6:8" x14ac:dyDescent="0.2">
      <c r="F400" s="9"/>
      <c r="G400" s="9"/>
      <c r="H400" s="9"/>
    </row>
    <row r="401" spans="6:8" x14ac:dyDescent="0.2">
      <c r="F401" s="9"/>
      <c r="G401" s="9"/>
      <c r="H401" s="9"/>
    </row>
    <row r="402" spans="6:8" x14ac:dyDescent="0.2">
      <c r="F402" s="9"/>
      <c r="G402" s="9"/>
      <c r="H402" s="9"/>
    </row>
    <row r="403" spans="6:8" x14ac:dyDescent="0.2">
      <c r="F403" s="9"/>
      <c r="G403" s="9"/>
      <c r="H403" s="9"/>
    </row>
    <row r="404" spans="6:8" x14ac:dyDescent="0.2">
      <c r="F404" s="9"/>
      <c r="G404" s="9"/>
      <c r="H404" s="9"/>
    </row>
    <row r="405" spans="6:8" x14ac:dyDescent="0.2">
      <c r="F405" s="9"/>
      <c r="G405" s="9"/>
      <c r="H405" s="9"/>
    </row>
    <row r="406" spans="6:8" x14ac:dyDescent="0.2">
      <c r="F406" s="9"/>
      <c r="G406" s="9"/>
      <c r="H406" s="9"/>
    </row>
    <row r="407" spans="6:8" x14ac:dyDescent="0.2">
      <c r="F407" s="9"/>
      <c r="G407" s="9"/>
      <c r="H407" s="9"/>
    </row>
    <row r="408" spans="6:8" x14ac:dyDescent="0.2">
      <c r="F408" s="9"/>
      <c r="G408" s="9"/>
      <c r="H408" s="9"/>
    </row>
    <row r="409" spans="6:8" x14ac:dyDescent="0.2">
      <c r="F409" s="9"/>
      <c r="G409" s="9"/>
      <c r="H409" s="9"/>
    </row>
    <row r="410" spans="6:8" x14ac:dyDescent="0.2">
      <c r="F410" s="9"/>
      <c r="G410" s="9"/>
      <c r="H410" s="9"/>
    </row>
    <row r="411" spans="6:8" x14ac:dyDescent="0.2">
      <c r="F411" s="9"/>
      <c r="G411" s="9"/>
      <c r="H411" s="9"/>
    </row>
    <row r="412" spans="6:8" x14ac:dyDescent="0.2">
      <c r="F412" s="9"/>
      <c r="G412" s="9"/>
      <c r="H412" s="9"/>
    </row>
    <row r="413" spans="6:8" x14ac:dyDescent="0.2">
      <c r="F413" s="9"/>
      <c r="G413" s="9"/>
      <c r="H413" s="9"/>
    </row>
    <row r="414" spans="6:8" x14ac:dyDescent="0.2">
      <c r="F414" s="9"/>
      <c r="G414" s="9"/>
      <c r="H414" s="9"/>
    </row>
    <row r="415" spans="6:8" x14ac:dyDescent="0.2">
      <c r="F415" s="9"/>
      <c r="G415" s="9"/>
      <c r="H415" s="9"/>
    </row>
    <row r="416" spans="6:8" x14ac:dyDescent="0.2">
      <c r="F416" s="9"/>
      <c r="G416" s="9"/>
      <c r="H416" s="9"/>
    </row>
    <row r="417" spans="6:8" x14ac:dyDescent="0.2">
      <c r="F417" s="9"/>
      <c r="G417" s="9"/>
      <c r="H417" s="9"/>
    </row>
    <row r="418" spans="6:8" x14ac:dyDescent="0.2">
      <c r="F418" s="9"/>
      <c r="G418" s="9"/>
      <c r="H418" s="9"/>
    </row>
    <row r="419" spans="6:8" x14ac:dyDescent="0.2">
      <c r="F419" s="9"/>
      <c r="G419" s="9"/>
      <c r="H419" s="9"/>
    </row>
    <row r="420" spans="6:8" x14ac:dyDescent="0.2">
      <c r="F420" s="9"/>
      <c r="G420" s="9"/>
      <c r="H420" s="9"/>
    </row>
    <row r="421" spans="6:8" x14ac:dyDescent="0.2">
      <c r="F421" s="9"/>
      <c r="G421" s="9"/>
      <c r="H421" s="9"/>
    </row>
    <row r="422" spans="6:8" x14ac:dyDescent="0.2">
      <c r="F422" s="9"/>
      <c r="G422" s="9"/>
      <c r="H422" s="9"/>
    </row>
    <row r="423" spans="6:8" x14ac:dyDescent="0.2">
      <c r="F423" s="9"/>
      <c r="G423" s="9"/>
      <c r="H423" s="9"/>
    </row>
    <row r="424" spans="6:8" x14ac:dyDescent="0.2">
      <c r="F424" s="9"/>
      <c r="G424" s="9"/>
      <c r="H424" s="9"/>
    </row>
    <row r="425" spans="6:8" x14ac:dyDescent="0.2">
      <c r="F425" s="9"/>
      <c r="G425" s="9"/>
      <c r="H425" s="9"/>
    </row>
    <row r="426" spans="6:8" x14ac:dyDescent="0.2">
      <c r="F426" s="9"/>
      <c r="G426" s="9"/>
      <c r="H426" s="9"/>
    </row>
    <row r="427" spans="6:8" x14ac:dyDescent="0.2">
      <c r="F427" s="9"/>
      <c r="G427" s="9"/>
      <c r="H427" s="9"/>
    </row>
    <row r="428" spans="6:8" x14ac:dyDescent="0.2">
      <c r="F428" s="9"/>
      <c r="G428" s="9"/>
      <c r="H428" s="9"/>
    </row>
    <row r="429" spans="6:8" x14ac:dyDescent="0.2">
      <c r="F429" s="9"/>
      <c r="G429" s="9"/>
      <c r="H429" s="9"/>
    </row>
    <row r="430" spans="6:8" x14ac:dyDescent="0.2">
      <c r="F430" s="9"/>
      <c r="G430" s="9"/>
      <c r="H430" s="9"/>
    </row>
    <row r="431" spans="6:8" x14ac:dyDescent="0.2">
      <c r="F431" s="9"/>
      <c r="G431" s="9"/>
      <c r="H431" s="9"/>
    </row>
    <row r="432" spans="6:8" x14ac:dyDescent="0.2">
      <c r="F432" s="9"/>
      <c r="G432" s="9"/>
      <c r="H432" s="9"/>
    </row>
    <row r="433" spans="6:8" x14ac:dyDescent="0.2">
      <c r="F433" s="9"/>
      <c r="G433" s="9"/>
      <c r="H433" s="9"/>
    </row>
    <row r="434" spans="6:8" x14ac:dyDescent="0.2">
      <c r="F434" s="9"/>
      <c r="G434" s="9"/>
      <c r="H434" s="9"/>
    </row>
    <row r="435" spans="6:8" x14ac:dyDescent="0.2">
      <c r="F435" s="9"/>
      <c r="G435" s="9"/>
      <c r="H435" s="9"/>
    </row>
    <row r="436" spans="6:8" x14ac:dyDescent="0.2">
      <c r="F436" s="9"/>
      <c r="G436" s="9"/>
      <c r="H436" s="9"/>
    </row>
    <row r="437" spans="6:8" x14ac:dyDescent="0.2">
      <c r="F437" s="9"/>
      <c r="G437" s="9"/>
      <c r="H437" s="9"/>
    </row>
    <row r="438" spans="6:8" x14ac:dyDescent="0.2">
      <c r="F438" s="9"/>
      <c r="G438" s="9"/>
      <c r="H438" s="9"/>
    </row>
    <row r="439" spans="6:8" x14ac:dyDescent="0.2">
      <c r="F439" s="9"/>
      <c r="G439" s="9"/>
      <c r="H439" s="9"/>
    </row>
    <row r="440" spans="6:8" x14ac:dyDescent="0.2">
      <c r="F440" s="9"/>
      <c r="G440" s="9"/>
      <c r="H440" s="9"/>
    </row>
    <row r="441" spans="6:8" x14ac:dyDescent="0.2">
      <c r="F441" s="9"/>
      <c r="G441" s="9"/>
      <c r="H441" s="9"/>
    </row>
    <row r="442" spans="6:8" x14ac:dyDescent="0.2">
      <c r="F442" s="9"/>
      <c r="G442" s="9"/>
      <c r="H442" s="9"/>
    </row>
    <row r="443" spans="6:8" x14ac:dyDescent="0.2">
      <c r="F443" s="9"/>
      <c r="G443" s="9"/>
      <c r="H443" s="9"/>
    </row>
    <row r="444" spans="6:8" x14ac:dyDescent="0.2">
      <c r="F444" s="9"/>
      <c r="G444" s="9"/>
      <c r="H444" s="9"/>
    </row>
    <row r="445" spans="6:8" x14ac:dyDescent="0.2">
      <c r="F445" s="9"/>
      <c r="G445" s="9"/>
      <c r="H445" s="9"/>
    </row>
    <row r="446" spans="6:8" x14ac:dyDescent="0.2">
      <c r="F446" s="9"/>
      <c r="G446" s="9"/>
      <c r="H446" s="9"/>
    </row>
    <row r="447" spans="6:8" x14ac:dyDescent="0.2">
      <c r="F447" s="9"/>
      <c r="G447" s="9"/>
      <c r="H447" s="9"/>
    </row>
    <row r="448" spans="6:8" x14ac:dyDescent="0.2">
      <c r="F448" s="9"/>
      <c r="G448" s="9"/>
      <c r="H448" s="9"/>
    </row>
    <row r="449" spans="6:8" x14ac:dyDescent="0.2">
      <c r="F449" s="9"/>
      <c r="G449" s="9"/>
      <c r="H449" s="9"/>
    </row>
    <row r="450" spans="6:8" x14ac:dyDescent="0.2">
      <c r="F450" s="9"/>
      <c r="G450" s="9"/>
      <c r="H450" s="9"/>
    </row>
    <row r="451" spans="6:8" x14ac:dyDescent="0.2">
      <c r="F451" s="9"/>
      <c r="G451" s="9"/>
      <c r="H451" s="9"/>
    </row>
    <row r="452" spans="6:8" x14ac:dyDescent="0.2">
      <c r="F452" s="9"/>
      <c r="G452" s="9"/>
      <c r="H452" s="9"/>
    </row>
    <row r="453" spans="6:8" x14ac:dyDescent="0.2">
      <c r="F453" s="9"/>
      <c r="G453" s="9"/>
      <c r="H453" s="9"/>
    </row>
    <row r="454" spans="6:8" x14ac:dyDescent="0.2">
      <c r="F454" s="9"/>
      <c r="G454" s="9"/>
      <c r="H454" s="9"/>
    </row>
    <row r="455" spans="6:8" x14ac:dyDescent="0.2">
      <c r="F455" s="9"/>
      <c r="G455" s="9"/>
      <c r="H455" s="9"/>
    </row>
    <row r="456" spans="6:8" x14ac:dyDescent="0.2">
      <c r="F456" s="9"/>
      <c r="G456" s="9"/>
      <c r="H456" s="9"/>
    </row>
    <row r="457" spans="6:8" x14ac:dyDescent="0.2">
      <c r="F457" s="9"/>
      <c r="G457" s="9"/>
      <c r="H457" s="9"/>
    </row>
    <row r="458" spans="6:8" x14ac:dyDescent="0.2">
      <c r="F458" s="9"/>
      <c r="G458" s="9"/>
      <c r="H458" s="9"/>
    </row>
    <row r="459" spans="6:8" x14ac:dyDescent="0.2">
      <c r="F459" s="9"/>
      <c r="G459" s="9"/>
      <c r="H459" s="9"/>
    </row>
    <row r="460" spans="6:8" x14ac:dyDescent="0.2">
      <c r="F460" s="9"/>
      <c r="G460" s="9"/>
      <c r="H460" s="9"/>
    </row>
    <row r="461" spans="6:8" x14ac:dyDescent="0.2">
      <c r="F461" s="9"/>
      <c r="G461" s="9"/>
      <c r="H461" s="9"/>
    </row>
    <row r="462" spans="6:8" x14ac:dyDescent="0.2">
      <c r="F462" s="9"/>
      <c r="G462" s="9"/>
      <c r="H462" s="9"/>
    </row>
    <row r="463" spans="6:8" x14ac:dyDescent="0.2">
      <c r="F463" s="9"/>
      <c r="G463" s="9"/>
      <c r="H463" s="9"/>
    </row>
    <row r="464" spans="6:8" x14ac:dyDescent="0.2">
      <c r="F464" s="9"/>
      <c r="G464" s="9"/>
      <c r="H464" s="9"/>
    </row>
    <row r="465" spans="6:8" x14ac:dyDescent="0.2">
      <c r="F465" s="9"/>
      <c r="G465" s="9"/>
      <c r="H465" s="9"/>
    </row>
    <row r="466" spans="6:8" x14ac:dyDescent="0.2">
      <c r="F466" s="9"/>
      <c r="G466" s="9"/>
      <c r="H466" s="9"/>
    </row>
    <row r="467" spans="6:8" x14ac:dyDescent="0.2">
      <c r="F467" s="9"/>
      <c r="G467" s="9"/>
      <c r="H467" s="9"/>
    </row>
    <row r="468" spans="6:8" x14ac:dyDescent="0.2">
      <c r="F468" s="9"/>
      <c r="G468" s="9"/>
      <c r="H468" s="9"/>
    </row>
    <row r="469" spans="6:8" x14ac:dyDescent="0.2">
      <c r="F469" s="9"/>
      <c r="G469" s="9"/>
      <c r="H469" s="9"/>
    </row>
    <row r="470" spans="6:8" x14ac:dyDescent="0.2">
      <c r="F470" s="9"/>
      <c r="G470" s="9"/>
      <c r="H470" s="9"/>
    </row>
    <row r="471" spans="6:8" x14ac:dyDescent="0.2">
      <c r="F471" s="9"/>
      <c r="G471" s="9"/>
      <c r="H471" s="9"/>
    </row>
    <row r="472" spans="6:8" x14ac:dyDescent="0.2">
      <c r="F472" s="9"/>
      <c r="G472" s="9"/>
      <c r="H472" s="9"/>
    </row>
    <row r="473" spans="6:8" x14ac:dyDescent="0.2">
      <c r="F473" s="9"/>
      <c r="G473" s="9"/>
      <c r="H473" s="9"/>
    </row>
    <row r="474" spans="6:8" x14ac:dyDescent="0.2">
      <c r="F474" s="9"/>
      <c r="G474" s="9"/>
      <c r="H474" s="9"/>
    </row>
    <row r="475" spans="6:8" x14ac:dyDescent="0.2">
      <c r="F475" s="9"/>
      <c r="G475" s="9"/>
      <c r="H475" s="9"/>
    </row>
    <row r="476" spans="6:8" x14ac:dyDescent="0.2">
      <c r="F476" s="9"/>
      <c r="G476" s="9"/>
      <c r="H476" s="9"/>
    </row>
    <row r="477" spans="6:8" x14ac:dyDescent="0.2">
      <c r="F477" s="9"/>
      <c r="G477" s="9"/>
      <c r="H477" s="9"/>
    </row>
    <row r="478" spans="6:8" x14ac:dyDescent="0.2">
      <c r="F478" s="9"/>
      <c r="G478" s="9"/>
      <c r="H478" s="9"/>
    </row>
    <row r="479" spans="6:8" x14ac:dyDescent="0.2">
      <c r="F479" s="9"/>
      <c r="G479" s="9"/>
      <c r="H479" s="9"/>
    </row>
    <row r="480" spans="6:8" x14ac:dyDescent="0.2">
      <c r="F480" s="9"/>
      <c r="G480" s="9"/>
      <c r="H480" s="9"/>
    </row>
    <row r="481" spans="6:8" x14ac:dyDescent="0.2">
      <c r="F481" s="9"/>
      <c r="G481" s="9"/>
      <c r="H481" s="9"/>
    </row>
    <row r="482" spans="6:8" x14ac:dyDescent="0.2">
      <c r="F482" s="9"/>
      <c r="G482" s="9"/>
      <c r="H482" s="9"/>
    </row>
    <row r="483" spans="6:8" x14ac:dyDescent="0.2">
      <c r="F483" s="9"/>
      <c r="G483" s="9"/>
      <c r="H483" s="9"/>
    </row>
    <row r="484" spans="6:8" x14ac:dyDescent="0.2">
      <c r="F484" s="9"/>
      <c r="G484" s="9"/>
      <c r="H484" s="9"/>
    </row>
    <row r="485" spans="6:8" x14ac:dyDescent="0.2">
      <c r="F485" s="9"/>
      <c r="G485" s="9"/>
      <c r="H485" s="9"/>
    </row>
    <row r="486" spans="6:8" x14ac:dyDescent="0.2">
      <c r="F486" s="9"/>
      <c r="G486" s="9"/>
      <c r="H486" s="9"/>
    </row>
    <row r="487" spans="6:8" x14ac:dyDescent="0.2">
      <c r="F487" s="9"/>
      <c r="G487" s="9"/>
      <c r="H487" s="9"/>
    </row>
    <row r="488" spans="6:8" x14ac:dyDescent="0.2">
      <c r="F488" s="9"/>
      <c r="G488" s="9"/>
      <c r="H488" s="9"/>
    </row>
    <row r="489" spans="6:8" x14ac:dyDescent="0.2">
      <c r="F489" s="9"/>
      <c r="G489" s="9"/>
      <c r="H489" s="9"/>
    </row>
    <row r="490" spans="6:8" x14ac:dyDescent="0.2">
      <c r="F490" s="9"/>
      <c r="G490" s="9"/>
      <c r="H490" s="9"/>
    </row>
    <row r="491" spans="6:8" x14ac:dyDescent="0.2">
      <c r="F491" s="9"/>
      <c r="G491" s="9"/>
      <c r="H491" s="9"/>
    </row>
    <row r="492" spans="6:8" x14ac:dyDescent="0.2">
      <c r="F492" s="9"/>
      <c r="G492" s="9"/>
      <c r="H492" s="9"/>
    </row>
    <row r="493" spans="6:8" x14ac:dyDescent="0.2">
      <c r="F493" s="9"/>
      <c r="G493" s="9"/>
      <c r="H493" s="9"/>
    </row>
    <row r="494" spans="6:8" x14ac:dyDescent="0.2">
      <c r="F494" s="9"/>
      <c r="G494" s="9"/>
      <c r="H494" s="9"/>
    </row>
    <row r="495" spans="6:8" x14ac:dyDescent="0.2">
      <c r="F495" s="9"/>
      <c r="G495" s="9"/>
      <c r="H495" s="9"/>
    </row>
    <row r="496" spans="6:8" x14ac:dyDescent="0.2">
      <c r="F496" s="9"/>
      <c r="G496" s="9"/>
      <c r="H496" s="9"/>
    </row>
    <row r="497" spans="6:8" x14ac:dyDescent="0.2">
      <c r="F497" s="9"/>
      <c r="G497" s="9"/>
      <c r="H497" s="9"/>
    </row>
    <row r="498" spans="6:8" x14ac:dyDescent="0.2">
      <c r="F498" s="9"/>
      <c r="G498" s="9"/>
      <c r="H498" s="9"/>
    </row>
    <row r="499" spans="6:8" x14ac:dyDescent="0.2">
      <c r="F499" s="9"/>
      <c r="G499" s="9"/>
      <c r="H499" s="9"/>
    </row>
    <row r="500" spans="6:8" x14ac:dyDescent="0.2">
      <c r="F500" s="9"/>
      <c r="G500" s="9"/>
      <c r="H500" s="9"/>
    </row>
    <row r="501" spans="6:8" x14ac:dyDescent="0.2">
      <c r="F501" s="9"/>
      <c r="G501" s="9"/>
      <c r="H501" s="9"/>
    </row>
    <row r="502" spans="6:8" x14ac:dyDescent="0.2">
      <c r="F502" s="9"/>
      <c r="G502" s="9"/>
      <c r="H502" s="9"/>
    </row>
    <row r="503" spans="6:8" x14ac:dyDescent="0.2">
      <c r="F503" s="9"/>
      <c r="G503" s="9"/>
      <c r="H503" s="9"/>
    </row>
    <row r="504" spans="6:8" x14ac:dyDescent="0.2">
      <c r="F504" s="9"/>
      <c r="G504" s="9"/>
      <c r="H504" s="9"/>
    </row>
    <row r="505" spans="6:8" x14ac:dyDescent="0.2">
      <c r="F505" s="9"/>
      <c r="G505" s="9"/>
      <c r="H505" s="9"/>
    </row>
    <row r="506" spans="6:8" x14ac:dyDescent="0.2">
      <c r="F506" s="9"/>
      <c r="G506" s="9"/>
      <c r="H506" s="9"/>
    </row>
    <row r="507" spans="6:8" x14ac:dyDescent="0.2">
      <c r="F507" s="9"/>
      <c r="G507" s="9"/>
      <c r="H507" s="9"/>
    </row>
    <row r="508" spans="6:8" x14ac:dyDescent="0.2">
      <c r="F508" s="9"/>
      <c r="G508" s="9"/>
      <c r="H508" s="9"/>
    </row>
    <row r="509" spans="6:8" x14ac:dyDescent="0.2">
      <c r="F509" s="9"/>
      <c r="G509" s="9"/>
      <c r="H509" s="9"/>
    </row>
    <row r="510" spans="6:8" x14ac:dyDescent="0.2">
      <c r="F510" s="9"/>
      <c r="G510" s="9"/>
      <c r="H510" s="9"/>
    </row>
    <row r="511" spans="6:8" x14ac:dyDescent="0.2">
      <c r="F511" s="9"/>
      <c r="G511" s="9"/>
      <c r="H511" s="9"/>
    </row>
    <row r="512" spans="6:8" x14ac:dyDescent="0.2">
      <c r="F512" s="9"/>
      <c r="G512" s="9"/>
      <c r="H512" s="9"/>
    </row>
    <row r="513" spans="6:8" x14ac:dyDescent="0.2">
      <c r="F513" s="9"/>
      <c r="G513" s="9"/>
      <c r="H513" s="9"/>
    </row>
    <row r="514" spans="6:8" x14ac:dyDescent="0.2">
      <c r="F514" s="9"/>
      <c r="G514" s="9"/>
      <c r="H514" s="9"/>
    </row>
    <row r="515" spans="6:8" x14ac:dyDescent="0.2">
      <c r="F515" s="9"/>
      <c r="G515" s="9"/>
      <c r="H515" s="9"/>
    </row>
    <row r="516" spans="6:8" x14ac:dyDescent="0.2">
      <c r="F516" s="9"/>
      <c r="G516" s="9"/>
      <c r="H516" s="9"/>
    </row>
    <row r="517" spans="6:8" x14ac:dyDescent="0.2">
      <c r="F517" s="9"/>
      <c r="G517" s="9"/>
      <c r="H517" s="9"/>
    </row>
    <row r="518" spans="6:8" x14ac:dyDescent="0.2">
      <c r="F518" s="9"/>
      <c r="G518" s="9"/>
      <c r="H518" s="9"/>
    </row>
    <row r="519" spans="6:8" x14ac:dyDescent="0.2">
      <c r="F519" s="9"/>
      <c r="G519" s="9"/>
      <c r="H519" s="9"/>
    </row>
    <row r="520" spans="6:8" x14ac:dyDescent="0.2">
      <c r="F520" s="9"/>
      <c r="G520" s="9"/>
      <c r="H520" s="9"/>
    </row>
    <row r="521" spans="6:8" x14ac:dyDescent="0.2">
      <c r="F521" s="9"/>
      <c r="G521" s="9"/>
      <c r="H521" s="9"/>
    </row>
    <row r="522" spans="6:8" x14ac:dyDescent="0.2">
      <c r="F522" s="9"/>
      <c r="G522" s="9"/>
      <c r="H522" s="9"/>
    </row>
    <row r="523" spans="6:8" x14ac:dyDescent="0.2">
      <c r="F523" s="9"/>
      <c r="G523" s="9"/>
      <c r="H523" s="9"/>
    </row>
    <row r="524" spans="6:8" x14ac:dyDescent="0.2">
      <c r="F524" s="9"/>
      <c r="G524" s="9"/>
      <c r="H524" s="9"/>
    </row>
    <row r="525" spans="6:8" x14ac:dyDescent="0.2">
      <c r="F525" s="9"/>
      <c r="G525" s="9"/>
      <c r="H525" s="9"/>
    </row>
    <row r="526" spans="6:8" x14ac:dyDescent="0.2">
      <c r="F526" s="9"/>
      <c r="G526" s="9"/>
      <c r="H526" s="9"/>
    </row>
    <row r="527" spans="6:8" x14ac:dyDescent="0.2">
      <c r="F527" s="9"/>
      <c r="G527" s="9"/>
      <c r="H527" s="9"/>
    </row>
    <row r="528" spans="6:8" x14ac:dyDescent="0.2">
      <c r="F528" s="9"/>
      <c r="G528" s="9"/>
      <c r="H528" s="9"/>
    </row>
    <row r="529" spans="6:8" x14ac:dyDescent="0.2">
      <c r="F529" s="9"/>
      <c r="G529" s="9"/>
      <c r="H529" s="9"/>
    </row>
    <row r="530" spans="6:8" x14ac:dyDescent="0.2">
      <c r="F530" s="9"/>
      <c r="G530" s="9"/>
      <c r="H530" s="9"/>
    </row>
    <row r="531" spans="6:8" x14ac:dyDescent="0.2">
      <c r="F531" s="9"/>
      <c r="G531" s="9"/>
      <c r="H531" s="9"/>
    </row>
    <row r="532" spans="6:8" x14ac:dyDescent="0.2">
      <c r="F532" s="9"/>
      <c r="G532" s="9"/>
      <c r="H532" s="9"/>
    </row>
    <row r="533" spans="6:8" x14ac:dyDescent="0.2">
      <c r="F533" s="9"/>
      <c r="G533" s="9"/>
      <c r="H533" s="9"/>
    </row>
    <row r="534" spans="6:8" x14ac:dyDescent="0.2">
      <c r="F534" s="9"/>
      <c r="G534" s="9"/>
      <c r="H534" s="9"/>
    </row>
    <row r="535" spans="6:8" x14ac:dyDescent="0.2">
      <c r="F535" s="9"/>
      <c r="G535" s="9"/>
      <c r="H535" s="9"/>
    </row>
    <row r="536" spans="6:8" x14ac:dyDescent="0.2">
      <c r="F536" s="9"/>
      <c r="G536" s="9"/>
      <c r="H536" s="9"/>
    </row>
    <row r="537" spans="6:8" x14ac:dyDescent="0.2">
      <c r="F537" s="9"/>
      <c r="G537" s="9"/>
      <c r="H537" s="9"/>
    </row>
    <row r="538" spans="6:8" x14ac:dyDescent="0.2">
      <c r="F538" s="9"/>
      <c r="G538" s="9"/>
      <c r="H538" s="9"/>
    </row>
    <row r="539" spans="6:8" x14ac:dyDescent="0.2">
      <c r="F539" s="9"/>
      <c r="G539" s="9"/>
      <c r="H539" s="9"/>
    </row>
    <row r="540" spans="6:8" x14ac:dyDescent="0.2">
      <c r="F540" s="9"/>
      <c r="G540" s="9"/>
      <c r="H540" s="9"/>
    </row>
    <row r="541" spans="6:8" x14ac:dyDescent="0.2">
      <c r="F541" s="9"/>
      <c r="G541" s="9"/>
      <c r="H541" s="9"/>
    </row>
    <row r="542" spans="6:8" x14ac:dyDescent="0.2">
      <c r="F542" s="9"/>
      <c r="G542" s="9"/>
      <c r="H542" s="9"/>
    </row>
    <row r="543" spans="6:8" x14ac:dyDescent="0.2">
      <c r="F543" s="9"/>
      <c r="G543" s="9"/>
      <c r="H543" s="9"/>
    </row>
    <row r="544" spans="6:8" x14ac:dyDescent="0.2">
      <c r="F544" s="9"/>
      <c r="G544" s="9"/>
      <c r="H544" s="9"/>
    </row>
    <row r="545" spans="6:8" x14ac:dyDescent="0.2">
      <c r="F545" s="9"/>
      <c r="G545" s="9"/>
      <c r="H545" s="9"/>
    </row>
    <row r="546" spans="6:8" x14ac:dyDescent="0.2">
      <c r="F546" s="9"/>
      <c r="G546" s="9"/>
      <c r="H546" s="9"/>
    </row>
    <row r="547" spans="6:8" x14ac:dyDescent="0.2">
      <c r="F547" s="9"/>
      <c r="G547" s="9"/>
      <c r="H547" s="9"/>
    </row>
    <row r="548" spans="6:8" x14ac:dyDescent="0.2">
      <c r="F548" s="9"/>
      <c r="G548" s="9"/>
      <c r="H548" s="9"/>
    </row>
    <row r="549" spans="6:8" x14ac:dyDescent="0.2">
      <c r="F549" s="9"/>
      <c r="G549" s="9"/>
      <c r="H549" s="9"/>
    </row>
    <row r="550" spans="6:8" x14ac:dyDescent="0.2">
      <c r="F550" s="9"/>
      <c r="G550" s="9"/>
      <c r="H550" s="9"/>
    </row>
    <row r="551" spans="6:8" x14ac:dyDescent="0.2">
      <c r="F551" s="9"/>
      <c r="G551" s="9"/>
      <c r="H551" s="9"/>
    </row>
    <row r="552" spans="6:8" x14ac:dyDescent="0.2">
      <c r="F552" s="9"/>
      <c r="G552" s="9"/>
      <c r="H552" s="9"/>
    </row>
    <row r="553" spans="6:8" x14ac:dyDescent="0.2">
      <c r="F553" s="9"/>
      <c r="G553" s="9"/>
      <c r="H553" s="9"/>
    </row>
    <row r="554" spans="6:8" x14ac:dyDescent="0.2">
      <c r="F554" s="9"/>
      <c r="G554" s="9"/>
      <c r="H554" s="9"/>
    </row>
    <row r="555" spans="6:8" x14ac:dyDescent="0.2">
      <c r="F555" s="9"/>
      <c r="G555" s="9"/>
      <c r="H555" s="9"/>
    </row>
    <row r="556" spans="6:8" x14ac:dyDescent="0.2">
      <c r="F556" s="9"/>
      <c r="G556" s="9"/>
      <c r="H556" s="9"/>
    </row>
    <row r="557" spans="6:8" x14ac:dyDescent="0.2">
      <c r="F557" s="9"/>
      <c r="G557" s="9"/>
      <c r="H557" s="9"/>
    </row>
    <row r="558" spans="6:8" x14ac:dyDescent="0.2">
      <c r="F558" s="9"/>
      <c r="G558" s="9"/>
      <c r="H558" s="9"/>
    </row>
    <row r="559" spans="6:8" x14ac:dyDescent="0.2">
      <c r="F559" s="9"/>
      <c r="G559" s="9"/>
      <c r="H559" s="9"/>
    </row>
    <row r="560" spans="6:8" x14ac:dyDescent="0.2">
      <c r="F560" s="9"/>
      <c r="G560" s="9"/>
      <c r="H560" s="9"/>
    </row>
    <row r="561" spans="6:8" x14ac:dyDescent="0.2">
      <c r="F561" s="9"/>
      <c r="G561" s="9"/>
      <c r="H561" s="9"/>
    </row>
    <row r="562" spans="6:8" x14ac:dyDescent="0.2">
      <c r="F562" s="9"/>
      <c r="G562" s="9"/>
      <c r="H562" s="9"/>
    </row>
    <row r="563" spans="6:8" x14ac:dyDescent="0.2">
      <c r="F563" s="9"/>
      <c r="G563" s="9"/>
      <c r="H563" s="9"/>
    </row>
    <row r="564" spans="6:8" x14ac:dyDescent="0.2">
      <c r="F564" s="9"/>
      <c r="G564" s="9"/>
      <c r="H564" s="9"/>
    </row>
    <row r="565" spans="6:8" x14ac:dyDescent="0.2">
      <c r="F565" s="9"/>
      <c r="G565" s="9"/>
      <c r="H565" s="9"/>
    </row>
    <row r="566" spans="6:8" x14ac:dyDescent="0.2">
      <c r="F566" s="9"/>
      <c r="G566" s="9"/>
      <c r="H566" s="9"/>
    </row>
    <row r="567" spans="6:8" x14ac:dyDescent="0.2">
      <c r="F567" s="9"/>
      <c r="G567" s="9"/>
      <c r="H567" s="9"/>
    </row>
    <row r="568" spans="6:8" x14ac:dyDescent="0.2">
      <c r="F568" s="9"/>
      <c r="G568" s="9"/>
      <c r="H568" s="9"/>
    </row>
    <row r="569" spans="6:8" x14ac:dyDescent="0.2">
      <c r="F569" s="9"/>
      <c r="G569" s="9"/>
      <c r="H569" s="9"/>
    </row>
    <row r="570" spans="6:8" x14ac:dyDescent="0.2">
      <c r="F570" s="9"/>
      <c r="G570" s="9"/>
      <c r="H570" s="9"/>
    </row>
    <row r="571" spans="6:8" x14ac:dyDescent="0.2">
      <c r="F571" s="9"/>
      <c r="G571" s="9"/>
      <c r="H571" s="9"/>
    </row>
    <row r="572" spans="6:8" x14ac:dyDescent="0.2">
      <c r="F572" s="9"/>
      <c r="G572" s="9"/>
      <c r="H572" s="9"/>
    </row>
    <row r="573" spans="6:8" x14ac:dyDescent="0.2">
      <c r="F573" s="9"/>
      <c r="G573" s="9"/>
      <c r="H573" s="9"/>
    </row>
    <row r="574" spans="6:8" x14ac:dyDescent="0.2">
      <c r="F574" s="9"/>
      <c r="G574" s="9"/>
      <c r="H574" s="9"/>
    </row>
    <row r="575" spans="6:8" x14ac:dyDescent="0.2">
      <c r="F575" s="9"/>
      <c r="G575" s="9"/>
      <c r="H575" s="9"/>
    </row>
    <row r="576" spans="6:8" x14ac:dyDescent="0.2">
      <c r="F576" s="9"/>
      <c r="G576" s="9"/>
      <c r="H576" s="9"/>
    </row>
    <row r="577" spans="6:8" x14ac:dyDescent="0.2">
      <c r="F577" s="9"/>
      <c r="G577" s="9"/>
      <c r="H577" s="9"/>
    </row>
    <row r="578" spans="6:8" x14ac:dyDescent="0.2">
      <c r="F578" s="9"/>
      <c r="G578" s="9"/>
      <c r="H578" s="9"/>
    </row>
    <row r="579" spans="6:8" x14ac:dyDescent="0.2">
      <c r="F579" s="9"/>
      <c r="G579" s="9"/>
      <c r="H579" s="9"/>
    </row>
    <row r="580" spans="6:8" x14ac:dyDescent="0.2">
      <c r="F580" s="9"/>
      <c r="G580" s="9"/>
      <c r="H580" s="9"/>
    </row>
    <row r="581" spans="6:8" x14ac:dyDescent="0.2">
      <c r="F581" s="9"/>
      <c r="G581" s="9"/>
      <c r="H581" s="9"/>
    </row>
    <row r="582" spans="6:8" x14ac:dyDescent="0.2">
      <c r="F582" s="9"/>
      <c r="G582" s="9"/>
      <c r="H582" s="9"/>
    </row>
    <row r="583" spans="6:8" x14ac:dyDescent="0.2">
      <c r="F583" s="9"/>
      <c r="G583" s="9"/>
      <c r="H583" s="9"/>
    </row>
    <row r="584" spans="6:8" x14ac:dyDescent="0.2">
      <c r="F584" s="9"/>
      <c r="G584" s="9"/>
      <c r="H584" s="9"/>
    </row>
    <row r="585" spans="6:8" x14ac:dyDescent="0.2">
      <c r="F585" s="9"/>
      <c r="G585" s="9"/>
      <c r="H585" s="9"/>
    </row>
    <row r="586" spans="6:8" x14ac:dyDescent="0.2">
      <c r="F586" s="9"/>
      <c r="G586" s="9"/>
      <c r="H586" s="9"/>
    </row>
    <row r="587" spans="6:8" x14ac:dyDescent="0.2">
      <c r="F587" s="9"/>
      <c r="G587" s="9"/>
      <c r="H587" s="9"/>
    </row>
    <row r="588" spans="6:8" x14ac:dyDescent="0.2">
      <c r="F588" s="9"/>
      <c r="G588" s="9"/>
      <c r="H588" s="9"/>
    </row>
    <row r="589" spans="6:8" x14ac:dyDescent="0.2">
      <c r="F589" s="9"/>
      <c r="G589" s="9"/>
      <c r="H589" s="9"/>
    </row>
    <row r="590" spans="6:8" x14ac:dyDescent="0.2">
      <c r="F590" s="9"/>
      <c r="G590" s="9"/>
      <c r="H590" s="9"/>
    </row>
    <row r="591" spans="6:8" x14ac:dyDescent="0.2">
      <c r="F591" s="9"/>
      <c r="G591" s="9"/>
      <c r="H591" s="9"/>
    </row>
    <row r="592" spans="6:8" x14ac:dyDescent="0.2">
      <c r="F592" s="9"/>
      <c r="G592" s="9"/>
      <c r="H592" s="9"/>
    </row>
    <row r="593" spans="6:8" x14ac:dyDescent="0.2">
      <c r="F593" s="9"/>
      <c r="G593" s="9"/>
      <c r="H593" s="9"/>
    </row>
    <row r="594" spans="6:8" x14ac:dyDescent="0.2">
      <c r="F594" s="9"/>
      <c r="G594" s="9"/>
      <c r="H594" s="9"/>
    </row>
    <row r="595" spans="6:8" x14ac:dyDescent="0.2">
      <c r="F595" s="9"/>
      <c r="G595" s="9"/>
      <c r="H595" s="9"/>
    </row>
    <row r="596" spans="6:8" x14ac:dyDescent="0.2">
      <c r="F596" s="9"/>
      <c r="G596" s="9"/>
      <c r="H596" s="9"/>
    </row>
    <row r="597" spans="6:8" x14ac:dyDescent="0.2">
      <c r="F597" s="9"/>
      <c r="G597" s="9"/>
      <c r="H597" s="9"/>
    </row>
    <row r="598" spans="6:8" x14ac:dyDescent="0.2">
      <c r="F598" s="9"/>
      <c r="G598" s="9"/>
      <c r="H598" s="9"/>
    </row>
    <row r="599" spans="6:8" x14ac:dyDescent="0.2">
      <c r="F599" s="9"/>
      <c r="G599" s="9"/>
      <c r="H599" s="9"/>
    </row>
    <row r="600" spans="6:8" x14ac:dyDescent="0.2">
      <c r="F600" s="9"/>
      <c r="G600" s="9"/>
      <c r="H600" s="9"/>
    </row>
    <row r="601" spans="6:8" x14ac:dyDescent="0.2">
      <c r="F601" s="9"/>
      <c r="G601" s="9"/>
      <c r="H601" s="9"/>
    </row>
    <row r="602" spans="6:8" x14ac:dyDescent="0.2">
      <c r="F602" s="9"/>
      <c r="G602" s="9"/>
      <c r="H602" s="9"/>
    </row>
    <row r="603" spans="6:8" x14ac:dyDescent="0.2">
      <c r="F603" s="9"/>
      <c r="G603" s="9"/>
      <c r="H603" s="9"/>
    </row>
    <row r="604" spans="6:8" x14ac:dyDescent="0.2">
      <c r="F604" s="9"/>
      <c r="G604" s="9"/>
      <c r="H604" s="9"/>
    </row>
    <row r="605" spans="6:8" x14ac:dyDescent="0.2">
      <c r="F605" s="9"/>
      <c r="G605" s="9"/>
      <c r="H605" s="9"/>
    </row>
    <row r="606" spans="6:8" x14ac:dyDescent="0.2">
      <c r="F606" s="9"/>
      <c r="G606" s="9"/>
      <c r="H606" s="9"/>
    </row>
    <row r="607" spans="6:8" x14ac:dyDescent="0.2">
      <c r="F607" s="9"/>
      <c r="G607" s="9"/>
      <c r="H607" s="9"/>
    </row>
    <row r="608" spans="6:8" x14ac:dyDescent="0.2">
      <c r="F608" s="9"/>
      <c r="G608" s="9"/>
      <c r="H608" s="9"/>
    </row>
    <row r="609" spans="6:8" x14ac:dyDescent="0.2">
      <c r="F609" s="9"/>
      <c r="G609" s="9"/>
      <c r="H609" s="9"/>
    </row>
    <row r="610" spans="6:8" x14ac:dyDescent="0.2">
      <c r="F610" s="9"/>
      <c r="G610" s="9"/>
      <c r="H610" s="9"/>
    </row>
    <row r="611" spans="6:8" x14ac:dyDescent="0.2">
      <c r="F611" s="9"/>
      <c r="G611" s="9"/>
      <c r="H611" s="9"/>
    </row>
    <row r="612" spans="6:8" x14ac:dyDescent="0.2">
      <c r="F612" s="9"/>
      <c r="G612" s="9"/>
      <c r="H612" s="9"/>
    </row>
    <row r="613" spans="6:8" x14ac:dyDescent="0.2">
      <c r="F613" s="9"/>
      <c r="G613" s="9"/>
      <c r="H613" s="9"/>
    </row>
    <row r="614" spans="6:8" x14ac:dyDescent="0.2">
      <c r="F614" s="9"/>
      <c r="G614" s="9"/>
      <c r="H614" s="9"/>
    </row>
    <row r="615" spans="6:8" x14ac:dyDescent="0.2">
      <c r="F615" s="9"/>
      <c r="G615" s="9"/>
      <c r="H615" s="9"/>
    </row>
    <row r="616" spans="6:8" x14ac:dyDescent="0.2">
      <c r="F616" s="9"/>
      <c r="G616" s="9"/>
      <c r="H616" s="9"/>
    </row>
    <row r="617" spans="6:8" x14ac:dyDescent="0.2">
      <c r="F617" s="9"/>
      <c r="G617" s="9"/>
      <c r="H617" s="9"/>
    </row>
    <row r="618" spans="6:8" x14ac:dyDescent="0.2">
      <c r="F618" s="9"/>
      <c r="G618" s="9"/>
      <c r="H618" s="9"/>
    </row>
    <row r="619" spans="6:8" x14ac:dyDescent="0.2">
      <c r="F619" s="9"/>
      <c r="G619" s="9"/>
      <c r="H619" s="9"/>
    </row>
    <row r="620" spans="6:8" x14ac:dyDescent="0.2">
      <c r="F620" s="9"/>
      <c r="G620" s="9"/>
      <c r="H620" s="9"/>
    </row>
    <row r="621" spans="6:8" x14ac:dyDescent="0.2">
      <c r="F621" s="9"/>
      <c r="G621" s="9"/>
      <c r="H621" s="9"/>
    </row>
    <row r="622" spans="6:8" x14ac:dyDescent="0.2">
      <c r="F622" s="9"/>
      <c r="G622" s="9"/>
      <c r="H622" s="9"/>
    </row>
    <row r="623" spans="6:8" x14ac:dyDescent="0.2">
      <c r="F623" s="9"/>
      <c r="G623" s="9"/>
      <c r="H623" s="9"/>
    </row>
    <row r="624" spans="6:8" x14ac:dyDescent="0.2">
      <c r="F624" s="9"/>
      <c r="G624" s="9"/>
      <c r="H624" s="9"/>
    </row>
    <row r="625" spans="6:8" x14ac:dyDescent="0.2">
      <c r="F625" s="9"/>
      <c r="G625" s="9"/>
      <c r="H625" s="9"/>
    </row>
    <row r="626" spans="6:8" x14ac:dyDescent="0.2">
      <c r="F626" s="9"/>
      <c r="G626" s="9"/>
      <c r="H626" s="9"/>
    </row>
    <row r="627" spans="6:8" x14ac:dyDescent="0.2">
      <c r="F627" s="9"/>
      <c r="G627" s="9"/>
      <c r="H627" s="9"/>
    </row>
    <row r="628" spans="6:8" x14ac:dyDescent="0.2">
      <c r="F628" s="9"/>
      <c r="G628" s="9"/>
      <c r="H628" s="9"/>
    </row>
    <row r="629" spans="6:8" x14ac:dyDescent="0.2">
      <c r="F629" s="9"/>
      <c r="G629" s="9"/>
      <c r="H629" s="9"/>
    </row>
    <row r="630" spans="6:8" x14ac:dyDescent="0.2">
      <c r="F630" s="9"/>
      <c r="G630" s="9"/>
      <c r="H630" s="9"/>
    </row>
    <row r="631" spans="6:8" x14ac:dyDescent="0.2">
      <c r="F631" s="9"/>
      <c r="G631" s="9"/>
      <c r="H631" s="9"/>
    </row>
    <row r="632" spans="6:8" x14ac:dyDescent="0.2">
      <c r="F632" s="9"/>
      <c r="G632" s="9"/>
      <c r="H632" s="9"/>
    </row>
    <row r="633" spans="6:8" x14ac:dyDescent="0.2">
      <c r="F633" s="9"/>
      <c r="G633" s="9"/>
      <c r="H633" s="9"/>
    </row>
    <row r="634" spans="6:8" x14ac:dyDescent="0.2">
      <c r="F634" s="9"/>
      <c r="G634" s="9"/>
      <c r="H634" s="9"/>
    </row>
    <row r="635" spans="6:8" x14ac:dyDescent="0.2">
      <c r="F635" s="9"/>
      <c r="G635" s="9"/>
      <c r="H635" s="9"/>
    </row>
    <row r="636" spans="6:8" x14ac:dyDescent="0.2">
      <c r="F636" s="9"/>
      <c r="G636" s="9"/>
      <c r="H636" s="9"/>
    </row>
    <row r="637" spans="6:8" x14ac:dyDescent="0.2">
      <c r="F637" s="9"/>
      <c r="G637" s="9"/>
      <c r="H637" s="9"/>
    </row>
    <row r="638" spans="6:8" x14ac:dyDescent="0.2">
      <c r="F638" s="9"/>
      <c r="G638" s="9"/>
      <c r="H638" s="9"/>
    </row>
    <row r="639" spans="6:8" x14ac:dyDescent="0.2">
      <c r="F639" s="9"/>
      <c r="G639" s="9"/>
      <c r="H639" s="9"/>
    </row>
    <row r="640" spans="6:8" x14ac:dyDescent="0.2">
      <c r="F640" s="9"/>
      <c r="G640" s="9"/>
      <c r="H640" s="9"/>
    </row>
    <row r="641" spans="6:8" x14ac:dyDescent="0.2">
      <c r="F641" s="9"/>
      <c r="G641" s="9"/>
      <c r="H641" s="9"/>
    </row>
    <row r="642" spans="6:8" x14ac:dyDescent="0.2">
      <c r="F642" s="9"/>
      <c r="G642" s="9"/>
      <c r="H642" s="9"/>
    </row>
    <row r="643" spans="6:8" x14ac:dyDescent="0.2">
      <c r="F643" s="9"/>
      <c r="G643" s="9"/>
      <c r="H643" s="9"/>
    </row>
    <row r="644" spans="6:8" x14ac:dyDescent="0.2">
      <c r="F644" s="9"/>
      <c r="G644" s="9"/>
      <c r="H644" s="9"/>
    </row>
    <row r="645" spans="6:8" x14ac:dyDescent="0.2">
      <c r="F645" s="9"/>
      <c r="G645" s="9"/>
      <c r="H645" s="9"/>
    </row>
    <row r="646" spans="6:8" x14ac:dyDescent="0.2">
      <c r="F646" s="9"/>
      <c r="G646" s="9"/>
      <c r="H646" s="9"/>
    </row>
    <row r="647" spans="6:8" x14ac:dyDescent="0.2">
      <c r="F647" s="9"/>
      <c r="G647" s="9"/>
      <c r="H647" s="9"/>
    </row>
    <row r="648" spans="6:8" x14ac:dyDescent="0.2">
      <c r="F648" s="9"/>
      <c r="G648" s="9"/>
      <c r="H648" s="9"/>
    </row>
    <row r="649" spans="6:8" x14ac:dyDescent="0.2">
      <c r="F649" s="9"/>
      <c r="G649" s="9"/>
      <c r="H649" s="9"/>
    </row>
    <row r="650" spans="6:8" x14ac:dyDescent="0.2">
      <c r="F650" s="9"/>
      <c r="G650" s="9"/>
      <c r="H650" s="9"/>
    </row>
    <row r="651" spans="6:8" x14ac:dyDescent="0.2">
      <c r="F651" s="9"/>
      <c r="G651" s="9"/>
      <c r="H651" s="9"/>
    </row>
    <row r="652" spans="6:8" x14ac:dyDescent="0.2">
      <c r="F652" s="9"/>
      <c r="G652" s="9"/>
      <c r="H652" s="9"/>
    </row>
    <row r="653" spans="6:8" x14ac:dyDescent="0.2">
      <c r="F653" s="9"/>
      <c r="G653" s="9"/>
      <c r="H653" s="9"/>
    </row>
    <row r="654" spans="6:8" x14ac:dyDescent="0.2">
      <c r="F654" s="9"/>
      <c r="G654" s="9"/>
      <c r="H654" s="9"/>
    </row>
    <row r="655" spans="6:8" x14ac:dyDescent="0.2">
      <c r="F655" s="9"/>
      <c r="G655" s="9"/>
      <c r="H655" s="9"/>
    </row>
    <row r="656" spans="6:8" x14ac:dyDescent="0.2">
      <c r="F656" s="9"/>
      <c r="G656" s="9"/>
      <c r="H656" s="9"/>
    </row>
    <row r="657" spans="6:8" x14ac:dyDescent="0.2">
      <c r="F657" s="9"/>
      <c r="G657" s="9"/>
      <c r="H657" s="9"/>
    </row>
    <row r="658" spans="6:8" x14ac:dyDescent="0.2">
      <c r="F658" s="9"/>
      <c r="G658" s="9"/>
      <c r="H658" s="9"/>
    </row>
    <row r="659" spans="6:8" x14ac:dyDescent="0.2">
      <c r="F659" s="9"/>
      <c r="G659" s="9"/>
      <c r="H659" s="9"/>
    </row>
    <row r="660" spans="6:8" x14ac:dyDescent="0.2">
      <c r="F660" s="9"/>
      <c r="G660" s="9"/>
      <c r="H660" s="9"/>
    </row>
    <row r="661" spans="6:8" x14ac:dyDescent="0.2">
      <c r="F661" s="9"/>
      <c r="G661" s="9"/>
      <c r="H661" s="9"/>
    </row>
    <row r="662" spans="6:8" x14ac:dyDescent="0.2">
      <c r="F662" s="9"/>
      <c r="G662" s="9"/>
      <c r="H662" s="9"/>
    </row>
    <row r="663" spans="6:8" x14ac:dyDescent="0.2">
      <c r="F663" s="9"/>
      <c r="G663" s="9"/>
      <c r="H663" s="9"/>
    </row>
    <row r="664" spans="6:8" x14ac:dyDescent="0.2">
      <c r="F664" s="9"/>
      <c r="G664" s="9"/>
      <c r="H664" s="9"/>
    </row>
    <row r="665" spans="6:8" x14ac:dyDescent="0.2">
      <c r="F665" s="9"/>
      <c r="G665" s="9"/>
      <c r="H665" s="9"/>
    </row>
    <row r="666" spans="6:8" x14ac:dyDescent="0.2">
      <c r="F666" s="9"/>
      <c r="G666" s="9"/>
      <c r="H666" s="9"/>
    </row>
    <row r="667" spans="6:8" x14ac:dyDescent="0.2">
      <c r="F667" s="9"/>
      <c r="G667" s="9"/>
      <c r="H667" s="9"/>
    </row>
    <row r="668" spans="6:8" x14ac:dyDescent="0.2">
      <c r="F668" s="9"/>
      <c r="G668" s="9"/>
      <c r="H668" s="9"/>
    </row>
    <row r="669" spans="6:8" x14ac:dyDescent="0.2">
      <c r="F669" s="9"/>
      <c r="G669" s="9"/>
      <c r="H669" s="9"/>
    </row>
    <row r="670" spans="6:8" x14ac:dyDescent="0.2">
      <c r="F670" s="9"/>
      <c r="G670" s="9"/>
      <c r="H670" s="9"/>
    </row>
    <row r="671" spans="6:8" x14ac:dyDescent="0.2">
      <c r="F671" s="9"/>
      <c r="G671" s="9"/>
      <c r="H671" s="9"/>
    </row>
    <row r="672" spans="6:8" x14ac:dyDescent="0.2">
      <c r="F672" s="9"/>
      <c r="G672" s="9"/>
      <c r="H672" s="9"/>
    </row>
    <row r="673" spans="6:8" x14ac:dyDescent="0.2">
      <c r="F673" s="9"/>
      <c r="G673" s="9"/>
      <c r="H673" s="9"/>
    </row>
    <row r="674" spans="6:8" x14ac:dyDescent="0.2">
      <c r="F674" s="9"/>
      <c r="G674" s="9"/>
      <c r="H674" s="9"/>
    </row>
    <row r="675" spans="6:8" x14ac:dyDescent="0.2">
      <c r="F675" s="9"/>
      <c r="G675" s="9"/>
      <c r="H675" s="9"/>
    </row>
    <row r="676" spans="6:8" x14ac:dyDescent="0.2">
      <c r="F676" s="9"/>
      <c r="G676" s="9"/>
      <c r="H676" s="9"/>
    </row>
    <row r="677" spans="6:8" x14ac:dyDescent="0.2">
      <c r="F677" s="9"/>
      <c r="G677" s="9"/>
      <c r="H677" s="9"/>
    </row>
    <row r="678" spans="6:8" x14ac:dyDescent="0.2">
      <c r="F678" s="9"/>
      <c r="G678" s="9"/>
      <c r="H678" s="9"/>
    </row>
    <row r="679" spans="6:8" x14ac:dyDescent="0.2">
      <c r="F679" s="9"/>
      <c r="G679" s="9"/>
      <c r="H679" s="9"/>
    </row>
    <row r="680" spans="6:8" x14ac:dyDescent="0.2">
      <c r="F680" s="9"/>
      <c r="G680" s="9"/>
      <c r="H680" s="9"/>
    </row>
    <row r="681" spans="6:8" x14ac:dyDescent="0.2">
      <c r="F681" s="9"/>
      <c r="G681" s="9"/>
      <c r="H681" s="9"/>
    </row>
    <row r="682" spans="6:8" x14ac:dyDescent="0.2">
      <c r="F682" s="9"/>
      <c r="G682" s="9"/>
      <c r="H682" s="9"/>
    </row>
    <row r="683" spans="6:8" x14ac:dyDescent="0.2">
      <c r="F683" s="9"/>
      <c r="G683" s="9"/>
      <c r="H683" s="9"/>
    </row>
    <row r="684" spans="6:8" x14ac:dyDescent="0.2">
      <c r="F684" s="9"/>
      <c r="G684" s="9"/>
      <c r="H684" s="9"/>
    </row>
    <row r="685" spans="6:8" x14ac:dyDescent="0.2">
      <c r="F685" s="9"/>
      <c r="G685" s="9"/>
      <c r="H685" s="9"/>
    </row>
    <row r="686" spans="6:8" x14ac:dyDescent="0.2">
      <c r="F686" s="9"/>
      <c r="G686" s="9"/>
      <c r="H686" s="9"/>
    </row>
    <row r="687" spans="6:8" x14ac:dyDescent="0.2">
      <c r="F687" s="9"/>
      <c r="G687" s="9"/>
      <c r="H687" s="9"/>
    </row>
    <row r="688" spans="6:8" x14ac:dyDescent="0.2">
      <c r="F688" s="9"/>
      <c r="G688" s="9"/>
      <c r="H688" s="9"/>
    </row>
    <row r="689" spans="6:8" x14ac:dyDescent="0.2">
      <c r="F689" s="9"/>
      <c r="G689" s="9"/>
      <c r="H689" s="9"/>
    </row>
    <row r="690" spans="6:8" x14ac:dyDescent="0.2">
      <c r="F690" s="9"/>
      <c r="G690" s="9"/>
      <c r="H690" s="9"/>
    </row>
    <row r="691" spans="6:8" x14ac:dyDescent="0.2">
      <c r="F691" s="9"/>
      <c r="G691" s="9"/>
      <c r="H691" s="9"/>
    </row>
    <row r="692" spans="6:8" x14ac:dyDescent="0.2">
      <c r="F692" s="9"/>
      <c r="G692" s="9"/>
      <c r="H692" s="9"/>
    </row>
    <row r="693" spans="6:8" x14ac:dyDescent="0.2">
      <c r="F693" s="9"/>
      <c r="G693" s="9"/>
      <c r="H693" s="9"/>
    </row>
    <row r="694" spans="6:8" x14ac:dyDescent="0.2">
      <c r="F694" s="9"/>
      <c r="G694" s="9"/>
      <c r="H694" s="9"/>
    </row>
    <row r="695" spans="6:8" x14ac:dyDescent="0.2">
      <c r="F695" s="9"/>
      <c r="G695" s="9"/>
      <c r="H695" s="9"/>
    </row>
    <row r="696" spans="6:8" x14ac:dyDescent="0.2">
      <c r="F696" s="9"/>
      <c r="G696" s="9"/>
      <c r="H696" s="9"/>
    </row>
    <row r="697" spans="6:8" x14ac:dyDescent="0.2">
      <c r="F697" s="9"/>
      <c r="G697" s="9"/>
      <c r="H697" s="9"/>
    </row>
    <row r="698" spans="6:8" x14ac:dyDescent="0.2">
      <c r="F698" s="9"/>
      <c r="G698" s="9"/>
      <c r="H698" s="9"/>
    </row>
    <row r="699" spans="6:8" x14ac:dyDescent="0.2">
      <c r="F699" s="9"/>
      <c r="G699" s="9"/>
      <c r="H699" s="9"/>
    </row>
    <row r="700" spans="6:8" x14ac:dyDescent="0.2">
      <c r="F700" s="9"/>
      <c r="G700" s="9"/>
      <c r="H700" s="9"/>
    </row>
    <row r="701" spans="6:8" x14ac:dyDescent="0.2">
      <c r="F701" s="9"/>
      <c r="G701" s="9"/>
      <c r="H701" s="9"/>
    </row>
    <row r="702" spans="6:8" x14ac:dyDescent="0.2">
      <c r="F702" s="9"/>
      <c r="G702" s="9"/>
      <c r="H702" s="9"/>
    </row>
    <row r="703" spans="6:8" x14ac:dyDescent="0.2">
      <c r="F703" s="9"/>
      <c r="G703" s="9"/>
      <c r="H703" s="9"/>
    </row>
    <row r="704" spans="6:8" x14ac:dyDescent="0.2">
      <c r="F704" s="9"/>
      <c r="G704" s="9"/>
      <c r="H704" s="9"/>
    </row>
    <row r="705" spans="6:8" x14ac:dyDescent="0.2">
      <c r="F705" s="9"/>
      <c r="G705" s="9"/>
      <c r="H705" s="9"/>
    </row>
    <row r="706" spans="6:8" x14ac:dyDescent="0.2">
      <c r="F706" s="9"/>
      <c r="G706" s="9"/>
      <c r="H706" s="9"/>
    </row>
    <row r="707" spans="6:8" x14ac:dyDescent="0.2">
      <c r="F707" s="9"/>
      <c r="G707" s="9"/>
      <c r="H707" s="9"/>
    </row>
    <row r="708" spans="6:8" x14ac:dyDescent="0.2">
      <c r="F708" s="9"/>
      <c r="G708" s="9"/>
      <c r="H708" s="9"/>
    </row>
    <row r="709" spans="6:8" x14ac:dyDescent="0.2">
      <c r="F709" s="9"/>
      <c r="G709" s="9"/>
      <c r="H709" s="9"/>
    </row>
    <row r="710" spans="6:8" x14ac:dyDescent="0.2">
      <c r="F710" s="9"/>
      <c r="G710" s="9"/>
      <c r="H710" s="9"/>
    </row>
    <row r="711" spans="6:8" x14ac:dyDescent="0.2">
      <c r="F711" s="9"/>
      <c r="G711" s="9"/>
      <c r="H711" s="9"/>
    </row>
    <row r="712" spans="6:8" x14ac:dyDescent="0.2">
      <c r="F712" s="9"/>
      <c r="G712" s="9"/>
      <c r="H712" s="9"/>
    </row>
    <row r="713" spans="6:8" x14ac:dyDescent="0.2">
      <c r="F713" s="9"/>
      <c r="G713" s="9"/>
      <c r="H713" s="9"/>
    </row>
    <row r="714" spans="6:8" x14ac:dyDescent="0.2">
      <c r="F714" s="9"/>
      <c r="G714" s="9"/>
      <c r="H714" s="9"/>
    </row>
    <row r="715" spans="6:8" x14ac:dyDescent="0.2">
      <c r="F715" s="9"/>
      <c r="G715" s="9"/>
      <c r="H715" s="9"/>
    </row>
    <row r="716" spans="6:8" x14ac:dyDescent="0.2">
      <c r="F716" s="9"/>
      <c r="G716" s="9"/>
      <c r="H716" s="9"/>
    </row>
    <row r="717" spans="6:8" x14ac:dyDescent="0.2">
      <c r="F717" s="9"/>
      <c r="G717" s="9"/>
      <c r="H717" s="9"/>
    </row>
    <row r="718" spans="6:8" x14ac:dyDescent="0.2">
      <c r="F718" s="9"/>
      <c r="G718" s="9"/>
      <c r="H718" s="9"/>
    </row>
    <row r="719" spans="6:8" x14ac:dyDescent="0.2">
      <c r="F719" s="9"/>
      <c r="G719" s="9"/>
      <c r="H719" s="9"/>
    </row>
    <row r="720" spans="6:8" x14ac:dyDescent="0.2">
      <c r="F720" s="9"/>
      <c r="G720" s="9"/>
      <c r="H720" s="9"/>
    </row>
    <row r="721" spans="6:8" x14ac:dyDescent="0.2">
      <c r="F721" s="9"/>
      <c r="G721" s="9"/>
      <c r="H721" s="9"/>
    </row>
    <row r="722" spans="6:8" x14ac:dyDescent="0.2">
      <c r="F722" s="9"/>
      <c r="G722" s="9"/>
      <c r="H722" s="9"/>
    </row>
    <row r="723" spans="6:8" x14ac:dyDescent="0.2">
      <c r="F723" s="9"/>
      <c r="G723" s="9"/>
      <c r="H723" s="9"/>
    </row>
    <row r="724" spans="6:8" x14ac:dyDescent="0.2">
      <c r="F724" s="9"/>
      <c r="G724" s="9"/>
      <c r="H724" s="9"/>
    </row>
    <row r="725" spans="6:8" x14ac:dyDescent="0.2">
      <c r="F725" s="9"/>
      <c r="G725" s="9"/>
      <c r="H725" s="9"/>
    </row>
    <row r="726" spans="6:8" x14ac:dyDescent="0.2">
      <c r="F726" s="9"/>
      <c r="G726" s="9"/>
      <c r="H726" s="9"/>
    </row>
    <row r="727" spans="6:8" x14ac:dyDescent="0.2">
      <c r="F727" s="9"/>
      <c r="G727" s="9"/>
      <c r="H727" s="9"/>
    </row>
    <row r="728" spans="6:8" x14ac:dyDescent="0.2">
      <c r="F728" s="9"/>
      <c r="G728" s="9"/>
      <c r="H728" s="9"/>
    </row>
    <row r="729" spans="6:8" x14ac:dyDescent="0.2">
      <c r="F729" s="9"/>
      <c r="G729" s="9"/>
      <c r="H729" s="9"/>
    </row>
    <row r="730" spans="6:8" x14ac:dyDescent="0.2">
      <c r="F730" s="9"/>
      <c r="G730" s="9"/>
      <c r="H730" s="9"/>
    </row>
    <row r="731" spans="6:8" x14ac:dyDescent="0.2">
      <c r="F731" s="9"/>
      <c r="G731" s="9"/>
      <c r="H731" s="9"/>
    </row>
    <row r="732" spans="6:8" x14ac:dyDescent="0.2">
      <c r="F732" s="9"/>
      <c r="G732" s="9"/>
      <c r="H732" s="9"/>
    </row>
    <row r="733" spans="6:8" x14ac:dyDescent="0.2">
      <c r="F733" s="9"/>
      <c r="G733" s="9"/>
      <c r="H733" s="9"/>
    </row>
    <row r="734" spans="6:8" x14ac:dyDescent="0.2">
      <c r="F734" s="9"/>
      <c r="G734" s="9"/>
      <c r="H734" s="9"/>
    </row>
    <row r="735" spans="6:8" x14ac:dyDescent="0.2">
      <c r="F735" s="9"/>
      <c r="G735" s="9"/>
      <c r="H735" s="9"/>
    </row>
    <row r="736" spans="6:8" x14ac:dyDescent="0.2">
      <c r="F736" s="9"/>
      <c r="G736" s="9"/>
      <c r="H736" s="9"/>
    </row>
    <row r="737" spans="6:8" x14ac:dyDescent="0.2">
      <c r="F737" s="9"/>
      <c r="G737" s="9"/>
      <c r="H737" s="9"/>
    </row>
    <row r="738" spans="6:8" x14ac:dyDescent="0.2">
      <c r="F738" s="9"/>
      <c r="G738" s="9"/>
      <c r="H738" s="9"/>
    </row>
    <row r="739" spans="6:8" x14ac:dyDescent="0.2">
      <c r="F739" s="9"/>
      <c r="G739" s="9"/>
      <c r="H739" s="9"/>
    </row>
    <row r="740" spans="6:8" x14ac:dyDescent="0.2">
      <c r="F740" s="9"/>
      <c r="G740" s="9"/>
      <c r="H740" s="9"/>
    </row>
    <row r="741" spans="6:8" x14ac:dyDescent="0.2">
      <c r="F741" s="9"/>
      <c r="G741" s="9"/>
      <c r="H741" s="9"/>
    </row>
    <row r="742" spans="6:8" x14ac:dyDescent="0.2">
      <c r="F742" s="9"/>
      <c r="G742" s="9"/>
      <c r="H742" s="9"/>
    </row>
    <row r="743" spans="6:8" x14ac:dyDescent="0.2">
      <c r="F743" s="9"/>
      <c r="G743" s="9"/>
      <c r="H743" s="9"/>
    </row>
    <row r="744" spans="6:8" x14ac:dyDescent="0.2">
      <c r="F744" s="9"/>
      <c r="G744" s="9"/>
      <c r="H744" s="9"/>
    </row>
    <row r="745" spans="6:8" x14ac:dyDescent="0.2">
      <c r="F745" s="9"/>
      <c r="G745" s="9"/>
      <c r="H745" s="9"/>
    </row>
    <row r="746" spans="6:8" x14ac:dyDescent="0.2">
      <c r="F746" s="9"/>
      <c r="G746" s="9"/>
      <c r="H746" s="9"/>
    </row>
    <row r="747" spans="6:8" x14ac:dyDescent="0.2">
      <c r="F747" s="9"/>
      <c r="G747" s="9"/>
      <c r="H747" s="9"/>
    </row>
    <row r="748" spans="6:8" x14ac:dyDescent="0.2">
      <c r="F748" s="9"/>
      <c r="G748" s="9"/>
      <c r="H748" s="9"/>
    </row>
    <row r="749" spans="6:8" x14ac:dyDescent="0.2">
      <c r="F749" s="9"/>
      <c r="G749" s="9"/>
      <c r="H749" s="9"/>
    </row>
    <row r="750" spans="6:8" x14ac:dyDescent="0.2">
      <c r="F750" s="9"/>
      <c r="G750" s="9"/>
      <c r="H750" s="9"/>
    </row>
    <row r="751" spans="6:8" x14ac:dyDescent="0.2">
      <c r="F751" s="9"/>
      <c r="G751" s="9"/>
      <c r="H751" s="9"/>
    </row>
    <row r="752" spans="6:8" x14ac:dyDescent="0.2">
      <c r="F752" s="9"/>
      <c r="G752" s="9"/>
      <c r="H752" s="9"/>
    </row>
    <row r="753" spans="6:8" x14ac:dyDescent="0.2">
      <c r="F753" s="9"/>
      <c r="G753" s="9"/>
      <c r="H753" s="9"/>
    </row>
    <row r="754" spans="6:8" x14ac:dyDescent="0.2">
      <c r="F754" s="9"/>
      <c r="G754" s="9"/>
      <c r="H754" s="9"/>
    </row>
    <row r="755" spans="6:8" x14ac:dyDescent="0.2">
      <c r="F755" s="9"/>
      <c r="G755" s="9"/>
      <c r="H755" s="9"/>
    </row>
    <row r="756" spans="6:8" x14ac:dyDescent="0.2">
      <c r="F756" s="9"/>
      <c r="G756" s="9"/>
      <c r="H756" s="9"/>
    </row>
    <row r="757" spans="6:8" x14ac:dyDescent="0.2">
      <c r="F757" s="9"/>
      <c r="G757" s="9"/>
      <c r="H757" s="9"/>
    </row>
    <row r="758" spans="6:8" x14ac:dyDescent="0.2">
      <c r="F758" s="9"/>
      <c r="G758" s="9"/>
      <c r="H758" s="9"/>
    </row>
    <row r="759" spans="6:8" x14ac:dyDescent="0.2">
      <c r="F759" s="9"/>
      <c r="G759" s="9"/>
      <c r="H759" s="9"/>
    </row>
    <row r="760" spans="6:8" x14ac:dyDescent="0.2">
      <c r="F760" s="9"/>
      <c r="G760" s="9"/>
      <c r="H760" s="9"/>
    </row>
    <row r="761" spans="6:8" x14ac:dyDescent="0.2">
      <c r="F761" s="9"/>
      <c r="G761" s="9"/>
      <c r="H761" s="9"/>
    </row>
    <row r="762" spans="6:8" x14ac:dyDescent="0.2">
      <c r="F762" s="9"/>
      <c r="G762" s="9"/>
      <c r="H762" s="9"/>
    </row>
    <row r="763" spans="6:8" x14ac:dyDescent="0.2">
      <c r="F763" s="9"/>
      <c r="G763" s="9"/>
      <c r="H763" s="9"/>
    </row>
    <row r="764" spans="6:8" x14ac:dyDescent="0.2">
      <c r="F764" s="9"/>
      <c r="G764" s="9"/>
      <c r="H764" s="9"/>
    </row>
    <row r="765" spans="6:8" x14ac:dyDescent="0.2">
      <c r="F765" s="9"/>
      <c r="G765" s="9"/>
      <c r="H765" s="9"/>
    </row>
    <row r="766" spans="6:8" x14ac:dyDescent="0.2">
      <c r="F766" s="9"/>
      <c r="G766" s="9"/>
      <c r="H766" s="9"/>
    </row>
    <row r="767" spans="6:8" x14ac:dyDescent="0.2">
      <c r="F767" s="9"/>
      <c r="G767" s="9"/>
      <c r="H767" s="9"/>
    </row>
    <row r="768" spans="6:8" x14ac:dyDescent="0.2">
      <c r="F768" s="9"/>
      <c r="G768" s="9"/>
      <c r="H768" s="9"/>
    </row>
    <row r="769" spans="6:8" x14ac:dyDescent="0.2">
      <c r="F769" s="9"/>
      <c r="G769" s="9"/>
      <c r="H769" s="9"/>
    </row>
    <row r="770" spans="6:8" x14ac:dyDescent="0.2">
      <c r="F770" s="9"/>
      <c r="G770" s="9"/>
      <c r="H770" s="9"/>
    </row>
    <row r="771" spans="6:8" x14ac:dyDescent="0.2">
      <c r="F771" s="9"/>
      <c r="G771" s="9"/>
      <c r="H771" s="9"/>
    </row>
    <row r="772" spans="6:8" x14ac:dyDescent="0.2">
      <c r="F772" s="9"/>
      <c r="G772" s="9"/>
      <c r="H772" s="9"/>
    </row>
    <row r="773" spans="6:8" x14ac:dyDescent="0.2">
      <c r="F773" s="9"/>
      <c r="G773" s="9"/>
      <c r="H773" s="9"/>
    </row>
    <row r="774" spans="6:8" x14ac:dyDescent="0.2">
      <c r="F774" s="9"/>
      <c r="G774" s="9"/>
      <c r="H774" s="9"/>
    </row>
    <row r="775" spans="6:8" x14ac:dyDescent="0.2">
      <c r="F775" s="9"/>
      <c r="G775" s="9"/>
      <c r="H775" s="9"/>
    </row>
    <row r="776" spans="6:8" x14ac:dyDescent="0.2">
      <c r="F776" s="9"/>
      <c r="G776" s="9"/>
      <c r="H776" s="9"/>
    </row>
    <row r="777" spans="6:8" x14ac:dyDescent="0.2">
      <c r="F777" s="9"/>
      <c r="G777" s="9"/>
      <c r="H777" s="9"/>
    </row>
    <row r="778" spans="6:8" x14ac:dyDescent="0.2">
      <c r="F778" s="9"/>
      <c r="G778" s="9"/>
      <c r="H778" s="9"/>
    </row>
    <row r="779" spans="6:8" x14ac:dyDescent="0.2">
      <c r="F779" s="9"/>
      <c r="G779" s="9"/>
      <c r="H779" s="9"/>
    </row>
    <row r="780" spans="6:8" x14ac:dyDescent="0.2">
      <c r="F780" s="9"/>
      <c r="G780" s="9"/>
      <c r="H780" s="9"/>
    </row>
    <row r="781" spans="6:8" x14ac:dyDescent="0.2">
      <c r="F781" s="9"/>
      <c r="G781" s="9"/>
      <c r="H781" s="9"/>
    </row>
    <row r="782" spans="6:8" x14ac:dyDescent="0.2">
      <c r="F782" s="9"/>
      <c r="G782" s="9"/>
      <c r="H782" s="9"/>
    </row>
    <row r="783" spans="6:8" x14ac:dyDescent="0.2">
      <c r="F783" s="9"/>
      <c r="G783" s="9"/>
      <c r="H783" s="9"/>
    </row>
    <row r="784" spans="6:8" x14ac:dyDescent="0.2">
      <c r="F784" s="9"/>
      <c r="G784" s="9"/>
      <c r="H784" s="9"/>
    </row>
    <row r="785" spans="6:8" x14ac:dyDescent="0.2">
      <c r="F785" s="9"/>
      <c r="G785" s="9"/>
      <c r="H785" s="9"/>
    </row>
    <row r="786" spans="6:8" x14ac:dyDescent="0.2">
      <c r="F786" s="9"/>
      <c r="G786" s="9"/>
      <c r="H786" s="9"/>
    </row>
    <row r="787" spans="6:8" x14ac:dyDescent="0.2">
      <c r="F787" s="9"/>
      <c r="G787" s="9"/>
      <c r="H787" s="9"/>
    </row>
    <row r="788" spans="6:8" x14ac:dyDescent="0.2">
      <c r="F788" s="9"/>
      <c r="G788" s="9"/>
      <c r="H788" s="9"/>
    </row>
    <row r="789" spans="6:8" x14ac:dyDescent="0.2">
      <c r="F789" s="9"/>
      <c r="G789" s="9"/>
      <c r="H789" s="9"/>
    </row>
    <row r="790" spans="6:8" x14ac:dyDescent="0.2">
      <c r="F790" s="9"/>
      <c r="G790" s="9"/>
      <c r="H790" s="9"/>
    </row>
    <row r="791" spans="6:8" x14ac:dyDescent="0.2">
      <c r="F791" s="9"/>
      <c r="G791" s="9"/>
      <c r="H791" s="9"/>
    </row>
    <row r="792" spans="6:8" x14ac:dyDescent="0.2">
      <c r="F792" s="9"/>
      <c r="G792" s="9"/>
      <c r="H792" s="9"/>
    </row>
    <row r="793" spans="6:8" x14ac:dyDescent="0.2">
      <c r="F793" s="9"/>
      <c r="G793" s="9"/>
      <c r="H793" s="9"/>
    </row>
    <row r="794" spans="6:8" x14ac:dyDescent="0.2">
      <c r="F794" s="9"/>
      <c r="G794" s="9"/>
      <c r="H794" s="9"/>
    </row>
    <row r="795" spans="6:8" x14ac:dyDescent="0.2">
      <c r="F795" s="9"/>
      <c r="G795" s="9"/>
      <c r="H795" s="9"/>
    </row>
    <row r="796" spans="6:8" x14ac:dyDescent="0.2">
      <c r="F796" s="9"/>
      <c r="G796" s="9"/>
      <c r="H796" s="9"/>
    </row>
    <row r="797" spans="6:8" x14ac:dyDescent="0.2">
      <c r="F797" s="9"/>
      <c r="G797" s="9"/>
      <c r="H797" s="9"/>
    </row>
    <row r="798" spans="6:8" x14ac:dyDescent="0.2">
      <c r="F798" s="9"/>
      <c r="G798" s="9"/>
      <c r="H798" s="9"/>
    </row>
    <row r="799" spans="6:8" x14ac:dyDescent="0.2">
      <c r="F799" s="9"/>
      <c r="G799" s="9"/>
      <c r="H799" s="9"/>
    </row>
    <row r="800" spans="6:8" x14ac:dyDescent="0.2">
      <c r="F800" s="9"/>
      <c r="G800" s="9"/>
      <c r="H800" s="9"/>
    </row>
    <row r="801" spans="6:8" x14ac:dyDescent="0.2">
      <c r="F801" s="9"/>
      <c r="G801" s="9"/>
      <c r="H801" s="9"/>
    </row>
    <row r="802" spans="6:8" x14ac:dyDescent="0.2">
      <c r="F802" s="9"/>
      <c r="G802" s="9"/>
      <c r="H802" s="9"/>
    </row>
    <row r="803" spans="6:8" x14ac:dyDescent="0.2">
      <c r="F803" s="9"/>
      <c r="G803" s="9"/>
      <c r="H803" s="9"/>
    </row>
    <row r="804" spans="6:8" x14ac:dyDescent="0.2">
      <c r="F804" s="9"/>
      <c r="G804" s="9"/>
      <c r="H804" s="9"/>
    </row>
    <row r="805" spans="6:8" x14ac:dyDescent="0.2">
      <c r="F805" s="9"/>
      <c r="G805" s="9"/>
      <c r="H805" s="9"/>
    </row>
    <row r="806" spans="6:8" x14ac:dyDescent="0.2">
      <c r="F806" s="9"/>
      <c r="G806" s="9"/>
      <c r="H806" s="9"/>
    </row>
    <row r="807" spans="6:8" x14ac:dyDescent="0.2">
      <c r="F807" s="9"/>
      <c r="G807" s="9"/>
      <c r="H807" s="9"/>
    </row>
    <row r="808" spans="6:8" x14ac:dyDescent="0.2">
      <c r="F808" s="9"/>
      <c r="G808" s="9"/>
      <c r="H808" s="9"/>
    </row>
    <row r="809" spans="6:8" x14ac:dyDescent="0.2">
      <c r="F809" s="9"/>
      <c r="G809" s="9"/>
      <c r="H809" s="9"/>
    </row>
    <row r="810" spans="6:8" x14ac:dyDescent="0.2">
      <c r="F810" s="9"/>
      <c r="G810" s="9"/>
      <c r="H810" s="9"/>
    </row>
    <row r="811" spans="6:8" x14ac:dyDescent="0.2">
      <c r="F811" s="9"/>
      <c r="G811" s="9"/>
      <c r="H811" s="9"/>
    </row>
    <row r="812" spans="6:8" x14ac:dyDescent="0.2">
      <c r="F812" s="9"/>
      <c r="G812" s="9"/>
      <c r="H812" s="9"/>
    </row>
    <row r="813" spans="6:8" x14ac:dyDescent="0.2">
      <c r="F813" s="9"/>
      <c r="G813" s="9"/>
      <c r="H813" s="9"/>
    </row>
    <row r="814" spans="6:8" x14ac:dyDescent="0.2">
      <c r="F814" s="9"/>
      <c r="G814" s="9"/>
      <c r="H814" s="9"/>
    </row>
    <row r="815" spans="6:8" x14ac:dyDescent="0.2">
      <c r="F815" s="9"/>
      <c r="G815" s="9"/>
      <c r="H815" s="9"/>
    </row>
    <row r="816" spans="6:8" x14ac:dyDescent="0.2">
      <c r="F816" s="9"/>
      <c r="G816" s="9"/>
      <c r="H816" s="9"/>
    </row>
    <row r="817" spans="6:8" x14ac:dyDescent="0.2">
      <c r="F817" s="9"/>
      <c r="G817" s="9"/>
      <c r="H817" s="9"/>
    </row>
    <row r="818" spans="6:8" x14ac:dyDescent="0.2">
      <c r="F818" s="9"/>
      <c r="G818" s="9"/>
      <c r="H818" s="9"/>
    </row>
    <row r="819" spans="6:8" x14ac:dyDescent="0.2">
      <c r="F819" s="9"/>
      <c r="G819" s="9"/>
      <c r="H819" s="9"/>
    </row>
    <row r="820" spans="6:8" x14ac:dyDescent="0.2">
      <c r="F820" s="9"/>
      <c r="G820" s="9"/>
      <c r="H820" s="9"/>
    </row>
    <row r="821" spans="6:8" x14ac:dyDescent="0.2">
      <c r="F821" s="9"/>
      <c r="G821" s="9"/>
      <c r="H821" s="9"/>
    </row>
    <row r="822" spans="6:8" x14ac:dyDescent="0.2">
      <c r="F822" s="9"/>
      <c r="G822" s="9"/>
      <c r="H822" s="9"/>
    </row>
    <row r="823" spans="6:8" x14ac:dyDescent="0.2">
      <c r="F823" s="9"/>
      <c r="G823" s="9"/>
      <c r="H823" s="9"/>
    </row>
    <row r="824" spans="6:8" x14ac:dyDescent="0.2">
      <c r="F824" s="9"/>
      <c r="G824" s="9"/>
      <c r="H824" s="9"/>
    </row>
    <row r="825" spans="6:8" x14ac:dyDescent="0.2">
      <c r="F825" s="9"/>
      <c r="G825" s="9"/>
      <c r="H825" s="9"/>
    </row>
    <row r="826" spans="6:8" x14ac:dyDescent="0.2">
      <c r="F826" s="9"/>
      <c r="G826" s="9"/>
      <c r="H826" s="9"/>
    </row>
    <row r="827" spans="6:8" x14ac:dyDescent="0.2">
      <c r="F827" s="9"/>
      <c r="G827" s="9"/>
      <c r="H827" s="9"/>
    </row>
    <row r="828" spans="6:8" x14ac:dyDescent="0.2">
      <c r="F828" s="9"/>
      <c r="G828" s="9"/>
      <c r="H828" s="9"/>
    </row>
    <row r="829" spans="6:8" x14ac:dyDescent="0.2">
      <c r="F829" s="9"/>
      <c r="G829" s="9"/>
      <c r="H829" s="9"/>
    </row>
    <row r="830" spans="6:8" x14ac:dyDescent="0.2">
      <c r="F830" s="9"/>
      <c r="G830" s="9"/>
      <c r="H830" s="9"/>
    </row>
    <row r="831" spans="6:8" x14ac:dyDescent="0.2">
      <c r="F831" s="9"/>
      <c r="G831" s="9"/>
      <c r="H831" s="9"/>
    </row>
    <row r="832" spans="6:8" x14ac:dyDescent="0.2">
      <c r="F832" s="9"/>
      <c r="G832" s="9"/>
      <c r="H832" s="9"/>
    </row>
    <row r="833" spans="6:8" x14ac:dyDescent="0.2">
      <c r="F833" s="9"/>
      <c r="G833" s="9"/>
      <c r="H833" s="9"/>
    </row>
    <row r="834" spans="6:8" x14ac:dyDescent="0.2">
      <c r="F834" s="9"/>
      <c r="G834" s="9"/>
      <c r="H834" s="9"/>
    </row>
    <row r="835" spans="6:8" x14ac:dyDescent="0.2">
      <c r="F835" s="9"/>
      <c r="G835" s="9"/>
      <c r="H835" s="9"/>
    </row>
    <row r="836" spans="6:8" x14ac:dyDescent="0.2">
      <c r="F836" s="9"/>
      <c r="G836" s="9"/>
      <c r="H836" s="9"/>
    </row>
    <row r="837" spans="6:8" x14ac:dyDescent="0.2">
      <c r="F837" s="9"/>
      <c r="G837" s="9"/>
      <c r="H837" s="9"/>
    </row>
    <row r="838" spans="6:8" x14ac:dyDescent="0.2">
      <c r="F838" s="9"/>
      <c r="G838" s="9"/>
      <c r="H838" s="9"/>
    </row>
    <row r="839" spans="6:8" x14ac:dyDescent="0.2">
      <c r="F839" s="9"/>
      <c r="G839" s="9"/>
      <c r="H839" s="9"/>
    </row>
    <row r="840" spans="6:8" x14ac:dyDescent="0.2">
      <c r="F840" s="9"/>
      <c r="G840" s="9"/>
      <c r="H840" s="9"/>
    </row>
    <row r="841" spans="6:8" x14ac:dyDescent="0.2">
      <c r="F841" s="9"/>
      <c r="G841" s="9"/>
      <c r="H841" s="9"/>
    </row>
    <row r="842" spans="6:8" x14ac:dyDescent="0.2">
      <c r="F842" s="9"/>
      <c r="G842" s="9"/>
      <c r="H842" s="9"/>
    </row>
    <row r="843" spans="6:8" x14ac:dyDescent="0.2">
      <c r="F843" s="9"/>
      <c r="G843" s="9"/>
      <c r="H843" s="9"/>
    </row>
    <row r="844" spans="6:8" x14ac:dyDescent="0.2">
      <c r="F844" s="9"/>
      <c r="G844" s="9"/>
      <c r="H844" s="9"/>
    </row>
    <row r="845" spans="6:8" x14ac:dyDescent="0.2">
      <c r="F845" s="9"/>
      <c r="G845" s="9"/>
      <c r="H845" s="9"/>
    </row>
    <row r="846" spans="6:8" x14ac:dyDescent="0.2">
      <c r="F846" s="9"/>
      <c r="G846" s="9"/>
      <c r="H846" s="9"/>
    </row>
    <row r="847" spans="6:8" x14ac:dyDescent="0.2">
      <c r="F847" s="9"/>
      <c r="G847" s="9"/>
      <c r="H847" s="9"/>
    </row>
    <row r="848" spans="6:8" x14ac:dyDescent="0.2">
      <c r="F848" s="9"/>
      <c r="G848" s="9"/>
      <c r="H848" s="9"/>
    </row>
    <row r="849" spans="6:8" x14ac:dyDescent="0.2">
      <c r="F849" s="9"/>
      <c r="G849" s="9"/>
      <c r="H849" s="9"/>
    </row>
    <row r="850" spans="6:8" x14ac:dyDescent="0.2">
      <c r="F850" s="9"/>
      <c r="G850" s="9"/>
      <c r="H850" s="9"/>
    </row>
    <row r="851" spans="6:8" x14ac:dyDescent="0.2">
      <c r="F851" s="9"/>
      <c r="G851" s="9"/>
      <c r="H851" s="9"/>
    </row>
    <row r="852" spans="6:8" x14ac:dyDescent="0.2">
      <c r="F852" s="9"/>
      <c r="G852" s="9"/>
      <c r="H852" s="9"/>
    </row>
    <row r="853" spans="6:8" x14ac:dyDescent="0.2">
      <c r="F853" s="9"/>
      <c r="G853" s="9"/>
      <c r="H853" s="9"/>
    </row>
    <row r="854" spans="6:8" x14ac:dyDescent="0.2">
      <c r="F854" s="9"/>
      <c r="G854" s="9"/>
      <c r="H854" s="9"/>
    </row>
    <row r="855" spans="6:8" x14ac:dyDescent="0.2">
      <c r="F855" s="9"/>
      <c r="G855" s="9"/>
      <c r="H855" s="9"/>
    </row>
    <row r="856" spans="6:8" x14ac:dyDescent="0.2">
      <c r="F856" s="9"/>
      <c r="G856" s="9"/>
      <c r="H856" s="9"/>
    </row>
    <row r="857" spans="6:8" x14ac:dyDescent="0.2">
      <c r="F857" s="9"/>
      <c r="G857" s="9"/>
      <c r="H857" s="9"/>
    </row>
    <row r="858" spans="6:8" x14ac:dyDescent="0.2">
      <c r="F858" s="9"/>
      <c r="G858" s="9"/>
      <c r="H858" s="9"/>
    </row>
    <row r="859" spans="6:8" x14ac:dyDescent="0.2">
      <c r="F859" s="9"/>
      <c r="G859" s="9"/>
      <c r="H859" s="9"/>
    </row>
    <row r="860" spans="6:8" x14ac:dyDescent="0.2">
      <c r="F860" s="9"/>
      <c r="G860" s="9"/>
      <c r="H860" s="9"/>
    </row>
    <row r="861" spans="6:8" x14ac:dyDescent="0.2">
      <c r="F861" s="9"/>
      <c r="G861" s="9"/>
      <c r="H861" s="9"/>
    </row>
    <row r="862" spans="6:8" x14ac:dyDescent="0.2">
      <c r="F862" s="9"/>
      <c r="G862" s="9"/>
      <c r="H862" s="9"/>
    </row>
    <row r="863" spans="6:8" x14ac:dyDescent="0.2">
      <c r="F863" s="9"/>
      <c r="G863" s="9"/>
      <c r="H863" s="9"/>
    </row>
    <row r="864" spans="6:8" x14ac:dyDescent="0.2">
      <c r="F864" s="9"/>
      <c r="G864" s="9"/>
      <c r="H864" s="9"/>
    </row>
    <row r="865" spans="6:8" x14ac:dyDescent="0.2">
      <c r="F865" s="9"/>
      <c r="G865" s="9"/>
      <c r="H865" s="9"/>
    </row>
    <row r="866" spans="6:8" x14ac:dyDescent="0.2">
      <c r="F866" s="9"/>
      <c r="G866" s="9"/>
      <c r="H866" s="9"/>
    </row>
    <row r="867" spans="6:8" x14ac:dyDescent="0.2">
      <c r="F867" s="9"/>
      <c r="G867" s="9"/>
      <c r="H867" s="9"/>
    </row>
    <row r="868" spans="6:8" x14ac:dyDescent="0.2">
      <c r="F868" s="9"/>
      <c r="G868" s="9"/>
      <c r="H868" s="9"/>
    </row>
    <row r="869" spans="6:8" x14ac:dyDescent="0.2">
      <c r="F869" s="9"/>
      <c r="G869" s="9"/>
      <c r="H869" s="9"/>
    </row>
    <row r="870" spans="6:8" x14ac:dyDescent="0.2">
      <c r="F870" s="9"/>
      <c r="G870" s="9"/>
      <c r="H870" s="9"/>
    </row>
    <row r="871" spans="6:8" x14ac:dyDescent="0.2">
      <c r="F871" s="9"/>
      <c r="G871" s="9"/>
      <c r="H871" s="9"/>
    </row>
    <row r="872" spans="6:8" x14ac:dyDescent="0.2">
      <c r="F872" s="9"/>
      <c r="G872" s="9"/>
      <c r="H872" s="9"/>
    </row>
    <row r="873" spans="6:8" x14ac:dyDescent="0.2">
      <c r="F873" s="9"/>
      <c r="G873" s="9"/>
      <c r="H873" s="9"/>
    </row>
    <row r="874" spans="6:8" x14ac:dyDescent="0.2">
      <c r="F874" s="9"/>
      <c r="G874" s="9"/>
      <c r="H874" s="9"/>
    </row>
    <row r="875" spans="6:8" x14ac:dyDescent="0.2">
      <c r="F875" s="9"/>
      <c r="G875" s="9"/>
      <c r="H875" s="9"/>
    </row>
    <row r="876" spans="6:8" x14ac:dyDescent="0.2">
      <c r="F876" s="9"/>
      <c r="G876" s="9"/>
      <c r="H876" s="9"/>
    </row>
    <row r="877" spans="6:8" x14ac:dyDescent="0.2">
      <c r="F877" s="9"/>
      <c r="G877" s="9"/>
      <c r="H877" s="9"/>
    </row>
    <row r="878" spans="6:8" x14ac:dyDescent="0.2">
      <c r="F878" s="9"/>
      <c r="G878" s="9"/>
      <c r="H878" s="9"/>
    </row>
    <row r="879" spans="6:8" x14ac:dyDescent="0.2">
      <c r="F879" s="9"/>
      <c r="G879" s="9"/>
      <c r="H879" s="9"/>
    </row>
    <row r="880" spans="6:8" x14ac:dyDescent="0.2">
      <c r="F880" s="9"/>
      <c r="G880" s="9"/>
      <c r="H880" s="9"/>
    </row>
    <row r="881" spans="6:8" x14ac:dyDescent="0.2">
      <c r="F881" s="9"/>
      <c r="G881" s="9"/>
      <c r="H881" s="9"/>
    </row>
    <row r="882" spans="6:8" x14ac:dyDescent="0.2">
      <c r="F882" s="9"/>
      <c r="G882" s="9"/>
      <c r="H882" s="9"/>
    </row>
    <row r="883" spans="6:8" x14ac:dyDescent="0.2">
      <c r="F883" s="9"/>
      <c r="G883" s="9"/>
      <c r="H883" s="9"/>
    </row>
    <row r="884" spans="6:8" x14ac:dyDescent="0.2">
      <c r="F884" s="9"/>
      <c r="G884" s="9"/>
      <c r="H884" s="9"/>
    </row>
    <row r="885" spans="6:8" x14ac:dyDescent="0.2">
      <c r="F885" s="9"/>
      <c r="G885" s="9"/>
      <c r="H885" s="9"/>
    </row>
    <row r="886" spans="6:8" x14ac:dyDescent="0.2">
      <c r="F886" s="9"/>
      <c r="G886" s="9"/>
      <c r="H886" s="9"/>
    </row>
    <row r="887" spans="6:8" x14ac:dyDescent="0.2">
      <c r="F887" s="9"/>
      <c r="G887" s="9"/>
      <c r="H887" s="9"/>
    </row>
    <row r="888" spans="6:8" x14ac:dyDescent="0.2">
      <c r="F888" s="9"/>
      <c r="G888" s="9"/>
      <c r="H888" s="9"/>
    </row>
    <row r="889" spans="6:8" x14ac:dyDescent="0.2">
      <c r="F889" s="9"/>
      <c r="G889" s="9"/>
      <c r="H889" s="9"/>
    </row>
    <row r="890" spans="6:8" x14ac:dyDescent="0.2">
      <c r="F890" s="9"/>
      <c r="G890" s="9"/>
      <c r="H890" s="9"/>
    </row>
    <row r="891" spans="6:8" x14ac:dyDescent="0.2">
      <c r="F891" s="9"/>
      <c r="G891" s="9"/>
      <c r="H891" s="9"/>
    </row>
    <row r="892" spans="6:8" x14ac:dyDescent="0.2">
      <c r="F892" s="9"/>
      <c r="G892" s="9"/>
      <c r="H892" s="9"/>
    </row>
    <row r="893" spans="6:8" x14ac:dyDescent="0.2">
      <c r="F893" s="9"/>
      <c r="G893" s="9"/>
      <c r="H893" s="9"/>
    </row>
    <row r="894" spans="6:8" x14ac:dyDescent="0.2">
      <c r="F894" s="9"/>
      <c r="G894" s="9"/>
      <c r="H894" s="9"/>
    </row>
    <row r="895" spans="6:8" x14ac:dyDescent="0.2">
      <c r="F895" s="9"/>
      <c r="G895" s="9"/>
      <c r="H895" s="9"/>
    </row>
    <row r="896" spans="6:8" x14ac:dyDescent="0.2">
      <c r="F896" s="9"/>
      <c r="G896" s="9"/>
      <c r="H896" s="9"/>
    </row>
    <row r="897" spans="6:8" x14ac:dyDescent="0.2">
      <c r="F897" s="9"/>
      <c r="G897" s="9"/>
      <c r="H897" s="9"/>
    </row>
    <row r="898" spans="6:8" x14ac:dyDescent="0.2">
      <c r="F898" s="9"/>
      <c r="G898" s="9"/>
      <c r="H898" s="9"/>
    </row>
    <row r="899" spans="6:8" x14ac:dyDescent="0.2">
      <c r="F899" s="9"/>
      <c r="G899" s="9"/>
      <c r="H899" s="9"/>
    </row>
    <row r="900" spans="6:8" x14ac:dyDescent="0.2">
      <c r="F900" s="9"/>
      <c r="G900" s="9"/>
      <c r="H900" s="9"/>
    </row>
    <row r="901" spans="6:8" x14ac:dyDescent="0.2">
      <c r="F901" s="9"/>
      <c r="G901" s="9"/>
      <c r="H901" s="9"/>
    </row>
    <row r="902" spans="6:8" x14ac:dyDescent="0.2">
      <c r="F902" s="9"/>
      <c r="G902" s="9"/>
      <c r="H902" s="9"/>
    </row>
    <row r="903" spans="6:8" x14ac:dyDescent="0.2">
      <c r="F903" s="9"/>
      <c r="G903" s="9"/>
      <c r="H903" s="9"/>
    </row>
    <row r="904" spans="6:8" x14ac:dyDescent="0.2">
      <c r="F904" s="9"/>
      <c r="G904" s="9"/>
      <c r="H904" s="9"/>
    </row>
    <row r="905" spans="6:8" x14ac:dyDescent="0.2">
      <c r="F905" s="9"/>
      <c r="G905" s="9"/>
      <c r="H905" s="9"/>
    </row>
    <row r="906" spans="6:8" x14ac:dyDescent="0.2">
      <c r="F906" s="9"/>
      <c r="G906" s="9"/>
      <c r="H906" s="9"/>
    </row>
    <row r="907" spans="6:8" x14ac:dyDescent="0.2">
      <c r="F907" s="9"/>
      <c r="G907" s="9"/>
      <c r="H907" s="9"/>
    </row>
    <row r="908" spans="6:8" x14ac:dyDescent="0.2">
      <c r="F908" s="9"/>
      <c r="G908" s="9"/>
      <c r="H908" s="9"/>
    </row>
    <row r="909" spans="6:8" x14ac:dyDescent="0.2">
      <c r="F909" s="9"/>
      <c r="G909" s="9"/>
      <c r="H909" s="9"/>
    </row>
    <row r="910" spans="6:8" x14ac:dyDescent="0.2">
      <c r="F910" s="9"/>
      <c r="G910" s="9"/>
      <c r="H910" s="9"/>
    </row>
    <row r="911" spans="6:8" x14ac:dyDescent="0.2">
      <c r="F911" s="9"/>
      <c r="G911" s="9"/>
      <c r="H911" s="9"/>
    </row>
    <row r="912" spans="6:8" x14ac:dyDescent="0.2">
      <c r="F912" s="9"/>
      <c r="G912" s="9"/>
      <c r="H912" s="9"/>
    </row>
    <row r="913" spans="6:8" x14ac:dyDescent="0.2">
      <c r="F913" s="9"/>
      <c r="G913" s="9"/>
      <c r="H913" s="9"/>
    </row>
    <row r="914" spans="6:8" x14ac:dyDescent="0.2">
      <c r="F914" s="9"/>
      <c r="G914" s="9"/>
      <c r="H914" s="9"/>
    </row>
    <row r="915" spans="6:8" x14ac:dyDescent="0.2">
      <c r="F915" s="9"/>
      <c r="G915" s="9"/>
      <c r="H915" s="9"/>
    </row>
    <row r="916" spans="6:8" x14ac:dyDescent="0.2">
      <c r="F916" s="9"/>
      <c r="G916" s="9"/>
      <c r="H916" s="9"/>
    </row>
    <row r="917" spans="6:8" x14ac:dyDescent="0.2">
      <c r="F917" s="9"/>
      <c r="G917" s="9"/>
      <c r="H917" s="9"/>
    </row>
    <row r="918" spans="6:8" x14ac:dyDescent="0.2">
      <c r="F918" s="9"/>
      <c r="G918" s="9"/>
      <c r="H918" s="9"/>
    </row>
    <row r="919" spans="6:8" x14ac:dyDescent="0.2">
      <c r="F919" s="9"/>
      <c r="G919" s="9"/>
      <c r="H919" s="9"/>
    </row>
    <row r="920" spans="6:8" x14ac:dyDescent="0.2">
      <c r="F920" s="9"/>
      <c r="G920" s="9"/>
      <c r="H920" s="9"/>
    </row>
    <row r="921" spans="6:8" x14ac:dyDescent="0.2">
      <c r="F921" s="9"/>
      <c r="G921" s="9"/>
      <c r="H921" s="9"/>
    </row>
    <row r="922" spans="6:8" x14ac:dyDescent="0.2">
      <c r="F922" s="9"/>
      <c r="G922" s="9"/>
      <c r="H922" s="9"/>
    </row>
    <row r="923" spans="6:8" x14ac:dyDescent="0.2">
      <c r="F923" s="9"/>
      <c r="G923" s="9"/>
      <c r="H923" s="9"/>
    </row>
    <row r="924" spans="6:8" x14ac:dyDescent="0.2">
      <c r="F924" s="9"/>
      <c r="G924" s="9"/>
      <c r="H924" s="9"/>
    </row>
    <row r="925" spans="6:8" x14ac:dyDescent="0.2">
      <c r="F925" s="9"/>
      <c r="G925" s="9"/>
      <c r="H925" s="9"/>
    </row>
    <row r="926" spans="6:8" x14ac:dyDescent="0.2">
      <c r="F926" s="9"/>
      <c r="G926" s="9"/>
      <c r="H926" s="9"/>
    </row>
    <row r="927" spans="6:8" x14ac:dyDescent="0.2">
      <c r="F927" s="9"/>
      <c r="G927" s="9"/>
      <c r="H927" s="9"/>
    </row>
    <row r="928" spans="6:8" x14ac:dyDescent="0.2">
      <c r="F928" s="9"/>
      <c r="G928" s="9"/>
      <c r="H928" s="9"/>
    </row>
    <row r="929" spans="6:8" x14ac:dyDescent="0.2">
      <c r="F929" s="9"/>
      <c r="G929" s="9"/>
      <c r="H929" s="9"/>
    </row>
    <row r="930" spans="6:8" x14ac:dyDescent="0.2">
      <c r="F930" s="9"/>
      <c r="G930" s="9"/>
      <c r="H930" s="9"/>
    </row>
    <row r="931" spans="6:8" x14ac:dyDescent="0.2">
      <c r="F931" s="9"/>
      <c r="G931" s="9"/>
      <c r="H931" s="9"/>
    </row>
    <row r="932" spans="6:8" x14ac:dyDescent="0.2">
      <c r="F932" s="9"/>
      <c r="G932" s="9"/>
      <c r="H932" s="9"/>
    </row>
    <row r="933" spans="6:8" x14ac:dyDescent="0.2">
      <c r="F933" s="9"/>
      <c r="G933" s="9"/>
      <c r="H933" s="9"/>
    </row>
    <row r="934" spans="6:8" x14ac:dyDescent="0.2">
      <c r="F934" s="9"/>
      <c r="G934" s="9"/>
      <c r="H934" s="9"/>
    </row>
    <row r="935" spans="6:8" x14ac:dyDescent="0.2">
      <c r="F935" s="9"/>
      <c r="G935" s="9"/>
      <c r="H935" s="9"/>
    </row>
    <row r="936" spans="6:8" x14ac:dyDescent="0.2">
      <c r="F936" s="9"/>
      <c r="G936" s="9"/>
      <c r="H936" s="9"/>
    </row>
    <row r="937" spans="6:8" x14ac:dyDescent="0.2">
      <c r="F937" s="9"/>
      <c r="G937" s="9"/>
      <c r="H937" s="9"/>
    </row>
    <row r="938" spans="6:8" x14ac:dyDescent="0.2">
      <c r="F938" s="9"/>
      <c r="G938" s="9"/>
      <c r="H938" s="9"/>
    </row>
    <row r="939" spans="6:8" x14ac:dyDescent="0.2">
      <c r="F939" s="9"/>
      <c r="G939" s="9"/>
      <c r="H939" s="9"/>
    </row>
    <row r="940" spans="6:8" x14ac:dyDescent="0.2">
      <c r="F940" s="9"/>
      <c r="G940" s="9"/>
      <c r="H940" s="9"/>
    </row>
    <row r="941" spans="6:8" x14ac:dyDescent="0.2">
      <c r="F941" s="9"/>
      <c r="G941" s="9"/>
      <c r="H941" s="9"/>
    </row>
    <row r="942" spans="6:8" x14ac:dyDescent="0.2">
      <c r="F942" s="9"/>
      <c r="G942" s="9"/>
      <c r="H942" s="9"/>
    </row>
    <row r="943" spans="6:8" x14ac:dyDescent="0.2">
      <c r="F943" s="9"/>
      <c r="G943" s="9"/>
      <c r="H943" s="9"/>
    </row>
    <row r="944" spans="6:8" x14ac:dyDescent="0.2">
      <c r="F944" s="9"/>
      <c r="G944" s="9"/>
      <c r="H944" s="9"/>
    </row>
    <row r="945" spans="6:8" x14ac:dyDescent="0.2">
      <c r="F945" s="9"/>
      <c r="G945" s="9"/>
      <c r="H945" s="9"/>
    </row>
    <row r="946" spans="6:8" x14ac:dyDescent="0.2">
      <c r="F946" s="9"/>
      <c r="G946" s="9"/>
      <c r="H946" s="9"/>
    </row>
    <row r="947" spans="6:8" x14ac:dyDescent="0.2">
      <c r="F947" s="9"/>
      <c r="G947" s="9"/>
      <c r="H947" s="9"/>
    </row>
    <row r="948" spans="6:8" x14ac:dyDescent="0.2">
      <c r="F948" s="9"/>
      <c r="G948" s="9"/>
      <c r="H948" s="9"/>
    </row>
    <row r="949" spans="6:8" x14ac:dyDescent="0.2">
      <c r="F949" s="9"/>
      <c r="G949" s="9"/>
      <c r="H949" s="9"/>
    </row>
    <row r="950" spans="6:8" x14ac:dyDescent="0.2">
      <c r="F950" s="9"/>
      <c r="G950" s="9"/>
      <c r="H950" s="9"/>
    </row>
    <row r="951" spans="6:8" x14ac:dyDescent="0.2">
      <c r="F951" s="9"/>
      <c r="G951" s="9"/>
      <c r="H951" s="9"/>
    </row>
    <row r="952" spans="6:8" x14ac:dyDescent="0.2">
      <c r="F952" s="9"/>
      <c r="G952" s="9"/>
      <c r="H952" s="9"/>
    </row>
    <row r="953" spans="6:8" x14ac:dyDescent="0.2">
      <c r="F953" s="9"/>
      <c r="G953" s="9"/>
      <c r="H953" s="9"/>
    </row>
    <row r="954" spans="6:8" x14ac:dyDescent="0.2">
      <c r="F954" s="9"/>
      <c r="G954" s="9"/>
      <c r="H954" s="9"/>
    </row>
    <row r="955" spans="6:8" x14ac:dyDescent="0.2">
      <c r="F955" s="9"/>
      <c r="G955" s="9"/>
      <c r="H955" s="9"/>
    </row>
    <row r="956" spans="6:8" x14ac:dyDescent="0.2">
      <c r="F956" s="9"/>
      <c r="G956" s="9"/>
      <c r="H956" s="9"/>
    </row>
    <row r="957" spans="6:8" x14ac:dyDescent="0.2">
      <c r="F957" s="9"/>
      <c r="G957" s="9"/>
      <c r="H957" s="9"/>
    </row>
    <row r="958" spans="6:8" x14ac:dyDescent="0.2">
      <c r="F958" s="9"/>
      <c r="G958" s="9"/>
      <c r="H958" s="9"/>
    </row>
    <row r="959" spans="6:8" x14ac:dyDescent="0.2">
      <c r="F959" s="9"/>
      <c r="G959" s="9"/>
      <c r="H959" s="9"/>
    </row>
    <row r="960" spans="6:8" x14ac:dyDescent="0.2">
      <c r="F960" s="9"/>
      <c r="G960" s="9"/>
      <c r="H960" s="9"/>
    </row>
    <row r="961" spans="6:8" x14ac:dyDescent="0.2">
      <c r="F961" s="9"/>
      <c r="G961" s="9"/>
      <c r="H961" s="9"/>
    </row>
    <row r="962" spans="6:8" x14ac:dyDescent="0.2">
      <c r="F962" s="9"/>
      <c r="G962" s="9"/>
      <c r="H962" s="9"/>
    </row>
    <row r="963" spans="6:8" x14ac:dyDescent="0.2">
      <c r="F963" s="9"/>
      <c r="G963" s="9"/>
      <c r="H963" s="9"/>
    </row>
    <row r="964" spans="6:8" x14ac:dyDescent="0.2">
      <c r="F964" s="9"/>
      <c r="G964" s="9"/>
      <c r="H964" s="9"/>
    </row>
    <row r="965" spans="6:8" x14ac:dyDescent="0.2">
      <c r="F965" s="9"/>
      <c r="G965" s="9"/>
      <c r="H965" s="9"/>
    </row>
    <row r="966" spans="6:8" x14ac:dyDescent="0.2">
      <c r="F966" s="9"/>
      <c r="G966" s="9"/>
      <c r="H966" s="9"/>
    </row>
    <row r="967" spans="6:8" x14ac:dyDescent="0.2">
      <c r="F967" s="9"/>
      <c r="G967" s="9"/>
      <c r="H967" s="9"/>
    </row>
    <row r="968" spans="6:8" x14ac:dyDescent="0.2">
      <c r="F968" s="9"/>
      <c r="G968" s="9"/>
      <c r="H968" s="9"/>
    </row>
    <row r="969" spans="6:8" x14ac:dyDescent="0.2">
      <c r="F969" s="9"/>
      <c r="G969" s="9"/>
      <c r="H969" s="9"/>
    </row>
    <row r="970" spans="6:8" x14ac:dyDescent="0.2">
      <c r="F970" s="9"/>
      <c r="G970" s="9"/>
      <c r="H970" s="9"/>
    </row>
    <row r="971" spans="6:8" x14ac:dyDescent="0.2">
      <c r="F971" s="9"/>
      <c r="G971" s="9"/>
      <c r="H971" s="9"/>
    </row>
    <row r="972" spans="6:8" x14ac:dyDescent="0.2">
      <c r="F972" s="9"/>
      <c r="G972" s="9"/>
      <c r="H972" s="9"/>
    </row>
    <row r="973" spans="6:8" x14ac:dyDescent="0.2">
      <c r="F973" s="9"/>
      <c r="G973" s="9"/>
      <c r="H973" s="9"/>
    </row>
    <row r="974" spans="6:8" x14ac:dyDescent="0.2">
      <c r="F974" s="9"/>
      <c r="G974" s="9"/>
      <c r="H974" s="9"/>
    </row>
    <row r="975" spans="6:8" x14ac:dyDescent="0.2">
      <c r="F975" s="9"/>
      <c r="G975" s="9"/>
      <c r="H975" s="9"/>
    </row>
    <row r="976" spans="6:8" x14ac:dyDescent="0.2">
      <c r="F976" s="9"/>
      <c r="G976" s="9"/>
      <c r="H976" s="9"/>
    </row>
    <row r="977" spans="6:8" x14ac:dyDescent="0.2">
      <c r="F977" s="9"/>
      <c r="G977" s="9"/>
      <c r="H977" s="9"/>
    </row>
    <row r="978" spans="6:8" x14ac:dyDescent="0.2">
      <c r="F978" s="9"/>
      <c r="G978" s="9"/>
      <c r="H978" s="9"/>
    </row>
    <row r="979" spans="6:8" x14ac:dyDescent="0.2">
      <c r="F979" s="9"/>
      <c r="G979" s="9"/>
      <c r="H979" s="9"/>
    </row>
    <row r="980" spans="6:8" x14ac:dyDescent="0.2">
      <c r="F980" s="9"/>
      <c r="G980" s="9"/>
      <c r="H980" s="9"/>
    </row>
    <row r="981" spans="6:8" x14ac:dyDescent="0.2">
      <c r="F981" s="9"/>
      <c r="G981" s="9"/>
      <c r="H981" s="9"/>
    </row>
    <row r="982" spans="6:8" x14ac:dyDescent="0.2">
      <c r="F982" s="9"/>
      <c r="G982" s="9"/>
      <c r="H982" s="9"/>
    </row>
    <row r="983" spans="6:8" x14ac:dyDescent="0.2">
      <c r="F983" s="9"/>
      <c r="G983" s="9"/>
      <c r="H983" s="9"/>
    </row>
    <row r="984" spans="6:8" x14ac:dyDescent="0.2">
      <c r="F984" s="9"/>
      <c r="G984" s="9"/>
      <c r="H984" s="9"/>
    </row>
    <row r="985" spans="6:8" x14ac:dyDescent="0.2">
      <c r="F985" s="9"/>
      <c r="G985" s="9"/>
      <c r="H985" s="9"/>
    </row>
    <row r="986" spans="6:8" x14ac:dyDescent="0.2">
      <c r="F986" s="9"/>
      <c r="G986" s="9"/>
      <c r="H986" s="9"/>
    </row>
    <row r="987" spans="6:8" x14ac:dyDescent="0.2">
      <c r="F987" s="9"/>
      <c r="G987" s="9"/>
      <c r="H987" s="9"/>
    </row>
    <row r="988" spans="6:8" x14ac:dyDescent="0.2">
      <c r="F988" s="9"/>
      <c r="G988" s="9"/>
      <c r="H988" s="9"/>
    </row>
    <row r="989" spans="6:8" x14ac:dyDescent="0.2">
      <c r="F989" s="9"/>
      <c r="G989" s="9"/>
      <c r="H989" s="9"/>
    </row>
    <row r="990" spans="6:8" x14ac:dyDescent="0.2">
      <c r="F990" s="9"/>
      <c r="G990" s="9"/>
      <c r="H990" s="9"/>
    </row>
    <row r="991" spans="6:8" x14ac:dyDescent="0.2">
      <c r="F991" s="9"/>
      <c r="G991" s="9"/>
      <c r="H991" s="9"/>
    </row>
    <row r="992" spans="6:8" x14ac:dyDescent="0.2">
      <c r="F992" s="9"/>
      <c r="G992" s="9"/>
      <c r="H992" s="9"/>
    </row>
    <row r="993" spans="6:8" x14ac:dyDescent="0.2">
      <c r="F993" s="9"/>
      <c r="G993" s="9"/>
      <c r="H993" s="9"/>
    </row>
    <row r="994" spans="6:8" x14ac:dyDescent="0.2">
      <c r="F994" s="9"/>
      <c r="G994" s="9"/>
      <c r="H994" s="9"/>
    </row>
    <row r="995" spans="6:8" x14ac:dyDescent="0.2">
      <c r="F995" s="9"/>
      <c r="G995" s="9"/>
      <c r="H995" s="9"/>
    </row>
    <row r="996" spans="6:8" x14ac:dyDescent="0.2">
      <c r="F996" s="9"/>
      <c r="G996" s="9"/>
      <c r="H996" s="9"/>
    </row>
    <row r="997" spans="6:8" x14ac:dyDescent="0.2">
      <c r="F997" s="9"/>
      <c r="G997" s="9"/>
      <c r="H997" s="9"/>
    </row>
    <row r="998" spans="6:8" x14ac:dyDescent="0.2">
      <c r="F998" s="9"/>
      <c r="G998" s="9"/>
      <c r="H998" s="9"/>
    </row>
    <row r="999" spans="6:8" x14ac:dyDescent="0.2">
      <c r="F999" s="9"/>
      <c r="G999" s="9"/>
      <c r="H999" s="9"/>
    </row>
    <row r="1000" spans="6:8" x14ac:dyDescent="0.2">
      <c r="F1000" s="9"/>
      <c r="G1000" s="9"/>
      <c r="H1000" s="9"/>
    </row>
    <row r="1001" spans="6:8" x14ac:dyDescent="0.2">
      <c r="F1001" s="9"/>
      <c r="G1001" s="9"/>
      <c r="H1001" s="9"/>
    </row>
    <row r="1002" spans="6:8" x14ac:dyDescent="0.2">
      <c r="F1002" s="9"/>
      <c r="G1002" s="9"/>
      <c r="H1002" s="9"/>
    </row>
    <row r="1003" spans="6:8" x14ac:dyDescent="0.2">
      <c r="F1003" s="9"/>
      <c r="G1003" s="9"/>
      <c r="H1003" s="9"/>
    </row>
    <row r="1004" spans="6:8" x14ac:dyDescent="0.2">
      <c r="F1004" s="9"/>
      <c r="G1004" s="9"/>
      <c r="H1004" s="9"/>
    </row>
    <row r="1005" spans="6:8" x14ac:dyDescent="0.2">
      <c r="F1005" s="9"/>
      <c r="G1005" s="9"/>
      <c r="H1005" s="9"/>
    </row>
    <row r="1006" spans="6:8" x14ac:dyDescent="0.2">
      <c r="F1006" s="9"/>
      <c r="G1006" s="9"/>
      <c r="H1006" s="9"/>
    </row>
    <row r="1007" spans="6:8" x14ac:dyDescent="0.2">
      <c r="F1007" s="9"/>
      <c r="G1007" s="9"/>
      <c r="H1007" s="9"/>
    </row>
    <row r="1008" spans="6:8" x14ac:dyDescent="0.2">
      <c r="F1008" s="9"/>
      <c r="G1008" s="9"/>
      <c r="H1008" s="9"/>
    </row>
    <row r="1009" spans="6:8" x14ac:dyDescent="0.2">
      <c r="F1009" s="9"/>
      <c r="G1009" s="9"/>
      <c r="H1009" s="9"/>
    </row>
    <row r="1010" spans="6:8" x14ac:dyDescent="0.2">
      <c r="F1010" s="9"/>
      <c r="G1010" s="9"/>
      <c r="H1010" s="9"/>
    </row>
    <row r="1011" spans="6:8" x14ac:dyDescent="0.2">
      <c r="F1011" s="9"/>
      <c r="G1011" s="9"/>
      <c r="H1011" s="9"/>
    </row>
    <row r="1012" spans="6:8" x14ac:dyDescent="0.2">
      <c r="F1012" s="9"/>
      <c r="G1012" s="9"/>
      <c r="H1012" s="9"/>
    </row>
    <row r="1013" spans="6:8" x14ac:dyDescent="0.2">
      <c r="F1013" s="9"/>
      <c r="G1013" s="9"/>
      <c r="H1013" s="9"/>
    </row>
    <row r="1014" spans="6:8" x14ac:dyDescent="0.2">
      <c r="F1014" s="9"/>
      <c r="G1014" s="9"/>
      <c r="H1014" s="9"/>
    </row>
    <row r="1015" spans="6:8" x14ac:dyDescent="0.2">
      <c r="F1015" s="9"/>
      <c r="G1015" s="9"/>
      <c r="H1015" s="9"/>
    </row>
    <row r="1016" spans="6:8" x14ac:dyDescent="0.2">
      <c r="F1016" s="9"/>
      <c r="G1016" s="9"/>
      <c r="H1016" s="9"/>
    </row>
    <row r="1017" spans="6:8" x14ac:dyDescent="0.2">
      <c r="F1017" s="9"/>
      <c r="G1017" s="9"/>
      <c r="H1017" s="9"/>
    </row>
    <row r="1018" spans="6:8" x14ac:dyDescent="0.2">
      <c r="F1018" s="9"/>
      <c r="G1018" s="9"/>
      <c r="H1018" s="9"/>
    </row>
    <row r="1019" spans="6:8" x14ac:dyDescent="0.2">
      <c r="F1019" s="9"/>
      <c r="G1019" s="9"/>
      <c r="H1019" s="9"/>
    </row>
    <row r="1020" spans="6:8" x14ac:dyDescent="0.2">
      <c r="F1020" s="9"/>
      <c r="G1020" s="9"/>
      <c r="H1020" s="9"/>
    </row>
    <row r="1021" spans="6:8" x14ac:dyDescent="0.2">
      <c r="F1021" s="9"/>
      <c r="G1021" s="9"/>
      <c r="H1021" s="9"/>
    </row>
    <row r="1022" spans="6:8" x14ac:dyDescent="0.2">
      <c r="F1022" s="9"/>
      <c r="G1022" s="9"/>
      <c r="H1022" s="9"/>
    </row>
    <row r="1023" spans="6:8" x14ac:dyDescent="0.2">
      <c r="F1023" s="9"/>
      <c r="G1023" s="9"/>
      <c r="H1023" s="9"/>
    </row>
    <row r="1024" spans="6:8" x14ac:dyDescent="0.2">
      <c r="F1024" s="9"/>
      <c r="G1024" s="9"/>
      <c r="H1024" s="9"/>
    </row>
    <row r="1025" spans="6:8" x14ac:dyDescent="0.2">
      <c r="F1025" s="9"/>
      <c r="G1025" s="9"/>
      <c r="H1025" s="9"/>
    </row>
    <row r="1026" spans="6:8" x14ac:dyDescent="0.2">
      <c r="F1026" s="9"/>
      <c r="G1026" s="9"/>
      <c r="H1026" s="9"/>
    </row>
    <row r="1027" spans="6:8" x14ac:dyDescent="0.2">
      <c r="F1027" s="9"/>
      <c r="G1027" s="9"/>
      <c r="H1027" s="9"/>
    </row>
    <row r="1028" spans="6:8" x14ac:dyDescent="0.2">
      <c r="F1028" s="9"/>
      <c r="G1028" s="9"/>
      <c r="H1028" s="9"/>
    </row>
    <row r="1029" spans="6:8" x14ac:dyDescent="0.2">
      <c r="F1029" s="9"/>
      <c r="G1029" s="9"/>
      <c r="H1029" s="9"/>
    </row>
    <row r="1030" spans="6:8" x14ac:dyDescent="0.2">
      <c r="F1030" s="9"/>
      <c r="G1030" s="9"/>
      <c r="H1030" s="9"/>
    </row>
    <row r="1031" spans="6:8" x14ac:dyDescent="0.2">
      <c r="F1031" s="9"/>
      <c r="G1031" s="9"/>
      <c r="H1031" s="9"/>
    </row>
    <row r="1032" spans="6:8" x14ac:dyDescent="0.2">
      <c r="F1032" s="9"/>
      <c r="G1032" s="9"/>
      <c r="H1032" s="9"/>
    </row>
    <row r="1033" spans="6:8" x14ac:dyDescent="0.2">
      <c r="F1033" s="9"/>
      <c r="G1033" s="9"/>
      <c r="H1033" s="9"/>
    </row>
    <row r="1034" spans="6:8" x14ac:dyDescent="0.2">
      <c r="F1034" s="9"/>
      <c r="G1034" s="9"/>
      <c r="H1034" s="9"/>
    </row>
    <row r="1035" spans="6:8" x14ac:dyDescent="0.2">
      <c r="F1035" s="9"/>
      <c r="G1035" s="9"/>
      <c r="H1035" s="9"/>
    </row>
    <row r="1036" spans="6:8" x14ac:dyDescent="0.2">
      <c r="F1036" s="9"/>
      <c r="G1036" s="9"/>
      <c r="H1036" s="9"/>
    </row>
    <row r="1037" spans="6:8" x14ac:dyDescent="0.2">
      <c r="F1037" s="9"/>
      <c r="G1037" s="9"/>
      <c r="H1037" s="9"/>
    </row>
    <row r="1038" spans="6:8" x14ac:dyDescent="0.2">
      <c r="F1038" s="9"/>
      <c r="G1038" s="9"/>
      <c r="H1038" s="9"/>
    </row>
    <row r="1039" spans="6:8" x14ac:dyDescent="0.2">
      <c r="F1039" s="9"/>
      <c r="G1039" s="9"/>
      <c r="H1039" s="9"/>
    </row>
    <row r="1040" spans="6:8" x14ac:dyDescent="0.2">
      <c r="F1040" s="9"/>
      <c r="G1040" s="9"/>
      <c r="H1040" s="9"/>
    </row>
    <row r="1041" spans="6:8" x14ac:dyDescent="0.2">
      <c r="F1041" s="9"/>
      <c r="G1041" s="9"/>
      <c r="H1041" s="9"/>
    </row>
    <row r="1042" spans="6:8" x14ac:dyDescent="0.2">
      <c r="F1042" s="9"/>
      <c r="G1042" s="9"/>
      <c r="H1042" s="9"/>
    </row>
    <row r="1043" spans="6:8" x14ac:dyDescent="0.2">
      <c r="F1043" s="9"/>
      <c r="G1043" s="9"/>
      <c r="H1043" s="9"/>
    </row>
    <row r="1044" spans="6:8" x14ac:dyDescent="0.2">
      <c r="F1044" s="9"/>
      <c r="G1044" s="9"/>
      <c r="H1044" s="9"/>
    </row>
    <row r="1045" spans="6:8" x14ac:dyDescent="0.2">
      <c r="F1045" s="9"/>
      <c r="G1045" s="9"/>
      <c r="H1045" s="9"/>
    </row>
    <row r="1046" spans="6:8" x14ac:dyDescent="0.2">
      <c r="F1046" s="9"/>
      <c r="G1046" s="9"/>
      <c r="H1046" s="9"/>
    </row>
    <row r="1047" spans="6:8" x14ac:dyDescent="0.2">
      <c r="F1047" s="9"/>
      <c r="G1047" s="9"/>
      <c r="H1047" s="9"/>
    </row>
    <row r="1048" spans="6:8" x14ac:dyDescent="0.2">
      <c r="F1048" s="9"/>
      <c r="G1048" s="9"/>
      <c r="H1048" s="9"/>
    </row>
    <row r="1049" spans="6:8" x14ac:dyDescent="0.2">
      <c r="F1049" s="9"/>
      <c r="G1049" s="9"/>
      <c r="H1049" s="9"/>
    </row>
    <row r="1050" spans="6:8" x14ac:dyDescent="0.2">
      <c r="F1050" s="9"/>
      <c r="G1050" s="9"/>
      <c r="H1050" s="9"/>
    </row>
    <row r="1051" spans="6:8" x14ac:dyDescent="0.2">
      <c r="F1051" s="9"/>
      <c r="G1051" s="9"/>
      <c r="H1051" s="9"/>
    </row>
    <row r="1052" spans="6:8" x14ac:dyDescent="0.2">
      <c r="F1052" s="9"/>
      <c r="G1052" s="9"/>
      <c r="H1052" s="9"/>
    </row>
    <row r="1053" spans="6:8" x14ac:dyDescent="0.2">
      <c r="F1053" s="9"/>
      <c r="G1053" s="9"/>
      <c r="H1053" s="9"/>
    </row>
    <row r="1054" spans="6:8" x14ac:dyDescent="0.2">
      <c r="F1054" s="9"/>
      <c r="G1054" s="9"/>
      <c r="H1054" s="9"/>
    </row>
    <row r="1055" spans="6:8" x14ac:dyDescent="0.2">
      <c r="F1055" s="9"/>
      <c r="G1055" s="9"/>
      <c r="H1055" s="9"/>
    </row>
    <row r="1056" spans="6:8" x14ac:dyDescent="0.2">
      <c r="F1056" s="9"/>
      <c r="G1056" s="9"/>
      <c r="H1056" s="9"/>
    </row>
    <row r="1057" spans="6:8" x14ac:dyDescent="0.2">
      <c r="F1057" s="9"/>
      <c r="G1057" s="9"/>
      <c r="H1057" s="9"/>
    </row>
    <row r="1058" spans="6:8" x14ac:dyDescent="0.2">
      <c r="F1058" s="9"/>
      <c r="G1058" s="9"/>
      <c r="H1058" s="9"/>
    </row>
    <row r="1059" spans="6:8" x14ac:dyDescent="0.2">
      <c r="F1059" s="9"/>
      <c r="G1059" s="9"/>
      <c r="H1059" s="9"/>
    </row>
    <row r="1060" spans="6:8" x14ac:dyDescent="0.2">
      <c r="F1060" s="9"/>
      <c r="G1060" s="9"/>
      <c r="H1060" s="9"/>
    </row>
    <row r="1061" spans="6:8" x14ac:dyDescent="0.2">
      <c r="F1061" s="9"/>
      <c r="G1061" s="9"/>
      <c r="H1061" s="9"/>
    </row>
    <row r="1062" spans="6:8" x14ac:dyDescent="0.2">
      <c r="F1062" s="9"/>
      <c r="G1062" s="9"/>
      <c r="H1062" s="9"/>
    </row>
    <row r="1063" spans="6:8" x14ac:dyDescent="0.2">
      <c r="F1063" s="9"/>
      <c r="G1063" s="9"/>
      <c r="H1063" s="9"/>
    </row>
    <row r="1064" spans="6:8" x14ac:dyDescent="0.2">
      <c r="F1064" s="9"/>
      <c r="G1064" s="9"/>
      <c r="H1064" s="9"/>
    </row>
    <row r="1065" spans="6:8" x14ac:dyDescent="0.2">
      <c r="F1065" s="9"/>
      <c r="G1065" s="9"/>
      <c r="H1065" s="9"/>
    </row>
    <row r="1066" spans="6:8" x14ac:dyDescent="0.2">
      <c r="F1066" s="9"/>
      <c r="G1066" s="9"/>
      <c r="H1066" s="9"/>
    </row>
    <row r="1067" spans="6:8" x14ac:dyDescent="0.2">
      <c r="F1067" s="9"/>
      <c r="G1067" s="9"/>
      <c r="H1067" s="9"/>
    </row>
    <row r="1068" spans="6:8" x14ac:dyDescent="0.2">
      <c r="F1068" s="9"/>
      <c r="G1068" s="9"/>
      <c r="H1068" s="9"/>
    </row>
    <row r="1069" spans="6:8" x14ac:dyDescent="0.2">
      <c r="F1069" s="9"/>
      <c r="G1069" s="9"/>
      <c r="H1069" s="9"/>
    </row>
    <row r="1070" spans="6:8" x14ac:dyDescent="0.2">
      <c r="F1070" s="9"/>
      <c r="G1070" s="9"/>
      <c r="H1070" s="9"/>
    </row>
    <row r="1071" spans="6:8" x14ac:dyDescent="0.2">
      <c r="F1071" s="9"/>
      <c r="G1071" s="9"/>
      <c r="H1071" s="9"/>
    </row>
    <row r="1072" spans="6:8" x14ac:dyDescent="0.2">
      <c r="F1072" s="9"/>
      <c r="G1072" s="9"/>
      <c r="H1072" s="9"/>
    </row>
    <row r="1073" spans="6:8" x14ac:dyDescent="0.2">
      <c r="F1073" s="9"/>
      <c r="G1073" s="9"/>
      <c r="H1073" s="9"/>
    </row>
    <row r="1074" spans="6:8" x14ac:dyDescent="0.2">
      <c r="F1074" s="9"/>
      <c r="G1074" s="9"/>
      <c r="H1074" s="9"/>
    </row>
    <row r="1075" spans="6:8" x14ac:dyDescent="0.2">
      <c r="F1075" s="9"/>
      <c r="G1075" s="9"/>
      <c r="H1075" s="9"/>
    </row>
    <row r="1076" spans="6:8" x14ac:dyDescent="0.2">
      <c r="F1076" s="9"/>
      <c r="G1076" s="9"/>
      <c r="H1076" s="9"/>
    </row>
    <row r="1077" spans="6:8" x14ac:dyDescent="0.2">
      <c r="F1077" s="9"/>
      <c r="G1077" s="9"/>
      <c r="H1077" s="9"/>
    </row>
    <row r="1078" spans="6:8" x14ac:dyDescent="0.2">
      <c r="F1078" s="9"/>
      <c r="G1078" s="9"/>
      <c r="H1078" s="9"/>
    </row>
    <row r="1079" spans="6:8" x14ac:dyDescent="0.2">
      <c r="F1079" s="9"/>
      <c r="G1079" s="9"/>
      <c r="H1079" s="9"/>
    </row>
    <row r="1080" spans="6:8" x14ac:dyDescent="0.2">
      <c r="F1080" s="9"/>
      <c r="G1080" s="9"/>
      <c r="H1080" s="9"/>
    </row>
    <row r="1081" spans="6:8" x14ac:dyDescent="0.2">
      <c r="F1081" s="9"/>
      <c r="G1081" s="9"/>
      <c r="H1081" s="9"/>
    </row>
    <row r="1082" spans="6:8" x14ac:dyDescent="0.2">
      <c r="F1082" s="9"/>
      <c r="G1082" s="9"/>
      <c r="H1082" s="9"/>
    </row>
    <row r="1083" spans="6:8" x14ac:dyDescent="0.2">
      <c r="F1083" s="9"/>
      <c r="G1083" s="9"/>
      <c r="H1083" s="9"/>
    </row>
    <row r="1084" spans="6:8" x14ac:dyDescent="0.2">
      <c r="F1084" s="9"/>
      <c r="G1084" s="9"/>
      <c r="H1084" s="9"/>
    </row>
    <row r="1085" spans="6:8" x14ac:dyDescent="0.2">
      <c r="F1085" s="9"/>
      <c r="G1085" s="9"/>
      <c r="H1085" s="9"/>
    </row>
    <row r="1086" spans="6:8" x14ac:dyDescent="0.2">
      <c r="F1086" s="9"/>
      <c r="G1086" s="9"/>
      <c r="H1086" s="9"/>
    </row>
    <row r="1087" spans="6:8" x14ac:dyDescent="0.2">
      <c r="F1087" s="9"/>
      <c r="G1087" s="9"/>
      <c r="H1087" s="9"/>
    </row>
    <row r="1088" spans="6:8" x14ac:dyDescent="0.2">
      <c r="F1088" s="9"/>
      <c r="G1088" s="9"/>
      <c r="H1088" s="9"/>
    </row>
    <row r="1089" spans="6:8" x14ac:dyDescent="0.2">
      <c r="F1089" s="9"/>
      <c r="G1089" s="9"/>
      <c r="H1089" s="9"/>
    </row>
    <row r="1090" spans="6:8" x14ac:dyDescent="0.2">
      <c r="F1090" s="9"/>
      <c r="G1090" s="9"/>
      <c r="H1090" s="9"/>
    </row>
    <row r="1091" spans="6:8" x14ac:dyDescent="0.2">
      <c r="F1091" s="9"/>
      <c r="G1091" s="9"/>
      <c r="H1091" s="9"/>
    </row>
    <row r="1092" spans="6:8" x14ac:dyDescent="0.2">
      <c r="F1092" s="9"/>
      <c r="G1092" s="9"/>
      <c r="H1092" s="9"/>
    </row>
    <row r="1093" spans="6:8" x14ac:dyDescent="0.2">
      <c r="F1093" s="9"/>
      <c r="G1093" s="9"/>
      <c r="H1093" s="9"/>
    </row>
    <row r="1094" spans="6:8" x14ac:dyDescent="0.2">
      <c r="F1094" s="9"/>
      <c r="G1094" s="9"/>
      <c r="H1094" s="9"/>
    </row>
    <row r="1095" spans="6:8" x14ac:dyDescent="0.2">
      <c r="F1095" s="9"/>
      <c r="G1095" s="9"/>
      <c r="H1095" s="9"/>
    </row>
    <row r="1096" spans="6:8" x14ac:dyDescent="0.2">
      <c r="F1096" s="9"/>
      <c r="G1096" s="9"/>
      <c r="H1096" s="9"/>
    </row>
    <row r="1097" spans="6:8" x14ac:dyDescent="0.2">
      <c r="F1097" s="9"/>
      <c r="G1097" s="9"/>
      <c r="H1097" s="9"/>
    </row>
    <row r="1098" spans="6:8" x14ac:dyDescent="0.2">
      <c r="F1098" s="9"/>
      <c r="G1098" s="9"/>
      <c r="H1098" s="9"/>
    </row>
    <row r="1099" spans="6:8" x14ac:dyDescent="0.2">
      <c r="F1099" s="9"/>
      <c r="G1099" s="9"/>
      <c r="H1099" s="9"/>
    </row>
    <row r="1100" spans="6:8" x14ac:dyDescent="0.2">
      <c r="F1100" s="9"/>
      <c r="G1100" s="9"/>
      <c r="H1100" s="9"/>
    </row>
    <row r="1101" spans="6:8" x14ac:dyDescent="0.2">
      <c r="F1101" s="9"/>
      <c r="G1101" s="9"/>
      <c r="H1101" s="9"/>
    </row>
    <row r="1102" spans="6:8" x14ac:dyDescent="0.2">
      <c r="F1102" s="9"/>
      <c r="G1102" s="9"/>
      <c r="H1102" s="9"/>
    </row>
    <row r="1103" spans="6:8" x14ac:dyDescent="0.2">
      <c r="F1103" s="9"/>
      <c r="G1103" s="9"/>
      <c r="H1103" s="9"/>
    </row>
    <row r="1104" spans="6:8" x14ac:dyDescent="0.2">
      <c r="F1104" s="9"/>
      <c r="G1104" s="9"/>
      <c r="H1104" s="9"/>
    </row>
    <row r="1105" spans="6:8" x14ac:dyDescent="0.2">
      <c r="F1105" s="9"/>
      <c r="G1105" s="9"/>
      <c r="H1105" s="9"/>
    </row>
    <row r="1106" spans="6:8" x14ac:dyDescent="0.2">
      <c r="F1106" s="9"/>
      <c r="G1106" s="9"/>
      <c r="H1106" s="9"/>
    </row>
    <row r="1107" spans="6:8" x14ac:dyDescent="0.2">
      <c r="F1107" s="9"/>
      <c r="G1107" s="9"/>
      <c r="H1107" s="9"/>
    </row>
    <row r="1108" spans="6:8" x14ac:dyDescent="0.2">
      <c r="F1108" s="9"/>
      <c r="G1108" s="9"/>
      <c r="H1108" s="9"/>
    </row>
    <row r="1109" spans="6:8" x14ac:dyDescent="0.2">
      <c r="F1109" s="9"/>
      <c r="G1109" s="9"/>
      <c r="H1109" s="9"/>
    </row>
    <row r="1110" spans="6:8" x14ac:dyDescent="0.2">
      <c r="F1110" s="9"/>
      <c r="G1110" s="9"/>
      <c r="H1110" s="9"/>
    </row>
    <row r="1111" spans="6:8" x14ac:dyDescent="0.2">
      <c r="F1111" s="9"/>
      <c r="G1111" s="9"/>
      <c r="H1111" s="9"/>
    </row>
    <row r="1112" spans="6:8" x14ac:dyDescent="0.2">
      <c r="F1112" s="9"/>
      <c r="G1112" s="9"/>
      <c r="H1112" s="9"/>
    </row>
    <row r="1113" spans="6:8" x14ac:dyDescent="0.2">
      <c r="F1113" s="9"/>
      <c r="G1113" s="9"/>
      <c r="H1113" s="9"/>
    </row>
    <row r="1114" spans="6:8" x14ac:dyDescent="0.2">
      <c r="F1114" s="9"/>
      <c r="G1114" s="9"/>
      <c r="H1114" s="9"/>
    </row>
    <row r="1115" spans="6:8" x14ac:dyDescent="0.2">
      <c r="F1115" s="9"/>
      <c r="G1115" s="9"/>
      <c r="H1115" s="9"/>
    </row>
    <row r="1116" spans="6:8" x14ac:dyDescent="0.2">
      <c r="F1116" s="9"/>
      <c r="G1116" s="9"/>
      <c r="H1116" s="9"/>
    </row>
    <row r="1117" spans="6:8" x14ac:dyDescent="0.2">
      <c r="F1117" s="9"/>
      <c r="G1117" s="9"/>
      <c r="H1117" s="9"/>
    </row>
    <row r="1118" spans="6:8" x14ac:dyDescent="0.2">
      <c r="F1118" s="9"/>
      <c r="G1118" s="9"/>
      <c r="H1118" s="9"/>
    </row>
    <row r="1119" spans="6:8" x14ac:dyDescent="0.2">
      <c r="F1119" s="9"/>
      <c r="G1119" s="9"/>
      <c r="H1119" s="9"/>
    </row>
    <row r="1120" spans="6:8" x14ac:dyDescent="0.2">
      <c r="F1120" s="9"/>
      <c r="G1120" s="9"/>
      <c r="H1120" s="9"/>
    </row>
    <row r="1121" spans="6:8" x14ac:dyDescent="0.2">
      <c r="F1121" s="9"/>
      <c r="G1121" s="9"/>
      <c r="H1121" s="9"/>
    </row>
    <row r="1122" spans="6:8" x14ac:dyDescent="0.2">
      <c r="F1122" s="9"/>
      <c r="G1122" s="9"/>
      <c r="H1122" s="9"/>
    </row>
    <row r="1123" spans="6:8" x14ac:dyDescent="0.2">
      <c r="F1123" s="9"/>
      <c r="G1123" s="9"/>
      <c r="H1123" s="9"/>
    </row>
    <row r="1124" spans="6:8" x14ac:dyDescent="0.2">
      <c r="F1124" s="9"/>
      <c r="G1124" s="9"/>
      <c r="H1124" s="9"/>
    </row>
    <row r="1125" spans="6:8" x14ac:dyDescent="0.2">
      <c r="F1125" s="9"/>
      <c r="G1125" s="9"/>
      <c r="H1125" s="9"/>
    </row>
    <row r="1126" spans="6:8" x14ac:dyDescent="0.2">
      <c r="F1126" s="9"/>
      <c r="G1126" s="9"/>
      <c r="H1126" s="9"/>
    </row>
    <row r="1127" spans="6:8" x14ac:dyDescent="0.2">
      <c r="F1127" s="9"/>
      <c r="G1127" s="9"/>
      <c r="H1127" s="9"/>
    </row>
    <row r="1128" spans="6:8" x14ac:dyDescent="0.2">
      <c r="F1128" s="9"/>
      <c r="G1128" s="9"/>
      <c r="H1128" s="9"/>
    </row>
    <row r="1129" spans="6:8" x14ac:dyDescent="0.2">
      <c r="F1129" s="9"/>
      <c r="G1129" s="9"/>
      <c r="H1129" s="9"/>
    </row>
    <row r="1130" spans="6:8" x14ac:dyDescent="0.2">
      <c r="F1130" s="9"/>
      <c r="G1130" s="9"/>
      <c r="H1130" s="9"/>
    </row>
    <row r="1131" spans="6:8" x14ac:dyDescent="0.2">
      <c r="F1131" s="9"/>
      <c r="G1131" s="9"/>
      <c r="H1131" s="9"/>
    </row>
    <row r="1132" spans="6:8" x14ac:dyDescent="0.2">
      <c r="F1132" s="9"/>
      <c r="G1132" s="9"/>
      <c r="H1132" s="9"/>
    </row>
    <row r="1133" spans="6:8" x14ac:dyDescent="0.2">
      <c r="F1133" s="9"/>
      <c r="G1133" s="9"/>
      <c r="H1133" s="9"/>
    </row>
    <row r="1134" spans="6:8" x14ac:dyDescent="0.2">
      <c r="F1134" s="9"/>
      <c r="G1134" s="9"/>
      <c r="H1134" s="9"/>
    </row>
    <row r="1135" spans="6:8" x14ac:dyDescent="0.2">
      <c r="F1135" s="9"/>
      <c r="G1135" s="9"/>
      <c r="H1135" s="9"/>
    </row>
    <row r="1136" spans="6:8" x14ac:dyDescent="0.2">
      <c r="F1136" s="9"/>
      <c r="G1136" s="9"/>
      <c r="H1136" s="9"/>
    </row>
    <row r="1137" spans="6:8" x14ac:dyDescent="0.2">
      <c r="F1137" s="9"/>
      <c r="G1137" s="9"/>
      <c r="H1137" s="9"/>
    </row>
    <row r="1138" spans="6:8" x14ac:dyDescent="0.2">
      <c r="F1138" s="9"/>
      <c r="G1138" s="9"/>
      <c r="H1138" s="9"/>
    </row>
    <row r="1139" spans="6:8" x14ac:dyDescent="0.2">
      <c r="F1139" s="9"/>
      <c r="G1139" s="9"/>
      <c r="H1139" s="9"/>
    </row>
    <row r="1140" spans="6:8" x14ac:dyDescent="0.2">
      <c r="F1140" s="9"/>
      <c r="G1140" s="9"/>
      <c r="H1140" s="9"/>
    </row>
    <row r="1141" spans="6:8" x14ac:dyDescent="0.2">
      <c r="F1141" s="9"/>
      <c r="G1141" s="9"/>
      <c r="H1141" s="9"/>
    </row>
    <row r="1142" spans="6:8" x14ac:dyDescent="0.2">
      <c r="F1142" s="9"/>
      <c r="G1142" s="9"/>
      <c r="H1142" s="9"/>
    </row>
    <row r="1143" spans="6:8" x14ac:dyDescent="0.2">
      <c r="F1143" s="9"/>
      <c r="G1143" s="9"/>
      <c r="H1143" s="9"/>
    </row>
    <row r="1144" spans="6:8" x14ac:dyDescent="0.2">
      <c r="F1144" s="9"/>
      <c r="G1144" s="9"/>
      <c r="H1144" s="9"/>
    </row>
    <row r="1145" spans="6:8" x14ac:dyDescent="0.2">
      <c r="F1145" s="9"/>
      <c r="G1145" s="9"/>
      <c r="H1145" s="9"/>
    </row>
    <row r="1146" spans="6:8" x14ac:dyDescent="0.2">
      <c r="F1146" s="9"/>
      <c r="G1146" s="9"/>
      <c r="H1146" s="9"/>
    </row>
    <row r="1147" spans="6:8" x14ac:dyDescent="0.2">
      <c r="F1147" s="9"/>
      <c r="G1147" s="9"/>
      <c r="H1147" s="9"/>
    </row>
    <row r="1148" spans="6:8" x14ac:dyDescent="0.2">
      <c r="F1148" s="9"/>
      <c r="G1148" s="9"/>
      <c r="H1148" s="9"/>
    </row>
    <row r="1149" spans="6:8" x14ac:dyDescent="0.2">
      <c r="F1149" s="9"/>
      <c r="G1149" s="9"/>
      <c r="H1149" s="9"/>
    </row>
    <row r="1150" spans="6:8" x14ac:dyDescent="0.2">
      <c r="F1150" s="9"/>
      <c r="G1150" s="9"/>
      <c r="H1150" s="9"/>
    </row>
    <row r="1151" spans="6:8" x14ac:dyDescent="0.2">
      <c r="F1151" s="9"/>
      <c r="G1151" s="9"/>
      <c r="H1151" s="9"/>
    </row>
    <row r="1152" spans="6:8" x14ac:dyDescent="0.2">
      <c r="F1152" s="9"/>
      <c r="G1152" s="9"/>
      <c r="H1152" s="9"/>
    </row>
    <row r="1153" spans="6:8" x14ac:dyDescent="0.2">
      <c r="F1153" s="9"/>
      <c r="G1153" s="9"/>
      <c r="H1153" s="9"/>
    </row>
    <row r="1154" spans="6:8" x14ac:dyDescent="0.2">
      <c r="F1154" s="9"/>
      <c r="G1154" s="9"/>
      <c r="H1154" s="9"/>
    </row>
    <row r="1155" spans="6:8" x14ac:dyDescent="0.2">
      <c r="F1155" s="9"/>
      <c r="G1155" s="9"/>
      <c r="H1155" s="9"/>
    </row>
    <row r="1156" spans="6:8" x14ac:dyDescent="0.2">
      <c r="F1156" s="9"/>
      <c r="G1156" s="9"/>
      <c r="H1156" s="9"/>
    </row>
    <row r="1157" spans="6:8" x14ac:dyDescent="0.2">
      <c r="F1157" s="9"/>
      <c r="G1157" s="9"/>
      <c r="H1157" s="9"/>
    </row>
    <row r="1158" spans="6:8" x14ac:dyDescent="0.2">
      <c r="F1158" s="9"/>
      <c r="G1158" s="9"/>
      <c r="H1158" s="9"/>
    </row>
    <row r="1159" spans="6:8" x14ac:dyDescent="0.2">
      <c r="F1159" s="9"/>
      <c r="G1159" s="9"/>
      <c r="H1159" s="9"/>
    </row>
    <row r="1160" spans="6:8" x14ac:dyDescent="0.2">
      <c r="F1160" s="9"/>
      <c r="G1160" s="9"/>
      <c r="H1160" s="9"/>
    </row>
    <row r="1161" spans="6:8" x14ac:dyDescent="0.2">
      <c r="F1161" s="9"/>
      <c r="G1161" s="9"/>
      <c r="H1161" s="9"/>
    </row>
    <row r="1162" spans="6:8" x14ac:dyDescent="0.2">
      <c r="F1162" s="9"/>
      <c r="G1162" s="9"/>
      <c r="H1162" s="9"/>
    </row>
    <row r="1163" spans="6:8" x14ac:dyDescent="0.2">
      <c r="F1163" s="9"/>
      <c r="G1163" s="9"/>
      <c r="H1163" s="9"/>
    </row>
    <row r="1164" spans="6:8" x14ac:dyDescent="0.2">
      <c r="F1164" s="9"/>
      <c r="G1164" s="9"/>
      <c r="H1164" s="9"/>
    </row>
    <row r="1165" spans="6:8" x14ac:dyDescent="0.2">
      <c r="F1165" s="9"/>
      <c r="G1165" s="9"/>
      <c r="H1165" s="9"/>
    </row>
    <row r="1166" spans="6:8" x14ac:dyDescent="0.2">
      <c r="F1166" s="9"/>
      <c r="G1166" s="9"/>
      <c r="H1166" s="9"/>
    </row>
    <row r="1167" spans="6:8" x14ac:dyDescent="0.2">
      <c r="F1167" s="9"/>
      <c r="G1167" s="9"/>
      <c r="H1167" s="9"/>
    </row>
    <row r="1168" spans="6:8" x14ac:dyDescent="0.2">
      <c r="F1168" s="9"/>
      <c r="G1168" s="9"/>
      <c r="H1168" s="9"/>
    </row>
    <row r="1169" spans="6:8" x14ac:dyDescent="0.2">
      <c r="F1169" s="9"/>
      <c r="G1169" s="9"/>
      <c r="H1169" s="9"/>
    </row>
    <row r="1170" spans="6:8" x14ac:dyDescent="0.2">
      <c r="F1170" s="9"/>
      <c r="G1170" s="9"/>
      <c r="H1170" s="9"/>
    </row>
    <row r="1171" spans="6:8" x14ac:dyDescent="0.2">
      <c r="F1171" s="9"/>
      <c r="G1171" s="9"/>
      <c r="H1171" s="9"/>
    </row>
    <row r="1172" spans="6:8" x14ac:dyDescent="0.2">
      <c r="F1172" s="9"/>
      <c r="G1172" s="9"/>
      <c r="H1172" s="9"/>
    </row>
    <row r="1173" spans="6:8" x14ac:dyDescent="0.2">
      <c r="F1173" s="9"/>
      <c r="G1173" s="9"/>
      <c r="H1173" s="9"/>
    </row>
    <row r="1174" spans="6:8" x14ac:dyDescent="0.2">
      <c r="F1174" s="9"/>
      <c r="G1174" s="9"/>
      <c r="H1174" s="9"/>
    </row>
    <row r="1175" spans="6:8" x14ac:dyDescent="0.2">
      <c r="F1175" s="9"/>
      <c r="G1175" s="9"/>
      <c r="H1175" s="9"/>
    </row>
    <row r="1176" spans="6:8" x14ac:dyDescent="0.2">
      <c r="F1176" s="9"/>
      <c r="G1176" s="9"/>
      <c r="H1176" s="9"/>
    </row>
    <row r="1177" spans="6:8" x14ac:dyDescent="0.2">
      <c r="F1177" s="9"/>
      <c r="G1177" s="9"/>
      <c r="H1177" s="9"/>
    </row>
    <row r="1178" spans="6:8" x14ac:dyDescent="0.2">
      <c r="F1178" s="9"/>
      <c r="G1178" s="9"/>
      <c r="H1178" s="9"/>
    </row>
    <row r="1179" spans="6:8" x14ac:dyDescent="0.2">
      <c r="F1179" s="9"/>
      <c r="G1179" s="9"/>
      <c r="H1179" s="9"/>
    </row>
    <row r="1180" spans="6:8" x14ac:dyDescent="0.2">
      <c r="F1180" s="9"/>
      <c r="G1180" s="9"/>
      <c r="H1180" s="9"/>
    </row>
    <row r="1181" spans="6:8" x14ac:dyDescent="0.2">
      <c r="F1181" s="9"/>
      <c r="G1181" s="9"/>
      <c r="H1181" s="9"/>
    </row>
    <row r="1182" spans="6:8" x14ac:dyDescent="0.2">
      <c r="F1182" s="9"/>
      <c r="G1182" s="9"/>
      <c r="H1182" s="9"/>
    </row>
    <row r="1183" spans="6:8" x14ac:dyDescent="0.2">
      <c r="F1183" s="9"/>
      <c r="G1183" s="9"/>
      <c r="H1183" s="9"/>
    </row>
    <row r="1184" spans="6:8" x14ac:dyDescent="0.2">
      <c r="F1184" s="9"/>
      <c r="G1184" s="9"/>
      <c r="H1184" s="9"/>
    </row>
    <row r="1185" spans="6:8" x14ac:dyDescent="0.2">
      <c r="F1185" s="9"/>
      <c r="G1185" s="9"/>
      <c r="H1185" s="9"/>
    </row>
    <row r="1186" spans="6:8" x14ac:dyDescent="0.2">
      <c r="F1186" s="9"/>
      <c r="G1186" s="9"/>
      <c r="H1186" s="9"/>
    </row>
    <row r="1187" spans="6:8" x14ac:dyDescent="0.2">
      <c r="F1187" s="9"/>
      <c r="G1187" s="9"/>
      <c r="H1187" s="9"/>
    </row>
    <row r="1188" spans="6:8" x14ac:dyDescent="0.2">
      <c r="F1188" s="9"/>
      <c r="G1188" s="9"/>
      <c r="H1188" s="9"/>
    </row>
    <row r="1189" spans="6:8" x14ac:dyDescent="0.2">
      <c r="F1189" s="9"/>
      <c r="G1189" s="9"/>
      <c r="H1189" s="9"/>
    </row>
    <row r="1190" spans="6:8" x14ac:dyDescent="0.2">
      <c r="F1190" s="9"/>
      <c r="G1190" s="9"/>
      <c r="H1190" s="9"/>
    </row>
    <row r="1191" spans="6:8" x14ac:dyDescent="0.2">
      <c r="F1191" s="9"/>
      <c r="G1191" s="9"/>
      <c r="H1191" s="9"/>
    </row>
    <row r="1192" spans="6:8" x14ac:dyDescent="0.2">
      <c r="F1192" s="9"/>
      <c r="G1192" s="9"/>
      <c r="H1192" s="9"/>
    </row>
    <row r="1193" spans="6:8" x14ac:dyDescent="0.2">
      <c r="F1193" s="9"/>
      <c r="G1193" s="9"/>
      <c r="H1193" s="9"/>
    </row>
    <row r="1194" spans="6:8" x14ac:dyDescent="0.2">
      <c r="F1194" s="9"/>
      <c r="G1194" s="9"/>
      <c r="H1194" s="9"/>
    </row>
    <row r="1195" spans="6:8" x14ac:dyDescent="0.2">
      <c r="F1195" s="9"/>
      <c r="G1195" s="9"/>
      <c r="H1195" s="9"/>
    </row>
    <row r="1196" spans="6:8" x14ac:dyDescent="0.2">
      <c r="F1196" s="9"/>
      <c r="G1196" s="9"/>
      <c r="H1196" s="9"/>
    </row>
    <row r="1197" spans="6:8" x14ac:dyDescent="0.2">
      <c r="F1197" s="9"/>
      <c r="G1197" s="9"/>
      <c r="H1197" s="9"/>
    </row>
    <row r="1198" spans="6:8" x14ac:dyDescent="0.2">
      <c r="F1198" s="9"/>
      <c r="G1198" s="9"/>
      <c r="H1198" s="9"/>
    </row>
    <row r="1199" spans="6:8" x14ac:dyDescent="0.2">
      <c r="F1199" s="9"/>
      <c r="G1199" s="9"/>
      <c r="H1199" s="9"/>
    </row>
    <row r="1200" spans="6:8" x14ac:dyDescent="0.2">
      <c r="F1200" s="9"/>
      <c r="G1200" s="9"/>
      <c r="H1200" s="9"/>
    </row>
    <row r="1201" spans="6:8" x14ac:dyDescent="0.2">
      <c r="F1201" s="9"/>
      <c r="G1201" s="9"/>
      <c r="H1201" s="9"/>
    </row>
    <row r="1202" spans="6:8" x14ac:dyDescent="0.2">
      <c r="F1202" s="9"/>
      <c r="G1202" s="9"/>
      <c r="H1202" s="9"/>
    </row>
    <row r="1203" spans="6:8" x14ac:dyDescent="0.2">
      <c r="F1203" s="9"/>
      <c r="G1203" s="9"/>
      <c r="H1203" s="9"/>
    </row>
    <row r="1204" spans="6:8" x14ac:dyDescent="0.2">
      <c r="F1204" s="9"/>
      <c r="G1204" s="9"/>
      <c r="H1204" s="9"/>
    </row>
    <row r="1205" spans="6:8" x14ac:dyDescent="0.2">
      <c r="F1205" s="9"/>
      <c r="G1205" s="9"/>
      <c r="H1205" s="9"/>
    </row>
    <row r="1206" spans="6:8" x14ac:dyDescent="0.2">
      <c r="F1206" s="9"/>
      <c r="G1206" s="9"/>
      <c r="H1206" s="9"/>
    </row>
    <row r="1207" spans="6:8" x14ac:dyDescent="0.2">
      <c r="F1207" s="9"/>
      <c r="G1207" s="9"/>
      <c r="H1207" s="9"/>
    </row>
    <row r="1208" spans="6:8" x14ac:dyDescent="0.2">
      <c r="F1208" s="9"/>
      <c r="G1208" s="9"/>
      <c r="H1208" s="9"/>
    </row>
    <row r="1209" spans="6:8" x14ac:dyDescent="0.2">
      <c r="F1209" s="9"/>
      <c r="G1209" s="9"/>
      <c r="H1209" s="9"/>
    </row>
    <row r="1210" spans="6:8" x14ac:dyDescent="0.2">
      <c r="F1210" s="9"/>
      <c r="G1210" s="9"/>
      <c r="H1210" s="9"/>
    </row>
    <row r="1211" spans="6:8" x14ac:dyDescent="0.2">
      <c r="F1211" s="9"/>
      <c r="G1211" s="9"/>
      <c r="H1211" s="9"/>
    </row>
    <row r="1212" spans="6:8" x14ac:dyDescent="0.2">
      <c r="F1212" s="9"/>
      <c r="G1212" s="9"/>
      <c r="H1212" s="9"/>
    </row>
    <row r="1213" spans="6:8" x14ac:dyDescent="0.2">
      <c r="F1213" s="9"/>
      <c r="G1213" s="9"/>
      <c r="H1213" s="9"/>
    </row>
    <row r="1214" spans="6:8" x14ac:dyDescent="0.2">
      <c r="F1214" s="9"/>
      <c r="G1214" s="9"/>
      <c r="H1214" s="9"/>
    </row>
    <row r="1215" spans="6:8" x14ac:dyDescent="0.2">
      <c r="F1215" s="9"/>
      <c r="G1215" s="9"/>
      <c r="H1215" s="9"/>
    </row>
    <row r="1216" spans="6:8" x14ac:dyDescent="0.2">
      <c r="F1216" s="9"/>
      <c r="G1216" s="9"/>
      <c r="H1216" s="9"/>
    </row>
    <row r="1217" spans="6:8" x14ac:dyDescent="0.2">
      <c r="F1217" s="9"/>
      <c r="G1217" s="9"/>
      <c r="H1217" s="9"/>
    </row>
    <row r="1218" spans="6:8" x14ac:dyDescent="0.2">
      <c r="F1218" s="9"/>
      <c r="G1218" s="9"/>
      <c r="H1218" s="9"/>
    </row>
    <row r="1219" spans="6:8" x14ac:dyDescent="0.2">
      <c r="F1219" s="9"/>
      <c r="G1219" s="9"/>
      <c r="H1219" s="9"/>
    </row>
    <row r="1220" spans="6:8" x14ac:dyDescent="0.2">
      <c r="F1220" s="9"/>
      <c r="G1220" s="9"/>
      <c r="H1220" s="9"/>
    </row>
    <row r="1221" spans="6:8" x14ac:dyDescent="0.2">
      <c r="F1221" s="9"/>
      <c r="G1221" s="9"/>
      <c r="H1221" s="9"/>
    </row>
    <row r="1222" spans="6:8" x14ac:dyDescent="0.2">
      <c r="F1222" s="9"/>
      <c r="G1222" s="9"/>
      <c r="H1222" s="9"/>
    </row>
    <row r="1223" spans="6:8" x14ac:dyDescent="0.2">
      <c r="F1223" s="9"/>
      <c r="G1223" s="9"/>
      <c r="H1223" s="9"/>
    </row>
    <row r="1224" spans="6:8" x14ac:dyDescent="0.2">
      <c r="F1224" s="9"/>
      <c r="G1224" s="9"/>
      <c r="H1224" s="9"/>
    </row>
    <row r="1225" spans="6:8" x14ac:dyDescent="0.2">
      <c r="F1225" s="9"/>
      <c r="G1225" s="9"/>
      <c r="H1225" s="9"/>
    </row>
    <row r="1226" spans="6:8" x14ac:dyDescent="0.2">
      <c r="F1226" s="9"/>
      <c r="G1226" s="9"/>
      <c r="H1226" s="9"/>
    </row>
    <row r="1227" spans="6:8" x14ac:dyDescent="0.2">
      <c r="F1227" s="9"/>
      <c r="G1227" s="9"/>
      <c r="H1227" s="9"/>
    </row>
    <row r="1228" spans="6:8" x14ac:dyDescent="0.2">
      <c r="F1228" s="9"/>
      <c r="G1228" s="9"/>
      <c r="H1228" s="9"/>
    </row>
    <row r="1229" spans="6:8" x14ac:dyDescent="0.2">
      <c r="F1229" s="9"/>
      <c r="G1229" s="9"/>
      <c r="H1229" s="9"/>
    </row>
    <row r="1230" spans="6:8" x14ac:dyDescent="0.2">
      <c r="F1230" s="9"/>
      <c r="G1230" s="9"/>
      <c r="H1230" s="9"/>
    </row>
    <row r="1231" spans="6:8" x14ac:dyDescent="0.2">
      <c r="F1231" s="9"/>
      <c r="G1231" s="9"/>
      <c r="H1231" s="9"/>
    </row>
    <row r="1232" spans="6:8" x14ac:dyDescent="0.2">
      <c r="F1232" s="9"/>
      <c r="G1232" s="9"/>
      <c r="H1232" s="9"/>
    </row>
    <row r="1233" spans="6:8" x14ac:dyDescent="0.2">
      <c r="F1233" s="9"/>
      <c r="G1233" s="9"/>
      <c r="H1233" s="9"/>
    </row>
    <row r="1234" spans="6:8" x14ac:dyDescent="0.2">
      <c r="F1234" s="9"/>
      <c r="G1234" s="9"/>
      <c r="H1234" s="9"/>
    </row>
    <row r="1235" spans="6:8" x14ac:dyDescent="0.2">
      <c r="F1235" s="9"/>
      <c r="G1235" s="9"/>
      <c r="H1235" s="9"/>
    </row>
    <row r="1236" spans="6:8" x14ac:dyDescent="0.2">
      <c r="F1236" s="9"/>
      <c r="G1236" s="9"/>
      <c r="H1236" s="9"/>
    </row>
    <row r="1237" spans="6:8" x14ac:dyDescent="0.2">
      <c r="F1237" s="9"/>
      <c r="G1237" s="9"/>
      <c r="H1237" s="9"/>
    </row>
    <row r="1238" spans="6:8" x14ac:dyDescent="0.2">
      <c r="F1238" s="9"/>
      <c r="G1238" s="9"/>
      <c r="H1238" s="9"/>
    </row>
    <row r="1239" spans="6:8" x14ac:dyDescent="0.2">
      <c r="F1239" s="9"/>
      <c r="G1239" s="9"/>
      <c r="H1239" s="9"/>
    </row>
    <row r="1240" spans="6:8" x14ac:dyDescent="0.2">
      <c r="F1240" s="9"/>
      <c r="G1240" s="9"/>
      <c r="H1240" s="9"/>
    </row>
    <row r="1241" spans="6:8" x14ac:dyDescent="0.2">
      <c r="F1241" s="9"/>
      <c r="G1241" s="9"/>
      <c r="H1241" s="9"/>
    </row>
    <row r="1242" spans="6:8" x14ac:dyDescent="0.2">
      <c r="F1242" s="9"/>
      <c r="G1242" s="9"/>
      <c r="H1242" s="9"/>
    </row>
    <row r="1243" spans="6:8" x14ac:dyDescent="0.2">
      <c r="F1243" s="9"/>
      <c r="G1243" s="9"/>
      <c r="H1243" s="9"/>
    </row>
    <row r="1244" spans="6:8" x14ac:dyDescent="0.2">
      <c r="F1244" s="9"/>
      <c r="G1244" s="9"/>
      <c r="H1244" s="9"/>
    </row>
    <row r="1245" spans="6:8" x14ac:dyDescent="0.2">
      <c r="F1245" s="9"/>
      <c r="G1245" s="9"/>
      <c r="H1245" s="9"/>
    </row>
    <row r="1246" spans="6:8" x14ac:dyDescent="0.2">
      <c r="F1246" s="9"/>
      <c r="G1246" s="9"/>
      <c r="H1246" s="9"/>
    </row>
    <row r="1247" spans="6:8" x14ac:dyDescent="0.2">
      <c r="F1247" s="9"/>
      <c r="G1247" s="9"/>
      <c r="H1247" s="9"/>
    </row>
    <row r="1248" spans="6:8" x14ac:dyDescent="0.2">
      <c r="F1248" s="9"/>
      <c r="G1248" s="9"/>
      <c r="H1248" s="9"/>
    </row>
    <row r="1249" spans="6:8" x14ac:dyDescent="0.2">
      <c r="F1249" s="9"/>
      <c r="G1249" s="9"/>
      <c r="H1249" s="9"/>
    </row>
    <row r="1250" spans="6:8" x14ac:dyDescent="0.2">
      <c r="F1250" s="9"/>
      <c r="G1250" s="9"/>
      <c r="H1250" s="9"/>
    </row>
    <row r="1251" spans="6:8" x14ac:dyDescent="0.2">
      <c r="F1251" s="9"/>
      <c r="G1251" s="9"/>
      <c r="H1251" s="9"/>
    </row>
    <row r="1252" spans="6:8" x14ac:dyDescent="0.2">
      <c r="F1252" s="9"/>
      <c r="G1252" s="9"/>
      <c r="H1252" s="9"/>
    </row>
    <row r="1253" spans="6:8" x14ac:dyDescent="0.2">
      <c r="F1253" s="9"/>
      <c r="G1253" s="9"/>
      <c r="H1253" s="9"/>
    </row>
    <row r="1254" spans="6:8" x14ac:dyDescent="0.2">
      <c r="F1254" s="9"/>
      <c r="G1254" s="9"/>
      <c r="H1254" s="9"/>
    </row>
    <row r="1255" spans="6:8" x14ac:dyDescent="0.2">
      <c r="F1255" s="9"/>
      <c r="G1255" s="9"/>
      <c r="H1255" s="9"/>
    </row>
    <row r="1256" spans="6:8" x14ac:dyDescent="0.2">
      <c r="F1256" s="9"/>
      <c r="G1256" s="9"/>
      <c r="H1256" s="9"/>
    </row>
    <row r="1257" spans="6:8" x14ac:dyDescent="0.2">
      <c r="F1257" s="9"/>
      <c r="G1257" s="9"/>
      <c r="H1257" s="9"/>
    </row>
    <row r="1258" spans="6:8" x14ac:dyDescent="0.2">
      <c r="F1258" s="9"/>
      <c r="G1258" s="9"/>
      <c r="H1258" s="9"/>
    </row>
    <row r="1259" spans="6:8" x14ac:dyDescent="0.2">
      <c r="F1259" s="9"/>
      <c r="G1259" s="9"/>
      <c r="H1259" s="9"/>
    </row>
    <row r="1260" spans="6:8" x14ac:dyDescent="0.2">
      <c r="F1260" s="9"/>
      <c r="G1260" s="9"/>
      <c r="H1260" s="9"/>
    </row>
    <row r="1261" spans="6:8" x14ac:dyDescent="0.2">
      <c r="F1261" s="9"/>
      <c r="G1261" s="9"/>
      <c r="H1261" s="9"/>
    </row>
    <row r="1262" spans="6:8" x14ac:dyDescent="0.2">
      <c r="F1262" s="9"/>
      <c r="G1262" s="9"/>
      <c r="H1262" s="9"/>
    </row>
    <row r="1263" spans="6:8" x14ac:dyDescent="0.2">
      <c r="F1263" s="9"/>
      <c r="G1263" s="9"/>
      <c r="H1263" s="9"/>
    </row>
    <row r="1264" spans="6:8" x14ac:dyDescent="0.2">
      <c r="F1264" s="9"/>
      <c r="G1264" s="9"/>
      <c r="H1264" s="9"/>
    </row>
    <row r="1265" spans="6:8" x14ac:dyDescent="0.2">
      <c r="F1265" s="9"/>
      <c r="G1265" s="9"/>
      <c r="H1265" s="9"/>
    </row>
    <row r="1266" spans="6:8" x14ac:dyDescent="0.2">
      <c r="F1266" s="9"/>
      <c r="G1266" s="9"/>
      <c r="H1266" s="9"/>
    </row>
    <row r="1267" spans="6:8" x14ac:dyDescent="0.2">
      <c r="F1267" s="9"/>
      <c r="G1267" s="9"/>
      <c r="H1267" s="9"/>
    </row>
    <row r="1268" spans="6:8" x14ac:dyDescent="0.2">
      <c r="F1268" s="9"/>
      <c r="G1268" s="9"/>
      <c r="H1268" s="9"/>
    </row>
    <row r="1269" spans="6:8" x14ac:dyDescent="0.2">
      <c r="F1269" s="9"/>
      <c r="G1269" s="9"/>
      <c r="H1269" s="9"/>
    </row>
    <row r="1270" spans="6:8" x14ac:dyDescent="0.2">
      <c r="F1270" s="9"/>
      <c r="G1270" s="9"/>
      <c r="H1270" s="9"/>
    </row>
    <row r="1271" spans="6:8" x14ac:dyDescent="0.2">
      <c r="F1271" s="9"/>
      <c r="G1271" s="9"/>
      <c r="H1271" s="9"/>
    </row>
    <row r="1272" spans="6:8" x14ac:dyDescent="0.2">
      <c r="F1272" s="9"/>
      <c r="G1272" s="9"/>
      <c r="H1272" s="9"/>
    </row>
    <row r="1273" spans="6:8" x14ac:dyDescent="0.2">
      <c r="F1273" s="9"/>
      <c r="G1273" s="9"/>
      <c r="H1273" s="9"/>
    </row>
    <row r="1274" spans="6:8" x14ac:dyDescent="0.2">
      <c r="F1274" s="9"/>
      <c r="G1274" s="9"/>
      <c r="H1274" s="9"/>
    </row>
    <row r="1275" spans="6:8" x14ac:dyDescent="0.2">
      <c r="F1275" s="9"/>
      <c r="G1275" s="9"/>
      <c r="H1275" s="9"/>
    </row>
    <row r="1276" spans="6:8" x14ac:dyDescent="0.2">
      <c r="F1276" s="9"/>
      <c r="G1276" s="9"/>
      <c r="H1276" s="9"/>
    </row>
    <row r="1277" spans="6:8" x14ac:dyDescent="0.2">
      <c r="F1277" s="9"/>
      <c r="G1277" s="9"/>
      <c r="H1277" s="9"/>
    </row>
    <row r="1278" spans="6:8" x14ac:dyDescent="0.2">
      <c r="F1278" s="9"/>
      <c r="G1278" s="9"/>
      <c r="H1278" s="9"/>
    </row>
    <row r="1279" spans="6:8" x14ac:dyDescent="0.2">
      <c r="F1279" s="9"/>
      <c r="G1279" s="9"/>
      <c r="H1279" s="9"/>
    </row>
    <row r="1280" spans="6:8" x14ac:dyDescent="0.2">
      <c r="F1280" s="9"/>
      <c r="G1280" s="9"/>
      <c r="H1280" s="9"/>
    </row>
    <row r="1281" spans="6:8" x14ac:dyDescent="0.2">
      <c r="F1281" s="9"/>
      <c r="G1281" s="9"/>
      <c r="H1281" s="9"/>
    </row>
    <row r="1282" spans="6:8" x14ac:dyDescent="0.2">
      <c r="F1282" s="9"/>
      <c r="G1282" s="9"/>
      <c r="H1282" s="9"/>
    </row>
    <row r="1283" spans="6:8" x14ac:dyDescent="0.2">
      <c r="F1283" s="9"/>
      <c r="G1283" s="9"/>
      <c r="H1283" s="9"/>
    </row>
    <row r="1284" spans="6:8" x14ac:dyDescent="0.2">
      <c r="F1284" s="9"/>
      <c r="G1284" s="9"/>
      <c r="H1284" s="9"/>
    </row>
    <row r="1285" spans="6:8" x14ac:dyDescent="0.2">
      <c r="F1285" s="9"/>
      <c r="G1285" s="9"/>
      <c r="H1285" s="9"/>
    </row>
    <row r="1286" spans="6:8" x14ac:dyDescent="0.2">
      <c r="F1286" s="9"/>
      <c r="G1286" s="9"/>
      <c r="H1286" s="9"/>
    </row>
    <row r="1287" spans="6:8" x14ac:dyDescent="0.2">
      <c r="F1287" s="9"/>
      <c r="G1287" s="9"/>
      <c r="H1287" s="9"/>
    </row>
    <row r="1288" spans="6:8" x14ac:dyDescent="0.2">
      <c r="F1288" s="9"/>
      <c r="G1288" s="9"/>
      <c r="H1288" s="9"/>
    </row>
    <row r="1289" spans="6:8" x14ac:dyDescent="0.2">
      <c r="F1289" s="9"/>
      <c r="G1289" s="9"/>
      <c r="H1289" s="9"/>
    </row>
    <row r="1290" spans="6:8" x14ac:dyDescent="0.2">
      <c r="F1290" s="9"/>
      <c r="G1290" s="9"/>
      <c r="H1290" s="9"/>
    </row>
    <row r="1291" spans="6:8" x14ac:dyDescent="0.2">
      <c r="F1291" s="9"/>
      <c r="G1291" s="9"/>
      <c r="H1291" s="9"/>
    </row>
    <row r="1292" spans="6:8" x14ac:dyDescent="0.2">
      <c r="F1292" s="9"/>
      <c r="G1292" s="9"/>
      <c r="H1292" s="9"/>
    </row>
    <row r="1293" spans="6:8" x14ac:dyDescent="0.2">
      <c r="F1293" s="9"/>
      <c r="G1293" s="9"/>
      <c r="H1293" s="9"/>
    </row>
    <row r="1294" spans="6:8" x14ac:dyDescent="0.2">
      <c r="F1294" s="9"/>
      <c r="G1294" s="9"/>
      <c r="H1294" s="9"/>
    </row>
    <row r="1295" spans="6:8" x14ac:dyDescent="0.2">
      <c r="F1295" s="9"/>
      <c r="G1295" s="9"/>
      <c r="H1295" s="9"/>
    </row>
    <row r="1296" spans="6:8" x14ac:dyDescent="0.2">
      <c r="F1296" s="9"/>
      <c r="G1296" s="9"/>
      <c r="H1296" s="9"/>
    </row>
    <row r="1297" spans="6:8" x14ac:dyDescent="0.2">
      <c r="F1297" s="9"/>
      <c r="G1297" s="9"/>
      <c r="H1297" s="9"/>
    </row>
    <row r="1298" spans="6:8" x14ac:dyDescent="0.2">
      <c r="F1298" s="9"/>
      <c r="G1298" s="9"/>
      <c r="H1298" s="9"/>
    </row>
    <row r="1299" spans="6:8" x14ac:dyDescent="0.2">
      <c r="F1299" s="9"/>
      <c r="G1299" s="9"/>
      <c r="H1299" s="9"/>
    </row>
    <row r="1300" spans="6:8" x14ac:dyDescent="0.2">
      <c r="F1300" s="9"/>
      <c r="G1300" s="9"/>
      <c r="H1300" s="9"/>
    </row>
    <row r="1301" spans="6:8" x14ac:dyDescent="0.2">
      <c r="F1301" s="9"/>
      <c r="G1301" s="9"/>
      <c r="H1301" s="9"/>
    </row>
    <row r="1302" spans="6:8" x14ac:dyDescent="0.2">
      <c r="F1302" s="9"/>
      <c r="G1302" s="9"/>
      <c r="H1302" s="9"/>
    </row>
    <row r="1303" spans="6:8" x14ac:dyDescent="0.2">
      <c r="F1303" s="9"/>
      <c r="G1303" s="9"/>
      <c r="H1303" s="9"/>
    </row>
    <row r="1304" spans="6:8" x14ac:dyDescent="0.2">
      <c r="F1304" s="9"/>
      <c r="G1304" s="9"/>
      <c r="H1304" s="9"/>
    </row>
    <row r="1305" spans="6:8" x14ac:dyDescent="0.2">
      <c r="F1305" s="9"/>
      <c r="G1305" s="9"/>
      <c r="H1305" s="9"/>
    </row>
    <row r="1306" spans="6:8" x14ac:dyDescent="0.2">
      <c r="F1306" s="9"/>
      <c r="G1306" s="9"/>
      <c r="H1306" s="9"/>
    </row>
    <row r="1307" spans="6:8" x14ac:dyDescent="0.2">
      <c r="F1307" s="9"/>
      <c r="G1307" s="9"/>
      <c r="H1307" s="9"/>
    </row>
    <row r="1308" spans="6:8" x14ac:dyDescent="0.2">
      <c r="F1308" s="9"/>
      <c r="G1308" s="9"/>
      <c r="H1308" s="9"/>
    </row>
    <row r="1309" spans="6:8" x14ac:dyDescent="0.2">
      <c r="F1309" s="9"/>
      <c r="G1309" s="9"/>
      <c r="H1309" s="9"/>
    </row>
    <row r="1310" spans="6:8" x14ac:dyDescent="0.2">
      <c r="F1310" s="9"/>
      <c r="G1310" s="9"/>
      <c r="H1310" s="9"/>
    </row>
    <row r="1311" spans="6:8" x14ac:dyDescent="0.2">
      <c r="F1311" s="9"/>
      <c r="G1311" s="9"/>
      <c r="H1311" s="9"/>
    </row>
    <row r="1312" spans="6:8" x14ac:dyDescent="0.2">
      <c r="F1312" s="9"/>
      <c r="G1312" s="9"/>
      <c r="H1312" s="9"/>
    </row>
    <row r="1313" spans="6:8" x14ac:dyDescent="0.2">
      <c r="F1313" s="9"/>
      <c r="G1313" s="9"/>
      <c r="H1313" s="9"/>
    </row>
    <row r="1314" spans="6:8" x14ac:dyDescent="0.2">
      <c r="F1314" s="9"/>
      <c r="G1314" s="9"/>
      <c r="H1314" s="9"/>
    </row>
    <row r="1315" spans="6:8" x14ac:dyDescent="0.2">
      <c r="F1315" s="9"/>
      <c r="G1315" s="9"/>
      <c r="H1315" s="9"/>
    </row>
    <row r="1316" spans="6:8" x14ac:dyDescent="0.2">
      <c r="F1316" s="9"/>
      <c r="G1316" s="9"/>
      <c r="H1316" s="9"/>
    </row>
    <row r="1317" spans="6:8" x14ac:dyDescent="0.2">
      <c r="F1317" s="9"/>
      <c r="G1317" s="9"/>
      <c r="H1317" s="9"/>
    </row>
    <row r="1318" spans="6:8" x14ac:dyDescent="0.2">
      <c r="F1318" s="9"/>
      <c r="G1318" s="9"/>
      <c r="H1318" s="9"/>
    </row>
    <row r="1319" spans="6:8" x14ac:dyDescent="0.2">
      <c r="F1319" s="9"/>
      <c r="G1319" s="9"/>
      <c r="H1319" s="9"/>
    </row>
    <row r="1320" spans="6:8" x14ac:dyDescent="0.2">
      <c r="F1320" s="9"/>
      <c r="G1320" s="9"/>
      <c r="H1320" s="9"/>
    </row>
    <row r="1321" spans="6:8" x14ac:dyDescent="0.2">
      <c r="F1321" s="9"/>
      <c r="G1321" s="9"/>
      <c r="H1321" s="9"/>
    </row>
    <row r="1322" spans="6:8" x14ac:dyDescent="0.2">
      <c r="F1322" s="9"/>
      <c r="G1322" s="9"/>
      <c r="H1322" s="9"/>
    </row>
    <row r="1323" spans="6:8" x14ac:dyDescent="0.2">
      <c r="F1323" s="9"/>
      <c r="G1323" s="9"/>
      <c r="H1323" s="9"/>
    </row>
    <row r="1324" spans="6:8" x14ac:dyDescent="0.2">
      <c r="F1324" s="9"/>
      <c r="G1324" s="9"/>
      <c r="H1324" s="9"/>
    </row>
    <row r="1325" spans="6:8" x14ac:dyDescent="0.2">
      <c r="F1325" s="9"/>
      <c r="G1325" s="9"/>
      <c r="H1325" s="9"/>
    </row>
    <row r="1326" spans="6:8" x14ac:dyDescent="0.2">
      <c r="F1326" s="9"/>
      <c r="G1326" s="9"/>
      <c r="H1326" s="9"/>
    </row>
    <row r="1327" spans="6:8" x14ac:dyDescent="0.2">
      <c r="F1327" s="9"/>
      <c r="G1327" s="9"/>
      <c r="H1327" s="9"/>
    </row>
    <row r="1328" spans="6:8" x14ac:dyDescent="0.2">
      <c r="F1328" s="9"/>
      <c r="G1328" s="9"/>
      <c r="H1328" s="9"/>
    </row>
    <row r="1329" spans="6:8" x14ac:dyDescent="0.2">
      <c r="F1329" s="9"/>
      <c r="G1329" s="9"/>
      <c r="H1329" s="9"/>
    </row>
    <row r="1330" spans="6:8" x14ac:dyDescent="0.2">
      <c r="F1330" s="9"/>
      <c r="G1330" s="9"/>
      <c r="H1330" s="9"/>
    </row>
    <row r="1331" spans="6:8" x14ac:dyDescent="0.2">
      <c r="F1331" s="9"/>
      <c r="G1331" s="9"/>
      <c r="H1331" s="9"/>
    </row>
    <row r="1332" spans="6:8" x14ac:dyDescent="0.2">
      <c r="F1332" s="9"/>
      <c r="G1332" s="9"/>
      <c r="H1332" s="9"/>
    </row>
    <row r="1333" spans="6:8" x14ac:dyDescent="0.2">
      <c r="F1333" s="9"/>
      <c r="G1333" s="9"/>
      <c r="H1333" s="9"/>
    </row>
    <row r="1334" spans="6:8" x14ac:dyDescent="0.2">
      <c r="F1334" s="9"/>
      <c r="G1334" s="9"/>
      <c r="H1334" s="9"/>
    </row>
    <row r="1335" spans="6:8" x14ac:dyDescent="0.2">
      <c r="F1335" s="9"/>
      <c r="G1335" s="9"/>
      <c r="H1335" s="9"/>
    </row>
    <row r="1336" spans="6:8" x14ac:dyDescent="0.2">
      <c r="F1336" s="9"/>
      <c r="G1336" s="9"/>
      <c r="H1336" s="9"/>
    </row>
    <row r="1337" spans="6:8" x14ac:dyDescent="0.2">
      <c r="F1337" s="9"/>
      <c r="G1337" s="9"/>
      <c r="H1337" s="9"/>
    </row>
    <row r="1338" spans="6:8" x14ac:dyDescent="0.2">
      <c r="F1338" s="9"/>
      <c r="G1338" s="9"/>
      <c r="H1338" s="9"/>
    </row>
    <row r="1339" spans="6:8" x14ac:dyDescent="0.2">
      <c r="F1339" s="9"/>
      <c r="G1339" s="9"/>
      <c r="H1339" s="9"/>
    </row>
    <row r="1340" spans="6:8" x14ac:dyDescent="0.2">
      <c r="F1340" s="9"/>
      <c r="G1340" s="9"/>
      <c r="H1340" s="9"/>
    </row>
    <row r="1341" spans="6:8" x14ac:dyDescent="0.2">
      <c r="F1341" s="9"/>
      <c r="G1341" s="9"/>
      <c r="H1341" s="9"/>
    </row>
    <row r="1342" spans="6:8" x14ac:dyDescent="0.2">
      <c r="F1342" s="9"/>
      <c r="G1342" s="9"/>
      <c r="H1342" s="9"/>
    </row>
    <row r="1343" spans="6:8" x14ac:dyDescent="0.2">
      <c r="F1343" s="9"/>
      <c r="G1343" s="9"/>
      <c r="H1343" s="9"/>
    </row>
    <row r="1344" spans="6:8" x14ac:dyDescent="0.2">
      <c r="F1344" s="9"/>
      <c r="G1344" s="9"/>
      <c r="H1344" s="9"/>
    </row>
    <row r="1345" spans="6:8" x14ac:dyDescent="0.2">
      <c r="F1345" s="9"/>
      <c r="G1345" s="9"/>
      <c r="H1345" s="9"/>
    </row>
    <row r="1346" spans="6:8" x14ac:dyDescent="0.2">
      <c r="F1346" s="9"/>
      <c r="G1346" s="9"/>
      <c r="H1346" s="9"/>
    </row>
    <row r="1347" spans="6:8" x14ac:dyDescent="0.2">
      <c r="F1347" s="9"/>
      <c r="G1347" s="9"/>
      <c r="H1347" s="9"/>
    </row>
    <row r="1348" spans="6:8" x14ac:dyDescent="0.2">
      <c r="F1348" s="9"/>
      <c r="G1348" s="9"/>
      <c r="H1348" s="9"/>
    </row>
    <row r="1349" spans="6:8" x14ac:dyDescent="0.2">
      <c r="F1349" s="9"/>
      <c r="G1349" s="9"/>
      <c r="H1349" s="9"/>
    </row>
    <row r="1350" spans="6:8" x14ac:dyDescent="0.2">
      <c r="F1350" s="9"/>
      <c r="G1350" s="9"/>
      <c r="H1350" s="9"/>
    </row>
    <row r="1351" spans="6:8" x14ac:dyDescent="0.2">
      <c r="F1351" s="9"/>
      <c r="G1351" s="9"/>
      <c r="H1351" s="9"/>
    </row>
    <row r="1352" spans="6:8" x14ac:dyDescent="0.2">
      <c r="F1352" s="9"/>
      <c r="G1352" s="9"/>
      <c r="H1352" s="9"/>
    </row>
    <row r="1353" spans="6:8" x14ac:dyDescent="0.2">
      <c r="F1353" s="9"/>
      <c r="G1353" s="9"/>
      <c r="H1353" s="9"/>
    </row>
    <row r="1354" spans="6:8" x14ac:dyDescent="0.2">
      <c r="F1354" s="9"/>
      <c r="G1354" s="9"/>
      <c r="H1354" s="9"/>
    </row>
    <row r="1355" spans="6:8" x14ac:dyDescent="0.2">
      <c r="F1355" s="9"/>
      <c r="G1355" s="9"/>
      <c r="H1355" s="9"/>
    </row>
    <row r="1356" spans="6:8" x14ac:dyDescent="0.2">
      <c r="F1356" s="9"/>
      <c r="G1356" s="9"/>
      <c r="H1356" s="9"/>
    </row>
    <row r="1357" spans="6:8" x14ac:dyDescent="0.2">
      <c r="F1357" s="9"/>
      <c r="G1357" s="9"/>
      <c r="H1357" s="9"/>
    </row>
    <row r="1358" spans="6:8" x14ac:dyDescent="0.2">
      <c r="F1358" s="9"/>
      <c r="G1358" s="9"/>
      <c r="H1358" s="9"/>
    </row>
    <row r="1359" spans="6:8" x14ac:dyDescent="0.2">
      <c r="F1359" s="9"/>
      <c r="G1359" s="9"/>
      <c r="H1359" s="9"/>
    </row>
    <row r="1360" spans="6:8" x14ac:dyDescent="0.2">
      <c r="F1360" s="9"/>
      <c r="G1360" s="9"/>
      <c r="H1360" s="9"/>
    </row>
    <row r="1361" spans="6:8" x14ac:dyDescent="0.2">
      <c r="F1361" s="9"/>
      <c r="G1361" s="9"/>
      <c r="H1361" s="9"/>
    </row>
    <row r="1362" spans="6:8" x14ac:dyDescent="0.2">
      <c r="F1362" s="9"/>
      <c r="G1362" s="9"/>
      <c r="H1362" s="9"/>
    </row>
    <row r="1363" spans="6:8" x14ac:dyDescent="0.2">
      <c r="F1363" s="9"/>
      <c r="G1363" s="9"/>
      <c r="H1363" s="9"/>
    </row>
    <row r="1364" spans="6:8" x14ac:dyDescent="0.2">
      <c r="F1364" s="9"/>
      <c r="G1364" s="9"/>
      <c r="H1364" s="9"/>
    </row>
    <row r="1365" spans="6:8" x14ac:dyDescent="0.2">
      <c r="F1365" s="9"/>
      <c r="G1365" s="9"/>
      <c r="H1365" s="9"/>
    </row>
    <row r="1366" spans="6:8" x14ac:dyDescent="0.2">
      <c r="F1366" s="9"/>
      <c r="G1366" s="9"/>
      <c r="H1366" s="9"/>
    </row>
    <row r="1367" spans="6:8" x14ac:dyDescent="0.2">
      <c r="F1367" s="9"/>
      <c r="G1367" s="9"/>
      <c r="H1367" s="9"/>
    </row>
    <row r="1368" spans="6:8" x14ac:dyDescent="0.2">
      <c r="F1368" s="9"/>
      <c r="G1368" s="9"/>
      <c r="H1368" s="9"/>
    </row>
    <row r="1369" spans="6:8" x14ac:dyDescent="0.2">
      <c r="F1369" s="9"/>
      <c r="G1369" s="9"/>
      <c r="H1369" s="9"/>
    </row>
    <row r="1370" spans="6:8" x14ac:dyDescent="0.2">
      <c r="F1370" s="9"/>
      <c r="G1370" s="9"/>
      <c r="H1370" s="9"/>
    </row>
    <row r="1371" spans="6:8" x14ac:dyDescent="0.2">
      <c r="F1371" s="9"/>
      <c r="G1371" s="9"/>
      <c r="H1371" s="9"/>
    </row>
    <row r="1372" spans="6:8" x14ac:dyDescent="0.2">
      <c r="F1372" s="9"/>
      <c r="G1372" s="9"/>
      <c r="H1372" s="9"/>
    </row>
    <row r="1373" spans="6:8" x14ac:dyDescent="0.2">
      <c r="F1373" s="9"/>
      <c r="G1373" s="9"/>
      <c r="H1373" s="9"/>
    </row>
    <row r="1374" spans="6:8" x14ac:dyDescent="0.2">
      <c r="F1374" s="9"/>
      <c r="G1374" s="9"/>
      <c r="H1374" s="9"/>
    </row>
    <row r="1375" spans="6:8" x14ac:dyDescent="0.2">
      <c r="F1375" s="9"/>
      <c r="G1375" s="9"/>
      <c r="H1375" s="9"/>
    </row>
    <row r="1376" spans="6:8" x14ac:dyDescent="0.2">
      <c r="F1376" s="9"/>
      <c r="G1376" s="9"/>
      <c r="H1376" s="9"/>
    </row>
    <row r="1377" spans="6:8" x14ac:dyDescent="0.2">
      <c r="F1377" s="9"/>
      <c r="G1377" s="9"/>
      <c r="H1377" s="9"/>
    </row>
    <row r="1378" spans="6:8" x14ac:dyDescent="0.2">
      <c r="F1378" s="9"/>
      <c r="G1378" s="9"/>
      <c r="H1378" s="9"/>
    </row>
    <row r="1379" spans="6:8" x14ac:dyDescent="0.2">
      <c r="F1379" s="9"/>
      <c r="G1379" s="9"/>
      <c r="H1379" s="9"/>
    </row>
    <row r="1380" spans="6:8" x14ac:dyDescent="0.2">
      <c r="F1380" s="9"/>
      <c r="G1380" s="9"/>
      <c r="H1380" s="9"/>
    </row>
    <row r="1381" spans="6:8" x14ac:dyDescent="0.2">
      <c r="F1381" s="9"/>
      <c r="G1381" s="9"/>
      <c r="H1381" s="9"/>
    </row>
    <row r="1382" spans="6:8" x14ac:dyDescent="0.2">
      <c r="F1382" s="9"/>
      <c r="G1382" s="9"/>
      <c r="H1382" s="9"/>
    </row>
    <row r="1383" spans="6:8" x14ac:dyDescent="0.2">
      <c r="F1383" s="9"/>
      <c r="G1383" s="9"/>
      <c r="H1383" s="9"/>
    </row>
    <row r="1384" spans="6:8" x14ac:dyDescent="0.2">
      <c r="F1384" s="9"/>
      <c r="G1384" s="9"/>
      <c r="H1384" s="9"/>
    </row>
    <row r="1385" spans="6:8" x14ac:dyDescent="0.2">
      <c r="F1385" s="9"/>
      <c r="G1385" s="9"/>
      <c r="H1385" s="9"/>
    </row>
    <row r="1386" spans="6:8" x14ac:dyDescent="0.2">
      <c r="F1386" s="9"/>
      <c r="G1386" s="9"/>
      <c r="H1386" s="9"/>
    </row>
    <row r="1387" spans="6:8" x14ac:dyDescent="0.2">
      <c r="F1387" s="9"/>
      <c r="G1387" s="9"/>
      <c r="H1387" s="9"/>
    </row>
    <row r="1388" spans="6:8" x14ac:dyDescent="0.2">
      <c r="F1388" s="9"/>
      <c r="G1388" s="9"/>
      <c r="H1388" s="9"/>
    </row>
    <row r="1389" spans="6:8" x14ac:dyDescent="0.2">
      <c r="F1389" s="9"/>
      <c r="G1389" s="9"/>
      <c r="H1389" s="9"/>
    </row>
    <row r="1390" spans="6:8" x14ac:dyDescent="0.2">
      <c r="F1390" s="9"/>
      <c r="G1390" s="9"/>
      <c r="H1390" s="9"/>
    </row>
    <row r="1391" spans="6:8" x14ac:dyDescent="0.2">
      <c r="F1391" s="9"/>
      <c r="G1391" s="9"/>
      <c r="H1391" s="9"/>
    </row>
    <row r="1392" spans="6:8" x14ac:dyDescent="0.2">
      <c r="F1392" s="9"/>
      <c r="G1392" s="9"/>
      <c r="H1392" s="9"/>
    </row>
    <row r="1393" spans="6:8" x14ac:dyDescent="0.2">
      <c r="F1393" s="9"/>
      <c r="G1393" s="9"/>
      <c r="H1393" s="9"/>
    </row>
    <row r="1394" spans="6:8" x14ac:dyDescent="0.2">
      <c r="F1394" s="9"/>
      <c r="G1394" s="9"/>
      <c r="H1394" s="9"/>
    </row>
    <row r="1395" spans="6:8" x14ac:dyDescent="0.2">
      <c r="F1395" s="9"/>
      <c r="G1395" s="9"/>
      <c r="H1395" s="9"/>
    </row>
    <row r="1396" spans="6:8" x14ac:dyDescent="0.2">
      <c r="F1396" s="9"/>
      <c r="G1396" s="9"/>
      <c r="H1396" s="9"/>
    </row>
    <row r="1397" spans="6:8" x14ac:dyDescent="0.2">
      <c r="F1397" s="9"/>
      <c r="G1397" s="9"/>
      <c r="H1397" s="9"/>
    </row>
    <row r="1398" spans="6:8" x14ac:dyDescent="0.2">
      <c r="F1398" s="9"/>
      <c r="G1398" s="9"/>
      <c r="H1398" s="9"/>
    </row>
    <row r="1399" spans="6:8" x14ac:dyDescent="0.2">
      <c r="F1399" s="9"/>
      <c r="G1399" s="9"/>
      <c r="H1399" s="9"/>
    </row>
    <row r="1400" spans="6:8" x14ac:dyDescent="0.2">
      <c r="F1400" s="9"/>
      <c r="G1400" s="9"/>
      <c r="H1400" s="9"/>
    </row>
    <row r="1401" spans="6:8" x14ac:dyDescent="0.2">
      <c r="F1401" s="9"/>
      <c r="G1401" s="9"/>
      <c r="H1401" s="9"/>
    </row>
    <row r="1402" spans="6:8" x14ac:dyDescent="0.2">
      <c r="F1402" s="9"/>
      <c r="G1402" s="9"/>
      <c r="H1402" s="9"/>
    </row>
    <row r="1403" spans="6:8" x14ac:dyDescent="0.2">
      <c r="F1403" s="9"/>
      <c r="G1403" s="9"/>
      <c r="H1403" s="9"/>
    </row>
    <row r="1404" spans="6:8" x14ac:dyDescent="0.2">
      <c r="F1404" s="9"/>
      <c r="G1404" s="9"/>
      <c r="H1404" s="9"/>
    </row>
    <row r="1405" spans="6:8" x14ac:dyDescent="0.2">
      <c r="F1405" s="9"/>
      <c r="G1405" s="9"/>
      <c r="H1405" s="9"/>
    </row>
    <row r="1406" spans="6:8" x14ac:dyDescent="0.2">
      <c r="F1406" s="9"/>
      <c r="G1406" s="9"/>
      <c r="H1406" s="9"/>
    </row>
    <row r="1407" spans="6:8" x14ac:dyDescent="0.2">
      <c r="F1407" s="9"/>
      <c r="G1407" s="9"/>
      <c r="H1407" s="9"/>
    </row>
    <row r="1408" spans="6:8" x14ac:dyDescent="0.2">
      <c r="F1408" s="9"/>
      <c r="G1408" s="9"/>
      <c r="H1408" s="9"/>
    </row>
    <row r="1409" spans="6:8" x14ac:dyDescent="0.2">
      <c r="F1409" s="9"/>
      <c r="G1409" s="9"/>
      <c r="H1409" s="9"/>
    </row>
    <row r="1410" spans="6:8" x14ac:dyDescent="0.2">
      <c r="F1410" s="9"/>
      <c r="G1410" s="9"/>
      <c r="H1410" s="9"/>
    </row>
    <row r="1411" spans="6:8" x14ac:dyDescent="0.2">
      <c r="F1411" s="9"/>
      <c r="G1411" s="9"/>
      <c r="H1411" s="9"/>
    </row>
    <row r="1412" spans="6:8" x14ac:dyDescent="0.2">
      <c r="F1412" s="9"/>
      <c r="G1412" s="9"/>
      <c r="H1412" s="9"/>
    </row>
    <row r="1413" spans="6:8" x14ac:dyDescent="0.2">
      <c r="F1413" s="9"/>
      <c r="G1413" s="9"/>
      <c r="H1413" s="9"/>
    </row>
    <row r="1414" spans="6:8" x14ac:dyDescent="0.2">
      <c r="F1414" s="9"/>
      <c r="G1414" s="9"/>
      <c r="H1414" s="9"/>
    </row>
    <row r="1415" spans="6:8" x14ac:dyDescent="0.2">
      <c r="F1415" s="9"/>
      <c r="G1415" s="9"/>
      <c r="H1415" s="9"/>
    </row>
    <row r="1416" spans="6:8" x14ac:dyDescent="0.2">
      <c r="F1416" s="9"/>
      <c r="G1416" s="9"/>
      <c r="H1416" s="9"/>
    </row>
    <row r="1417" spans="6:8" x14ac:dyDescent="0.2">
      <c r="F1417" s="9"/>
      <c r="G1417" s="9"/>
      <c r="H1417" s="9"/>
    </row>
    <row r="1418" spans="6:8" x14ac:dyDescent="0.2">
      <c r="F1418" s="9"/>
      <c r="G1418" s="9"/>
      <c r="H1418" s="9"/>
    </row>
    <row r="1419" spans="6:8" x14ac:dyDescent="0.2">
      <c r="F1419" s="9"/>
      <c r="G1419" s="9"/>
      <c r="H1419" s="9"/>
    </row>
    <row r="1420" spans="6:8" x14ac:dyDescent="0.2">
      <c r="F1420" s="9"/>
      <c r="G1420" s="9"/>
      <c r="H1420" s="9"/>
    </row>
    <row r="1421" spans="6:8" x14ac:dyDescent="0.2">
      <c r="F1421" s="9"/>
      <c r="G1421" s="9"/>
      <c r="H1421" s="9"/>
    </row>
    <row r="1422" spans="6:8" x14ac:dyDescent="0.2">
      <c r="F1422" s="9"/>
      <c r="G1422" s="9"/>
      <c r="H1422" s="9"/>
    </row>
    <row r="1423" spans="6:8" x14ac:dyDescent="0.2">
      <c r="F1423" s="9"/>
      <c r="G1423" s="9"/>
      <c r="H1423" s="9"/>
    </row>
    <row r="1424" spans="6:8" x14ac:dyDescent="0.2">
      <c r="F1424" s="9"/>
      <c r="G1424" s="9"/>
      <c r="H1424" s="9"/>
    </row>
    <row r="1425" spans="6:8" x14ac:dyDescent="0.2">
      <c r="F1425" s="9"/>
      <c r="G1425" s="9"/>
      <c r="H1425" s="9"/>
    </row>
    <row r="1426" spans="6:8" x14ac:dyDescent="0.2">
      <c r="F1426" s="9"/>
      <c r="G1426" s="9"/>
      <c r="H1426" s="9"/>
    </row>
    <row r="1427" spans="6:8" x14ac:dyDescent="0.2">
      <c r="F1427" s="9"/>
      <c r="G1427" s="9"/>
      <c r="H1427" s="9"/>
    </row>
    <row r="1428" spans="6:8" x14ac:dyDescent="0.2">
      <c r="F1428" s="9"/>
      <c r="G1428" s="9"/>
      <c r="H1428" s="9"/>
    </row>
    <row r="1429" spans="6:8" x14ac:dyDescent="0.2">
      <c r="F1429" s="9"/>
      <c r="G1429" s="9"/>
      <c r="H1429" s="9"/>
    </row>
    <row r="1430" spans="6:8" x14ac:dyDescent="0.2">
      <c r="F1430" s="9"/>
      <c r="G1430" s="9"/>
      <c r="H1430" s="9"/>
    </row>
    <row r="1431" spans="6:8" x14ac:dyDescent="0.2">
      <c r="F1431" s="9"/>
      <c r="G1431" s="9"/>
      <c r="H1431" s="9"/>
    </row>
    <row r="1432" spans="6:8" x14ac:dyDescent="0.2">
      <c r="F1432" s="9"/>
      <c r="G1432" s="9"/>
      <c r="H1432" s="9"/>
    </row>
    <row r="1433" spans="6:8" x14ac:dyDescent="0.2">
      <c r="F1433" s="9"/>
      <c r="G1433" s="9"/>
      <c r="H1433" s="9"/>
    </row>
    <row r="1434" spans="6:8" x14ac:dyDescent="0.2">
      <c r="F1434" s="9"/>
      <c r="G1434" s="9"/>
      <c r="H1434" s="9"/>
    </row>
    <row r="1435" spans="6:8" x14ac:dyDescent="0.2">
      <c r="F1435" s="9"/>
      <c r="G1435" s="9"/>
      <c r="H1435" s="9"/>
    </row>
    <row r="1436" spans="6:8" x14ac:dyDescent="0.2">
      <c r="F1436" s="9"/>
      <c r="G1436" s="9"/>
      <c r="H1436" s="9"/>
    </row>
    <row r="1437" spans="6:8" x14ac:dyDescent="0.2">
      <c r="F1437" s="9"/>
      <c r="G1437" s="9"/>
      <c r="H1437" s="9"/>
    </row>
    <row r="1438" spans="6:8" x14ac:dyDescent="0.2">
      <c r="F1438" s="9"/>
      <c r="G1438" s="9"/>
      <c r="H1438" s="9"/>
    </row>
    <row r="1439" spans="6:8" x14ac:dyDescent="0.2">
      <c r="F1439" s="9"/>
      <c r="G1439" s="9"/>
      <c r="H1439" s="9"/>
    </row>
    <row r="1440" spans="6:8" x14ac:dyDescent="0.2">
      <c r="F1440" s="9"/>
      <c r="G1440" s="9"/>
      <c r="H1440" s="9"/>
    </row>
    <row r="1441" spans="6:8" x14ac:dyDescent="0.2">
      <c r="F1441" s="9"/>
      <c r="G1441" s="9"/>
      <c r="H1441" s="9"/>
    </row>
    <row r="1442" spans="6:8" x14ac:dyDescent="0.2">
      <c r="F1442" s="9"/>
      <c r="G1442" s="9"/>
      <c r="H1442" s="9"/>
    </row>
    <row r="1443" spans="6:8" x14ac:dyDescent="0.2">
      <c r="F1443" s="9"/>
      <c r="G1443" s="9"/>
      <c r="H1443" s="9"/>
    </row>
    <row r="1444" spans="6:8" x14ac:dyDescent="0.2">
      <c r="F1444" s="9"/>
      <c r="G1444" s="9"/>
      <c r="H1444" s="9"/>
    </row>
    <row r="1445" spans="6:8" x14ac:dyDescent="0.2">
      <c r="F1445" s="9"/>
      <c r="G1445" s="9"/>
      <c r="H1445" s="9"/>
    </row>
    <row r="1446" spans="6:8" x14ac:dyDescent="0.2">
      <c r="F1446" s="9"/>
      <c r="G1446" s="9"/>
      <c r="H1446" s="9"/>
    </row>
    <row r="1447" spans="6:8" x14ac:dyDescent="0.2">
      <c r="F1447" s="9"/>
      <c r="G1447" s="9"/>
      <c r="H1447" s="9"/>
    </row>
    <row r="1448" spans="6:8" x14ac:dyDescent="0.2">
      <c r="F1448" s="9"/>
      <c r="G1448" s="9"/>
      <c r="H1448" s="9"/>
    </row>
    <row r="1449" spans="6:8" x14ac:dyDescent="0.2">
      <c r="F1449" s="9"/>
      <c r="G1449" s="9"/>
      <c r="H1449" s="9"/>
    </row>
    <row r="1450" spans="6:8" x14ac:dyDescent="0.2">
      <c r="F1450" s="9"/>
      <c r="G1450" s="9"/>
      <c r="H1450" s="9"/>
    </row>
    <row r="1451" spans="6:8" x14ac:dyDescent="0.2">
      <c r="F1451" s="9"/>
      <c r="G1451" s="9"/>
      <c r="H1451" s="9"/>
    </row>
    <row r="1452" spans="6:8" x14ac:dyDescent="0.2">
      <c r="F1452" s="9"/>
      <c r="G1452" s="9"/>
      <c r="H1452" s="9"/>
    </row>
    <row r="1453" spans="6:8" x14ac:dyDescent="0.2">
      <c r="F1453" s="9"/>
      <c r="G1453" s="9"/>
      <c r="H1453" s="9"/>
    </row>
    <row r="1454" spans="6:8" x14ac:dyDescent="0.2">
      <c r="F1454" s="9"/>
      <c r="G1454" s="9"/>
      <c r="H1454" s="9"/>
    </row>
    <row r="1455" spans="6:8" x14ac:dyDescent="0.2">
      <c r="F1455" s="9"/>
      <c r="G1455" s="9"/>
      <c r="H1455" s="9"/>
    </row>
    <row r="1456" spans="6:8" x14ac:dyDescent="0.2">
      <c r="F1456" s="9"/>
      <c r="G1456" s="9"/>
      <c r="H1456" s="9"/>
    </row>
    <row r="1457" spans="6:8" x14ac:dyDescent="0.2">
      <c r="F1457" s="9"/>
      <c r="G1457" s="9"/>
      <c r="H1457" s="9"/>
    </row>
    <row r="1458" spans="6:8" x14ac:dyDescent="0.2">
      <c r="F1458" s="9"/>
      <c r="G1458" s="9"/>
      <c r="H1458" s="9"/>
    </row>
    <row r="1459" spans="6:8" x14ac:dyDescent="0.2">
      <c r="F1459" s="9"/>
      <c r="G1459" s="9"/>
      <c r="H1459" s="9"/>
    </row>
    <row r="1460" spans="6:8" x14ac:dyDescent="0.2">
      <c r="F1460" s="9"/>
      <c r="G1460" s="9"/>
      <c r="H1460" s="9"/>
    </row>
    <row r="1461" spans="6:8" x14ac:dyDescent="0.2">
      <c r="F1461" s="9"/>
      <c r="G1461" s="9"/>
      <c r="H1461" s="9"/>
    </row>
    <row r="1462" spans="6:8" x14ac:dyDescent="0.2">
      <c r="F1462" s="9"/>
      <c r="G1462" s="9"/>
      <c r="H1462" s="9"/>
    </row>
    <row r="1463" spans="6:8" x14ac:dyDescent="0.2">
      <c r="F1463" s="9"/>
      <c r="G1463" s="9"/>
      <c r="H1463" s="9"/>
    </row>
    <row r="1464" spans="6:8" x14ac:dyDescent="0.2">
      <c r="F1464" s="9"/>
      <c r="G1464" s="9"/>
      <c r="H1464" s="9"/>
    </row>
    <row r="1465" spans="6:8" x14ac:dyDescent="0.2">
      <c r="F1465" s="9"/>
      <c r="G1465" s="9"/>
      <c r="H1465" s="9"/>
    </row>
    <row r="1466" spans="6:8" x14ac:dyDescent="0.2">
      <c r="F1466" s="9"/>
      <c r="G1466" s="9"/>
      <c r="H1466" s="9"/>
    </row>
    <row r="1467" spans="6:8" x14ac:dyDescent="0.2">
      <c r="F1467" s="9"/>
      <c r="G1467" s="9"/>
      <c r="H1467" s="9"/>
    </row>
    <row r="1468" spans="6:8" x14ac:dyDescent="0.2">
      <c r="F1468" s="9"/>
      <c r="G1468" s="9"/>
      <c r="H1468" s="9"/>
    </row>
    <row r="1469" spans="6:8" x14ac:dyDescent="0.2">
      <c r="F1469" s="9"/>
      <c r="G1469" s="9"/>
      <c r="H1469" s="9"/>
    </row>
    <row r="1470" spans="6:8" x14ac:dyDescent="0.2">
      <c r="F1470" s="9"/>
      <c r="G1470" s="9"/>
      <c r="H1470" s="9"/>
    </row>
    <row r="1471" spans="6:8" x14ac:dyDescent="0.2">
      <c r="F1471" s="9"/>
      <c r="G1471" s="9"/>
      <c r="H1471" s="9"/>
    </row>
    <row r="1472" spans="6:8" x14ac:dyDescent="0.2">
      <c r="F1472" s="9"/>
      <c r="G1472" s="9"/>
      <c r="H1472" s="9"/>
    </row>
    <row r="1473" spans="6:8" x14ac:dyDescent="0.2">
      <c r="F1473" s="9"/>
      <c r="G1473" s="9"/>
      <c r="H1473" s="9"/>
    </row>
    <row r="1474" spans="6:8" x14ac:dyDescent="0.2">
      <c r="F1474" s="9"/>
      <c r="G1474" s="9"/>
      <c r="H1474" s="9"/>
    </row>
    <row r="1475" spans="6:8" x14ac:dyDescent="0.2">
      <c r="F1475" s="9"/>
      <c r="G1475" s="9"/>
      <c r="H1475" s="9"/>
    </row>
    <row r="1476" spans="6:8" x14ac:dyDescent="0.2">
      <c r="F1476" s="9"/>
      <c r="G1476" s="9"/>
      <c r="H1476" s="9"/>
    </row>
    <row r="1477" spans="6:8" x14ac:dyDescent="0.2">
      <c r="F1477" s="9"/>
      <c r="G1477" s="9"/>
      <c r="H1477" s="9"/>
    </row>
    <row r="1478" spans="6:8" x14ac:dyDescent="0.2">
      <c r="F1478" s="9"/>
      <c r="G1478" s="9"/>
      <c r="H1478" s="9"/>
    </row>
    <row r="1479" spans="6:8" x14ac:dyDescent="0.2">
      <c r="F1479" s="9"/>
      <c r="G1479" s="9"/>
      <c r="H1479" s="9"/>
    </row>
    <row r="1480" spans="6:8" x14ac:dyDescent="0.2">
      <c r="F1480" s="9"/>
      <c r="G1480" s="9"/>
      <c r="H1480" s="9"/>
    </row>
    <row r="1481" spans="6:8" x14ac:dyDescent="0.2">
      <c r="F1481" s="9"/>
      <c r="G1481" s="9"/>
      <c r="H1481" s="9"/>
    </row>
    <row r="1482" spans="6:8" x14ac:dyDescent="0.2">
      <c r="F1482" s="9"/>
      <c r="G1482" s="9"/>
      <c r="H1482" s="9"/>
    </row>
    <row r="1483" spans="6:8" x14ac:dyDescent="0.2">
      <c r="F1483" s="9"/>
      <c r="G1483" s="9"/>
      <c r="H1483" s="9"/>
    </row>
    <row r="1484" spans="6:8" x14ac:dyDescent="0.2">
      <c r="F1484" s="9"/>
      <c r="G1484" s="9"/>
      <c r="H1484" s="9"/>
    </row>
    <row r="1485" spans="6:8" x14ac:dyDescent="0.2">
      <c r="F1485" s="9"/>
      <c r="G1485" s="9"/>
      <c r="H1485" s="9"/>
    </row>
    <row r="1486" spans="6:8" x14ac:dyDescent="0.2">
      <c r="F1486" s="9"/>
      <c r="G1486" s="9"/>
      <c r="H1486" s="9"/>
    </row>
    <row r="1487" spans="6:8" x14ac:dyDescent="0.2">
      <c r="F1487" s="9"/>
      <c r="G1487" s="9"/>
      <c r="H1487" s="9"/>
    </row>
    <row r="1488" spans="6:8" x14ac:dyDescent="0.2">
      <c r="F1488" s="9"/>
      <c r="G1488" s="9"/>
      <c r="H1488" s="9"/>
    </row>
    <row r="1489" spans="6:8" x14ac:dyDescent="0.2">
      <c r="F1489" s="9"/>
      <c r="G1489" s="9"/>
      <c r="H1489" s="9"/>
    </row>
    <row r="1490" spans="6:8" x14ac:dyDescent="0.2">
      <c r="F1490" s="9"/>
      <c r="G1490" s="9"/>
      <c r="H1490" s="9"/>
    </row>
    <row r="1491" spans="6:8" x14ac:dyDescent="0.2">
      <c r="F1491" s="9"/>
      <c r="G1491" s="9"/>
      <c r="H1491" s="9"/>
    </row>
    <row r="1492" spans="6:8" x14ac:dyDescent="0.2">
      <c r="F1492" s="9"/>
      <c r="G1492" s="9"/>
      <c r="H1492" s="9"/>
    </row>
    <row r="1493" spans="6:8" x14ac:dyDescent="0.2">
      <c r="F1493" s="9"/>
      <c r="G1493" s="9"/>
      <c r="H1493" s="9"/>
    </row>
    <row r="1494" spans="6:8" x14ac:dyDescent="0.2">
      <c r="F1494" s="9"/>
      <c r="G1494" s="9"/>
      <c r="H1494" s="9"/>
    </row>
    <row r="1495" spans="6:8" x14ac:dyDescent="0.2">
      <c r="F1495" s="9"/>
      <c r="G1495" s="9"/>
      <c r="H1495" s="9"/>
    </row>
    <row r="1496" spans="6:8" x14ac:dyDescent="0.2">
      <c r="F1496" s="9"/>
      <c r="G1496" s="9"/>
      <c r="H1496" s="9"/>
    </row>
    <row r="1497" spans="6:8" x14ac:dyDescent="0.2">
      <c r="F1497" s="9"/>
      <c r="G1497" s="9"/>
      <c r="H1497" s="9"/>
    </row>
    <row r="1498" spans="6:8" x14ac:dyDescent="0.2">
      <c r="F1498" s="9"/>
      <c r="G1498" s="9"/>
      <c r="H1498" s="9"/>
    </row>
    <row r="1499" spans="6:8" x14ac:dyDescent="0.2">
      <c r="F1499" s="9"/>
      <c r="G1499" s="9"/>
      <c r="H1499" s="9"/>
    </row>
    <row r="1500" spans="6:8" x14ac:dyDescent="0.2">
      <c r="F1500" s="9"/>
      <c r="G1500" s="9"/>
      <c r="H1500" s="9"/>
    </row>
    <row r="1501" spans="6:8" x14ac:dyDescent="0.2">
      <c r="F1501" s="9"/>
      <c r="G1501" s="9"/>
      <c r="H1501" s="9"/>
    </row>
    <row r="1502" spans="6:8" x14ac:dyDescent="0.2">
      <c r="F1502" s="9"/>
      <c r="G1502" s="9"/>
      <c r="H1502" s="9"/>
    </row>
    <row r="1503" spans="6:8" x14ac:dyDescent="0.2">
      <c r="F1503" s="9"/>
      <c r="G1503" s="9"/>
      <c r="H1503" s="9"/>
    </row>
    <row r="1504" spans="6:8" x14ac:dyDescent="0.2">
      <c r="F1504" s="9"/>
      <c r="G1504" s="9"/>
      <c r="H1504" s="9"/>
    </row>
    <row r="1505" spans="6:8" x14ac:dyDescent="0.2">
      <c r="F1505" s="9"/>
      <c r="G1505" s="9"/>
      <c r="H1505" s="9"/>
    </row>
    <row r="1506" spans="6:8" x14ac:dyDescent="0.2">
      <c r="F1506" s="9"/>
      <c r="G1506" s="9"/>
      <c r="H1506" s="9"/>
    </row>
    <row r="1507" spans="6:8" x14ac:dyDescent="0.2">
      <c r="F1507" s="9"/>
      <c r="G1507" s="9"/>
      <c r="H1507" s="9"/>
    </row>
    <row r="1508" spans="6:8" x14ac:dyDescent="0.2">
      <c r="F1508" s="9"/>
      <c r="G1508" s="9"/>
      <c r="H1508" s="9"/>
    </row>
    <row r="1509" spans="6:8" x14ac:dyDescent="0.2">
      <c r="F1509" s="9"/>
      <c r="G1509" s="9"/>
      <c r="H1509" s="9"/>
    </row>
    <row r="1510" spans="6:8" x14ac:dyDescent="0.2">
      <c r="F1510" s="9"/>
      <c r="G1510" s="9"/>
      <c r="H1510" s="9"/>
    </row>
    <row r="1511" spans="6:8" x14ac:dyDescent="0.2">
      <c r="F1511" s="9"/>
      <c r="G1511" s="9"/>
      <c r="H1511" s="9"/>
    </row>
    <row r="1512" spans="6:8" x14ac:dyDescent="0.2">
      <c r="F1512" s="9"/>
      <c r="G1512" s="9"/>
      <c r="H1512" s="9"/>
    </row>
    <row r="1513" spans="6:8" x14ac:dyDescent="0.2">
      <c r="F1513" s="9"/>
      <c r="G1513" s="9"/>
      <c r="H1513" s="9"/>
    </row>
    <row r="1514" spans="6:8" x14ac:dyDescent="0.2">
      <c r="F1514" s="9"/>
      <c r="G1514" s="9"/>
      <c r="H1514" s="9"/>
    </row>
    <row r="1515" spans="6:8" x14ac:dyDescent="0.2">
      <c r="F1515" s="9"/>
      <c r="G1515" s="9"/>
      <c r="H1515" s="9"/>
    </row>
    <row r="1516" spans="6:8" x14ac:dyDescent="0.2">
      <c r="F1516" s="9"/>
      <c r="G1516" s="9"/>
      <c r="H1516" s="9"/>
    </row>
    <row r="1517" spans="6:8" x14ac:dyDescent="0.2">
      <c r="F1517" s="9"/>
      <c r="G1517" s="9"/>
      <c r="H1517" s="9"/>
    </row>
    <row r="1518" spans="6:8" x14ac:dyDescent="0.2">
      <c r="F1518" s="9"/>
      <c r="G1518" s="9"/>
      <c r="H1518" s="9"/>
    </row>
    <row r="1519" spans="6:8" x14ac:dyDescent="0.2">
      <c r="F1519" s="9"/>
      <c r="G1519" s="9"/>
      <c r="H1519" s="9"/>
    </row>
    <row r="1520" spans="6:8" x14ac:dyDescent="0.2">
      <c r="F1520" s="9"/>
      <c r="G1520" s="9"/>
      <c r="H1520" s="9"/>
    </row>
    <row r="1521" spans="6:8" x14ac:dyDescent="0.2">
      <c r="F1521" s="9"/>
      <c r="G1521" s="9"/>
      <c r="H1521" s="9"/>
    </row>
    <row r="1522" spans="6:8" x14ac:dyDescent="0.2">
      <c r="F1522" s="9"/>
      <c r="G1522" s="9"/>
      <c r="H1522" s="9"/>
    </row>
    <row r="1523" spans="6:8" x14ac:dyDescent="0.2">
      <c r="F1523" s="9"/>
      <c r="G1523" s="9"/>
      <c r="H1523" s="9"/>
    </row>
    <row r="1524" spans="6:8" x14ac:dyDescent="0.2">
      <c r="F1524" s="9"/>
      <c r="G1524" s="9"/>
      <c r="H1524" s="9"/>
    </row>
    <row r="1525" spans="6:8" x14ac:dyDescent="0.2">
      <c r="F1525" s="9"/>
      <c r="G1525" s="9"/>
      <c r="H1525" s="9"/>
    </row>
    <row r="1526" spans="6:8" x14ac:dyDescent="0.2">
      <c r="F1526" s="9"/>
      <c r="G1526" s="9"/>
      <c r="H1526" s="9"/>
    </row>
    <row r="1527" spans="6:8" x14ac:dyDescent="0.2">
      <c r="F1527" s="9"/>
      <c r="G1527" s="9"/>
      <c r="H1527" s="9"/>
    </row>
    <row r="1528" spans="6:8" x14ac:dyDescent="0.2">
      <c r="F1528" s="9"/>
      <c r="G1528" s="9"/>
      <c r="H1528" s="9"/>
    </row>
    <row r="1529" spans="6:8" x14ac:dyDescent="0.2">
      <c r="F1529" s="9"/>
      <c r="G1529" s="9"/>
      <c r="H1529" s="9"/>
    </row>
    <row r="1530" spans="6:8" x14ac:dyDescent="0.2">
      <c r="F1530" s="9"/>
      <c r="G1530" s="9"/>
      <c r="H1530" s="9"/>
    </row>
    <row r="1531" spans="6:8" x14ac:dyDescent="0.2">
      <c r="F1531" s="9"/>
      <c r="G1531" s="9"/>
      <c r="H1531" s="9"/>
    </row>
    <row r="1532" spans="6:8" x14ac:dyDescent="0.2">
      <c r="F1532" s="9"/>
      <c r="G1532" s="9"/>
      <c r="H1532" s="9"/>
    </row>
    <row r="1533" spans="6:8" x14ac:dyDescent="0.2">
      <c r="F1533" s="9"/>
      <c r="G1533" s="9"/>
      <c r="H1533" s="9"/>
    </row>
    <row r="1534" spans="6:8" x14ac:dyDescent="0.2">
      <c r="F1534" s="9"/>
      <c r="G1534" s="9"/>
      <c r="H1534" s="9"/>
    </row>
    <row r="1535" spans="6:8" x14ac:dyDescent="0.2">
      <c r="F1535" s="9"/>
      <c r="G1535" s="9"/>
      <c r="H1535" s="9"/>
    </row>
    <row r="1536" spans="6:8" x14ac:dyDescent="0.2">
      <c r="F1536" s="9"/>
      <c r="G1536" s="9"/>
      <c r="H1536" s="9"/>
    </row>
    <row r="1537" spans="6:8" x14ac:dyDescent="0.2">
      <c r="F1537" s="9"/>
      <c r="G1537" s="9"/>
      <c r="H1537" s="9"/>
    </row>
    <row r="1538" spans="6:8" x14ac:dyDescent="0.2">
      <c r="F1538" s="9"/>
      <c r="G1538" s="9"/>
      <c r="H1538" s="9"/>
    </row>
    <row r="1539" spans="6:8" x14ac:dyDescent="0.2">
      <c r="F1539" s="9"/>
      <c r="G1539" s="9"/>
      <c r="H1539" s="9"/>
    </row>
    <row r="1540" spans="6:8" x14ac:dyDescent="0.2">
      <c r="F1540" s="9"/>
      <c r="G1540" s="9"/>
      <c r="H1540" s="9"/>
    </row>
    <row r="1541" spans="6:8" x14ac:dyDescent="0.2">
      <c r="F1541" s="9"/>
      <c r="G1541" s="9"/>
      <c r="H1541" s="9"/>
    </row>
    <row r="1542" spans="6:8" x14ac:dyDescent="0.2">
      <c r="F1542" s="9"/>
      <c r="G1542" s="9"/>
      <c r="H1542" s="9"/>
    </row>
    <row r="1543" spans="6:8" x14ac:dyDescent="0.2">
      <c r="F1543" s="9"/>
      <c r="G1543" s="9"/>
      <c r="H1543" s="9"/>
    </row>
    <row r="1544" spans="6:8" x14ac:dyDescent="0.2">
      <c r="F1544" s="9"/>
      <c r="G1544" s="9"/>
      <c r="H1544" s="9"/>
    </row>
    <row r="1545" spans="6:8" x14ac:dyDescent="0.2">
      <c r="F1545" s="9"/>
      <c r="G1545" s="9"/>
      <c r="H1545" s="9"/>
    </row>
    <row r="1546" spans="6:8" x14ac:dyDescent="0.2">
      <c r="F1546" s="9"/>
      <c r="G1546" s="9"/>
      <c r="H1546" s="9"/>
    </row>
    <row r="1547" spans="6:8" x14ac:dyDescent="0.2">
      <c r="F1547" s="9"/>
      <c r="G1547" s="9"/>
      <c r="H1547" s="9"/>
    </row>
    <row r="1548" spans="6:8" x14ac:dyDescent="0.2">
      <c r="F1548" s="9"/>
      <c r="G1548" s="9"/>
      <c r="H1548" s="9"/>
    </row>
    <row r="1549" spans="6:8" x14ac:dyDescent="0.2">
      <c r="F1549" s="9"/>
      <c r="G1549" s="9"/>
      <c r="H1549" s="9"/>
    </row>
    <row r="1550" spans="6:8" x14ac:dyDescent="0.2">
      <c r="F1550" s="9"/>
      <c r="G1550" s="9"/>
      <c r="H1550" s="9"/>
    </row>
    <row r="1551" spans="6:8" x14ac:dyDescent="0.2">
      <c r="F1551" s="9"/>
      <c r="G1551" s="9"/>
      <c r="H1551" s="9"/>
    </row>
    <row r="1552" spans="6:8" x14ac:dyDescent="0.2">
      <c r="F1552" s="9"/>
      <c r="G1552" s="9"/>
      <c r="H1552" s="9"/>
    </row>
    <row r="1553" spans="6:8" x14ac:dyDescent="0.2">
      <c r="F1553" s="9"/>
      <c r="G1553" s="9"/>
      <c r="H1553" s="9"/>
    </row>
    <row r="1554" spans="6:8" x14ac:dyDescent="0.2">
      <c r="F1554" s="9"/>
      <c r="G1554" s="9"/>
      <c r="H1554" s="9"/>
    </row>
    <row r="1555" spans="6:8" x14ac:dyDescent="0.2">
      <c r="F1555" s="9"/>
      <c r="G1555" s="9"/>
      <c r="H1555" s="9"/>
    </row>
    <row r="1556" spans="6:8" x14ac:dyDescent="0.2">
      <c r="F1556" s="9"/>
      <c r="G1556" s="9"/>
      <c r="H1556" s="9"/>
    </row>
    <row r="1557" spans="6:8" x14ac:dyDescent="0.2">
      <c r="F1557" s="9"/>
      <c r="G1557" s="9"/>
      <c r="H1557" s="9"/>
    </row>
    <row r="1558" spans="6:8" x14ac:dyDescent="0.2">
      <c r="F1558" s="9"/>
      <c r="G1558" s="9"/>
      <c r="H1558" s="9"/>
    </row>
    <row r="1559" spans="6:8" x14ac:dyDescent="0.2">
      <c r="F1559" s="9"/>
      <c r="G1559" s="9"/>
      <c r="H1559" s="9"/>
    </row>
    <row r="1560" spans="6:8" x14ac:dyDescent="0.2">
      <c r="F1560" s="9"/>
      <c r="G1560" s="9"/>
      <c r="H1560" s="9"/>
    </row>
    <row r="1561" spans="6:8" x14ac:dyDescent="0.2">
      <c r="F1561" s="9"/>
      <c r="G1561" s="9"/>
      <c r="H1561" s="9"/>
    </row>
    <row r="1562" spans="6:8" x14ac:dyDescent="0.2">
      <c r="F1562" s="9"/>
      <c r="G1562" s="9"/>
      <c r="H1562" s="9"/>
    </row>
    <row r="1563" spans="6:8" x14ac:dyDescent="0.2">
      <c r="F1563" s="9"/>
      <c r="G1563" s="9"/>
      <c r="H1563" s="9"/>
    </row>
    <row r="1564" spans="6:8" x14ac:dyDescent="0.2">
      <c r="F1564" s="9"/>
      <c r="G1564" s="9"/>
      <c r="H1564" s="9"/>
    </row>
    <row r="1565" spans="6:8" x14ac:dyDescent="0.2">
      <c r="F1565" s="9"/>
      <c r="G1565" s="9"/>
      <c r="H1565" s="9"/>
    </row>
    <row r="1566" spans="6:8" x14ac:dyDescent="0.2">
      <c r="F1566" s="9"/>
      <c r="G1566" s="9"/>
      <c r="H1566" s="9"/>
    </row>
    <row r="1567" spans="6:8" x14ac:dyDescent="0.2">
      <c r="F1567" s="9"/>
      <c r="G1567" s="9"/>
      <c r="H1567" s="9"/>
    </row>
    <row r="1568" spans="6:8" x14ac:dyDescent="0.2">
      <c r="F1568" s="9"/>
      <c r="G1568" s="9"/>
      <c r="H1568" s="9"/>
    </row>
    <row r="1569" spans="6:8" x14ac:dyDescent="0.2">
      <c r="F1569" s="9"/>
      <c r="G1569" s="9"/>
      <c r="H1569" s="9"/>
    </row>
    <row r="1570" spans="6:8" x14ac:dyDescent="0.2">
      <c r="F1570" s="9"/>
      <c r="G1570" s="9"/>
      <c r="H1570" s="9"/>
    </row>
    <row r="1571" spans="6:8" x14ac:dyDescent="0.2">
      <c r="F1571" s="9"/>
      <c r="G1571" s="9"/>
      <c r="H1571" s="9"/>
    </row>
    <row r="1572" spans="6:8" x14ac:dyDescent="0.2">
      <c r="F1572" s="9"/>
      <c r="G1572" s="9"/>
      <c r="H1572" s="9"/>
    </row>
    <row r="1573" spans="6:8" x14ac:dyDescent="0.2">
      <c r="F1573" s="9"/>
      <c r="G1573" s="9"/>
      <c r="H1573" s="9"/>
    </row>
    <row r="1574" spans="6:8" x14ac:dyDescent="0.2">
      <c r="F1574" s="9"/>
      <c r="G1574" s="9"/>
      <c r="H1574" s="9"/>
    </row>
    <row r="1575" spans="6:8" x14ac:dyDescent="0.2">
      <c r="F1575" s="9"/>
      <c r="G1575" s="9"/>
      <c r="H1575" s="9"/>
    </row>
    <row r="1576" spans="6:8" x14ac:dyDescent="0.2">
      <c r="F1576" s="9"/>
      <c r="G1576" s="9"/>
      <c r="H1576" s="9"/>
    </row>
    <row r="1577" spans="6:8" x14ac:dyDescent="0.2">
      <c r="F1577" s="9"/>
      <c r="G1577" s="9"/>
      <c r="H1577" s="9"/>
    </row>
    <row r="1578" spans="6:8" x14ac:dyDescent="0.2">
      <c r="F1578" s="9"/>
      <c r="G1578" s="9"/>
      <c r="H1578" s="9"/>
    </row>
    <row r="1579" spans="6:8" x14ac:dyDescent="0.2">
      <c r="F1579" s="9"/>
      <c r="G1579" s="9"/>
      <c r="H1579" s="9"/>
    </row>
    <row r="1580" spans="6:8" x14ac:dyDescent="0.2">
      <c r="F1580" s="9"/>
      <c r="G1580" s="9"/>
      <c r="H1580" s="9"/>
    </row>
    <row r="1581" spans="6:8" x14ac:dyDescent="0.2">
      <c r="F1581" s="9"/>
      <c r="G1581" s="9"/>
      <c r="H1581" s="9"/>
    </row>
    <row r="1582" spans="6:8" x14ac:dyDescent="0.2">
      <c r="F1582" s="9"/>
      <c r="G1582" s="9"/>
      <c r="H1582" s="9"/>
    </row>
    <row r="1583" spans="6:8" x14ac:dyDescent="0.2">
      <c r="F1583" s="9"/>
      <c r="G1583" s="9"/>
      <c r="H1583" s="9"/>
    </row>
    <row r="1584" spans="6:8" x14ac:dyDescent="0.2">
      <c r="F1584" s="9"/>
      <c r="G1584" s="9"/>
      <c r="H1584" s="9"/>
    </row>
    <row r="1585" spans="6:8" x14ac:dyDescent="0.2">
      <c r="F1585" s="9"/>
      <c r="G1585" s="9"/>
      <c r="H1585" s="9"/>
    </row>
    <row r="1586" spans="6:8" x14ac:dyDescent="0.2">
      <c r="F1586" s="9"/>
      <c r="G1586" s="9"/>
      <c r="H1586" s="9"/>
    </row>
    <row r="1587" spans="6:8" x14ac:dyDescent="0.2">
      <c r="F1587" s="9"/>
      <c r="G1587" s="9"/>
      <c r="H1587" s="9"/>
    </row>
    <row r="1588" spans="6:8" x14ac:dyDescent="0.2">
      <c r="F1588" s="9"/>
      <c r="G1588" s="9"/>
      <c r="H1588" s="9"/>
    </row>
    <row r="1589" spans="6:8" x14ac:dyDescent="0.2">
      <c r="F1589" s="9"/>
      <c r="G1589" s="9"/>
      <c r="H1589" s="9"/>
    </row>
    <row r="1590" spans="6:8" x14ac:dyDescent="0.2">
      <c r="F1590" s="9"/>
      <c r="G1590" s="9"/>
      <c r="H1590" s="9"/>
    </row>
    <row r="1591" spans="6:8" x14ac:dyDescent="0.2">
      <c r="F1591" s="9"/>
      <c r="G1591" s="9"/>
      <c r="H1591" s="9"/>
    </row>
    <row r="1592" spans="6:8" x14ac:dyDescent="0.2">
      <c r="F1592" s="9"/>
      <c r="G1592" s="9"/>
      <c r="H1592" s="9"/>
    </row>
    <row r="1593" spans="6:8" x14ac:dyDescent="0.2">
      <c r="F1593" s="9"/>
      <c r="G1593" s="9"/>
      <c r="H1593" s="9"/>
    </row>
    <row r="1594" spans="6:8" x14ac:dyDescent="0.2">
      <c r="F1594" s="9"/>
      <c r="G1594" s="9"/>
      <c r="H1594" s="9"/>
    </row>
    <row r="1595" spans="6:8" x14ac:dyDescent="0.2">
      <c r="F1595" s="9"/>
      <c r="G1595" s="9"/>
      <c r="H1595" s="9"/>
    </row>
    <row r="1596" spans="6:8" x14ac:dyDescent="0.2">
      <c r="F1596" s="9"/>
      <c r="G1596" s="9"/>
      <c r="H1596" s="9"/>
    </row>
    <row r="1597" spans="6:8" x14ac:dyDescent="0.2">
      <c r="F1597" s="9"/>
      <c r="G1597" s="9"/>
      <c r="H1597" s="9"/>
    </row>
    <row r="1598" spans="6:8" x14ac:dyDescent="0.2">
      <c r="F1598" s="9"/>
      <c r="G1598" s="9"/>
      <c r="H1598" s="9"/>
    </row>
    <row r="1599" spans="6:8" x14ac:dyDescent="0.2">
      <c r="F1599" s="9"/>
      <c r="G1599" s="9"/>
      <c r="H1599" s="9"/>
    </row>
    <row r="1600" spans="6:8" x14ac:dyDescent="0.2">
      <c r="F1600" s="9"/>
      <c r="G1600" s="9"/>
      <c r="H1600" s="9"/>
    </row>
    <row r="1601" spans="6:8" x14ac:dyDescent="0.2">
      <c r="F1601" s="9"/>
      <c r="G1601" s="9"/>
      <c r="H1601" s="9"/>
    </row>
    <row r="1602" spans="6:8" x14ac:dyDescent="0.2">
      <c r="F1602" s="9"/>
      <c r="G1602" s="9"/>
      <c r="H1602" s="9"/>
    </row>
    <row r="1603" spans="6:8" x14ac:dyDescent="0.2">
      <c r="F1603" s="9"/>
      <c r="G1603" s="9"/>
      <c r="H1603" s="9"/>
    </row>
    <row r="1604" spans="6:8" x14ac:dyDescent="0.2">
      <c r="F1604" s="9"/>
      <c r="G1604" s="9"/>
      <c r="H1604" s="9"/>
    </row>
    <row r="1605" spans="6:8" x14ac:dyDescent="0.2">
      <c r="F1605" s="9"/>
      <c r="G1605" s="9"/>
      <c r="H1605" s="9"/>
    </row>
    <row r="1606" spans="6:8" x14ac:dyDescent="0.2">
      <c r="F1606" s="9"/>
      <c r="G1606" s="9"/>
      <c r="H1606" s="9"/>
    </row>
    <row r="1607" spans="6:8" x14ac:dyDescent="0.2">
      <c r="F1607" s="9"/>
      <c r="G1607" s="9"/>
      <c r="H1607" s="9"/>
    </row>
    <row r="1608" spans="6:8" x14ac:dyDescent="0.2">
      <c r="F1608" s="9"/>
      <c r="G1608" s="9"/>
      <c r="H1608" s="9"/>
    </row>
    <row r="1609" spans="6:8" x14ac:dyDescent="0.2">
      <c r="F1609" s="9"/>
      <c r="G1609" s="9"/>
      <c r="H1609" s="9"/>
    </row>
    <row r="1610" spans="6:8" x14ac:dyDescent="0.2">
      <c r="F1610" s="9"/>
      <c r="G1610" s="9"/>
      <c r="H1610" s="9"/>
    </row>
    <row r="1611" spans="6:8" x14ac:dyDescent="0.2">
      <c r="F1611" s="9"/>
      <c r="G1611" s="9"/>
      <c r="H1611" s="9"/>
    </row>
    <row r="1612" spans="6:8" x14ac:dyDescent="0.2">
      <c r="F1612" s="9"/>
      <c r="G1612" s="9"/>
      <c r="H1612" s="9"/>
    </row>
    <row r="1613" spans="6:8" x14ac:dyDescent="0.2">
      <c r="F1613" s="9"/>
      <c r="G1613" s="9"/>
      <c r="H1613" s="9"/>
    </row>
    <row r="1614" spans="6:8" x14ac:dyDescent="0.2">
      <c r="F1614" s="9"/>
      <c r="G1614" s="9"/>
      <c r="H1614" s="9"/>
    </row>
    <row r="1615" spans="6:8" x14ac:dyDescent="0.2">
      <c r="F1615" s="9"/>
      <c r="G1615" s="9"/>
      <c r="H1615" s="9"/>
    </row>
    <row r="1616" spans="6:8" x14ac:dyDescent="0.2">
      <c r="F1616" s="9"/>
      <c r="G1616" s="9"/>
      <c r="H1616" s="9"/>
    </row>
    <row r="1617" spans="6:8" x14ac:dyDescent="0.2">
      <c r="F1617" s="9"/>
      <c r="G1617" s="9"/>
      <c r="H1617" s="9"/>
    </row>
    <row r="1618" spans="6:8" x14ac:dyDescent="0.2">
      <c r="F1618" s="9"/>
      <c r="G1618" s="9"/>
      <c r="H1618" s="9"/>
    </row>
    <row r="1619" spans="6:8" x14ac:dyDescent="0.2">
      <c r="F1619" s="9"/>
      <c r="G1619" s="9"/>
      <c r="H1619" s="9"/>
    </row>
    <row r="1620" spans="6:8" x14ac:dyDescent="0.2">
      <c r="F1620" s="9"/>
      <c r="G1620" s="9"/>
      <c r="H1620" s="9"/>
    </row>
    <row r="1621" spans="6:8" x14ac:dyDescent="0.2">
      <c r="F1621" s="9"/>
      <c r="G1621" s="9"/>
      <c r="H1621" s="9"/>
    </row>
  </sheetData>
  <conditionalFormatting sqref="G3:G118">
    <cfRule type="expression" dxfId="3" priority="2">
      <formula>$F3&lt;$G3</formula>
    </cfRule>
  </conditionalFormatting>
  <conditionalFormatting sqref="H3:H118">
    <cfRule type="expression" dxfId="2" priority="1" stopIfTrue="1">
      <formula>$F$3&gt;$H$3</formula>
    </cfRule>
  </conditionalFormatting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DA9AEC-C719-4FF8-8DDB-75071AF56C45}">
  <dimension ref="B4:N13"/>
  <sheetViews>
    <sheetView zoomScale="130" zoomScaleNormal="130" workbookViewId="0">
      <selection activeCell="M24" sqref="M24"/>
    </sheetView>
  </sheetViews>
  <sheetFormatPr baseColWidth="10" defaultRowHeight="15" x14ac:dyDescent="0.2"/>
  <cols>
    <col min="2" max="2" width="17.6640625" customWidth="1"/>
  </cols>
  <sheetData>
    <row r="4" spans="2:14" x14ac:dyDescent="0.2">
      <c r="B4" t="s">
        <v>255</v>
      </c>
      <c r="C4">
        <v>0</v>
      </c>
      <c r="E4">
        <f>C5+1</f>
        <v>3</v>
      </c>
      <c r="G4">
        <f>E5+1</f>
        <v>6</v>
      </c>
      <c r="I4">
        <f>G5+1</f>
        <v>11</v>
      </c>
      <c r="K4">
        <f>I5+1</f>
        <v>21</v>
      </c>
      <c r="M4">
        <f>K5+1</f>
        <v>31</v>
      </c>
    </row>
    <row r="5" spans="2:14" ht="16" thickBot="1" x14ac:dyDescent="0.25">
      <c r="B5" t="s">
        <v>256</v>
      </c>
      <c r="C5">
        <v>2</v>
      </c>
      <c r="E5">
        <v>5</v>
      </c>
      <c r="G5">
        <v>10</v>
      </c>
      <c r="I5">
        <v>20</v>
      </c>
      <c r="K5">
        <v>30</v>
      </c>
      <c r="M5">
        <v>99</v>
      </c>
    </row>
    <row r="6" spans="2:14" ht="16" thickBot="1" x14ac:dyDescent="0.25">
      <c r="B6" s="11" t="s">
        <v>238</v>
      </c>
      <c r="C6" s="19" t="s">
        <v>239</v>
      </c>
      <c r="D6" s="20"/>
      <c r="E6" s="21" t="s">
        <v>240</v>
      </c>
      <c r="F6" s="22"/>
      <c r="G6" s="23" t="s">
        <v>241</v>
      </c>
      <c r="H6" s="24"/>
      <c r="I6" s="21" t="s">
        <v>242</v>
      </c>
      <c r="J6" s="22"/>
      <c r="K6" s="19" t="s">
        <v>243</v>
      </c>
      <c r="L6" s="20"/>
      <c r="M6" s="21" t="s">
        <v>244</v>
      </c>
      <c r="N6" s="22"/>
    </row>
    <row r="7" spans="2:14" ht="16" thickBot="1" x14ac:dyDescent="0.25">
      <c r="B7" s="12" t="s">
        <v>246</v>
      </c>
      <c r="C7" s="13" t="s">
        <v>245</v>
      </c>
      <c r="D7" s="13" t="s">
        <v>245</v>
      </c>
      <c r="E7" s="13">
        <f>C13+723</f>
        <v>2524.8000000000002</v>
      </c>
      <c r="F7" s="13">
        <f>E7+180</f>
        <v>2704.8</v>
      </c>
      <c r="G7" s="13">
        <f>F7+20</f>
        <v>2724.8</v>
      </c>
      <c r="H7" s="13">
        <f>G7+230</f>
        <v>2954.8</v>
      </c>
      <c r="I7" s="13">
        <f>H7+30</f>
        <v>2984.8</v>
      </c>
      <c r="J7" s="13">
        <f>I7+340</f>
        <v>3324.8</v>
      </c>
      <c r="K7" s="13">
        <f>J7+50</f>
        <v>3374.8</v>
      </c>
      <c r="L7" s="13">
        <f>K7+350</f>
        <v>3724.8</v>
      </c>
      <c r="M7" s="14">
        <f>L7+50</f>
        <v>3774.8</v>
      </c>
      <c r="N7" s="14">
        <f>M7+240</f>
        <v>4014.8</v>
      </c>
    </row>
    <row r="8" spans="2:14" ht="16" thickBot="1" x14ac:dyDescent="0.25">
      <c r="B8" s="12" t="s">
        <v>247</v>
      </c>
      <c r="C8" s="13">
        <f>C13+300</f>
        <v>2101.8000000000002</v>
      </c>
      <c r="D8" s="13">
        <f>C8+54</f>
        <v>2155.8000000000002</v>
      </c>
      <c r="E8" s="13">
        <f>D8+20</f>
        <v>2175.8000000000002</v>
      </c>
      <c r="F8" s="13">
        <f>E8+240</f>
        <v>2415.8000000000002</v>
      </c>
      <c r="G8" s="13">
        <f>F8+10</f>
        <v>2425.8000000000002</v>
      </c>
      <c r="H8" s="13">
        <f>G8+250</f>
        <v>2675.8</v>
      </c>
      <c r="I8" s="13">
        <f>H8+30</f>
        <v>2705.8</v>
      </c>
      <c r="J8" s="13">
        <f>I8+400</f>
        <v>3105.8</v>
      </c>
      <c r="K8" s="14">
        <f>J8+20</f>
        <v>3125.8</v>
      </c>
      <c r="L8" s="14">
        <f>K8+180</f>
        <v>3305.8</v>
      </c>
      <c r="M8" s="14">
        <f>L8+20</f>
        <v>3325.8</v>
      </c>
      <c r="N8" s="14">
        <f>M8+150</f>
        <v>3475.8</v>
      </c>
    </row>
    <row r="9" spans="2:14" ht="16" thickBot="1" x14ac:dyDescent="0.25">
      <c r="B9" s="12" t="s">
        <v>249</v>
      </c>
      <c r="C9" s="13">
        <f>C13+221</f>
        <v>2022.8</v>
      </c>
      <c r="D9" s="13">
        <f>C9+83</f>
        <v>2105.8000000000002</v>
      </c>
      <c r="E9" s="13">
        <f>D9+20</f>
        <v>2125.8000000000002</v>
      </c>
      <c r="F9" s="13">
        <f>E9+180</f>
        <v>2305.8000000000002</v>
      </c>
      <c r="G9" s="13">
        <f>F9+20</f>
        <v>2325.8000000000002</v>
      </c>
      <c r="H9" s="13">
        <f>G9+180</f>
        <v>2505.8000000000002</v>
      </c>
      <c r="I9" s="13">
        <f>H9+20</f>
        <v>2525.8000000000002</v>
      </c>
      <c r="J9" s="13">
        <f>I9+200</f>
        <v>2725.8</v>
      </c>
      <c r="K9" s="14">
        <f>J9+10</f>
        <v>2735.8</v>
      </c>
      <c r="L9" s="14">
        <f>K9+180</f>
        <v>2915.8</v>
      </c>
      <c r="M9" s="14">
        <f>L9+20</f>
        <v>2935.8</v>
      </c>
      <c r="N9" s="14">
        <f>M9+150</f>
        <v>3085.8</v>
      </c>
    </row>
    <row r="10" spans="2:14" ht="16" thickBot="1" x14ac:dyDescent="0.25">
      <c r="B10" s="12" t="s">
        <v>250</v>
      </c>
      <c r="C10" s="15">
        <f>C13+121</f>
        <v>1922.8</v>
      </c>
      <c r="D10" s="15">
        <f>C10+50</f>
        <v>1972.8</v>
      </c>
      <c r="E10" s="15">
        <f>D10+10</f>
        <v>1982.8</v>
      </c>
      <c r="F10" s="15">
        <f>E10+50</f>
        <v>2032.8</v>
      </c>
      <c r="G10" s="15">
        <f>F10+110</f>
        <v>2142.8000000000002</v>
      </c>
      <c r="H10" s="15">
        <f>G10+130</f>
        <v>2272.8000000000002</v>
      </c>
      <c r="I10" s="15">
        <f>H10+10</f>
        <v>2282.8000000000002</v>
      </c>
      <c r="J10" s="15">
        <f>I10+140</f>
        <v>2422.8000000000002</v>
      </c>
      <c r="K10" s="16">
        <f>J10+10</f>
        <v>2432.8000000000002</v>
      </c>
      <c r="L10" s="16">
        <f>K10+90</f>
        <v>2522.8000000000002</v>
      </c>
      <c r="M10" s="16">
        <f>L10+20</f>
        <v>2542.8000000000002</v>
      </c>
      <c r="N10" s="16">
        <f>M10+100</f>
        <v>2642.8</v>
      </c>
    </row>
    <row r="11" spans="2:14" ht="16" thickBot="1" x14ac:dyDescent="0.25">
      <c r="B11" s="12" t="s">
        <v>251</v>
      </c>
      <c r="C11" s="15">
        <f>C13+51</f>
        <v>1852.8</v>
      </c>
      <c r="D11" s="15">
        <f>C11+50</f>
        <v>1902.8</v>
      </c>
      <c r="E11" s="15">
        <f>D11+16</f>
        <v>1918.8</v>
      </c>
      <c r="F11" s="15">
        <f>E11+100</f>
        <v>2018.8</v>
      </c>
      <c r="G11" s="15">
        <f>F11+14</f>
        <v>2032.8</v>
      </c>
      <c r="H11" s="15">
        <f>G11+70</f>
        <v>2102.8000000000002</v>
      </c>
      <c r="I11" s="15">
        <f>H11+10</f>
        <v>2112.8000000000002</v>
      </c>
      <c r="J11" s="15">
        <f>I11+60</f>
        <v>2172.8000000000002</v>
      </c>
      <c r="K11" s="15">
        <f>J11+90</f>
        <v>2262.8000000000002</v>
      </c>
      <c r="L11" s="15">
        <f>K11+163</f>
        <v>2425.8000000000002</v>
      </c>
      <c r="M11" s="15">
        <f>L11+7</f>
        <v>2432.8000000000002</v>
      </c>
      <c r="N11" s="15">
        <f>M11+40</f>
        <v>2472.8000000000002</v>
      </c>
    </row>
    <row r="12" spans="2:14" ht="16" thickBot="1" x14ac:dyDescent="0.25">
      <c r="B12" s="12" t="s">
        <v>252</v>
      </c>
      <c r="C12" s="17">
        <f>C13+10</f>
        <v>1811.8</v>
      </c>
      <c r="D12" s="17">
        <f>C12+33</f>
        <v>1844.8</v>
      </c>
      <c r="E12" s="15">
        <f>D12+10</f>
        <v>1854.8</v>
      </c>
      <c r="F12" s="15">
        <f>E12+51</f>
        <v>1905.8</v>
      </c>
      <c r="G12" s="15">
        <f>F12+6</f>
        <v>1911.8</v>
      </c>
      <c r="H12" s="15">
        <f>G12+51</f>
        <v>1962.8</v>
      </c>
      <c r="I12" s="15">
        <f>H12+10</f>
        <v>1972.8</v>
      </c>
      <c r="J12" s="15">
        <f>I12+50</f>
        <v>2022.8</v>
      </c>
      <c r="K12" s="15">
        <f>J12+10</f>
        <v>2032.8</v>
      </c>
      <c r="L12" s="15">
        <f>K12+50</f>
        <v>2082.8000000000002</v>
      </c>
      <c r="M12" s="15">
        <f>L12+10</f>
        <v>2092.8000000000002</v>
      </c>
      <c r="N12" s="15">
        <f>M12+80</f>
        <v>2172.8000000000002</v>
      </c>
    </row>
    <row r="13" spans="2:14" ht="16" thickBot="1" x14ac:dyDescent="0.25">
      <c r="B13" s="18" t="s">
        <v>253</v>
      </c>
      <c r="C13" s="17">
        <v>1801.8</v>
      </c>
      <c r="D13" s="17">
        <f>C13</f>
        <v>1801.8</v>
      </c>
      <c r="E13" s="17">
        <f>C13</f>
        <v>1801.8</v>
      </c>
      <c r="F13" s="17">
        <f>E13+44</f>
        <v>1845.8</v>
      </c>
      <c r="G13" s="17">
        <f>F13</f>
        <v>1845.8</v>
      </c>
      <c r="H13" s="17">
        <f>G13</f>
        <v>1845.8</v>
      </c>
      <c r="I13" s="17">
        <f>H13</f>
        <v>1845.8</v>
      </c>
      <c r="J13" s="17">
        <f>I13</f>
        <v>1845.8</v>
      </c>
      <c r="K13" s="17">
        <f>J13+12</f>
        <v>1857.8</v>
      </c>
      <c r="L13" s="17">
        <f>K13+5</f>
        <v>1862.8</v>
      </c>
      <c r="M13" s="17">
        <f>L13</f>
        <v>1862.8</v>
      </c>
      <c r="N13" s="17">
        <f>M13+30</f>
        <v>1892.8</v>
      </c>
    </row>
  </sheetData>
  <mergeCells count="6">
    <mergeCell ref="M6:N6"/>
    <mergeCell ref="C6:D6"/>
    <mergeCell ref="E6:F6"/>
    <mergeCell ref="G6:H6"/>
    <mergeCell ref="I6:J6"/>
    <mergeCell ref="K6:L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donnée</vt:lpstr>
      <vt:lpstr>grille</vt:lpstr>
    </vt:vector>
  </TitlesOfParts>
  <Company>BABILOU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Anaïs RAHMOUNI</dc:creator>
  <cp:lastModifiedBy>Daniel Dumas</cp:lastModifiedBy>
  <dcterms:created xsi:type="dcterms:W3CDTF">2026-01-14T13:54:32Z</dcterms:created>
  <dcterms:modified xsi:type="dcterms:W3CDTF">2026-01-14T16:11:32Z</dcterms:modified>
</cp:coreProperties>
</file>