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4955" windowHeight="7680"/>
  </bookViews>
  <sheets>
    <sheet name="Feuil1" sheetId="1" r:id="rId1"/>
    <sheet name="Feuil2" sheetId="2" r:id="rId2"/>
    <sheet name="Feuil3" sheetId="3" r:id="rId3"/>
  </sheets>
  <calcPr calcId="144525"/>
  <fileRecoveryPr repairLoad="1"/>
</workbook>
</file>

<file path=xl/calcChain.xml><?xml version="1.0" encoding="utf-8"?>
<calcChain xmlns="http://schemas.openxmlformats.org/spreadsheetml/2006/main">
  <c r="BR31" i="1" l="1"/>
  <c r="BO31" i="1"/>
  <c r="BL31" i="1"/>
  <c r="BI31" i="1"/>
  <c r="BF31" i="1"/>
  <c r="BC31" i="1"/>
  <c r="AZ31" i="1"/>
  <c r="AW31" i="1"/>
  <c r="AT31" i="1"/>
  <c r="AQ31" i="1"/>
  <c r="AN31" i="1"/>
  <c r="AK31" i="1"/>
  <c r="AH31" i="1"/>
  <c r="AE31" i="1"/>
  <c r="AB31" i="1"/>
  <c r="Y31" i="1"/>
  <c r="V31" i="1"/>
  <c r="S31" i="1"/>
  <c r="P31" i="1"/>
  <c r="M31" i="1"/>
  <c r="BR30" i="1"/>
  <c r="BO30" i="1"/>
  <c r="BL30" i="1"/>
  <c r="BI30" i="1"/>
  <c r="BF30" i="1"/>
  <c r="BC30" i="1"/>
  <c r="AZ30" i="1"/>
  <c r="AW30" i="1"/>
  <c r="AT30" i="1"/>
  <c r="AQ30" i="1"/>
  <c r="AN30" i="1"/>
  <c r="AK30" i="1"/>
  <c r="AH30" i="1"/>
  <c r="AE30" i="1"/>
  <c r="AB30" i="1"/>
  <c r="Y30" i="1"/>
  <c r="V30" i="1"/>
  <c r="S30" i="1"/>
  <c r="P30" i="1"/>
  <c r="M30" i="1"/>
  <c r="BR29" i="1"/>
  <c r="BO29" i="1"/>
  <c r="BL29" i="1"/>
  <c r="BI29" i="1"/>
  <c r="BF29" i="1"/>
  <c r="BC29" i="1"/>
  <c r="AZ29" i="1"/>
  <c r="AW29" i="1"/>
  <c r="AT29" i="1"/>
  <c r="AQ29" i="1"/>
  <c r="AN29" i="1"/>
  <c r="AK29" i="1"/>
  <c r="AH29" i="1"/>
  <c r="AE29" i="1"/>
  <c r="AB29" i="1"/>
  <c r="Y29" i="1"/>
  <c r="V29" i="1"/>
  <c r="S29" i="1"/>
  <c r="P29" i="1"/>
  <c r="M29" i="1"/>
  <c r="BR27" i="1"/>
  <c r="BO27" i="1"/>
  <c r="BL27" i="1"/>
  <c r="BI27" i="1"/>
  <c r="BF27" i="1"/>
  <c r="BC27" i="1"/>
  <c r="AZ27" i="1"/>
  <c r="AW27" i="1"/>
  <c r="AT27" i="1"/>
  <c r="AQ27" i="1"/>
  <c r="AN27" i="1"/>
  <c r="AK27" i="1"/>
  <c r="AH27" i="1"/>
  <c r="AE27" i="1"/>
  <c r="AB27" i="1"/>
  <c r="Y27" i="1"/>
  <c r="V27" i="1"/>
  <c r="S27" i="1"/>
  <c r="P27" i="1"/>
  <c r="M27" i="1"/>
  <c r="BY26" i="1"/>
  <c r="BX26" i="1"/>
  <c r="BW26" i="1"/>
  <c r="BU26" i="1"/>
  <c r="K26" i="1"/>
  <c r="J26" i="1"/>
  <c r="L26" i="1" s="1"/>
  <c r="I26" i="1"/>
  <c r="H26" i="1"/>
  <c r="G26" i="1"/>
  <c r="F26" i="1"/>
  <c r="E26" i="1"/>
  <c r="BY25" i="1"/>
  <c r="BX25" i="1"/>
  <c r="J25" i="1" s="1"/>
  <c r="L25" i="1" s="1"/>
  <c r="BW25" i="1"/>
  <c r="BU25" i="1"/>
  <c r="K25" i="1"/>
  <c r="I25" i="1"/>
  <c r="H25" i="1"/>
  <c r="G25" i="1"/>
  <c r="F25" i="1" s="1"/>
  <c r="E25" i="1"/>
  <c r="BY24" i="1"/>
  <c r="K24" i="1" s="1"/>
  <c r="BX24" i="1"/>
  <c r="BW24" i="1"/>
  <c r="I24" i="1" s="1"/>
  <c r="F24" i="1" s="1"/>
  <c r="BU24" i="1"/>
  <c r="J24" i="1"/>
  <c r="L24" i="1" s="1"/>
  <c r="H24" i="1"/>
  <c r="E24" i="1" s="1"/>
  <c r="G24" i="1"/>
  <c r="BY23" i="1"/>
  <c r="BX23" i="1"/>
  <c r="J23" i="1" s="1"/>
  <c r="L23" i="1" s="1"/>
  <c r="BW23" i="1"/>
  <c r="BU23" i="1"/>
  <c r="K23" i="1"/>
  <c r="I23" i="1"/>
  <c r="H23" i="1"/>
  <c r="G23" i="1"/>
  <c r="F23" i="1" s="1"/>
  <c r="E23" i="1"/>
  <c r="CA22" i="1"/>
  <c r="BY22" i="1"/>
  <c r="BX22" i="1"/>
  <c r="J22" i="1" s="1"/>
  <c r="L22" i="1" s="1"/>
  <c r="BW22" i="1"/>
  <c r="BU22" i="1"/>
  <c r="K22" i="1"/>
  <c r="I22" i="1"/>
  <c r="H22" i="1"/>
  <c r="G22" i="1"/>
  <c r="F22" i="1" s="1"/>
  <c r="E22" i="1"/>
  <c r="CA21" i="1"/>
  <c r="BZ21" i="1"/>
  <c r="BY21" i="1"/>
  <c r="K21" i="1" s="1"/>
  <c r="BX21" i="1"/>
  <c r="BW21" i="1"/>
  <c r="I21" i="1" s="1"/>
  <c r="F21" i="1" s="1"/>
  <c r="BU21" i="1"/>
  <c r="J21" i="1"/>
  <c r="L21" i="1" s="1"/>
  <c r="H21" i="1"/>
  <c r="E21" i="1" s="1"/>
  <c r="G21" i="1"/>
  <c r="CA20" i="1"/>
  <c r="BZ20" i="1"/>
  <c r="BY20" i="1"/>
  <c r="BX20" i="1"/>
  <c r="J20" i="1" s="1"/>
  <c r="L20" i="1" s="1"/>
  <c r="BW20" i="1"/>
  <c r="BU20" i="1"/>
  <c r="K20" i="1"/>
  <c r="I20" i="1"/>
  <c r="H20" i="1"/>
  <c r="G20" i="1"/>
  <c r="F20" i="1" s="1"/>
  <c r="E20" i="1"/>
  <c r="CA19" i="1"/>
  <c r="BY19" i="1"/>
  <c r="BX19" i="1"/>
  <c r="J19" i="1" s="1"/>
  <c r="L19" i="1" s="1"/>
  <c r="BW19" i="1"/>
  <c r="BU19" i="1"/>
  <c r="K19" i="1"/>
  <c r="I19" i="1"/>
  <c r="H19" i="1"/>
  <c r="G19" i="1"/>
  <c r="F19" i="1" s="1"/>
  <c r="E19" i="1"/>
  <c r="CA18" i="1"/>
  <c r="BY18" i="1"/>
  <c r="BX18" i="1"/>
  <c r="J18" i="1" s="1"/>
  <c r="L18" i="1" s="1"/>
  <c r="BW18" i="1"/>
  <c r="BU18" i="1"/>
  <c r="K18" i="1"/>
  <c r="I18" i="1"/>
  <c r="H18" i="1"/>
  <c r="G18" i="1"/>
  <c r="F18" i="1" s="1"/>
  <c r="E18" i="1"/>
  <c r="BY17" i="1"/>
  <c r="K17" i="1" s="1"/>
  <c r="BX17" i="1"/>
  <c r="BW17" i="1"/>
  <c r="I17" i="1" s="1"/>
  <c r="F17" i="1" s="1"/>
  <c r="BU17" i="1"/>
  <c r="J17" i="1"/>
  <c r="L17" i="1" s="1"/>
  <c r="H17" i="1"/>
  <c r="E17" i="1" s="1"/>
  <c r="G17" i="1"/>
  <c r="CA16" i="1"/>
  <c r="BY16" i="1"/>
  <c r="BX16" i="1"/>
  <c r="J16" i="1" s="1"/>
  <c r="L16" i="1" s="1"/>
  <c r="BW16" i="1"/>
  <c r="BU16" i="1"/>
  <c r="K16" i="1"/>
  <c r="I16" i="1"/>
  <c r="H16" i="1"/>
  <c r="G16" i="1"/>
  <c r="F16" i="1" s="1"/>
  <c r="E16" i="1"/>
  <c r="CA15" i="1"/>
  <c r="BY15" i="1"/>
  <c r="BX15" i="1"/>
  <c r="J15" i="1" s="1"/>
  <c r="L15" i="1" s="1"/>
  <c r="BW15" i="1"/>
  <c r="BU15" i="1"/>
  <c r="G15" i="1" s="1"/>
  <c r="K15" i="1"/>
  <c r="I15" i="1"/>
  <c r="H15" i="1"/>
  <c r="CA14" i="1"/>
  <c r="BZ14" i="1"/>
  <c r="BY14" i="1"/>
  <c r="K14" i="1" s="1"/>
  <c r="BX14" i="1"/>
  <c r="BW14" i="1"/>
  <c r="I14" i="1" s="1"/>
  <c r="F14" i="1" s="1"/>
  <c r="BU14" i="1"/>
  <c r="J14" i="1"/>
  <c r="L14" i="1" s="1"/>
  <c r="H14" i="1"/>
  <c r="E14" i="1" s="1"/>
  <c r="G14" i="1"/>
  <c r="CA13" i="1"/>
  <c r="BZ13" i="1"/>
  <c r="BY13" i="1"/>
  <c r="BX13" i="1"/>
  <c r="J13" i="1" s="1"/>
  <c r="L13" i="1" s="1"/>
  <c r="BW13" i="1"/>
  <c r="BU13" i="1"/>
  <c r="G13" i="1" s="1"/>
  <c r="K13" i="1"/>
  <c r="I13" i="1"/>
  <c r="H13" i="1"/>
  <c r="BZ12" i="1"/>
  <c r="BY12" i="1"/>
  <c r="BX12" i="1"/>
  <c r="J12" i="1" s="1"/>
  <c r="L12" i="1" s="1"/>
  <c r="BW12" i="1"/>
  <c r="BU12" i="1"/>
  <c r="G12" i="1" s="1"/>
  <c r="K12" i="1"/>
  <c r="I12" i="1"/>
  <c r="H12" i="1"/>
  <c r="CA11" i="1"/>
  <c r="BY11" i="1"/>
  <c r="BX11" i="1"/>
  <c r="J11" i="1" s="1"/>
  <c r="L11" i="1" s="1"/>
  <c r="BW11" i="1"/>
  <c r="BU11" i="1"/>
  <c r="G11" i="1" s="1"/>
  <c r="K11" i="1"/>
  <c r="I11" i="1"/>
  <c r="H11" i="1"/>
  <c r="CA10" i="1"/>
  <c r="BY10" i="1"/>
  <c r="BX10" i="1"/>
  <c r="J10" i="1" s="1"/>
  <c r="L10" i="1" s="1"/>
  <c r="BW10" i="1"/>
  <c r="BU10" i="1"/>
  <c r="G10" i="1" s="1"/>
  <c r="K10" i="1"/>
  <c r="I10" i="1"/>
  <c r="H10" i="1"/>
  <c r="CA9" i="1"/>
  <c r="BY9" i="1"/>
  <c r="BX9" i="1"/>
  <c r="J9" i="1" s="1"/>
  <c r="L9" i="1" s="1"/>
  <c r="BW9" i="1"/>
  <c r="BU9" i="1"/>
  <c r="G9" i="1" s="1"/>
  <c r="K9" i="1"/>
  <c r="I9" i="1"/>
  <c r="H9" i="1"/>
  <c r="CA8" i="1"/>
  <c r="BY8" i="1"/>
  <c r="BX8" i="1"/>
  <c r="J8" i="1" s="1"/>
  <c r="L8" i="1" s="1"/>
  <c r="BW8" i="1"/>
  <c r="BU8" i="1"/>
  <c r="G8" i="1" s="1"/>
  <c r="K8" i="1"/>
  <c r="I8" i="1"/>
  <c r="H8" i="1"/>
  <c r="CA7" i="1"/>
  <c r="BZ7" i="1"/>
  <c r="BY7" i="1"/>
  <c r="K7" i="1" s="1"/>
  <c r="BX7" i="1"/>
  <c r="BW7" i="1"/>
  <c r="I7" i="1" s="1"/>
  <c r="F7" i="1" s="1"/>
  <c r="BU7" i="1"/>
  <c r="J7" i="1"/>
  <c r="L7" i="1" s="1"/>
  <c r="H7" i="1"/>
  <c r="E7" i="1" s="1"/>
  <c r="G7" i="1"/>
  <c r="F9" i="1" l="1"/>
  <c r="E9" i="1"/>
  <c r="F10" i="1"/>
  <c r="E10" i="1"/>
  <c r="F11" i="1"/>
  <c r="E11" i="1"/>
  <c r="F12" i="1"/>
  <c r="E12" i="1"/>
  <c r="F13" i="1"/>
  <c r="E13" i="1"/>
  <c r="F15" i="1"/>
  <c r="E15" i="1"/>
  <c r="C15" i="1" s="1"/>
  <c r="C18" i="1"/>
  <c r="C20" i="1"/>
  <c r="C22" i="1"/>
  <c r="C24" i="1"/>
  <c r="F8" i="1"/>
  <c r="E8" i="1"/>
  <c r="C26" i="1"/>
  <c r="C14" i="1"/>
  <c r="C16" i="1"/>
  <c r="C13" i="1" l="1"/>
  <c r="C12" i="1"/>
  <c r="C11" i="1"/>
  <c r="C10" i="1"/>
  <c r="C9" i="1"/>
  <c r="C7" i="1"/>
  <c r="C8" i="1"/>
  <c r="C25" i="1"/>
  <c r="C23" i="1"/>
  <c r="C21" i="1"/>
  <c r="C19" i="1"/>
  <c r="C17" i="1"/>
</calcChain>
</file>

<file path=xl/sharedStrings.xml><?xml version="1.0" encoding="utf-8"?>
<sst xmlns="http://schemas.openxmlformats.org/spreadsheetml/2006/main" count="434" uniqueCount="39">
  <si>
    <t xml:space="preserve">Championnat Ligue 2 - Saison 2010/2011          Général Journée 24 </t>
  </si>
  <si>
    <t>Le Mans</t>
  </si>
  <si>
    <t>Le Havre</t>
  </si>
  <si>
    <t>Boulogne</t>
  </si>
  <si>
    <t>Clermont</t>
  </si>
  <si>
    <t>Châteauroux</t>
  </si>
  <si>
    <t>Grenoble</t>
  </si>
  <si>
    <t>Evian</t>
  </si>
  <si>
    <t>Ajaccio</t>
  </si>
  <si>
    <t>Sedan</t>
  </si>
  <si>
    <t>Tours</t>
  </si>
  <si>
    <t>Troyes</t>
  </si>
  <si>
    <t>Dijon</t>
  </si>
  <si>
    <t>Istres</t>
  </si>
  <si>
    <t>Nantes</t>
  </si>
  <si>
    <t>Angers</t>
  </si>
  <si>
    <t>Laval</t>
  </si>
  <si>
    <t>Nîmes</t>
  </si>
  <si>
    <t>Reims</t>
  </si>
  <si>
    <t>Metz</t>
  </si>
  <si>
    <t>Vannes</t>
  </si>
  <si>
    <t>Clst</t>
  </si>
  <si>
    <t>Club</t>
  </si>
  <si>
    <t>PTS</t>
  </si>
  <si>
    <t>J</t>
  </si>
  <si>
    <t>G</t>
  </si>
  <si>
    <t>N</t>
  </si>
  <si>
    <t>D</t>
  </si>
  <si>
    <t>BP</t>
  </si>
  <si>
    <t>BC</t>
  </si>
  <si>
    <t>Diff</t>
  </si>
  <si>
    <t>V</t>
  </si>
  <si>
    <t>Essais formule</t>
  </si>
  <si>
    <t>-</t>
  </si>
  <si>
    <t>Victoire Ext</t>
  </si>
  <si>
    <t>Nul Ext</t>
  </si>
  <si>
    <t>Défaite Ext</t>
  </si>
  <si>
    <r>
      <t xml:space="preserve">But Pour Ext 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rgb="FF007635"/>
        <rFont val="Calibri"/>
        <family val="2"/>
        <scheme val="minor"/>
      </rPr>
      <t xml:space="preserve"> </t>
    </r>
  </si>
  <si>
    <t>But Contre.Ext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</si>
</sst>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763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63F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mediumGray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rgb="FF0B198C"/>
      </left>
      <right style="medium">
        <color rgb="FF0B198C"/>
      </right>
      <top style="medium">
        <color rgb="FF0B198C"/>
      </top>
      <bottom style="medium">
        <color rgb="FF0B198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 applyAlignment="1">
      <alignment textRotation="45"/>
    </xf>
    <xf numFmtId="0" fontId="1" fillId="0" borderId="7" xfId="0" applyFont="1" applyBorder="1"/>
    <xf numFmtId="0" fontId="0" fillId="0" borderId="8" xfId="0" applyBorder="1" applyAlignment="1">
      <alignment horizontal="left"/>
    </xf>
    <xf numFmtId="0" fontId="1" fillId="0" borderId="8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textRotation="45"/>
    </xf>
    <xf numFmtId="0" fontId="7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0" borderId="0" xfId="0" applyFont="1"/>
    <xf numFmtId="0" fontId="0" fillId="0" borderId="14" xfId="0" applyBorder="1"/>
    <xf numFmtId="0" fontId="0" fillId="0" borderId="15" xfId="0" applyBorder="1" applyAlignment="1">
      <alignment horizontal="left" vertical="center"/>
    </xf>
    <xf numFmtId="0" fontId="1" fillId="0" borderId="15" xfId="0" applyFont="1" applyBorder="1" applyAlignment="1">
      <alignment horizontal="right" vertical="center"/>
    </xf>
    <xf numFmtId="0" fontId="0" fillId="0" borderId="15" xfId="0" applyBorder="1"/>
    <xf numFmtId="0" fontId="1" fillId="0" borderId="15" xfId="0" applyFont="1" applyBorder="1"/>
    <xf numFmtId="0" fontId="6" fillId="0" borderId="15" xfId="0" applyFont="1" applyBorder="1"/>
    <xf numFmtId="0" fontId="7" fillId="0" borderId="15" xfId="0" applyFont="1" applyBorder="1"/>
    <xf numFmtId="0" fontId="6" fillId="0" borderId="16" xfId="0" applyFont="1" applyBorder="1"/>
    <xf numFmtId="164" fontId="8" fillId="0" borderId="17" xfId="0" applyNumberFormat="1" applyFont="1" applyBorder="1" applyAlignment="1">
      <alignment horizontal="right" vertical="center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0" borderId="21" xfId="0" applyBorder="1"/>
    <xf numFmtId="0" fontId="0" fillId="0" borderId="19" xfId="0" applyBorder="1"/>
    <xf numFmtId="0" fontId="0" fillId="0" borderId="20" xfId="0" applyBorder="1"/>
    <xf numFmtId="0" fontId="0" fillId="0" borderId="21" xfId="0" applyFill="1" applyBorder="1"/>
    <xf numFmtId="0" fontId="0" fillId="0" borderId="19" xfId="0" applyFill="1" applyBorder="1"/>
    <xf numFmtId="0" fontId="0" fillId="0" borderId="20" xfId="0" applyFill="1" applyBorder="1"/>
    <xf numFmtId="0" fontId="0" fillId="3" borderId="21" xfId="0" applyFill="1" applyBorder="1"/>
    <xf numFmtId="0" fontId="0" fillId="3" borderId="19" xfId="0" applyFill="1" applyBorder="1"/>
    <xf numFmtId="0" fontId="0" fillId="3" borderId="20" xfId="0" applyFill="1" applyBorder="1"/>
    <xf numFmtId="0" fontId="0" fillId="4" borderId="21" xfId="0" applyFill="1" applyBorder="1"/>
    <xf numFmtId="0" fontId="0" fillId="4" borderId="19" xfId="0" applyFill="1" applyBorder="1"/>
    <xf numFmtId="0" fontId="0" fillId="4" borderId="20" xfId="0" applyFill="1" applyBorder="1"/>
    <xf numFmtId="0" fontId="0" fillId="0" borderId="22" xfId="0" applyBorder="1"/>
    <xf numFmtId="0" fontId="7" fillId="0" borderId="23" xfId="0" applyFont="1" applyBorder="1"/>
    <xf numFmtId="0" fontId="1" fillId="0" borderId="24" xfId="0" applyFont="1" applyBorder="1"/>
    <xf numFmtId="0" fontId="6" fillId="0" borderId="24" xfId="0" applyFont="1" applyBorder="1" applyAlignment="1">
      <alignment horizontal="center" vertical="center"/>
    </xf>
    <xf numFmtId="0" fontId="5" fillId="0" borderId="24" xfId="0" applyFont="1" applyBorder="1"/>
    <xf numFmtId="0" fontId="6" fillId="0" borderId="25" xfId="0" applyFont="1" applyBorder="1"/>
    <xf numFmtId="0" fontId="0" fillId="0" borderId="26" xfId="0" applyBorder="1" applyAlignment="1">
      <alignment horizontal="left" vertical="center"/>
    </xf>
    <xf numFmtId="0" fontId="7" fillId="0" borderId="26" xfId="0" applyFont="1" applyBorder="1"/>
    <xf numFmtId="0" fontId="8" fillId="0" borderId="17" xfId="0" applyFont="1" applyBorder="1" applyAlignment="1">
      <alignment horizontal="right" vertical="center"/>
    </xf>
    <xf numFmtId="0" fontId="0" fillId="5" borderId="27" xfId="0" applyFill="1" applyBorder="1"/>
    <xf numFmtId="0" fontId="0" fillId="5" borderId="28" xfId="0" applyFill="1" applyBorder="1"/>
    <xf numFmtId="0" fontId="0" fillId="5" borderId="29" xfId="0" applyFill="1" applyBorder="1"/>
    <xf numFmtId="0" fontId="0" fillId="2" borderId="30" xfId="0" applyFill="1" applyBorder="1"/>
    <xf numFmtId="0" fontId="0" fillId="2" borderId="28" xfId="0" applyFill="1" applyBorder="1"/>
    <xf numFmtId="0" fontId="0" fillId="2" borderId="29" xfId="0" applyFill="1" applyBorder="1"/>
    <xf numFmtId="0" fontId="0" fillId="0" borderId="30" xfId="0" applyBorder="1"/>
    <xf numFmtId="0" fontId="0" fillId="0" borderId="28" xfId="0" applyBorder="1"/>
    <xf numFmtId="0" fontId="0" fillId="0" borderId="29" xfId="0" applyBorder="1"/>
    <xf numFmtId="0" fontId="0" fillId="0" borderId="31" xfId="0" applyBorder="1"/>
    <xf numFmtId="0" fontId="7" fillId="0" borderId="32" xfId="0" applyFont="1" applyBorder="1"/>
    <xf numFmtId="0" fontId="1" fillId="0" borderId="26" xfId="0" applyFont="1" applyBorder="1"/>
    <xf numFmtId="0" fontId="6" fillId="0" borderId="26" xfId="0" applyFont="1" applyBorder="1" applyAlignment="1">
      <alignment horizontal="center" vertical="center"/>
    </xf>
    <xf numFmtId="0" fontId="5" fillId="0" borderId="26" xfId="0" applyFont="1" applyBorder="1"/>
    <xf numFmtId="0" fontId="6" fillId="0" borderId="33" xfId="0" applyFont="1" applyBorder="1"/>
    <xf numFmtId="0" fontId="0" fillId="0" borderId="27" xfId="0" applyBorder="1"/>
    <xf numFmtId="0" fontId="0" fillId="4" borderId="3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3" borderId="30" xfId="0" applyFill="1" applyBorder="1"/>
    <xf numFmtId="0" fontId="0" fillId="3" borderId="28" xfId="0" applyFill="1" applyBorder="1"/>
    <xf numFmtId="0" fontId="0" fillId="3" borderId="29" xfId="0" applyFill="1" applyBorder="1"/>
    <xf numFmtId="0" fontId="0" fillId="5" borderId="30" xfId="0" applyFill="1" applyBorder="1"/>
    <xf numFmtId="0" fontId="2" fillId="3" borderId="30" xfId="0" applyFont="1" applyFill="1" applyBorder="1"/>
    <xf numFmtId="49" fontId="0" fillId="0" borderId="28" xfId="0" applyNumberFormat="1" applyBorder="1"/>
    <xf numFmtId="1" fontId="0" fillId="0" borderId="30" xfId="0" applyNumberFormat="1" applyBorder="1"/>
    <xf numFmtId="1" fontId="0" fillId="0" borderId="29" xfId="0" applyNumberFormat="1" applyBorder="1"/>
    <xf numFmtId="1" fontId="0" fillId="5" borderId="30" xfId="0" applyNumberFormat="1" applyFill="1" applyBorder="1"/>
    <xf numFmtId="1" fontId="0" fillId="5" borderId="31" xfId="0" applyNumberFormat="1" applyFill="1" applyBorder="1"/>
    <xf numFmtId="0" fontId="9" fillId="0" borderId="3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0" fillId="0" borderId="35" xfId="0" applyBorder="1"/>
    <xf numFmtId="0" fontId="1" fillId="0" borderId="35" xfId="0" applyFont="1" applyBorder="1"/>
    <xf numFmtId="0" fontId="6" fillId="0" borderId="35" xfId="0" applyFont="1" applyBorder="1"/>
    <xf numFmtId="0" fontId="7" fillId="0" borderId="35" xfId="0" applyFont="1" applyBorder="1"/>
    <xf numFmtId="0" fontId="6" fillId="0" borderId="36" xfId="0" applyFont="1" applyBorder="1"/>
    <xf numFmtId="0" fontId="8" fillId="0" borderId="37" xfId="0" applyFont="1" applyBorder="1" applyAlignment="1">
      <alignment horizontal="right" vertical="center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3" borderId="36" xfId="0" applyFill="1" applyBorder="1"/>
    <xf numFmtId="0" fontId="0" fillId="3" borderId="39" xfId="0" applyFill="1" applyBorder="1"/>
    <xf numFmtId="0" fontId="0" fillId="3" borderId="40" xfId="0" applyFill="1" applyBorder="1"/>
    <xf numFmtId="0" fontId="0" fillId="0" borderId="36" xfId="0" applyBorder="1"/>
    <xf numFmtId="0" fontId="0" fillId="4" borderId="36" xfId="0" applyFill="1" applyBorder="1"/>
    <xf numFmtId="0" fontId="0" fillId="4" borderId="39" xfId="0" applyFill="1" applyBorder="1"/>
    <xf numFmtId="0" fontId="0" fillId="4" borderId="40" xfId="0" applyFill="1" applyBorder="1"/>
    <xf numFmtId="0" fontId="0" fillId="2" borderId="36" xfId="0" applyFill="1" applyBorder="1"/>
    <xf numFmtId="0" fontId="0" fillId="2" borderId="39" xfId="0" applyFill="1" applyBorder="1"/>
    <xf numFmtId="0" fontId="0" fillId="2" borderId="41" xfId="0" applyFill="1" applyBorder="1"/>
    <xf numFmtId="0" fontId="7" fillId="0" borderId="42" xfId="0" applyFont="1" applyBorder="1"/>
    <xf numFmtId="0" fontId="6" fillId="0" borderId="35" xfId="0" applyFont="1" applyBorder="1" applyAlignment="1">
      <alignment horizontal="center" vertical="center"/>
    </xf>
    <xf numFmtId="0" fontId="5" fillId="0" borderId="35" xfId="0" applyFont="1" applyBorder="1"/>
    <xf numFmtId="0" fontId="6" fillId="0" borderId="37" xfId="0" applyFont="1" applyBorder="1"/>
    <xf numFmtId="0" fontId="6" fillId="0" borderId="36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19" xfId="0" applyFont="1" applyBorder="1" applyAlignment="1"/>
    <xf numFmtId="0" fontId="7" fillId="0" borderId="22" xfId="0" applyFont="1" applyBorder="1" applyAlignment="1"/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0" fillId="0" borderId="39" xfId="0" applyBorder="1" applyAlignment="1"/>
    <xf numFmtId="0" fontId="6" fillId="0" borderId="38" xfId="0" applyFont="1" applyBorder="1" applyAlignment="1">
      <alignment horizontal="center"/>
    </xf>
    <xf numFmtId="0" fontId="7" fillId="0" borderId="20" xfId="0" applyFont="1" applyBorder="1" applyAlignment="1"/>
    <xf numFmtId="0" fontId="6" fillId="0" borderId="35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" fillId="0" borderId="19" xfId="0" applyFont="1" applyBorder="1" applyAlignment="1"/>
    <xf numFmtId="0" fontId="7" fillId="0" borderId="18" xfId="0" applyFont="1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1" fillId="0" borderId="26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0" borderId="41" xfId="0" applyBorder="1" applyAlignment="1"/>
    <xf numFmtId="0" fontId="6" fillId="0" borderId="4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0" fillId="0" borderId="31" xfId="0" applyBorder="1" applyAlignment="1"/>
    <xf numFmtId="0" fontId="1" fillId="0" borderId="3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5" fillId="0" borderId="43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0" fillId="0" borderId="45" xfId="0" applyBorder="1" applyAlignment="1"/>
    <xf numFmtId="0" fontId="7" fillId="0" borderId="2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337155</xdr:colOff>
      <xdr:row>3</xdr:row>
      <xdr:rowOff>558889</xdr:rowOff>
    </xdr:from>
    <xdr:to>
      <xdr:col>3</xdr:col>
      <xdr:colOff>480332</xdr:colOff>
      <xdr:row>4</xdr:row>
      <xdr:rowOff>431414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1155" y="1143996"/>
          <a:ext cx="479273" cy="484847"/>
        </a:xfrm>
        <a:prstGeom prst="rect">
          <a:avLst/>
        </a:prstGeom>
      </xdr:spPr>
    </xdr:pic>
    <xdr:clientData/>
  </xdr:twoCellAnchor>
  <xdr:twoCellAnchor editAs="oneCell">
    <xdr:from>
      <xdr:col>9</xdr:col>
      <xdr:colOff>188989</xdr:colOff>
      <xdr:row>3</xdr:row>
      <xdr:rowOff>607633</xdr:rowOff>
    </xdr:from>
    <xdr:to>
      <xdr:col>10</xdr:col>
      <xdr:colOff>299358</xdr:colOff>
      <xdr:row>4</xdr:row>
      <xdr:rowOff>447856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8346" y="1192740"/>
          <a:ext cx="436940" cy="452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A32"/>
  <sheetViews>
    <sheetView tabSelected="1" topLeftCell="J13" zoomScale="80" zoomScaleNormal="80" workbookViewId="0">
      <selection activeCell="AB31" sqref="AB31:AD31"/>
    </sheetView>
  </sheetViews>
  <sheetFormatPr baseColWidth="10" defaultRowHeight="15" x14ac:dyDescent="0.25"/>
  <cols>
    <col min="2" max="2" width="11.42578125" customWidth="1"/>
    <col min="3" max="3" width="4.85546875" customWidth="1"/>
    <col min="4" max="4" width="10.5703125" customWidth="1"/>
    <col min="5" max="5" width="4.5703125" customWidth="1"/>
    <col min="6" max="7" width="4.7109375" customWidth="1"/>
    <col min="8" max="9" width="4.28515625" customWidth="1"/>
    <col min="10" max="10" width="4.85546875" customWidth="1"/>
    <col min="11" max="11" width="5.140625" customWidth="1"/>
    <col min="12" max="12" width="4.140625" customWidth="1"/>
    <col min="13" max="13" width="2.28515625" customWidth="1"/>
    <col min="14" max="14" width="0.85546875" customWidth="1"/>
    <col min="15" max="16" width="2.28515625" customWidth="1"/>
    <col min="17" max="17" width="0.85546875" customWidth="1"/>
    <col min="18" max="19" width="2.28515625" customWidth="1"/>
    <col min="20" max="20" width="0.85546875" customWidth="1"/>
    <col min="21" max="22" width="2.28515625" customWidth="1"/>
    <col min="23" max="23" width="0.85546875" customWidth="1"/>
    <col min="24" max="25" width="2.28515625" customWidth="1"/>
    <col min="26" max="26" width="0.85546875" customWidth="1"/>
    <col min="27" max="28" width="2.28515625" customWidth="1"/>
    <col min="29" max="29" width="0.85546875" customWidth="1"/>
    <col min="30" max="31" width="2.28515625" customWidth="1"/>
    <col min="32" max="32" width="0.85546875" customWidth="1"/>
    <col min="33" max="34" width="2.28515625" customWidth="1"/>
    <col min="35" max="35" width="0.85546875" customWidth="1"/>
    <col min="36" max="37" width="2.28515625" customWidth="1"/>
    <col min="38" max="38" width="0.85546875" customWidth="1"/>
    <col min="39" max="40" width="2.28515625" customWidth="1"/>
    <col min="41" max="41" width="0.85546875" customWidth="1"/>
    <col min="42" max="43" width="2.28515625" customWidth="1"/>
    <col min="44" max="44" width="0.85546875" customWidth="1"/>
    <col min="45" max="46" width="2.28515625" customWidth="1"/>
    <col min="47" max="47" width="0.85546875" customWidth="1"/>
    <col min="48" max="49" width="2.28515625" customWidth="1"/>
    <col min="50" max="50" width="0.85546875" customWidth="1"/>
    <col min="51" max="52" width="2.28515625" customWidth="1"/>
    <col min="53" max="53" width="0.85546875" customWidth="1"/>
    <col min="54" max="55" width="2.28515625" customWidth="1"/>
    <col min="56" max="56" width="0.85546875" customWidth="1"/>
    <col min="57" max="58" width="2.28515625" customWidth="1"/>
    <col min="59" max="59" width="0.85546875" customWidth="1"/>
    <col min="60" max="61" width="2.28515625" customWidth="1"/>
    <col min="62" max="62" width="0.85546875" customWidth="1"/>
    <col min="63" max="64" width="2.28515625" customWidth="1"/>
    <col min="65" max="65" width="0.85546875" customWidth="1"/>
    <col min="66" max="67" width="2.28515625" customWidth="1"/>
    <col min="68" max="68" width="0.85546875" customWidth="1"/>
    <col min="69" max="70" width="2.28515625" customWidth="1"/>
    <col min="71" max="71" width="0.85546875" customWidth="1"/>
    <col min="72" max="72" width="2.28515625" customWidth="1"/>
    <col min="73" max="73" width="4.7109375" customWidth="1"/>
    <col min="74" max="74" width="5.140625" customWidth="1"/>
    <col min="75" max="75" width="6" customWidth="1"/>
    <col min="76" max="76" width="5.7109375" customWidth="1"/>
    <col min="77" max="77" width="5.140625" customWidth="1"/>
  </cols>
  <sheetData>
    <row r="3" spans="3:79" ht="16.5" customHeight="1" thickBot="1" x14ac:dyDescent="0.3"/>
    <row r="4" spans="3:79" ht="48" customHeight="1" thickTop="1" x14ac:dyDescent="0.25">
      <c r="C4" s="135" t="s">
        <v>0</v>
      </c>
      <c r="D4" s="136"/>
      <c r="E4" s="136"/>
      <c r="F4" s="136"/>
      <c r="G4" s="136"/>
      <c r="H4" s="136"/>
      <c r="I4" s="136"/>
      <c r="J4" s="136"/>
      <c r="K4" s="136"/>
      <c r="L4" s="137"/>
      <c r="M4" s="1" t="s">
        <v>1</v>
      </c>
      <c r="N4" s="2"/>
      <c r="O4" s="2"/>
      <c r="Q4" s="2"/>
      <c r="R4" s="2"/>
      <c r="S4" s="2" t="s">
        <v>2</v>
      </c>
      <c r="T4" s="2"/>
      <c r="U4" s="2"/>
      <c r="V4" s="2" t="s">
        <v>3</v>
      </c>
      <c r="W4" s="2"/>
      <c r="X4" s="2"/>
      <c r="Z4" s="2"/>
      <c r="AA4" s="2"/>
      <c r="AC4" s="2"/>
      <c r="AD4" s="2"/>
      <c r="AF4" s="2"/>
      <c r="AG4" s="2"/>
      <c r="AI4" s="2"/>
      <c r="AJ4" s="2"/>
      <c r="AL4" s="2"/>
      <c r="AM4" s="2"/>
      <c r="AO4" s="2"/>
      <c r="AP4" s="2"/>
      <c r="AR4" s="2"/>
      <c r="AS4" s="2"/>
      <c r="AU4" s="2"/>
      <c r="AV4" s="2"/>
      <c r="AW4" s="2" t="s">
        <v>4</v>
      </c>
      <c r="AX4" s="2"/>
      <c r="AY4" s="2"/>
      <c r="BA4" s="2"/>
      <c r="BB4" s="2"/>
      <c r="BD4" s="2"/>
      <c r="BE4" s="2"/>
      <c r="BF4" s="2" t="s">
        <v>5</v>
      </c>
      <c r="BG4" s="2"/>
      <c r="BH4" s="2"/>
      <c r="BJ4" s="2"/>
      <c r="BK4" s="2"/>
      <c r="BM4" s="2"/>
      <c r="BN4" s="2"/>
      <c r="BP4" s="2"/>
      <c r="BQ4" s="2"/>
      <c r="BR4" s="2" t="s">
        <v>6</v>
      </c>
      <c r="BS4" s="2"/>
      <c r="BT4" s="2"/>
    </row>
    <row r="5" spans="3:79" ht="38.25" thickBot="1" x14ac:dyDescent="0.3">
      <c r="C5" s="138"/>
      <c r="D5" s="139"/>
      <c r="E5" s="139"/>
      <c r="F5" s="139"/>
      <c r="G5" s="139"/>
      <c r="H5" s="139"/>
      <c r="I5" s="139"/>
      <c r="J5" s="139"/>
      <c r="K5" s="139"/>
      <c r="L5" s="140"/>
      <c r="N5" s="2"/>
      <c r="O5" s="2"/>
      <c r="P5" s="2" t="s">
        <v>7</v>
      </c>
      <c r="Q5" s="2"/>
      <c r="R5" s="2"/>
      <c r="T5" s="2"/>
      <c r="U5" s="2"/>
      <c r="W5" s="2"/>
      <c r="X5" s="2"/>
      <c r="Y5" s="2" t="s">
        <v>8</v>
      </c>
      <c r="Z5" s="2"/>
      <c r="AA5" s="2"/>
      <c r="AB5" s="2" t="s">
        <v>9</v>
      </c>
      <c r="AC5" s="2"/>
      <c r="AD5" s="2"/>
      <c r="AE5" s="2" t="s">
        <v>10</v>
      </c>
      <c r="AF5" s="2"/>
      <c r="AG5" s="2"/>
      <c r="AH5" s="2" t="s">
        <v>11</v>
      </c>
      <c r="AI5" s="2"/>
      <c r="AJ5" s="2"/>
      <c r="AK5" s="2" t="s">
        <v>12</v>
      </c>
      <c r="AL5" s="2"/>
      <c r="AM5" s="2"/>
      <c r="AN5" s="2" t="s">
        <v>13</v>
      </c>
      <c r="AO5" s="2"/>
      <c r="AP5" s="2"/>
      <c r="AQ5" s="2" t="s">
        <v>14</v>
      </c>
      <c r="AR5" s="2"/>
      <c r="AS5" s="2"/>
      <c r="AT5" s="2" t="s">
        <v>15</v>
      </c>
      <c r="AU5" s="2"/>
      <c r="AV5" s="2"/>
      <c r="AW5" s="2"/>
      <c r="AX5" s="2"/>
      <c r="AY5" s="2"/>
      <c r="AZ5" s="2" t="s">
        <v>16</v>
      </c>
      <c r="BA5" s="2"/>
      <c r="BB5" s="2"/>
      <c r="BC5" s="2" t="s">
        <v>17</v>
      </c>
      <c r="BD5" s="2"/>
      <c r="BE5" s="2"/>
      <c r="BF5" s="2"/>
      <c r="BG5" s="2"/>
      <c r="BH5" s="2"/>
      <c r="BI5" s="2" t="s">
        <v>18</v>
      </c>
      <c r="BJ5" s="2"/>
      <c r="BK5" s="2"/>
      <c r="BL5" s="2" t="s">
        <v>19</v>
      </c>
      <c r="BM5" s="2"/>
      <c r="BN5" s="2"/>
      <c r="BO5" s="2" t="s">
        <v>20</v>
      </c>
      <c r="BP5" s="2"/>
      <c r="BQ5" s="2"/>
      <c r="BR5" s="2"/>
      <c r="BS5" s="2"/>
      <c r="BT5" s="2"/>
    </row>
    <row r="6" spans="3:79" ht="16.5" thickTop="1" thickBot="1" x14ac:dyDescent="0.3">
      <c r="C6" s="3" t="s">
        <v>21</v>
      </c>
      <c r="D6" s="4" t="s">
        <v>22</v>
      </c>
      <c r="E6" s="5" t="s">
        <v>23</v>
      </c>
      <c r="F6" s="6" t="s">
        <v>24</v>
      </c>
      <c r="G6" s="7" t="s">
        <v>25</v>
      </c>
      <c r="H6" s="5" t="s">
        <v>26</v>
      </c>
      <c r="I6" s="8" t="s">
        <v>27</v>
      </c>
      <c r="J6" s="7" t="s">
        <v>28</v>
      </c>
      <c r="K6" s="8" t="s">
        <v>29</v>
      </c>
      <c r="L6" s="9" t="s">
        <v>30</v>
      </c>
      <c r="M6" s="10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11" t="s">
        <v>31</v>
      </c>
      <c r="BV6" s="12" t="s">
        <v>26</v>
      </c>
      <c r="BW6" s="13" t="s">
        <v>27</v>
      </c>
      <c r="BX6" s="12" t="s">
        <v>28</v>
      </c>
      <c r="BY6" s="14" t="s">
        <v>29</v>
      </c>
      <c r="CA6" s="15" t="s">
        <v>32</v>
      </c>
    </row>
    <row r="7" spans="3:79" ht="15.75" thickTop="1" x14ac:dyDescent="0.25">
      <c r="C7" s="16">
        <f>RANK(E7,E$7:E$26,0)</f>
        <v>1</v>
      </c>
      <c r="D7" s="17" t="s">
        <v>1</v>
      </c>
      <c r="E7" s="18">
        <f>SUM(G7*3)+H7*1</f>
        <v>41</v>
      </c>
      <c r="F7" s="19">
        <f t="shared" ref="F7:F26" si="0">SUM(G7+H7+I7)</f>
        <v>24</v>
      </c>
      <c r="G7" s="20">
        <f>SUM(BU7+M27)</f>
        <v>12</v>
      </c>
      <c r="H7" s="20">
        <f>SUM(BV7+M28)</f>
        <v>5</v>
      </c>
      <c r="I7" s="21">
        <f>SUM(BW7+M29)</f>
        <v>7</v>
      </c>
      <c r="J7" s="22">
        <f>SUM(M30+BX7)</f>
        <v>29</v>
      </c>
      <c r="K7" s="23">
        <f>SUM(M31+BY7)</f>
        <v>23</v>
      </c>
      <c r="L7" s="24">
        <f t="shared" ref="L7:L26" si="1">SUM(J7-K7)</f>
        <v>6</v>
      </c>
      <c r="M7" s="25"/>
      <c r="N7" s="26"/>
      <c r="O7" s="27"/>
      <c r="P7" s="28">
        <v>1</v>
      </c>
      <c r="Q7" s="29" t="s">
        <v>33</v>
      </c>
      <c r="R7" s="30">
        <v>3</v>
      </c>
      <c r="S7" s="28"/>
      <c r="T7" s="29" t="s">
        <v>33</v>
      </c>
      <c r="U7" s="30"/>
      <c r="V7" s="28">
        <v>1</v>
      </c>
      <c r="W7" s="29" t="s">
        <v>33</v>
      </c>
      <c r="X7" s="30">
        <v>1</v>
      </c>
      <c r="Y7" s="28">
        <v>3</v>
      </c>
      <c r="Z7" s="29" t="s">
        <v>33</v>
      </c>
      <c r="AA7" s="30">
        <v>0</v>
      </c>
      <c r="AB7" s="31"/>
      <c r="AC7" s="32" t="s">
        <v>33</v>
      </c>
      <c r="AD7" s="33"/>
      <c r="AE7" s="34"/>
      <c r="AF7" s="35" t="s">
        <v>33</v>
      </c>
      <c r="AG7" s="36"/>
      <c r="AH7" s="28">
        <v>1</v>
      </c>
      <c r="AI7" s="29" t="s">
        <v>33</v>
      </c>
      <c r="AJ7" s="30">
        <v>0</v>
      </c>
      <c r="AK7" s="28">
        <v>2</v>
      </c>
      <c r="AL7" s="29" t="s">
        <v>33</v>
      </c>
      <c r="AM7" s="30">
        <v>2</v>
      </c>
      <c r="AN7" s="28">
        <v>1</v>
      </c>
      <c r="AO7" s="29" t="s">
        <v>33</v>
      </c>
      <c r="AP7" s="30">
        <v>0</v>
      </c>
      <c r="AQ7" s="28"/>
      <c r="AR7" s="29" t="s">
        <v>33</v>
      </c>
      <c r="AS7" s="30"/>
      <c r="AT7" s="28"/>
      <c r="AU7" s="29" t="s">
        <v>33</v>
      </c>
      <c r="AV7" s="30"/>
      <c r="AW7" s="28">
        <v>2</v>
      </c>
      <c r="AX7" s="29" t="s">
        <v>33</v>
      </c>
      <c r="AY7" s="30">
        <v>0</v>
      </c>
      <c r="AZ7" s="28"/>
      <c r="BA7" s="29" t="s">
        <v>33</v>
      </c>
      <c r="BB7" s="30"/>
      <c r="BC7" s="28"/>
      <c r="BD7" s="29" t="s">
        <v>33</v>
      </c>
      <c r="BE7" s="30"/>
      <c r="BF7" s="28">
        <v>0</v>
      </c>
      <c r="BG7" s="29" t="s">
        <v>33</v>
      </c>
      <c r="BH7" s="30">
        <v>2</v>
      </c>
      <c r="BI7" s="28">
        <v>2</v>
      </c>
      <c r="BJ7" s="29" t="s">
        <v>33</v>
      </c>
      <c r="BK7" s="30">
        <v>2</v>
      </c>
      <c r="BL7" s="37"/>
      <c r="BM7" s="38" t="s">
        <v>33</v>
      </c>
      <c r="BN7" s="39"/>
      <c r="BO7" s="28">
        <v>0</v>
      </c>
      <c r="BP7" s="29" t="s">
        <v>33</v>
      </c>
      <c r="BQ7" s="30">
        <v>1</v>
      </c>
      <c r="BR7" s="28">
        <v>1</v>
      </c>
      <c r="BS7" s="29" t="s">
        <v>33</v>
      </c>
      <c r="BT7" s="40">
        <v>0</v>
      </c>
      <c r="BU7" s="41">
        <f t="shared" ref="BU7:BU26" si="2">IF(BI7&gt;BK7,1,)+IF(BF7&gt;BH7,1,)+IF(M7&gt;O7,1,)+IF(P7&gt;R7,1,)+IF(S7&gt;U7,1,)+IF(V7&gt;X7,1,)+IF(Y7&gt;AA7,1,)+IF(AB7&gt;AD7,1,)+IF(AH7&gt;AJ7,1,)+IF(AE7&gt;AG7,1,)+IF(AK7&gt;AM7,1,)+IF(AN7&gt;AP7,1,)+IF(AQ7&gt;AS7,1,)+IF(AT7&gt;AV7,1,)+IF(AW7&gt;AY7,1,)+IF(AZ7&gt;BB7,1,)+IF(BC7&gt;BE7,1,)+IF(BL7&gt;BN7,1,)+IF(BO7&gt;BQ7,1,)+IF(BR7&gt;BT7,1,)</f>
        <v>5</v>
      </c>
      <c r="BV7" s="42">
        <v>3</v>
      </c>
      <c r="BW7" s="43">
        <f t="shared" ref="BW7:BW15" si="3">IF(M7&lt;O7,1,)+IF(P7&lt;R7,1,)+IF(S7&lt;U7,1,)+IF(V7&lt;X7,1,)+IF(Y7&lt;AA7,1,)+IF(AB7&lt;AD7,1,)+IF(AH7&lt;AJ7,1,)+IF(AE7&lt;AG7,1,)+IF(AK7&lt;AM7,1,)+IF(AN7&lt;AP7,1,)+IF(AQ7&lt;AS7,1,)+IF(AT7&lt;AV7,1,)+IF(AW7&lt;AY7,1,)+IF(AZ7&lt;BB7,1,)+IF(BC7&lt;BE7,1,)+IF(BF7&lt;BH7,1,)+IF(BI7&lt;BK7,1,)+IF(BL7&lt;BN7,1,)+IF(BO7&lt;BQ7,1,)+IF(BR7&lt;BT7,1,)</f>
        <v>3</v>
      </c>
      <c r="BX7" s="44">
        <f t="shared" ref="BX7:BX25" si="4">SUM(M7,P7,S7,V7,Y7,AB7,AE7,AH7,AK7,AN7,AQ7,AT7,AW7,AZ7,BC7,BF7,BI7,BL7,BO7,BR7)</f>
        <v>14</v>
      </c>
      <c r="BY7" s="45">
        <f t="shared" ref="BY7:BY25" si="5">SUM(O7,R7,U7,X7,AA7,AD7,AG7,AJ7,AM7,AP7,AS7,AV7,AY7,BB7,BE7,BH7,BK7,BN7,BQ7,BT7)</f>
        <v>11</v>
      </c>
      <c r="BZ7">
        <f>COUNTA(M7:BT7,"=","0","1","2","3","4")</f>
        <v>47</v>
      </c>
      <c r="CA7">
        <f>COUNTA(M7=O7,1,)+COUNTA(P7=R7,1,)+COUNTA(S7=U7,1,)+COUNTA(V7=X7,1,)+COUNTA(Y7=AA7,1,)</f>
        <v>15</v>
      </c>
    </row>
    <row r="8" spans="3:79" x14ac:dyDescent="0.25">
      <c r="C8" s="16">
        <f t="shared" ref="C8:C26" si="6">RANK(E8,E$7:E$26,0)</f>
        <v>2</v>
      </c>
      <c r="D8" s="46" t="s">
        <v>7</v>
      </c>
      <c r="E8" s="18">
        <f t="shared" ref="E8:E25" si="7">SUM(G8*3)+(H8*1)</f>
        <v>39</v>
      </c>
      <c r="F8" s="19">
        <f t="shared" si="0"/>
        <v>24</v>
      </c>
      <c r="G8" s="20">
        <f>SUM(P27+BU8)</f>
        <v>10</v>
      </c>
      <c r="H8" s="20">
        <f>SUM(BV8+P28)</f>
        <v>9</v>
      </c>
      <c r="I8" s="21">
        <f>SUM(BW8+P29)</f>
        <v>5</v>
      </c>
      <c r="J8" s="47">
        <f>SUM(P30+BX8)</f>
        <v>37</v>
      </c>
      <c r="K8" s="23">
        <f>SUM(P31+BY8)</f>
        <v>24</v>
      </c>
      <c r="L8" s="48">
        <f t="shared" si="1"/>
        <v>13</v>
      </c>
      <c r="M8" s="49"/>
      <c r="N8" s="50" t="s">
        <v>33</v>
      </c>
      <c r="O8" s="51"/>
      <c r="P8" s="52"/>
      <c r="Q8" s="53"/>
      <c r="R8" s="54"/>
      <c r="S8" s="55">
        <v>1</v>
      </c>
      <c r="T8" s="56" t="s">
        <v>33</v>
      </c>
      <c r="U8" s="57">
        <v>1</v>
      </c>
      <c r="V8" s="55">
        <v>0</v>
      </c>
      <c r="W8" s="56" t="s">
        <v>33</v>
      </c>
      <c r="X8" s="57">
        <v>0</v>
      </c>
      <c r="Y8" s="55">
        <v>1</v>
      </c>
      <c r="Z8" s="56" t="s">
        <v>33</v>
      </c>
      <c r="AA8" s="57">
        <v>1</v>
      </c>
      <c r="AB8" s="55">
        <v>2</v>
      </c>
      <c r="AC8" s="56" t="s">
        <v>33</v>
      </c>
      <c r="AD8" s="57">
        <v>2</v>
      </c>
      <c r="AE8" s="55">
        <v>1</v>
      </c>
      <c r="AF8" s="56" t="s">
        <v>33</v>
      </c>
      <c r="AG8" s="57">
        <v>2</v>
      </c>
      <c r="AH8" s="55"/>
      <c r="AI8" s="56" t="s">
        <v>33</v>
      </c>
      <c r="AJ8" s="57"/>
      <c r="AK8" s="55"/>
      <c r="AL8" s="56" t="s">
        <v>33</v>
      </c>
      <c r="AM8" s="57"/>
      <c r="AN8" s="55"/>
      <c r="AO8" s="56" t="s">
        <v>33</v>
      </c>
      <c r="AP8" s="57"/>
      <c r="AQ8" s="55">
        <v>3</v>
      </c>
      <c r="AR8" s="56" t="s">
        <v>33</v>
      </c>
      <c r="AS8" s="57">
        <v>0</v>
      </c>
      <c r="AT8" s="55">
        <v>0</v>
      </c>
      <c r="AU8" s="56" t="s">
        <v>33</v>
      </c>
      <c r="AV8" s="57">
        <v>0</v>
      </c>
      <c r="AW8" s="55"/>
      <c r="AX8" s="56" t="s">
        <v>33</v>
      </c>
      <c r="AY8" s="57"/>
      <c r="AZ8" s="55">
        <v>3</v>
      </c>
      <c r="BA8" s="56" t="s">
        <v>33</v>
      </c>
      <c r="BB8" s="57">
        <v>0</v>
      </c>
      <c r="BC8" s="55"/>
      <c r="BD8" s="56" t="s">
        <v>33</v>
      </c>
      <c r="BE8" s="57"/>
      <c r="BF8" s="55">
        <v>1</v>
      </c>
      <c r="BG8" s="56" t="s">
        <v>33</v>
      </c>
      <c r="BH8" s="57">
        <v>0</v>
      </c>
      <c r="BI8" s="55">
        <v>1</v>
      </c>
      <c r="BJ8" s="56" t="s">
        <v>33</v>
      </c>
      <c r="BK8" s="57">
        <v>2</v>
      </c>
      <c r="BL8" s="55"/>
      <c r="BM8" s="56" t="s">
        <v>33</v>
      </c>
      <c r="BN8" s="57"/>
      <c r="BO8" s="55">
        <v>4</v>
      </c>
      <c r="BP8" s="56" t="s">
        <v>33</v>
      </c>
      <c r="BQ8" s="57">
        <v>0</v>
      </c>
      <c r="BR8" s="55">
        <v>2</v>
      </c>
      <c r="BS8" s="56" t="s">
        <v>33</v>
      </c>
      <c r="BT8" s="58">
        <v>0</v>
      </c>
      <c r="BU8" s="59">
        <f t="shared" si="2"/>
        <v>5</v>
      </c>
      <c r="BV8" s="60">
        <v>5</v>
      </c>
      <c r="BW8" s="61">
        <f t="shared" si="3"/>
        <v>2</v>
      </c>
      <c r="BX8" s="62">
        <f t="shared" si="4"/>
        <v>19</v>
      </c>
      <c r="BY8" s="63">
        <f t="shared" si="5"/>
        <v>8</v>
      </c>
      <c r="CA8" t="e">
        <f>I</f>
        <v>#NAME?</v>
      </c>
    </row>
    <row r="9" spans="3:79" x14ac:dyDescent="0.25">
      <c r="C9" s="16">
        <f t="shared" si="6"/>
        <v>6</v>
      </c>
      <c r="D9" s="46" t="s">
        <v>2</v>
      </c>
      <c r="E9" s="18">
        <f t="shared" si="7"/>
        <v>36</v>
      </c>
      <c r="F9" s="19">
        <f t="shared" si="0"/>
        <v>24</v>
      </c>
      <c r="G9" s="20">
        <f>SUM(BU9+S27)</f>
        <v>9</v>
      </c>
      <c r="H9" s="20">
        <f>SUM(BV9+S28)</f>
        <v>9</v>
      </c>
      <c r="I9" s="21">
        <f>SUM(BW9+S29)</f>
        <v>6</v>
      </c>
      <c r="J9" s="47">
        <f>SUM(S30+BX9)</f>
        <v>23</v>
      </c>
      <c r="K9" s="23">
        <f>SUM(S31+BY9)</f>
        <v>18</v>
      </c>
      <c r="L9" s="48">
        <f t="shared" si="1"/>
        <v>5</v>
      </c>
      <c r="M9" s="64">
        <v>1</v>
      </c>
      <c r="N9" s="56" t="s">
        <v>33</v>
      </c>
      <c r="O9" s="57">
        <v>1</v>
      </c>
      <c r="P9" s="65"/>
      <c r="Q9" s="66" t="s">
        <v>33</v>
      </c>
      <c r="R9" s="67"/>
      <c r="S9" s="52"/>
      <c r="T9" s="53"/>
      <c r="U9" s="54"/>
      <c r="V9" s="55"/>
      <c r="W9" s="56" t="s">
        <v>33</v>
      </c>
      <c r="X9" s="57"/>
      <c r="Y9" s="55">
        <v>2</v>
      </c>
      <c r="Z9" s="56" t="s">
        <v>33</v>
      </c>
      <c r="AA9" s="57">
        <v>0</v>
      </c>
      <c r="AB9" s="55">
        <v>1</v>
      </c>
      <c r="AC9" s="56" t="s">
        <v>33</v>
      </c>
      <c r="AD9" s="57">
        <v>1</v>
      </c>
      <c r="AE9" s="55"/>
      <c r="AF9" s="56" t="s">
        <v>33</v>
      </c>
      <c r="AG9" s="57"/>
      <c r="AH9" s="68"/>
      <c r="AI9" s="69" t="s">
        <v>33</v>
      </c>
      <c r="AJ9" s="70"/>
      <c r="AK9" s="55">
        <v>2</v>
      </c>
      <c r="AL9" s="56" t="s">
        <v>33</v>
      </c>
      <c r="AM9" s="57">
        <v>1</v>
      </c>
      <c r="AN9" s="55"/>
      <c r="AO9" s="56" t="s">
        <v>33</v>
      </c>
      <c r="AP9" s="57"/>
      <c r="AQ9" s="55">
        <v>0</v>
      </c>
      <c r="AR9" s="56" t="s">
        <v>33</v>
      </c>
      <c r="AS9" s="57">
        <v>1</v>
      </c>
      <c r="AT9" s="55">
        <v>1</v>
      </c>
      <c r="AU9" s="56" t="s">
        <v>33</v>
      </c>
      <c r="AV9" s="57">
        <v>0</v>
      </c>
      <c r="AW9" s="55">
        <v>1</v>
      </c>
      <c r="AX9" s="56" t="s">
        <v>33</v>
      </c>
      <c r="AY9" s="57">
        <v>0</v>
      </c>
      <c r="AZ9" s="55">
        <v>1</v>
      </c>
      <c r="BA9" s="56" t="s">
        <v>33</v>
      </c>
      <c r="BB9" s="57">
        <v>0</v>
      </c>
      <c r="BC9" s="55">
        <v>0</v>
      </c>
      <c r="BD9" s="56" t="s">
        <v>33</v>
      </c>
      <c r="BE9" s="57">
        <v>0</v>
      </c>
      <c r="BF9" s="55">
        <v>1</v>
      </c>
      <c r="BG9" s="56" t="s">
        <v>33</v>
      </c>
      <c r="BH9" s="57">
        <v>0</v>
      </c>
      <c r="BI9" s="55">
        <v>2</v>
      </c>
      <c r="BJ9" s="56">
        <v>1</v>
      </c>
      <c r="BK9" s="57">
        <v>1</v>
      </c>
      <c r="BL9" s="55">
        <v>2</v>
      </c>
      <c r="BM9" s="56" t="s">
        <v>33</v>
      </c>
      <c r="BN9" s="57">
        <v>1</v>
      </c>
      <c r="BO9" s="55"/>
      <c r="BP9" s="56" t="s">
        <v>33</v>
      </c>
      <c r="BQ9" s="57"/>
      <c r="BR9" s="55"/>
      <c r="BS9" s="56" t="s">
        <v>33</v>
      </c>
      <c r="BT9" s="58"/>
      <c r="BU9" s="59">
        <f t="shared" si="2"/>
        <v>8</v>
      </c>
      <c r="BV9" s="60">
        <v>3</v>
      </c>
      <c r="BW9" s="61">
        <f t="shared" si="3"/>
        <v>1</v>
      </c>
      <c r="BX9" s="62">
        <f t="shared" si="4"/>
        <v>14</v>
      </c>
      <c r="BY9" s="63">
        <f t="shared" si="5"/>
        <v>6</v>
      </c>
      <c r="CA9">
        <f>COUNTA(M9=O9,"",1,)</f>
        <v>4</v>
      </c>
    </row>
    <row r="10" spans="3:79" x14ac:dyDescent="0.25">
      <c r="C10" s="16">
        <f t="shared" si="6"/>
        <v>3</v>
      </c>
      <c r="D10" s="46" t="s">
        <v>3</v>
      </c>
      <c r="E10" s="18">
        <f t="shared" si="7"/>
        <v>38</v>
      </c>
      <c r="F10" s="19">
        <f t="shared" si="0"/>
        <v>24</v>
      </c>
      <c r="G10" s="20">
        <f>SUM(BU10+V27)</f>
        <v>9</v>
      </c>
      <c r="H10" s="20">
        <f>SUM(BV10+V28)</f>
        <v>11</v>
      </c>
      <c r="I10" s="21">
        <f>SUM(BW10+V29)</f>
        <v>4</v>
      </c>
      <c r="J10" s="47">
        <f>SUM(V30+BX10)</f>
        <v>19</v>
      </c>
      <c r="K10" s="23">
        <f>SUM(V31+BY10)</f>
        <v>15</v>
      </c>
      <c r="L10" s="48">
        <f t="shared" si="1"/>
        <v>4</v>
      </c>
      <c r="M10" s="64">
        <v>1</v>
      </c>
      <c r="N10" s="56" t="s">
        <v>33</v>
      </c>
      <c r="O10" s="57">
        <v>0</v>
      </c>
      <c r="P10" s="55"/>
      <c r="Q10" s="56" t="s">
        <v>33</v>
      </c>
      <c r="R10" s="57"/>
      <c r="S10" s="55">
        <v>1</v>
      </c>
      <c r="T10" s="56" t="s">
        <v>33</v>
      </c>
      <c r="U10" s="57">
        <v>1</v>
      </c>
      <c r="V10" s="52"/>
      <c r="W10" s="53"/>
      <c r="X10" s="54"/>
      <c r="Y10" s="68"/>
      <c r="Z10" s="69" t="s">
        <v>33</v>
      </c>
      <c r="AA10" s="70"/>
      <c r="AB10" s="55">
        <v>1</v>
      </c>
      <c r="AC10" s="56" t="s">
        <v>33</v>
      </c>
      <c r="AD10" s="57">
        <v>0</v>
      </c>
      <c r="AE10" s="65"/>
      <c r="AF10" s="66" t="s">
        <v>33</v>
      </c>
      <c r="AG10" s="67"/>
      <c r="AH10" s="55"/>
      <c r="AI10" s="56" t="s">
        <v>33</v>
      </c>
      <c r="AJ10" s="57"/>
      <c r="AK10" s="55">
        <v>0</v>
      </c>
      <c r="AL10" s="56" t="s">
        <v>33</v>
      </c>
      <c r="AM10" s="57">
        <v>1</v>
      </c>
      <c r="AN10" s="55">
        <v>2</v>
      </c>
      <c r="AO10" s="56" t="s">
        <v>33</v>
      </c>
      <c r="AP10" s="57">
        <v>0</v>
      </c>
      <c r="AQ10" s="55">
        <v>0</v>
      </c>
      <c r="AR10" s="56" t="s">
        <v>33</v>
      </c>
      <c r="AS10" s="57">
        <v>0</v>
      </c>
      <c r="AT10" s="55">
        <v>2</v>
      </c>
      <c r="AU10" s="56" t="s">
        <v>33</v>
      </c>
      <c r="AV10" s="57">
        <v>1</v>
      </c>
      <c r="AW10" s="55">
        <v>1</v>
      </c>
      <c r="AX10" s="56" t="s">
        <v>33</v>
      </c>
      <c r="AY10" s="57">
        <v>1</v>
      </c>
      <c r="AZ10" s="55">
        <v>0</v>
      </c>
      <c r="BA10" s="56" t="s">
        <v>33</v>
      </c>
      <c r="BB10" s="57">
        <v>0</v>
      </c>
      <c r="BC10" s="55">
        <v>2</v>
      </c>
      <c r="BD10" s="56" t="s">
        <v>33</v>
      </c>
      <c r="BE10" s="57">
        <v>1</v>
      </c>
      <c r="BF10" s="55"/>
      <c r="BG10" s="56" t="s">
        <v>33</v>
      </c>
      <c r="BH10" s="57"/>
      <c r="BI10" s="55">
        <v>1</v>
      </c>
      <c r="BJ10" s="56">
        <v>0</v>
      </c>
      <c r="BK10" s="57">
        <v>0</v>
      </c>
      <c r="BL10" s="55">
        <v>0</v>
      </c>
      <c r="BM10" s="56" t="s">
        <v>33</v>
      </c>
      <c r="BN10" s="57">
        <v>2</v>
      </c>
      <c r="BO10" s="55"/>
      <c r="BP10" s="56" t="s">
        <v>33</v>
      </c>
      <c r="BQ10" s="57"/>
      <c r="BR10" s="55">
        <v>2</v>
      </c>
      <c r="BS10" s="56" t="s">
        <v>33</v>
      </c>
      <c r="BT10" s="58">
        <v>0</v>
      </c>
      <c r="BU10" s="59">
        <f t="shared" si="2"/>
        <v>7</v>
      </c>
      <c r="BV10" s="60">
        <v>4</v>
      </c>
      <c r="BW10" s="61">
        <f t="shared" si="3"/>
        <v>2</v>
      </c>
      <c r="BX10" s="62">
        <f t="shared" si="4"/>
        <v>13</v>
      </c>
      <c r="BY10" s="63">
        <f t="shared" si="5"/>
        <v>7</v>
      </c>
      <c r="CA10" t="b">
        <f>EXACT(AB9,AD9)</f>
        <v>1</v>
      </c>
    </row>
    <row r="11" spans="3:79" x14ac:dyDescent="0.25">
      <c r="C11" s="16">
        <f t="shared" si="6"/>
        <v>3</v>
      </c>
      <c r="D11" s="46" t="s">
        <v>8</v>
      </c>
      <c r="E11" s="18">
        <f t="shared" si="7"/>
        <v>38</v>
      </c>
      <c r="F11" s="19">
        <f t="shared" si="0"/>
        <v>24</v>
      </c>
      <c r="G11" s="20">
        <f>SUM(BU11+Y27)</f>
        <v>10</v>
      </c>
      <c r="H11" s="20">
        <f>SUM(BV11+Y28)</f>
        <v>8</v>
      </c>
      <c r="I11" s="21">
        <f>SUM(BW11+Y29)</f>
        <v>6</v>
      </c>
      <c r="J11" s="47">
        <f>SUM(Y30+BX11)</f>
        <v>28</v>
      </c>
      <c r="K11" s="23">
        <f>SUM(Y31+BY11)</f>
        <v>26</v>
      </c>
      <c r="L11" s="48">
        <f t="shared" si="1"/>
        <v>2</v>
      </c>
      <c r="M11" s="64">
        <v>0</v>
      </c>
      <c r="N11" s="56" t="s">
        <v>33</v>
      </c>
      <c r="O11" s="57">
        <v>0</v>
      </c>
      <c r="P11" s="55">
        <v>1</v>
      </c>
      <c r="Q11" s="56" t="s">
        <v>33</v>
      </c>
      <c r="R11" s="57">
        <v>0</v>
      </c>
      <c r="S11" s="55">
        <v>2</v>
      </c>
      <c r="T11" s="56" t="s">
        <v>33</v>
      </c>
      <c r="U11" s="57">
        <v>1</v>
      </c>
      <c r="V11" s="55">
        <v>2</v>
      </c>
      <c r="W11" s="56" t="s">
        <v>33</v>
      </c>
      <c r="X11" s="57">
        <v>0</v>
      </c>
      <c r="Y11" s="52"/>
      <c r="Z11" s="53"/>
      <c r="AA11" s="54"/>
      <c r="AB11" s="71"/>
      <c r="AC11" s="50" t="s">
        <v>33</v>
      </c>
      <c r="AD11" s="51"/>
      <c r="AE11" s="55">
        <v>2</v>
      </c>
      <c r="AF11" s="56" t="s">
        <v>33</v>
      </c>
      <c r="AG11" s="57">
        <v>0</v>
      </c>
      <c r="AH11" s="55">
        <v>3</v>
      </c>
      <c r="AI11" s="56" t="s">
        <v>33</v>
      </c>
      <c r="AJ11" s="57">
        <v>0</v>
      </c>
      <c r="AK11" s="55">
        <v>1</v>
      </c>
      <c r="AL11" s="56" t="s">
        <v>33</v>
      </c>
      <c r="AM11" s="57">
        <v>0</v>
      </c>
      <c r="AN11" s="55"/>
      <c r="AO11" s="56" t="s">
        <v>33</v>
      </c>
      <c r="AP11" s="57"/>
      <c r="AQ11" s="55">
        <v>2</v>
      </c>
      <c r="AR11" s="56" t="s">
        <v>33</v>
      </c>
      <c r="AS11" s="57">
        <v>3</v>
      </c>
      <c r="AT11" s="55">
        <v>1</v>
      </c>
      <c r="AU11" s="56" t="s">
        <v>33</v>
      </c>
      <c r="AV11" s="57">
        <v>0</v>
      </c>
      <c r="AW11" s="55"/>
      <c r="AX11" s="56" t="s">
        <v>33</v>
      </c>
      <c r="AY11" s="57"/>
      <c r="AZ11" s="55"/>
      <c r="BA11" s="56" t="s">
        <v>33</v>
      </c>
      <c r="BB11" s="57"/>
      <c r="BC11" s="55">
        <v>1</v>
      </c>
      <c r="BD11" s="56" t="s">
        <v>33</v>
      </c>
      <c r="BE11" s="57">
        <v>0</v>
      </c>
      <c r="BF11" s="55"/>
      <c r="BG11" s="56" t="s">
        <v>33</v>
      </c>
      <c r="BH11" s="57"/>
      <c r="BI11" s="55"/>
      <c r="BJ11" s="56" t="s">
        <v>33</v>
      </c>
      <c r="BK11" s="57"/>
      <c r="BL11" s="55">
        <v>0</v>
      </c>
      <c r="BM11" s="56" t="s">
        <v>33</v>
      </c>
      <c r="BN11" s="57">
        <v>0</v>
      </c>
      <c r="BO11" s="55">
        <v>3</v>
      </c>
      <c r="BP11" s="56" t="s">
        <v>33</v>
      </c>
      <c r="BQ11" s="57">
        <v>0</v>
      </c>
      <c r="BR11" s="55"/>
      <c r="BS11" s="56" t="s">
        <v>33</v>
      </c>
      <c r="BT11" s="58"/>
      <c r="BU11" s="59">
        <f t="shared" si="2"/>
        <v>9</v>
      </c>
      <c r="BV11" s="60">
        <v>2</v>
      </c>
      <c r="BW11" s="61">
        <f t="shared" si="3"/>
        <v>1</v>
      </c>
      <c r="BX11" s="62">
        <f t="shared" si="4"/>
        <v>18</v>
      </c>
      <c r="BY11" s="63">
        <f t="shared" si="5"/>
        <v>4</v>
      </c>
      <c r="CA11">
        <f>SUMIF(M11,O11)</f>
        <v>0</v>
      </c>
    </row>
    <row r="12" spans="3:79" x14ac:dyDescent="0.25">
      <c r="C12" s="16">
        <f t="shared" si="6"/>
        <v>7</v>
      </c>
      <c r="D12" s="46" t="s">
        <v>9</v>
      </c>
      <c r="E12" s="18">
        <f t="shared" si="7"/>
        <v>35</v>
      </c>
      <c r="F12" s="19">
        <f t="shared" si="0"/>
        <v>24</v>
      </c>
      <c r="G12" s="20">
        <f>SUM(BU12+AB27)</f>
        <v>8</v>
      </c>
      <c r="H12" s="20">
        <f>SUM(BV12+AB28)</f>
        <v>11</v>
      </c>
      <c r="I12" s="21">
        <f>SUM(BW12+AB29)</f>
        <v>5</v>
      </c>
      <c r="J12" s="47">
        <f>SUM(AB30+BX12)</f>
        <v>36</v>
      </c>
      <c r="K12" s="23">
        <f>SUM(AB31+BY12)</f>
        <v>22</v>
      </c>
      <c r="L12" s="48">
        <f t="shared" si="1"/>
        <v>14</v>
      </c>
      <c r="M12" s="64">
        <v>2</v>
      </c>
      <c r="N12" s="56" t="s">
        <v>33</v>
      </c>
      <c r="O12" s="57">
        <v>1</v>
      </c>
      <c r="P12" s="55"/>
      <c r="Q12" s="56" t="s">
        <v>33</v>
      </c>
      <c r="R12" s="57"/>
      <c r="S12" s="55"/>
      <c r="T12" s="56" t="s">
        <v>33</v>
      </c>
      <c r="U12" s="57"/>
      <c r="V12" s="55">
        <v>1</v>
      </c>
      <c r="W12" s="56" t="s">
        <v>33</v>
      </c>
      <c r="X12" s="57">
        <v>1</v>
      </c>
      <c r="Y12" s="55">
        <v>4</v>
      </c>
      <c r="Z12" s="56" t="s">
        <v>33</v>
      </c>
      <c r="AA12" s="57">
        <v>1</v>
      </c>
      <c r="AB12" s="52"/>
      <c r="AC12" s="53"/>
      <c r="AD12" s="54"/>
      <c r="AE12" s="55"/>
      <c r="AF12" s="56" t="s">
        <v>33</v>
      </c>
      <c r="AG12" s="57"/>
      <c r="AH12" s="55">
        <v>1</v>
      </c>
      <c r="AI12" s="56" t="s">
        <v>33</v>
      </c>
      <c r="AJ12" s="57">
        <v>1</v>
      </c>
      <c r="AK12" s="55">
        <v>0</v>
      </c>
      <c r="AL12" s="56" t="s">
        <v>33</v>
      </c>
      <c r="AM12" s="57">
        <v>0</v>
      </c>
      <c r="AN12" s="55">
        <v>5</v>
      </c>
      <c r="AO12" s="56" t="s">
        <v>33</v>
      </c>
      <c r="AP12" s="57">
        <v>1</v>
      </c>
      <c r="AQ12" s="55"/>
      <c r="AR12" s="56" t="s">
        <v>33</v>
      </c>
      <c r="AS12" s="57"/>
      <c r="AT12" s="55">
        <v>0</v>
      </c>
      <c r="AU12" s="56" t="s">
        <v>33</v>
      </c>
      <c r="AV12" s="57">
        <v>1</v>
      </c>
      <c r="AW12" s="55">
        <v>4</v>
      </c>
      <c r="AX12" s="56" t="s">
        <v>33</v>
      </c>
      <c r="AY12" s="57">
        <v>0</v>
      </c>
      <c r="AZ12" s="65"/>
      <c r="BA12" s="66" t="s">
        <v>33</v>
      </c>
      <c r="BB12" s="67"/>
      <c r="BC12" s="55"/>
      <c r="BD12" s="56" t="s">
        <v>33</v>
      </c>
      <c r="BE12" s="57"/>
      <c r="BF12" s="55">
        <v>2</v>
      </c>
      <c r="BG12" s="56" t="s">
        <v>33</v>
      </c>
      <c r="BH12" s="57">
        <v>0</v>
      </c>
      <c r="BI12" s="55">
        <v>0</v>
      </c>
      <c r="BJ12" s="56" t="s">
        <v>33</v>
      </c>
      <c r="BK12" s="57">
        <v>0</v>
      </c>
      <c r="BL12" s="72"/>
      <c r="BM12" s="69" t="s">
        <v>33</v>
      </c>
      <c r="BN12" s="70"/>
      <c r="BO12" s="55">
        <v>4</v>
      </c>
      <c r="BP12" s="56" t="s">
        <v>33</v>
      </c>
      <c r="BQ12" s="57">
        <v>0</v>
      </c>
      <c r="BR12" s="55">
        <v>1</v>
      </c>
      <c r="BS12" s="56" t="s">
        <v>33</v>
      </c>
      <c r="BT12" s="58">
        <v>0</v>
      </c>
      <c r="BU12" s="59">
        <f t="shared" si="2"/>
        <v>7</v>
      </c>
      <c r="BV12" s="60">
        <v>4</v>
      </c>
      <c r="BW12" s="61">
        <f t="shared" si="3"/>
        <v>1</v>
      </c>
      <c r="BX12" s="62">
        <f t="shared" si="4"/>
        <v>24</v>
      </c>
      <c r="BY12" s="63">
        <f t="shared" si="5"/>
        <v>6</v>
      </c>
      <c r="BZ12">
        <f>IF(M12=O12,1,)+IF(P12=R12,1,)+IF(S12=U12,1,)+IF(V12=X12,1,)+IF(Y12=AA12,1,)+IF(AB12=AD12,1,)+IF(AH12=AJ12,1,)+IF(AE12=AG12,1,)+IF(AK12=AM12,1,)+IF(AN12=AP12,1,)+IF(AQ12=AS12,1,)+IF(AT12=AV12,1,)+IF(AW12=AY12,1,)+IF(AZ12=BB12,1,)+IF(BC12=BE12,1,)+IF(BF12=BH12,1,)+IF(BI12=BK12,1,)+IF(BL12=BN12,1,)+IF(BO12=BQ12,1,)+IF(BR12=BT12,1,)</f>
        <v>12</v>
      </c>
    </row>
    <row r="13" spans="3:79" x14ac:dyDescent="0.25">
      <c r="C13" s="16">
        <f t="shared" si="6"/>
        <v>5</v>
      </c>
      <c r="D13" s="46" t="s">
        <v>10</v>
      </c>
      <c r="E13" s="18">
        <f t="shared" si="7"/>
        <v>37</v>
      </c>
      <c r="F13" s="19">
        <f t="shared" si="0"/>
        <v>24</v>
      </c>
      <c r="G13" s="20">
        <f>SUM(BU13+AE27)</f>
        <v>10</v>
      </c>
      <c r="H13" s="20">
        <f>SUM(BV13+AE28)*1</f>
        <v>7</v>
      </c>
      <c r="I13" s="21">
        <f>SUM(BW13+AE29)</f>
        <v>7</v>
      </c>
      <c r="J13" s="47">
        <f>SUM(AE30+BX13)</f>
        <v>34</v>
      </c>
      <c r="K13" s="23">
        <f>SUM(AE31+BY13)</f>
        <v>31</v>
      </c>
      <c r="L13" s="48">
        <f t="shared" si="1"/>
        <v>3</v>
      </c>
      <c r="M13" s="64">
        <v>0</v>
      </c>
      <c r="N13" s="73"/>
      <c r="O13" s="57">
        <v>1</v>
      </c>
      <c r="P13" s="55">
        <v>1</v>
      </c>
      <c r="Q13" s="56"/>
      <c r="R13" s="57">
        <v>0</v>
      </c>
      <c r="S13" s="55">
        <v>0</v>
      </c>
      <c r="T13" s="56"/>
      <c r="U13" s="57">
        <v>0</v>
      </c>
      <c r="V13" s="55">
        <v>2</v>
      </c>
      <c r="W13" s="56"/>
      <c r="X13" s="57">
        <v>0</v>
      </c>
      <c r="Y13" s="55"/>
      <c r="Z13" s="56" t="s">
        <v>33</v>
      </c>
      <c r="AA13" s="57"/>
      <c r="AB13" s="55">
        <v>4</v>
      </c>
      <c r="AC13" s="56" t="s">
        <v>33</v>
      </c>
      <c r="AD13" s="57">
        <v>3</v>
      </c>
      <c r="AE13" s="52"/>
      <c r="AF13" s="53"/>
      <c r="AG13" s="54"/>
      <c r="AH13" s="55">
        <v>1</v>
      </c>
      <c r="AI13" s="56" t="s">
        <v>33</v>
      </c>
      <c r="AJ13" s="57">
        <v>0</v>
      </c>
      <c r="AK13" s="55"/>
      <c r="AL13" s="56" t="s">
        <v>33</v>
      </c>
      <c r="AM13" s="57"/>
      <c r="AN13" s="55">
        <v>2</v>
      </c>
      <c r="AO13" s="56" t="s">
        <v>33</v>
      </c>
      <c r="AP13" s="57">
        <v>3</v>
      </c>
      <c r="AQ13" s="74"/>
      <c r="AR13" s="56" t="s">
        <v>33</v>
      </c>
      <c r="AS13" s="75"/>
      <c r="AT13" s="55"/>
      <c r="AU13" s="56" t="s">
        <v>33</v>
      </c>
      <c r="AV13" s="57"/>
      <c r="AW13" s="55">
        <v>3</v>
      </c>
      <c r="AX13" s="56" t="s">
        <v>33</v>
      </c>
      <c r="AY13" s="57">
        <v>2</v>
      </c>
      <c r="AZ13" s="55">
        <v>2</v>
      </c>
      <c r="BA13" s="56" t="s">
        <v>33</v>
      </c>
      <c r="BB13" s="57">
        <v>0</v>
      </c>
      <c r="BC13" s="55">
        <v>0</v>
      </c>
      <c r="BD13" s="56" t="s">
        <v>33</v>
      </c>
      <c r="BE13" s="57">
        <v>2</v>
      </c>
      <c r="BF13" s="55">
        <v>2</v>
      </c>
      <c r="BG13" s="56" t="s">
        <v>33</v>
      </c>
      <c r="BH13" s="57">
        <v>0</v>
      </c>
      <c r="BI13" s="55">
        <v>2</v>
      </c>
      <c r="BJ13" s="56" t="s">
        <v>33</v>
      </c>
      <c r="BK13" s="57">
        <v>1</v>
      </c>
      <c r="BL13" s="55">
        <v>2</v>
      </c>
      <c r="BM13" s="56" t="s">
        <v>33</v>
      </c>
      <c r="BN13" s="57">
        <v>2</v>
      </c>
      <c r="BO13" s="55"/>
      <c r="BP13" s="56" t="s">
        <v>33</v>
      </c>
      <c r="BQ13" s="57"/>
      <c r="BR13" s="76"/>
      <c r="BS13" s="50" t="s">
        <v>33</v>
      </c>
      <c r="BT13" s="77"/>
      <c r="BU13" s="59">
        <f t="shared" si="2"/>
        <v>8</v>
      </c>
      <c r="BV13" s="60">
        <v>2</v>
      </c>
      <c r="BW13" s="61">
        <f t="shared" si="3"/>
        <v>3</v>
      </c>
      <c r="BX13" s="62">
        <f t="shared" si="4"/>
        <v>21</v>
      </c>
      <c r="BY13" s="63">
        <f t="shared" si="5"/>
        <v>14</v>
      </c>
      <c r="BZ13">
        <f>IF(M13=O13,1,)+IF(P13=R13,1,)+IF(S13=U13,1,)+IF(V13=X13,1,)+IF(Y13=AA13,1,)+IF(AB13=AD13,1,)+IF(AH13=AJ13,1,)+IF(AE13=AG13,1,)+IF(AK13=AM13,1,)+IF(AN13=AP13,1,)+IF(AQ13=AS13,1,)+IF(AT13=AV13,1,)+IF(AW13=AY13,1,)+IF(AZ13=BB13,1,)+IF(BC13=BE13,1,)+IF(BF13=BH13,1,)+IF(BI13=BK13,1,)+IF(BL13=BN13,1,)+IF(BO13=BQ13,1,)+IF(BR13=BT13,1,)</f>
        <v>9</v>
      </c>
      <c r="CA13" t="e">
        <f>IF(Y13=AA13,"",)*IF(M13=O13,"",)*IF(P13=R13,"",)*IF(S13=U13,"",)*IF(V13=X13,"",)</f>
        <v>#VALUE!</v>
      </c>
    </row>
    <row r="14" spans="3:79" x14ac:dyDescent="0.25">
      <c r="C14" s="16">
        <f t="shared" si="6"/>
        <v>9</v>
      </c>
      <c r="D14" s="46" t="s">
        <v>11</v>
      </c>
      <c r="E14" s="18">
        <f t="shared" si="7"/>
        <v>33</v>
      </c>
      <c r="F14" s="19">
        <f t="shared" si="0"/>
        <v>24</v>
      </c>
      <c r="G14" s="20">
        <f>SUM(BU14+AH27)</f>
        <v>9</v>
      </c>
      <c r="H14" s="20">
        <f>SUM(BV14+AH28)</f>
        <v>6</v>
      </c>
      <c r="I14" s="21">
        <f>SUM(BW14+AH29)</f>
        <v>9</v>
      </c>
      <c r="J14" s="47">
        <f>SUM(AH30+BX14)</f>
        <v>22</v>
      </c>
      <c r="K14" s="23">
        <f>SUM(AH31+BY14)</f>
        <v>23</v>
      </c>
      <c r="L14" s="48">
        <f t="shared" si="1"/>
        <v>-1</v>
      </c>
      <c r="M14" s="64"/>
      <c r="N14" s="56" t="s">
        <v>33</v>
      </c>
      <c r="O14" s="57"/>
      <c r="P14" s="55">
        <v>1</v>
      </c>
      <c r="Q14" s="56" t="s">
        <v>33</v>
      </c>
      <c r="R14" s="57">
        <v>1</v>
      </c>
      <c r="S14" s="55">
        <v>0</v>
      </c>
      <c r="T14" s="56" t="s">
        <v>33</v>
      </c>
      <c r="U14" s="57">
        <v>0</v>
      </c>
      <c r="V14" s="55">
        <v>1</v>
      </c>
      <c r="W14" s="56" t="s">
        <v>33</v>
      </c>
      <c r="X14" s="57">
        <v>1</v>
      </c>
      <c r="Y14" s="55">
        <v>3</v>
      </c>
      <c r="Z14" s="56" t="s">
        <v>33</v>
      </c>
      <c r="AA14" s="57">
        <v>0</v>
      </c>
      <c r="AB14" s="55"/>
      <c r="AC14" s="56" t="s">
        <v>33</v>
      </c>
      <c r="AD14" s="57"/>
      <c r="AE14" s="55">
        <v>1</v>
      </c>
      <c r="AF14" s="56" t="s">
        <v>33</v>
      </c>
      <c r="AG14" s="57">
        <v>2</v>
      </c>
      <c r="AH14" s="52"/>
      <c r="AI14" s="53"/>
      <c r="AJ14" s="54"/>
      <c r="AK14" s="55"/>
      <c r="AL14" s="56" t="s">
        <v>33</v>
      </c>
      <c r="AM14" s="57"/>
      <c r="AN14" s="55">
        <v>0</v>
      </c>
      <c r="AO14" s="56" t="s">
        <v>33</v>
      </c>
      <c r="AP14" s="57">
        <v>1</v>
      </c>
      <c r="AQ14" s="55">
        <v>0</v>
      </c>
      <c r="AR14" s="56" t="s">
        <v>33</v>
      </c>
      <c r="AS14" s="57">
        <v>2</v>
      </c>
      <c r="AT14" s="55"/>
      <c r="AU14" s="56" t="s">
        <v>33</v>
      </c>
      <c r="AV14" s="57"/>
      <c r="AW14" s="55">
        <v>1</v>
      </c>
      <c r="AX14" s="56" t="s">
        <v>33</v>
      </c>
      <c r="AY14" s="57">
        <v>1</v>
      </c>
      <c r="AZ14" s="55"/>
      <c r="BA14" s="56" t="s">
        <v>33</v>
      </c>
      <c r="BB14" s="57"/>
      <c r="BC14" s="71"/>
      <c r="BD14" s="50" t="s">
        <v>33</v>
      </c>
      <c r="BE14" s="51"/>
      <c r="BF14" s="55">
        <v>3</v>
      </c>
      <c r="BG14" s="56" t="s">
        <v>33</v>
      </c>
      <c r="BH14" s="57">
        <v>1</v>
      </c>
      <c r="BI14" s="55">
        <v>3</v>
      </c>
      <c r="BJ14" s="56" t="s">
        <v>33</v>
      </c>
      <c r="BK14" s="57">
        <v>2</v>
      </c>
      <c r="BL14" s="55">
        <v>2</v>
      </c>
      <c r="BM14" s="56" t="s">
        <v>33</v>
      </c>
      <c r="BN14" s="57">
        <v>1</v>
      </c>
      <c r="BO14" s="55"/>
      <c r="BP14" s="56" t="s">
        <v>33</v>
      </c>
      <c r="BQ14" s="57"/>
      <c r="BR14" s="55"/>
      <c r="BS14" s="56" t="s">
        <v>33</v>
      </c>
      <c r="BT14" s="58"/>
      <c r="BU14" s="59">
        <f t="shared" si="2"/>
        <v>4</v>
      </c>
      <c r="BV14" s="60">
        <v>4</v>
      </c>
      <c r="BW14" s="61">
        <f t="shared" si="3"/>
        <v>3</v>
      </c>
      <c r="BX14" s="62">
        <f t="shared" si="4"/>
        <v>15</v>
      </c>
      <c r="BY14" s="63">
        <f t="shared" si="5"/>
        <v>12</v>
      </c>
      <c r="BZ14">
        <f>COUNTBLANK(M13:BT13)</f>
        <v>19</v>
      </c>
      <c r="CA14">
        <f>IF(M14="",0,IF(M14=O14,1,))</f>
        <v>0</v>
      </c>
    </row>
    <row r="15" spans="3:79" ht="15.75" thickBot="1" x14ac:dyDescent="0.3">
      <c r="C15" s="16">
        <f t="shared" si="6"/>
        <v>11</v>
      </c>
      <c r="D15" s="46" t="s">
        <v>12</v>
      </c>
      <c r="E15" s="18">
        <f t="shared" si="7"/>
        <v>32</v>
      </c>
      <c r="F15" s="19">
        <f t="shared" si="0"/>
        <v>24</v>
      </c>
      <c r="G15" s="20">
        <f>SUM(BU15+AK27)</f>
        <v>8</v>
      </c>
      <c r="H15" s="20">
        <f>SUM(BV15+AK28)</f>
        <v>8</v>
      </c>
      <c r="I15" s="21">
        <f>SUM(BW15+AK29)</f>
        <v>8</v>
      </c>
      <c r="J15" s="47">
        <f>SUM(AK30+BX15)</f>
        <v>31</v>
      </c>
      <c r="K15" s="23">
        <f>SUM(AK31+BY15)</f>
        <v>26</v>
      </c>
      <c r="L15" s="48">
        <f t="shared" si="1"/>
        <v>5</v>
      </c>
      <c r="M15" s="64"/>
      <c r="N15" s="56" t="s">
        <v>33</v>
      </c>
      <c r="O15" s="57"/>
      <c r="P15" s="55">
        <v>5</v>
      </c>
      <c r="Q15" s="56" t="s">
        <v>33</v>
      </c>
      <c r="R15" s="57">
        <v>1</v>
      </c>
      <c r="S15" s="55">
        <v>0</v>
      </c>
      <c r="T15" s="56" t="s">
        <v>33</v>
      </c>
      <c r="U15" s="57">
        <v>0</v>
      </c>
      <c r="V15" s="55"/>
      <c r="W15" s="56" t="s">
        <v>33</v>
      </c>
      <c r="X15" s="57"/>
      <c r="Y15" s="65"/>
      <c r="Z15" s="66" t="s">
        <v>33</v>
      </c>
      <c r="AA15" s="67"/>
      <c r="AB15" s="55">
        <v>1</v>
      </c>
      <c r="AC15" s="56" t="s">
        <v>33</v>
      </c>
      <c r="AD15" s="57">
        <v>1</v>
      </c>
      <c r="AE15" s="55">
        <v>3</v>
      </c>
      <c r="AF15" s="56" t="s">
        <v>33</v>
      </c>
      <c r="AG15" s="57">
        <v>2</v>
      </c>
      <c r="AH15" s="55">
        <v>0</v>
      </c>
      <c r="AI15" s="56" t="s">
        <v>33</v>
      </c>
      <c r="AJ15" s="57">
        <v>1</v>
      </c>
      <c r="AK15" s="52"/>
      <c r="AL15" s="53"/>
      <c r="AM15" s="54"/>
      <c r="AN15" s="55">
        <v>0</v>
      </c>
      <c r="AO15" s="56" t="s">
        <v>33</v>
      </c>
      <c r="AP15" s="57">
        <v>1</v>
      </c>
      <c r="AQ15" s="55">
        <v>0</v>
      </c>
      <c r="AR15" s="56" t="s">
        <v>33</v>
      </c>
      <c r="AS15" s="57">
        <v>0</v>
      </c>
      <c r="AT15" s="55">
        <v>0</v>
      </c>
      <c r="AU15" s="56" t="s">
        <v>33</v>
      </c>
      <c r="AV15" s="57">
        <v>0</v>
      </c>
      <c r="AW15" s="55">
        <v>0</v>
      </c>
      <c r="AX15" s="56" t="s">
        <v>33</v>
      </c>
      <c r="AY15" s="57">
        <v>1</v>
      </c>
      <c r="AZ15" s="55"/>
      <c r="BA15" s="56" t="s">
        <v>33</v>
      </c>
      <c r="BB15" s="57"/>
      <c r="BC15" s="55">
        <v>1</v>
      </c>
      <c r="BD15" s="56" t="s">
        <v>33</v>
      </c>
      <c r="BE15" s="57">
        <v>0</v>
      </c>
      <c r="BF15" s="68"/>
      <c r="BG15" s="69" t="s">
        <v>33</v>
      </c>
      <c r="BH15" s="70"/>
      <c r="BI15" s="55">
        <v>3</v>
      </c>
      <c r="BJ15" s="56" t="s">
        <v>33</v>
      </c>
      <c r="BK15" s="57">
        <v>2</v>
      </c>
      <c r="BL15" s="55"/>
      <c r="BM15" s="56" t="s">
        <v>33</v>
      </c>
      <c r="BN15" s="57"/>
      <c r="BO15" s="55">
        <v>4</v>
      </c>
      <c r="BP15" s="56" t="s">
        <v>33</v>
      </c>
      <c r="BQ15" s="57">
        <v>1</v>
      </c>
      <c r="BR15" s="55"/>
      <c r="BS15" s="56" t="s">
        <v>33</v>
      </c>
      <c r="BT15" s="58"/>
      <c r="BU15" s="59">
        <f t="shared" si="2"/>
        <v>5</v>
      </c>
      <c r="BV15" s="60">
        <v>4</v>
      </c>
      <c r="BW15" s="61">
        <f t="shared" si="3"/>
        <v>3</v>
      </c>
      <c r="BX15" s="62">
        <f t="shared" si="4"/>
        <v>17</v>
      </c>
      <c r="BY15" s="63">
        <f t="shared" si="5"/>
        <v>10</v>
      </c>
      <c r="CA15" t="e">
        <f>IF(SUMPRODUCT(COUNTIF(#REF!,A1:A4))&gt;0,"OUI","NON")</f>
        <v>#REF!</v>
      </c>
    </row>
    <row r="16" spans="3:79" ht="15.75" thickBot="1" x14ac:dyDescent="0.3">
      <c r="C16" s="16">
        <f t="shared" si="6"/>
        <v>8</v>
      </c>
      <c r="D16" s="46" t="s">
        <v>13</v>
      </c>
      <c r="E16" s="18">
        <f t="shared" si="7"/>
        <v>34</v>
      </c>
      <c r="F16" s="19">
        <f t="shared" si="0"/>
        <v>24</v>
      </c>
      <c r="G16" s="20">
        <f>SUM(BU16+AN27)</f>
        <v>8</v>
      </c>
      <c r="H16" s="20">
        <f>SUM(BV16+AN28)</f>
        <v>10</v>
      </c>
      <c r="I16" s="21">
        <f>SUM(BW16+AN29)</f>
        <v>6</v>
      </c>
      <c r="J16" s="47">
        <f>SUM(AN30+BX16)</f>
        <v>23</v>
      </c>
      <c r="K16" s="23">
        <f>SUM(AN31+BY16)</f>
        <v>22</v>
      </c>
      <c r="L16" s="48">
        <f t="shared" si="1"/>
        <v>1</v>
      </c>
      <c r="M16" s="64"/>
      <c r="N16" s="56" t="s">
        <v>33</v>
      </c>
      <c r="O16" s="57"/>
      <c r="P16" s="55">
        <v>1</v>
      </c>
      <c r="Q16" s="56" t="s">
        <v>33</v>
      </c>
      <c r="R16" s="57">
        <v>1</v>
      </c>
      <c r="S16" s="55">
        <v>0</v>
      </c>
      <c r="T16" s="56" t="s">
        <v>33</v>
      </c>
      <c r="U16" s="57">
        <v>2</v>
      </c>
      <c r="V16" s="55">
        <v>0</v>
      </c>
      <c r="W16" s="56" t="s">
        <v>33</v>
      </c>
      <c r="X16" s="57">
        <v>1</v>
      </c>
      <c r="Y16" s="55">
        <v>2</v>
      </c>
      <c r="Z16" s="56" t="s">
        <v>33</v>
      </c>
      <c r="AA16" s="57">
        <v>2</v>
      </c>
      <c r="AB16" s="74"/>
      <c r="AC16" s="56" t="s">
        <v>33</v>
      </c>
      <c r="AD16" s="57"/>
      <c r="AE16" s="55">
        <v>1</v>
      </c>
      <c r="AF16" s="56" t="s">
        <v>33</v>
      </c>
      <c r="AG16" s="57">
        <v>0</v>
      </c>
      <c r="AH16" s="65"/>
      <c r="AI16" s="66" t="s">
        <v>33</v>
      </c>
      <c r="AJ16" s="67"/>
      <c r="AK16" s="55">
        <v>1</v>
      </c>
      <c r="AL16" s="56" t="s">
        <v>33</v>
      </c>
      <c r="AM16" s="57">
        <v>1</v>
      </c>
      <c r="AN16" s="52"/>
      <c r="AO16" s="53"/>
      <c r="AP16" s="54"/>
      <c r="AQ16" s="55">
        <v>2</v>
      </c>
      <c r="AR16" s="56" t="s">
        <v>33</v>
      </c>
      <c r="AS16" s="57">
        <v>1</v>
      </c>
      <c r="AT16" s="55"/>
      <c r="AU16" s="56" t="s">
        <v>33</v>
      </c>
      <c r="AV16" s="57"/>
      <c r="AW16" s="55">
        <v>2</v>
      </c>
      <c r="AX16" s="56" t="s">
        <v>33</v>
      </c>
      <c r="AY16" s="57">
        <v>2</v>
      </c>
      <c r="AZ16" s="68"/>
      <c r="BA16" s="69" t="s">
        <v>33</v>
      </c>
      <c r="BB16" s="70"/>
      <c r="BC16" s="55">
        <v>0</v>
      </c>
      <c r="BD16" s="56" t="s">
        <v>33</v>
      </c>
      <c r="BE16" s="57">
        <v>0</v>
      </c>
      <c r="BF16" s="55"/>
      <c r="BG16" s="56" t="s">
        <v>33</v>
      </c>
      <c r="BH16" s="57"/>
      <c r="BI16" s="55">
        <v>2</v>
      </c>
      <c r="BJ16" s="56" t="s">
        <v>33</v>
      </c>
      <c r="BK16" s="57">
        <v>0</v>
      </c>
      <c r="BL16" s="55"/>
      <c r="BM16" s="56" t="s">
        <v>33</v>
      </c>
      <c r="BN16" s="57"/>
      <c r="BO16" s="55">
        <v>3</v>
      </c>
      <c r="BP16" s="56" t="s">
        <v>33</v>
      </c>
      <c r="BQ16" s="57">
        <v>0</v>
      </c>
      <c r="BR16" s="55">
        <v>0</v>
      </c>
      <c r="BS16" s="56" t="s">
        <v>33</v>
      </c>
      <c r="BT16" s="58">
        <v>1</v>
      </c>
      <c r="BU16" s="59">
        <f t="shared" si="2"/>
        <v>4</v>
      </c>
      <c r="BV16" s="60">
        <v>5</v>
      </c>
      <c r="BW16" s="61">
        <f t="shared" ref="BW16:BW26" si="8">IF(M16&lt;O16,1,)+IF(P16&lt;R16,1,)+IF(S16&lt;U16,1,)+IF(V16&lt;X16,1,)+IF(Y16&lt;AA16,1,)+IF(AB16&lt;AD16,1,)+IF(AH16&lt;AJ16,1,)+IF(AE16&lt;AG16,1,)+IF(AK16&lt;AM16,1,)+IF(AN16&lt;AP16,1,)+IF(AQ16&lt;AS16,1,)+IF(AT16&lt;AV16,1,)+IF(AW16&lt;AY16,1,)+IF(AZ16&lt;BB16,1,)+IF(BC16&lt;BE16,1,)+IF(BF16&lt;BH16,1,)+IF(BI16&lt;BK16,1,)+IF(BL16&lt;BN16,1,)+IF(BO16&lt;BQ16,1,)+IF(BR16&lt;BT16,1,)</f>
        <v>3</v>
      </c>
      <c r="BX16" s="62">
        <f t="shared" si="4"/>
        <v>14</v>
      </c>
      <c r="BY16" s="63">
        <f t="shared" si="5"/>
        <v>11</v>
      </c>
      <c r="CA16" s="78" t="e">
        <f>IF(SUMPRODUCT(COUNTIF(M16,O16))&gt;ou=0,1,)</f>
        <v>#NAME?</v>
      </c>
    </row>
    <row r="17" spans="3:79" x14ac:dyDescent="0.25">
      <c r="C17" s="16">
        <f t="shared" si="6"/>
        <v>12</v>
      </c>
      <c r="D17" s="46" t="s">
        <v>14</v>
      </c>
      <c r="E17" s="18">
        <f t="shared" si="7"/>
        <v>31</v>
      </c>
      <c r="F17" s="19">
        <f t="shared" si="0"/>
        <v>24</v>
      </c>
      <c r="G17" s="20">
        <f>SUM(BU17+AQ27)</f>
        <v>7</v>
      </c>
      <c r="H17" s="20">
        <f>SUM(BV17+AQ28)</f>
        <v>10</v>
      </c>
      <c r="I17" s="21">
        <f>SUM(BW17+AQ29)</f>
        <v>7</v>
      </c>
      <c r="J17" s="47">
        <f>SUM(AQ30+BX17)</f>
        <v>20</v>
      </c>
      <c r="K17" s="23">
        <f>SUM(AQ31+BY17)</f>
        <v>20</v>
      </c>
      <c r="L17" s="48">
        <f t="shared" si="1"/>
        <v>0</v>
      </c>
      <c r="M17" s="64">
        <v>0</v>
      </c>
      <c r="N17" s="56" t="s">
        <v>33</v>
      </c>
      <c r="O17" s="57">
        <v>2</v>
      </c>
      <c r="P17" s="55">
        <v>0</v>
      </c>
      <c r="Q17" s="56" t="s">
        <v>33</v>
      </c>
      <c r="R17" s="57">
        <v>1</v>
      </c>
      <c r="S17" s="55"/>
      <c r="T17" s="56" t="s">
        <v>33</v>
      </c>
      <c r="U17" s="57"/>
      <c r="V17" s="55"/>
      <c r="W17" s="56" t="s">
        <v>33</v>
      </c>
      <c r="X17" s="57"/>
      <c r="Y17" s="55"/>
      <c r="Z17" s="56" t="s">
        <v>33</v>
      </c>
      <c r="AA17" s="57"/>
      <c r="AB17" s="55">
        <v>0</v>
      </c>
      <c r="AC17" s="56" t="s">
        <v>33</v>
      </c>
      <c r="AD17" s="57">
        <v>0</v>
      </c>
      <c r="AE17" s="55">
        <v>0</v>
      </c>
      <c r="AF17" s="56" t="s">
        <v>33</v>
      </c>
      <c r="AG17" s="57">
        <v>0</v>
      </c>
      <c r="AH17" s="55">
        <v>0</v>
      </c>
      <c r="AI17" s="56" t="s">
        <v>33</v>
      </c>
      <c r="AJ17" s="57">
        <v>1</v>
      </c>
      <c r="AK17" s="55"/>
      <c r="AL17" s="56" t="s">
        <v>33</v>
      </c>
      <c r="AM17" s="57"/>
      <c r="AN17" s="55"/>
      <c r="AO17" s="56" t="s">
        <v>33</v>
      </c>
      <c r="AP17" s="57"/>
      <c r="AQ17" s="52"/>
      <c r="AR17" s="53"/>
      <c r="AS17" s="54"/>
      <c r="AT17" s="71"/>
      <c r="AU17" s="50" t="s">
        <v>33</v>
      </c>
      <c r="AV17" s="51"/>
      <c r="AW17" s="55">
        <v>2</v>
      </c>
      <c r="AX17" s="56" t="s">
        <v>33</v>
      </c>
      <c r="AY17" s="57">
        <v>0</v>
      </c>
      <c r="AZ17" s="55">
        <v>1</v>
      </c>
      <c r="BA17" s="56" t="s">
        <v>33</v>
      </c>
      <c r="BB17" s="57">
        <v>1</v>
      </c>
      <c r="BC17" s="55">
        <v>2</v>
      </c>
      <c r="BD17" s="56" t="s">
        <v>33</v>
      </c>
      <c r="BE17" s="57">
        <v>1</v>
      </c>
      <c r="BF17" s="55">
        <v>1</v>
      </c>
      <c r="BG17" s="56" t="s">
        <v>33</v>
      </c>
      <c r="BH17" s="57">
        <v>1</v>
      </c>
      <c r="BI17" s="55"/>
      <c r="BJ17" s="56" t="s">
        <v>33</v>
      </c>
      <c r="BK17" s="57"/>
      <c r="BL17" s="55">
        <v>0</v>
      </c>
      <c r="BM17" s="56" t="s">
        <v>33</v>
      </c>
      <c r="BN17" s="57">
        <v>0</v>
      </c>
      <c r="BO17" s="55">
        <v>2</v>
      </c>
      <c r="BP17" s="56" t="s">
        <v>33</v>
      </c>
      <c r="BQ17" s="57">
        <v>0</v>
      </c>
      <c r="BR17" s="55">
        <v>2</v>
      </c>
      <c r="BS17" s="56" t="s">
        <v>33</v>
      </c>
      <c r="BT17" s="58">
        <v>1</v>
      </c>
      <c r="BU17" s="59">
        <f t="shared" si="2"/>
        <v>4</v>
      </c>
      <c r="BV17" s="60">
        <v>5</v>
      </c>
      <c r="BW17" s="61">
        <f t="shared" si="8"/>
        <v>3</v>
      </c>
      <c r="BX17" s="62">
        <f t="shared" si="4"/>
        <v>10</v>
      </c>
      <c r="BY17" s="63">
        <f t="shared" si="5"/>
        <v>8</v>
      </c>
    </row>
    <row r="18" spans="3:79" x14ac:dyDescent="0.25">
      <c r="C18" s="16">
        <f t="shared" si="6"/>
        <v>9</v>
      </c>
      <c r="D18" s="46" t="s">
        <v>15</v>
      </c>
      <c r="E18" s="18">
        <f t="shared" si="7"/>
        <v>33</v>
      </c>
      <c r="F18" s="19">
        <f t="shared" si="0"/>
        <v>24</v>
      </c>
      <c r="G18" s="20">
        <f>SUM(BU18+AT27)</f>
        <v>8</v>
      </c>
      <c r="H18" s="20">
        <f>SUM(BV18+AT28)</f>
        <v>9</v>
      </c>
      <c r="I18" s="21">
        <f>SUM(BW18+AT29)</f>
        <v>7</v>
      </c>
      <c r="J18" s="47">
        <f>SUM(AT30+BX18)</f>
        <v>24</v>
      </c>
      <c r="K18" s="23">
        <f>SUM(AT31+BY18)</f>
        <v>23</v>
      </c>
      <c r="L18" s="48">
        <f t="shared" si="1"/>
        <v>1</v>
      </c>
      <c r="M18" s="64">
        <v>1</v>
      </c>
      <c r="N18" s="56" t="s">
        <v>33</v>
      </c>
      <c r="O18" s="57">
        <v>3</v>
      </c>
      <c r="P18" s="55"/>
      <c r="Q18" s="56" t="s">
        <v>33</v>
      </c>
      <c r="R18" s="57"/>
      <c r="S18" s="55"/>
      <c r="T18" s="56" t="s">
        <v>33</v>
      </c>
      <c r="U18" s="57"/>
      <c r="V18" s="55">
        <v>0</v>
      </c>
      <c r="W18" s="56" t="s">
        <v>33</v>
      </c>
      <c r="X18" s="57">
        <v>0</v>
      </c>
      <c r="Y18" s="55"/>
      <c r="Z18" s="56" t="s">
        <v>33</v>
      </c>
      <c r="AA18" s="57"/>
      <c r="AB18" s="55">
        <v>0</v>
      </c>
      <c r="AC18" s="56" t="s">
        <v>33</v>
      </c>
      <c r="AD18" s="57">
        <v>3</v>
      </c>
      <c r="AE18" s="55">
        <v>2</v>
      </c>
      <c r="AF18" s="56" t="s">
        <v>33</v>
      </c>
      <c r="AG18" s="57">
        <v>2</v>
      </c>
      <c r="AH18" s="55">
        <v>3</v>
      </c>
      <c r="AI18" s="56" t="s">
        <v>33</v>
      </c>
      <c r="AJ18" s="57">
        <v>0</v>
      </c>
      <c r="AK18" s="55"/>
      <c r="AL18" s="56" t="s">
        <v>33</v>
      </c>
      <c r="AM18" s="57"/>
      <c r="AN18" s="55">
        <v>1</v>
      </c>
      <c r="AO18" s="56" t="s">
        <v>33</v>
      </c>
      <c r="AP18" s="57">
        <v>1</v>
      </c>
      <c r="AQ18" s="55">
        <v>1</v>
      </c>
      <c r="AR18" s="56" t="s">
        <v>33</v>
      </c>
      <c r="AS18" s="57">
        <v>1</v>
      </c>
      <c r="AT18" s="52"/>
      <c r="AU18" s="53"/>
      <c r="AV18" s="54"/>
      <c r="AW18" s="55">
        <v>1</v>
      </c>
      <c r="AX18" s="56"/>
      <c r="AY18" s="57">
        <v>0</v>
      </c>
      <c r="AZ18" s="55">
        <v>2</v>
      </c>
      <c r="BA18" s="56" t="s">
        <v>33</v>
      </c>
      <c r="BB18" s="57">
        <v>0</v>
      </c>
      <c r="BC18" s="55">
        <v>2</v>
      </c>
      <c r="BD18" s="56" t="s">
        <v>33</v>
      </c>
      <c r="BE18" s="57">
        <v>0</v>
      </c>
      <c r="BF18" s="55">
        <v>2</v>
      </c>
      <c r="BG18" s="56" t="s">
        <v>33</v>
      </c>
      <c r="BH18" s="57">
        <v>1</v>
      </c>
      <c r="BI18" s="65"/>
      <c r="BJ18" s="66" t="s">
        <v>33</v>
      </c>
      <c r="BK18" s="67"/>
      <c r="BL18" s="55"/>
      <c r="BM18" s="56" t="s">
        <v>33</v>
      </c>
      <c r="BN18" s="57"/>
      <c r="BO18" s="68"/>
      <c r="BP18" s="69" t="s">
        <v>33</v>
      </c>
      <c r="BQ18" s="70"/>
      <c r="BR18" s="55">
        <v>2</v>
      </c>
      <c r="BS18" s="56" t="s">
        <v>33</v>
      </c>
      <c r="BT18" s="58">
        <v>2</v>
      </c>
      <c r="BU18" s="59">
        <f t="shared" si="2"/>
        <v>5</v>
      </c>
      <c r="BV18" s="60">
        <v>5</v>
      </c>
      <c r="BW18" s="61">
        <f>IF(M18&lt;O18,1,)+IF(P18&lt;R18,1,)+IF(S18&lt;U18,1,)+IF(V18&lt;X18,1,)+IF(Y18&lt;AA18,1,)+IF(AB18&lt;AD18,1,)+IF(AH18&lt;AJ18,1,)+IF(AE18&lt;AG18,1,)+IF(AK18&lt;AM18,1,)+IF(AN18&lt;AP18,1,)+IF(AQ18&lt;AS18,1,)+IF(AT18&lt;AV18,1,)+IF(AW18&lt;AY18,1,)+IF(AZ18&lt;BB18,1,)+IF(BC18&lt;BE18,1,)+IF(BF18&lt;BH18,1,)+IF(BI18&lt;BK18,1,)+IF(BL18&lt;BN18,1,)+IF(BO18&lt;BQ18,1,)+IF(BR18&lt;BT18,1,)</f>
        <v>2</v>
      </c>
      <c r="BX18" s="62">
        <f t="shared" si="4"/>
        <v>17</v>
      </c>
      <c r="BY18" s="63">
        <f t="shared" si="5"/>
        <v>13</v>
      </c>
      <c r="CA18">
        <f>IF(COUNTA(M18:BT18)=0,"0")+IF(M18=O18,1,)+IF(P18=R18,1,)+IF(S18=U18,1,)</f>
        <v>2</v>
      </c>
    </row>
    <row r="19" spans="3:79" x14ac:dyDescent="0.25">
      <c r="C19" s="16">
        <f t="shared" si="6"/>
        <v>13</v>
      </c>
      <c r="D19" s="46" t="s">
        <v>4</v>
      </c>
      <c r="E19" s="18">
        <f t="shared" si="7"/>
        <v>30</v>
      </c>
      <c r="F19" s="19">
        <f t="shared" si="0"/>
        <v>24</v>
      </c>
      <c r="G19" s="20">
        <f>SUM(BU19+AW27)</f>
        <v>7</v>
      </c>
      <c r="H19" s="20">
        <f>SUM(BV19+AW28)</f>
        <v>9</v>
      </c>
      <c r="I19" s="21">
        <f>SUM(BW19+AW29)</f>
        <v>8</v>
      </c>
      <c r="J19" s="47">
        <f>SUM(AW30+BX19)</f>
        <v>32</v>
      </c>
      <c r="K19" s="23">
        <f>SUM(AW31+BY19)</f>
        <v>33</v>
      </c>
      <c r="L19" s="48">
        <f t="shared" si="1"/>
        <v>-1</v>
      </c>
      <c r="M19" s="64"/>
      <c r="N19" s="56" t="s">
        <v>33</v>
      </c>
      <c r="O19" s="57"/>
      <c r="P19" s="55">
        <v>3</v>
      </c>
      <c r="Q19" s="56" t="s">
        <v>33</v>
      </c>
      <c r="R19" s="57">
        <v>3</v>
      </c>
      <c r="S19" s="55">
        <v>2</v>
      </c>
      <c r="T19" s="56" t="s">
        <v>33</v>
      </c>
      <c r="U19" s="57">
        <v>1</v>
      </c>
      <c r="V19" s="55"/>
      <c r="W19" s="56" t="s">
        <v>33</v>
      </c>
      <c r="X19" s="57"/>
      <c r="Y19" s="55">
        <v>2</v>
      </c>
      <c r="Z19" s="56" t="s">
        <v>33</v>
      </c>
      <c r="AA19" s="57">
        <v>0</v>
      </c>
      <c r="AB19" s="55">
        <v>1</v>
      </c>
      <c r="AC19" s="56" t="s">
        <v>33</v>
      </c>
      <c r="AD19" s="57">
        <v>1</v>
      </c>
      <c r="AE19" s="55">
        <v>3</v>
      </c>
      <c r="AF19" s="56" t="s">
        <v>33</v>
      </c>
      <c r="AG19" s="57">
        <v>1</v>
      </c>
      <c r="AH19" s="55"/>
      <c r="AI19" s="56" t="s">
        <v>33</v>
      </c>
      <c r="AJ19" s="57"/>
      <c r="AK19" s="55">
        <v>2</v>
      </c>
      <c r="AL19" s="56" t="s">
        <v>33</v>
      </c>
      <c r="AM19" s="57">
        <v>2</v>
      </c>
      <c r="AN19" s="55"/>
      <c r="AO19" s="56" t="s">
        <v>33</v>
      </c>
      <c r="AP19" s="57"/>
      <c r="AQ19" s="68"/>
      <c r="AR19" s="69" t="s">
        <v>33</v>
      </c>
      <c r="AS19" s="70"/>
      <c r="AT19" s="55">
        <v>1</v>
      </c>
      <c r="AU19" s="56" t="s">
        <v>33</v>
      </c>
      <c r="AV19" s="57">
        <v>2</v>
      </c>
      <c r="AW19" s="52"/>
      <c r="AX19" s="53"/>
      <c r="AY19" s="54"/>
      <c r="AZ19" s="55">
        <v>2</v>
      </c>
      <c r="BA19" s="56" t="s">
        <v>33</v>
      </c>
      <c r="BB19" s="57">
        <v>0</v>
      </c>
      <c r="BC19" s="55">
        <v>2</v>
      </c>
      <c r="BD19" s="56" t="s">
        <v>33</v>
      </c>
      <c r="BE19" s="57">
        <v>0</v>
      </c>
      <c r="BF19" s="55">
        <v>0</v>
      </c>
      <c r="BG19" s="56" t="s">
        <v>33</v>
      </c>
      <c r="BH19" s="57">
        <v>1</v>
      </c>
      <c r="BI19" s="55"/>
      <c r="BJ19" s="56" t="s">
        <v>33</v>
      </c>
      <c r="BK19" s="57"/>
      <c r="BL19" s="55">
        <v>1</v>
      </c>
      <c r="BM19" s="56" t="s">
        <v>33</v>
      </c>
      <c r="BN19" s="57">
        <v>1</v>
      </c>
      <c r="BO19" s="65"/>
      <c r="BP19" s="66" t="s">
        <v>33</v>
      </c>
      <c r="BQ19" s="67"/>
      <c r="BR19" s="55">
        <v>2</v>
      </c>
      <c r="BS19" s="56" t="s">
        <v>33</v>
      </c>
      <c r="BT19" s="58">
        <v>2</v>
      </c>
      <c r="BU19" s="59">
        <f t="shared" si="2"/>
        <v>5</v>
      </c>
      <c r="BV19" s="60">
        <v>5</v>
      </c>
      <c r="BW19" s="61">
        <f t="shared" si="8"/>
        <v>2</v>
      </c>
      <c r="BX19" s="62">
        <f t="shared" si="4"/>
        <v>21</v>
      </c>
      <c r="BY19" s="63">
        <f t="shared" si="5"/>
        <v>14</v>
      </c>
      <c r="CA19">
        <f>IF(M19="",0,IF(M19&gt;O19,3,IF(M19=O19,1,IF(M19&lt;O19,0))))</f>
        <v>0</v>
      </c>
    </row>
    <row r="20" spans="3:79" x14ac:dyDescent="0.25">
      <c r="C20" s="16">
        <f t="shared" si="6"/>
        <v>15</v>
      </c>
      <c r="D20" s="46" t="s">
        <v>16</v>
      </c>
      <c r="E20" s="18">
        <f t="shared" si="7"/>
        <v>28</v>
      </c>
      <c r="F20" s="19">
        <f t="shared" si="0"/>
        <v>24</v>
      </c>
      <c r="G20" s="20">
        <f>SUM(BU20+AZ27)</f>
        <v>6</v>
      </c>
      <c r="H20" s="20">
        <f>SUM(BV20+AZ28)</f>
        <v>10</v>
      </c>
      <c r="I20" s="21">
        <f>SUM(BW20+AZ29)</f>
        <v>8</v>
      </c>
      <c r="J20" s="47">
        <f>SUM(AZ30+BX20)</f>
        <v>18</v>
      </c>
      <c r="K20" s="23">
        <f>SUM(AZ31+BY20)</f>
        <v>23</v>
      </c>
      <c r="L20" s="48">
        <f t="shared" si="1"/>
        <v>-5</v>
      </c>
      <c r="M20" s="64">
        <v>2</v>
      </c>
      <c r="N20" s="56" t="s">
        <v>33</v>
      </c>
      <c r="O20" s="57">
        <v>1</v>
      </c>
      <c r="P20" s="55"/>
      <c r="Q20" s="56" t="s">
        <v>33</v>
      </c>
      <c r="R20" s="57"/>
      <c r="S20" s="71"/>
      <c r="T20" s="50" t="s">
        <v>33</v>
      </c>
      <c r="U20" s="51"/>
      <c r="V20" s="55"/>
      <c r="W20" s="56" t="s">
        <v>33</v>
      </c>
      <c r="X20" s="57"/>
      <c r="Y20" s="55">
        <v>0</v>
      </c>
      <c r="Z20" s="56" t="s">
        <v>33</v>
      </c>
      <c r="AA20" s="57">
        <v>0</v>
      </c>
      <c r="AB20" s="55">
        <v>3</v>
      </c>
      <c r="AC20" s="56" t="s">
        <v>33</v>
      </c>
      <c r="AD20" s="57">
        <v>0</v>
      </c>
      <c r="AE20" s="55">
        <v>2</v>
      </c>
      <c r="AF20" s="56" t="s">
        <v>33</v>
      </c>
      <c r="AG20" s="57">
        <v>2</v>
      </c>
      <c r="AH20" s="55">
        <v>0</v>
      </c>
      <c r="AI20" s="56" t="s">
        <v>33</v>
      </c>
      <c r="AJ20" s="57">
        <v>0</v>
      </c>
      <c r="AK20" s="55">
        <v>2</v>
      </c>
      <c r="AL20" s="56" t="s">
        <v>33</v>
      </c>
      <c r="AM20" s="57">
        <v>0</v>
      </c>
      <c r="AN20" s="55">
        <v>0</v>
      </c>
      <c r="AO20" s="56" t="s">
        <v>33</v>
      </c>
      <c r="AP20" s="57">
        <v>0</v>
      </c>
      <c r="AQ20" s="55">
        <v>0</v>
      </c>
      <c r="AR20" s="56">
        <v>0</v>
      </c>
      <c r="AS20" s="57">
        <v>0</v>
      </c>
      <c r="AT20" s="55"/>
      <c r="AU20" s="56" t="s">
        <v>33</v>
      </c>
      <c r="AV20" s="57"/>
      <c r="AW20" s="55"/>
      <c r="AX20" s="56" t="s">
        <v>33</v>
      </c>
      <c r="AY20" s="57"/>
      <c r="AZ20" s="52"/>
      <c r="BA20" s="53"/>
      <c r="BB20" s="54"/>
      <c r="BC20" s="55"/>
      <c r="BD20" s="56" t="s">
        <v>33</v>
      </c>
      <c r="BE20" s="57"/>
      <c r="BF20" s="55">
        <v>1</v>
      </c>
      <c r="BG20" s="56" t="s">
        <v>33</v>
      </c>
      <c r="BH20" s="57">
        <v>1</v>
      </c>
      <c r="BI20" s="55"/>
      <c r="BJ20" s="56" t="s">
        <v>33</v>
      </c>
      <c r="BK20" s="57"/>
      <c r="BL20" s="55">
        <v>1</v>
      </c>
      <c r="BM20" s="56" t="s">
        <v>33</v>
      </c>
      <c r="BN20" s="57">
        <v>0</v>
      </c>
      <c r="BO20" s="55">
        <v>1</v>
      </c>
      <c r="BP20" s="56" t="s">
        <v>33</v>
      </c>
      <c r="BQ20" s="57">
        <v>0</v>
      </c>
      <c r="BR20" s="55">
        <v>3</v>
      </c>
      <c r="BS20" s="56" t="s">
        <v>33</v>
      </c>
      <c r="BT20" s="58">
        <v>0</v>
      </c>
      <c r="BU20" s="59">
        <f t="shared" si="2"/>
        <v>6</v>
      </c>
      <c r="BV20" s="60">
        <v>6</v>
      </c>
      <c r="BW20" s="61">
        <f t="shared" si="8"/>
        <v>0</v>
      </c>
      <c r="BX20" s="62">
        <f t="shared" si="4"/>
        <v>15</v>
      </c>
      <c r="BY20" s="63">
        <f t="shared" si="5"/>
        <v>4</v>
      </c>
      <c r="BZ20">
        <f>IF(AND(ISNUMBER(M20),ISNUMBER(O20),M20=O20),1,IF(AND(ISNUMBER(P20),ISNUMBER(R20),P20=R20),1,IF(AND(ISNUMBER(S20),ISNUMBER(U20),S20=U20),1,IF(AND(ISNUMBER(V20),ISNUMBER(X20),V20=X20),1,IF(AND(ISNUMBER(Y20),ISNUMBER(AA20),Y20=AA20),1,IF(AND(ISNUMBER(AB20),ISNUMBER(AD20),AB20=AD20),1,IF(AND(ISNUMBER(AE20),ISNUMBER(AG20),AE20=AG20),1,IF(AND(ISNUMBER(AH20),ISNUMBER(AJ20),AH20=AJ20),1,IF(AND(ISNUMBER(AK20),ISNUMBER(AM20),AK20=AM20),1,IF(AND(ISNUMBER(AN20),ISNUMBER(AP20),AN20=AP20),1,IF(AND(ISNUMBER(AQ20),ISNUMBER(AS20),AQ20=AS20),1,"")))))))))))</f>
        <v>1</v>
      </c>
      <c r="CA20" t="b">
        <f>IF(M20="",0,IF(M20=O20,1))</f>
        <v>0</v>
      </c>
    </row>
    <row r="21" spans="3:79" x14ac:dyDescent="0.25">
      <c r="C21" s="16">
        <f t="shared" si="6"/>
        <v>17</v>
      </c>
      <c r="D21" s="46" t="s">
        <v>17</v>
      </c>
      <c r="E21" s="18">
        <f t="shared" si="7"/>
        <v>27</v>
      </c>
      <c r="F21" s="19">
        <f t="shared" si="0"/>
        <v>24</v>
      </c>
      <c r="G21" s="20">
        <f>SUM(BU21+BC27)</f>
        <v>7</v>
      </c>
      <c r="H21" s="20">
        <f>SUM(BV21+BC28)</f>
        <v>6</v>
      </c>
      <c r="I21" s="21">
        <f>SUM(BW21+BC29)</f>
        <v>11</v>
      </c>
      <c r="J21" s="47">
        <f>SUM(BC30+BX21)</f>
        <v>19</v>
      </c>
      <c r="K21" s="23">
        <f>SUM(BC31+BY21)</f>
        <v>23</v>
      </c>
      <c r="L21" s="48">
        <f t="shared" si="1"/>
        <v>-4</v>
      </c>
      <c r="M21" s="64">
        <v>1</v>
      </c>
      <c r="N21" s="56" t="s">
        <v>33</v>
      </c>
      <c r="O21" s="57">
        <v>2</v>
      </c>
      <c r="P21" s="55">
        <v>1</v>
      </c>
      <c r="Q21" s="56" t="s">
        <v>33</v>
      </c>
      <c r="R21" s="57">
        <v>3</v>
      </c>
      <c r="S21" s="55"/>
      <c r="T21" s="56" t="s">
        <v>33</v>
      </c>
      <c r="U21" s="57"/>
      <c r="V21" s="55">
        <v>0</v>
      </c>
      <c r="W21" s="56" t="s">
        <v>33</v>
      </c>
      <c r="X21" s="57">
        <v>1</v>
      </c>
      <c r="Y21" s="55"/>
      <c r="Z21" s="56" t="s">
        <v>33</v>
      </c>
      <c r="AA21" s="57"/>
      <c r="AB21" s="55">
        <v>2</v>
      </c>
      <c r="AC21" s="56" t="s">
        <v>33</v>
      </c>
      <c r="AD21" s="57">
        <v>0</v>
      </c>
      <c r="AE21" s="55"/>
      <c r="AF21" s="56" t="s">
        <v>33</v>
      </c>
      <c r="AG21" s="57"/>
      <c r="AH21" s="55">
        <v>1</v>
      </c>
      <c r="AI21" s="56" t="s">
        <v>33</v>
      </c>
      <c r="AJ21" s="57">
        <v>0</v>
      </c>
      <c r="AK21" s="55">
        <v>0</v>
      </c>
      <c r="AL21" s="56" t="s">
        <v>33</v>
      </c>
      <c r="AM21" s="57">
        <v>2</v>
      </c>
      <c r="AN21" s="55"/>
      <c r="AO21" s="56" t="s">
        <v>33</v>
      </c>
      <c r="AP21" s="57"/>
      <c r="AQ21" s="65"/>
      <c r="AR21" s="66" t="s">
        <v>33</v>
      </c>
      <c r="AS21" s="67"/>
      <c r="AT21" s="55">
        <v>2</v>
      </c>
      <c r="AU21" s="56" t="s">
        <v>33</v>
      </c>
      <c r="AV21" s="57">
        <v>0</v>
      </c>
      <c r="AW21" s="55"/>
      <c r="AX21" s="56" t="s">
        <v>33</v>
      </c>
      <c r="AY21" s="57"/>
      <c r="AZ21" s="55">
        <v>0</v>
      </c>
      <c r="BA21" s="56" t="s">
        <v>33</v>
      </c>
      <c r="BB21" s="57">
        <v>0</v>
      </c>
      <c r="BC21" s="52"/>
      <c r="BD21" s="53"/>
      <c r="BE21" s="54"/>
      <c r="BF21" s="55">
        <v>1</v>
      </c>
      <c r="BG21" s="56" t="s">
        <v>33</v>
      </c>
      <c r="BH21" s="57">
        <v>1</v>
      </c>
      <c r="BI21" s="68"/>
      <c r="BJ21" s="69" t="s">
        <v>33</v>
      </c>
      <c r="BK21" s="70"/>
      <c r="BL21" s="55">
        <v>2</v>
      </c>
      <c r="BM21" s="56" t="s">
        <v>33</v>
      </c>
      <c r="BN21" s="57">
        <v>0</v>
      </c>
      <c r="BO21" s="55">
        <v>2</v>
      </c>
      <c r="BP21" s="56" t="s">
        <v>33</v>
      </c>
      <c r="BQ21" s="57">
        <v>1</v>
      </c>
      <c r="BR21" s="55">
        <v>1</v>
      </c>
      <c r="BS21" s="56" t="s">
        <v>33</v>
      </c>
      <c r="BT21" s="58">
        <v>0</v>
      </c>
      <c r="BU21" s="59">
        <f t="shared" si="2"/>
        <v>6</v>
      </c>
      <c r="BV21" s="60">
        <v>2</v>
      </c>
      <c r="BW21" s="61">
        <f t="shared" si="8"/>
        <v>4</v>
      </c>
      <c r="BX21" s="62">
        <f t="shared" si="4"/>
        <v>13</v>
      </c>
      <c r="BY21" s="63">
        <f t="shared" si="5"/>
        <v>10</v>
      </c>
      <c r="BZ21">
        <f>SUM((M21=O21)+(P21=R21)+(S21=U21)+(V21=X21)+(Y21=AA21)+(AB21=AD21)+(AZ21=BB21),"0")</f>
        <v>3</v>
      </c>
      <c r="CA21">
        <f>SUMIF(M21,O21)</f>
        <v>0</v>
      </c>
    </row>
    <row r="22" spans="3:79" x14ac:dyDescent="0.25">
      <c r="C22" s="16">
        <f t="shared" si="6"/>
        <v>13</v>
      </c>
      <c r="D22" s="46" t="s">
        <v>5</v>
      </c>
      <c r="E22" s="18">
        <f t="shared" si="7"/>
        <v>30</v>
      </c>
      <c r="F22" s="19">
        <f t="shared" si="0"/>
        <v>24</v>
      </c>
      <c r="G22" s="20">
        <f>SUM(BU22+BF27)</f>
        <v>8</v>
      </c>
      <c r="H22" s="20">
        <f>SUM(BV22+BF28)</f>
        <v>6</v>
      </c>
      <c r="I22" s="21">
        <f>SUM(BW22+BF29)</f>
        <v>10</v>
      </c>
      <c r="J22" s="47">
        <f>SUM(BF30+BX22)</f>
        <v>23</v>
      </c>
      <c r="K22" s="23">
        <f>SUM(BF31+BY22)</f>
        <v>28</v>
      </c>
      <c r="L22" s="48">
        <f t="shared" si="1"/>
        <v>-5</v>
      </c>
      <c r="M22" s="64">
        <v>1</v>
      </c>
      <c r="N22" s="56" t="s">
        <v>33</v>
      </c>
      <c r="O22" s="57">
        <v>2</v>
      </c>
      <c r="P22" s="55">
        <v>0</v>
      </c>
      <c r="Q22" s="56" t="s">
        <v>33</v>
      </c>
      <c r="R22" s="57">
        <v>1</v>
      </c>
      <c r="S22" s="55">
        <v>2</v>
      </c>
      <c r="T22" s="56" t="s">
        <v>33</v>
      </c>
      <c r="U22" s="57">
        <v>1</v>
      </c>
      <c r="V22" s="55">
        <v>1</v>
      </c>
      <c r="W22" s="56" t="s">
        <v>33</v>
      </c>
      <c r="X22" s="57">
        <v>1</v>
      </c>
      <c r="Y22" s="55">
        <v>1</v>
      </c>
      <c r="Z22" s="56" t="s">
        <v>33</v>
      </c>
      <c r="AA22" s="57">
        <v>2</v>
      </c>
      <c r="AB22" s="55"/>
      <c r="AC22" s="56" t="s">
        <v>33</v>
      </c>
      <c r="AD22" s="57"/>
      <c r="AE22" s="55"/>
      <c r="AF22" s="56" t="s">
        <v>33</v>
      </c>
      <c r="AG22" s="57"/>
      <c r="AH22" s="55"/>
      <c r="AI22" s="56" t="s">
        <v>33</v>
      </c>
      <c r="AJ22" s="57"/>
      <c r="AK22" s="55">
        <v>0</v>
      </c>
      <c r="AL22" s="56" t="s">
        <v>33</v>
      </c>
      <c r="AM22" s="57">
        <v>3</v>
      </c>
      <c r="AN22" s="55">
        <v>0</v>
      </c>
      <c r="AO22" s="56" t="s">
        <v>33</v>
      </c>
      <c r="AP22" s="57">
        <v>0</v>
      </c>
      <c r="AQ22" s="55"/>
      <c r="AR22" s="56" t="s">
        <v>33</v>
      </c>
      <c r="AS22" s="57"/>
      <c r="AT22" s="55"/>
      <c r="AU22" s="56" t="s">
        <v>33</v>
      </c>
      <c r="AV22" s="57"/>
      <c r="AW22" s="71"/>
      <c r="AX22" s="50" t="s">
        <v>33</v>
      </c>
      <c r="AY22" s="51"/>
      <c r="AZ22" s="55">
        <v>1</v>
      </c>
      <c r="BA22" s="56" t="s">
        <v>33</v>
      </c>
      <c r="BB22" s="57">
        <v>0</v>
      </c>
      <c r="BC22" s="55">
        <v>1</v>
      </c>
      <c r="BD22" s="56" t="s">
        <v>33</v>
      </c>
      <c r="BE22" s="57">
        <v>1</v>
      </c>
      <c r="BF22" s="52"/>
      <c r="BG22" s="53"/>
      <c r="BH22" s="54"/>
      <c r="BI22" s="55">
        <v>2</v>
      </c>
      <c r="BJ22" s="56" t="s">
        <v>33</v>
      </c>
      <c r="BK22" s="57">
        <v>0</v>
      </c>
      <c r="BL22" s="55">
        <v>1</v>
      </c>
      <c r="BM22" s="56" t="s">
        <v>33</v>
      </c>
      <c r="BN22" s="57">
        <v>0</v>
      </c>
      <c r="BO22" s="55"/>
      <c r="BP22" s="56" t="s">
        <v>33</v>
      </c>
      <c r="BQ22" s="57"/>
      <c r="BR22" s="55">
        <v>4</v>
      </c>
      <c r="BS22" s="56" t="s">
        <v>33</v>
      </c>
      <c r="BT22" s="58">
        <v>3</v>
      </c>
      <c r="BU22" s="59">
        <f t="shared" si="2"/>
        <v>5</v>
      </c>
      <c r="BV22" s="60">
        <v>3</v>
      </c>
      <c r="BW22" s="61">
        <f t="shared" si="8"/>
        <v>4</v>
      </c>
      <c r="BX22" s="62">
        <f t="shared" si="4"/>
        <v>14</v>
      </c>
      <c r="BY22" s="63">
        <f t="shared" si="5"/>
        <v>14</v>
      </c>
      <c r="CA22" t="b">
        <f>IF(M22=O22,P22=R22,S22=U22)</f>
        <v>0</v>
      </c>
    </row>
    <row r="23" spans="3:79" x14ac:dyDescent="0.25">
      <c r="C23" s="16">
        <f t="shared" si="6"/>
        <v>15</v>
      </c>
      <c r="D23" s="46" t="s">
        <v>18</v>
      </c>
      <c r="E23" s="18">
        <f t="shared" si="7"/>
        <v>28</v>
      </c>
      <c r="F23" s="19">
        <f t="shared" si="0"/>
        <v>24</v>
      </c>
      <c r="G23" s="20">
        <f>SUM(BU23+BI27)</f>
        <v>7</v>
      </c>
      <c r="H23" s="20">
        <f>SUM(BV23+BI28)</f>
        <v>7</v>
      </c>
      <c r="I23" s="21">
        <f>SUM(BW23+BI29)</f>
        <v>10</v>
      </c>
      <c r="J23" s="47">
        <f>SUM(BI30+BX23)</f>
        <v>31</v>
      </c>
      <c r="K23" s="23">
        <f>SUM(BI31+BY23)</f>
        <v>33</v>
      </c>
      <c r="L23" s="48">
        <f t="shared" si="1"/>
        <v>-2</v>
      </c>
      <c r="M23" s="64">
        <v>3</v>
      </c>
      <c r="N23" s="56" t="s">
        <v>33</v>
      </c>
      <c r="O23" s="57">
        <v>0</v>
      </c>
      <c r="P23" s="55"/>
      <c r="Q23" s="56" t="s">
        <v>33</v>
      </c>
      <c r="R23" s="57"/>
      <c r="S23" s="55">
        <v>2</v>
      </c>
      <c r="T23" s="56" t="s">
        <v>33</v>
      </c>
      <c r="U23" s="57">
        <v>1</v>
      </c>
      <c r="V23" s="55"/>
      <c r="W23" s="56" t="s">
        <v>33</v>
      </c>
      <c r="X23" s="57"/>
      <c r="Y23" s="55">
        <v>1</v>
      </c>
      <c r="Z23" s="56" t="s">
        <v>33</v>
      </c>
      <c r="AA23" s="57">
        <v>1</v>
      </c>
      <c r="AB23" s="55"/>
      <c r="AC23" s="56" t="s">
        <v>33</v>
      </c>
      <c r="AD23" s="57"/>
      <c r="AE23" s="55"/>
      <c r="AF23" s="56" t="s">
        <v>33</v>
      </c>
      <c r="AG23" s="57"/>
      <c r="AH23" s="55">
        <v>0</v>
      </c>
      <c r="AI23" s="56" t="s">
        <v>33</v>
      </c>
      <c r="AJ23" s="57">
        <v>1</v>
      </c>
      <c r="AK23" s="71"/>
      <c r="AL23" s="50" t="s">
        <v>33</v>
      </c>
      <c r="AM23" s="51"/>
      <c r="AN23" s="55">
        <v>0</v>
      </c>
      <c r="AO23" s="56" t="s">
        <v>33</v>
      </c>
      <c r="AP23" s="57">
        <v>0</v>
      </c>
      <c r="AQ23" s="55">
        <v>2</v>
      </c>
      <c r="AR23" s="56" t="s">
        <v>33</v>
      </c>
      <c r="AS23" s="57">
        <v>1</v>
      </c>
      <c r="AT23" s="55">
        <v>2</v>
      </c>
      <c r="AU23" s="56" t="s">
        <v>33</v>
      </c>
      <c r="AV23" s="57">
        <v>0</v>
      </c>
      <c r="AW23" s="55">
        <v>1</v>
      </c>
      <c r="AX23" s="56" t="s">
        <v>33</v>
      </c>
      <c r="AY23" s="57">
        <v>3</v>
      </c>
      <c r="AZ23" s="55">
        <v>1</v>
      </c>
      <c r="BA23" s="56" t="s">
        <v>33</v>
      </c>
      <c r="BB23" s="57">
        <v>1</v>
      </c>
      <c r="BC23" s="55">
        <v>1</v>
      </c>
      <c r="BD23" s="56" t="s">
        <v>33</v>
      </c>
      <c r="BE23" s="57">
        <v>1</v>
      </c>
      <c r="BF23" s="55"/>
      <c r="BG23" s="56" t="s">
        <v>33</v>
      </c>
      <c r="BH23" s="57"/>
      <c r="BI23" s="52"/>
      <c r="BJ23" s="53"/>
      <c r="BK23" s="54"/>
      <c r="BL23" s="55"/>
      <c r="BM23" s="56" t="s">
        <v>33</v>
      </c>
      <c r="BN23" s="57"/>
      <c r="BO23" s="55">
        <v>3</v>
      </c>
      <c r="BP23" s="56" t="s">
        <v>33</v>
      </c>
      <c r="BQ23" s="57">
        <v>1</v>
      </c>
      <c r="BR23" s="55">
        <v>4</v>
      </c>
      <c r="BS23" s="56" t="s">
        <v>33</v>
      </c>
      <c r="BT23" s="58">
        <v>1</v>
      </c>
      <c r="BU23" s="59">
        <f t="shared" si="2"/>
        <v>6</v>
      </c>
      <c r="BV23" s="60">
        <v>4</v>
      </c>
      <c r="BW23" s="61">
        <f t="shared" si="8"/>
        <v>2</v>
      </c>
      <c r="BX23" s="62">
        <f t="shared" si="4"/>
        <v>20</v>
      </c>
      <c r="BY23" s="63">
        <f t="shared" si="5"/>
        <v>11</v>
      </c>
    </row>
    <row r="24" spans="3:79" x14ac:dyDescent="0.25">
      <c r="C24" s="16">
        <f t="shared" si="6"/>
        <v>18</v>
      </c>
      <c r="D24" s="46" t="s">
        <v>19</v>
      </c>
      <c r="E24" s="18">
        <f t="shared" si="7"/>
        <v>25</v>
      </c>
      <c r="F24" s="19">
        <f t="shared" si="0"/>
        <v>24</v>
      </c>
      <c r="G24" s="20">
        <f>SUM(BU24+BL27)</f>
        <v>5</v>
      </c>
      <c r="H24" s="20">
        <f>SUM(BV24+BL28)</f>
        <v>10</v>
      </c>
      <c r="I24" s="21">
        <f>SUM(BW24+BL29)</f>
        <v>9</v>
      </c>
      <c r="J24" s="47">
        <f>SUM(BL30+BX24)</f>
        <v>21</v>
      </c>
      <c r="K24" s="23">
        <f>SUM(BL31+BY24)</f>
        <v>22</v>
      </c>
      <c r="L24" s="48">
        <f t="shared" si="1"/>
        <v>-1</v>
      </c>
      <c r="M24" s="64">
        <v>0</v>
      </c>
      <c r="N24" s="56" t="s">
        <v>33</v>
      </c>
      <c r="O24" s="57">
        <v>1</v>
      </c>
      <c r="P24" s="55">
        <v>0</v>
      </c>
      <c r="Q24" s="56" t="s">
        <v>33</v>
      </c>
      <c r="R24" s="57">
        <v>2</v>
      </c>
      <c r="S24" s="55"/>
      <c r="T24" s="56" t="s">
        <v>33</v>
      </c>
      <c r="U24" s="57"/>
      <c r="V24" s="71"/>
      <c r="W24" s="50" t="s">
        <v>33</v>
      </c>
      <c r="X24" s="51"/>
      <c r="Y24" s="55">
        <v>2</v>
      </c>
      <c r="Z24" s="56" t="s">
        <v>33</v>
      </c>
      <c r="AA24" s="57">
        <v>2</v>
      </c>
      <c r="AB24" s="55">
        <v>0</v>
      </c>
      <c r="AC24" s="56" t="s">
        <v>33</v>
      </c>
      <c r="AD24" s="57">
        <v>0</v>
      </c>
      <c r="AE24" s="55"/>
      <c r="AF24" s="56" t="s">
        <v>33</v>
      </c>
      <c r="AG24" s="57"/>
      <c r="AH24" s="55">
        <v>0</v>
      </c>
      <c r="AI24" s="56" t="s">
        <v>33</v>
      </c>
      <c r="AJ24" s="57">
        <v>1</v>
      </c>
      <c r="AK24" s="55">
        <v>3</v>
      </c>
      <c r="AL24" s="56" t="s">
        <v>33</v>
      </c>
      <c r="AM24" s="57">
        <v>1</v>
      </c>
      <c r="AN24" s="55">
        <v>0</v>
      </c>
      <c r="AO24" s="56" t="s">
        <v>33</v>
      </c>
      <c r="AP24" s="57">
        <v>0</v>
      </c>
      <c r="AQ24" s="55">
        <v>1</v>
      </c>
      <c r="AR24" s="56" t="s">
        <v>33</v>
      </c>
      <c r="AS24" s="57">
        <v>1</v>
      </c>
      <c r="AT24" s="55">
        <v>1</v>
      </c>
      <c r="AU24" s="56" t="s">
        <v>33</v>
      </c>
      <c r="AV24" s="57">
        <v>1</v>
      </c>
      <c r="AW24" s="55"/>
      <c r="AX24" s="56" t="s">
        <v>33</v>
      </c>
      <c r="AY24" s="57"/>
      <c r="AZ24" s="55">
        <v>4</v>
      </c>
      <c r="BA24" s="56" t="s">
        <v>33</v>
      </c>
      <c r="BB24" s="57">
        <v>0</v>
      </c>
      <c r="BC24" s="55"/>
      <c r="BD24" s="56" t="s">
        <v>33</v>
      </c>
      <c r="BE24" s="57"/>
      <c r="BF24" s="55"/>
      <c r="BG24" s="56" t="s">
        <v>33</v>
      </c>
      <c r="BH24" s="57"/>
      <c r="BI24" s="55">
        <v>0</v>
      </c>
      <c r="BJ24" s="56" t="s">
        <v>33</v>
      </c>
      <c r="BK24" s="57">
        <v>0</v>
      </c>
      <c r="BL24" s="52"/>
      <c r="BM24" s="53"/>
      <c r="BN24" s="54"/>
      <c r="BO24" s="55">
        <v>1</v>
      </c>
      <c r="BP24" s="56" t="s">
        <v>33</v>
      </c>
      <c r="BQ24" s="57">
        <v>0</v>
      </c>
      <c r="BR24" s="55"/>
      <c r="BS24" s="56" t="s">
        <v>33</v>
      </c>
      <c r="BT24" s="58"/>
      <c r="BU24" s="59">
        <f t="shared" si="2"/>
        <v>3</v>
      </c>
      <c r="BV24" s="60">
        <v>6</v>
      </c>
      <c r="BW24" s="61">
        <f t="shared" si="8"/>
        <v>3</v>
      </c>
      <c r="BX24" s="62">
        <f t="shared" si="4"/>
        <v>12</v>
      </c>
      <c r="BY24" s="63">
        <f t="shared" si="5"/>
        <v>9</v>
      </c>
    </row>
    <row r="25" spans="3:79" x14ac:dyDescent="0.25">
      <c r="C25" s="16">
        <f t="shared" si="6"/>
        <v>19</v>
      </c>
      <c r="D25" s="46" t="s">
        <v>20</v>
      </c>
      <c r="E25" s="18">
        <f t="shared" si="7"/>
        <v>24</v>
      </c>
      <c r="F25" s="19">
        <f t="shared" si="0"/>
        <v>24</v>
      </c>
      <c r="G25" s="20">
        <f>SUM(BU25+BO27)</f>
        <v>6</v>
      </c>
      <c r="H25" s="20">
        <f>SUM(BV25+BO28)</f>
        <v>6</v>
      </c>
      <c r="I25" s="21">
        <f>SUM(BW25+BO29)</f>
        <v>12</v>
      </c>
      <c r="J25" s="47">
        <f>SUM(BO30+BX25)</f>
        <v>19</v>
      </c>
      <c r="K25" s="23">
        <f>SUM(BO31+BY25)</f>
        <v>37</v>
      </c>
      <c r="L25" s="48">
        <f t="shared" si="1"/>
        <v>-18</v>
      </c>
      <c r="M25" s="64"/>
      <c r="N25" s="56" t="s">
        <v>33</v>
      </c>
      <c r="O25" s="57"/>
      <c r="P25" s="55">
        <v>2</v>
      </c>
      <c r="Q25" s="56" t="s">
        <v>33</v>
      </c>
      <c r="R25" s="57">
        <v>2</v>
      </c>
      <c r="S25" s="55">
        <v>1</v>
      </c>
      <c r="T25" s="56" t="s">
        <v>33</v>
      </c>
      <c r="U25" s="57">
        <v>1</v>
      </c>
      <c r="V25" s="55">
        <v>0</v>
      </c>
      <c r="W25" s="56" t="s">
        <v>33</v>
      </c>
      <c r="X25" s="57">
        <v>0</v>
      </c>
      <c r="Y25" s="55"/>
      <c r="Z25" s="56" t="s">
        <v>33</v>
      </c>
      <c r="AA25" s="57"/>
      <c r="AB25" s="55"/>
      <c r="AC25" s="56" t="s">
        <v>33</v>
      </c>
      <c r="AD25" s="57"/>
      <c r="AE25" s="55">
        <v>0</v>
      </c>
      <c r="AF25" s="56" t="s">
        <v>33</v>
      </c>
      <c r="AG25" s="57">
        <v>0</v>
      </c>
      <c r="AH25" s="55">
        <v>1</v>
      </c>
      <c r="AI25" s="56" t="s">
        <v>33</v>
      </c>
      <c r="AJ25" s="57">
        <v>0</v>
      </c>
      <c r="AK25" s="55"/>
      <c r="AL25" s="56" t="s">
        <v>33</v>
      </c>
      <c r="AM25" s="57"/>
      <c r="AN25" s="71"/>
      <c r="AO25" s="50" t="s">
        <v>33</v>
      </c>
      <c r="AP25" s="51"/>
      <c r="AQ25" s="55">
        <v>1</v>
      </c>
      <c r="AR25" s="56" t="s">
        <v>33</v>
      </c>
      <c r="AS25" s="57">
        <v>0</v>
      </c>
      <c r="AT25" s="55">
        <v>0</v>
      </c>
      <c r="AU25" s="56" t="s">
        <v>33</v>
      </c>
      <c r="AV25" s="57">
        <v>0</v>
      </c>
      <c r="AW25" s="55">
        <v>1</v>
      </c>
      <c r="AX25" s="56" t="s">
        <v>33</v>
      </c>
      <c r="AY25" s="57">
        <v>1</v>
      </c>
      <c r="AZ25" s="55">
        <v>2</v>
      </c>
      <c r="BA25" s="56" t="s">
        <v>33</v>
      </c>
      <c r="BB25" s="57">
        <v>1</v>
      </c>
      <c r="BC25" s="55"/>
      <c r="BD25" s="56" t="s">
        <v>33</v>
      </c>
      <c r="BE25" s="57"/>
      <c r="BF25" s="55">
        <v>0</v>
      </c>
      <c r="BG25" s="56" t="s">
        <v>33</v>
      </c>
      <c r="BH25" s="57">
        <v>1</v>
      </c>
      <c r="BI25" s="55">
        <v>4</v>
      </c>
      <c r="BJ25" s="56" t="s">
        <v>33</v>
      </c>
      <c r="BK25" s="57">
        <v>1</v>
      </c>
      <c r="BL25" s="55">
        <v>1</v>
      </c>
      <c r="BM25" s="56" t="s">
        <v>33</v>
      </c>
      <c r="BN25" s="57">
        <v>2</v>
      </c>
      <c r="BO25" s="52"/>
      <c r="BP25" s="53"/>
      <c r="BQ25" s="54"/>
      <c r="BR25" s="55"/>
      <c r="BS25" s="56" t="s">
        <v>33</v>
      </c>
      <c r="BT25" s="58"/>
      <c r="BU25" s="59">
        <f t="shared" si="2"/>
        <v>4</v>
      </c>
      <c r="BV25" s="60">
        <v>6</v>
      </c>
      <c r="BW25" s="61">
        <f t="shared" si="8"/>
        <v>2</v>
      </c>
      <c r="BX25" s="62">
        <f t="shared" si="4"/>
        <v>13</v>
      </c>
      <c r="BY25" s="63">
        <f t="shared" si="5"/>
        <v>9</v>
      </c>
    </row>
    <row r="26" spans="3:79" ht="15.75" thickBot="1" x14ac:dyDescent="0.3">
      <c r="C26" s="16">
        <f t="shared" si="6"/>
        <v>20</v>
      </c>
      <c r="D26" s="79" t="s">
        <v>6</v>
      </c>
      <c r="E26" s="80">
        <f>SUM(G26*3)+(H26*1)</f>
        <v>20</v>
      </c>
      <c r="F26" s="81">
        <f t="shared" si="0"/>
        <v>24</v>
      </c>
      <c r="G26" s="82">
        <f>SUM(BU26+BR27)</f>
        <v>5</v>
      </c>
      <c r="H26" s="82">
        <f>SUM(BV26+BR28)</f>
        <v>5</v>
      </c>
      <c r="I26" s="83">
        <f>SUM(BW26+BR29)</f>
        <v>14</v>
      </c>
      <c r="J26" s="84">
        <f>SUM(BR30+BX26)</f>
        <v>21</v>
      </c>
      <c r="K26" s="85">
        <f>SUM(BR31+BY26)</f>
        <v>38</v>
      </c>
      <c r="L26" s="86">
        <f t="shared" si="1"/>
        <v>-17</v>
      </c>
      <c r="M26" s="87">
        <v>0</v>
      </c>
      <c r="N26" s="88" t="s">
        <v>33</v>
      </c>
      <c r="O26" s="89">
        <v>1</v>
      </c>
      <c r="P26" s="90"/>
      <c r="Q26" s="91" t="s">
        <v>33</v>
      </c>
      <c r="R26" s="92"/>
      <c r="S26" s="93">
        <v>1</v>
      </c>
      <c r="T26" s="88" t="s">
        <v>33</v>
      </c>
      <c r="U26" s="89">
        <v>0</v>
      </c>
      <c r="V26" s="93"/>
      <c r="W26" s="88" t="s">
        <v>33</v>
      </c>
      <c r="X26" s="89"/>
      <c r="Y26" s="93">
        <v>1</v>
      </c>
      <c r="Z26" s="88" t="s">
        <v>33</v>
      </c>
      <c r="AA26" s="89">
        <v>1</v>
      </c>
      <c r="AB26" s="93">
        <v>1</v>
      </c>
      <c r="AC26" s="88" t="s">
        <v>33</v>
      </c>
      <c r="AD26" s="89">
        <v>1</v>
      </c>
      <c r="AE26" s="93">
        <v>2</v>
      </c>
      <c r="AF26" s="88" t="s">
        <v>33</v>
      </c>
      <c r="AG26" s="89">
        <v>2</v>
      </c>
      <c r="AH26" s="93">
        <v>0</v>
      </c>
      <c r="AI26" s="88" t="s">
        <v>33</v>
      </c>
      <c r="AJ26" s="89">
        <v>2</v>
      </c>
      <c r="AK26" s="93">
        <v>3</v>
      </c>
      <c r="AL26" s="88" t="s">
        <v>33</v>
      </c>
      <c r="AM26" s="89">
        <v>1</v>
      </c>
      <c r="AN26" s="93">
        <v>0</v>
      </c>
      <c r="AO26" s="88" t="s">
        <v>33</v>
      </c>
      <c r="AP26" s="89">
        <v>2</v>
      </c>
      <c r="AQ26" s="93"/>
      <c r="AR26" s="88" t="s">
        <v>33</v>
      </c>
      <c r="AS26" s="89"/>
      <c r="AT26" s="93">
        <v>0</v>
      </c>
      <c r="AU26" s="88" t="s">
        <v>33</v>
      </c>
      <c r="AV26" s="89">
        <v>2</v>
      </c>
      <c r="AW26" s="93"/>
      <c r="AX26" s="88" t="s">
        <v>33</v>
      </c>
      <c r="AY26" s="89"/>
      <c r="AZ26" s="93"/>
      <c r="BA26" s="88" t="s">
        <v>33</v>
      </c>
      <c r="BB26" s="89"/>
      <c r="BC26" s="93">
        <v>1</v>
      </c>
      <c r="BD26" s="88" t="s">
        <v>33</v>
      </c>
      <c r="BE26" s="89">
        <v>0</v>
      </c>
      <c r="BF26" s="93"/>
      <c r="BG26" s="88" t="s">
        <v>33</v>
      </c>
      <c r="BH26" s="89"/>
      <c r="BI26" s="94"/>
      <c r="BJ26" s="95" t="s">
        <v>33</v>
      </c>
      <c r="BK26" s="96"/>
      <c r="BL26" s="93">
        <v>1</v>
      </c>
      <c r="BM26" s="88" t="s">
        <v>33</v>
      </c>
      <c r="BN26" s="89">
        <v>0</v>
      </c>
      <c r="BO26" s="93">
        <v>1</v>
      </c>
      <c r="BP26" s="88" t="s">
        <v>33</v>
      </c>
      <c r="BQ26" s="89">
        <v>2</v>
      </c>
      <c r="BR26" s="97"/>
      <c r="BS26" s="98"/>
      <c r="BT26" s="99"/>
      <c r="BU26" s="100">
        <f t="shared" si="2"/>
        <v>4</v>
      </c>
      <c r="BV26" s="82">
        <v>3</v>
      </c>
      <c r="BW26" s="101">
        <f t="shared" si="8"/>
        <v>5</v>
      </c>
      <c r="BX26" s="102">
        <f>SUM(M26,P26,S26,V26,Y26,AB26,AE26,AH26,AK26,AN26,AQ26,AT26,AW26,AZ26,BC26,BF26,BI26,BL26,BO26,BR26)</f>
        <v>11</v>
      </c>
      <c r="BY26" s="103">
        <f>SUM(O26,R26,U26,X26,AA26,AD26,AG26,AJ26,AM26,AP26,AS26,AV26,AY26,BB26,BE26,BH26,BK26,BN26,BQ26,BT26)</f>
        <v>14</v>
      </c>
    </row>
    <row r="27" spans="3:79" ht="15.75" thickTop="1" x14ac:dyDescent="0.25">
      <c r="D27" s="141" t="s">
        <v>34</v>
      </c>
      <c r="E27" s="142"/>
      <c r="F27" s="142"/>
      <c r="G27" s="142"/>
      <c r="H27" s="142"/>
      <c r="I27" s="142"/>
      <c r="J27" s="142"/>
      <c r="K27" s="142"/>
      <c r="L27" s="143"/>
      <c r="M27" s="144">
        <f>IF(O7&gt;M7,1,)+IF(O8&gt;M8,1,)+IF(O9&gt;M9,1,)+IF(O10&gt;M10,1,)+IF(O11&gt;M11,1,)+IF(O12&gt;M12,1,)+IF(O13&gt;M13,1,)+IF(O14&gt;M14,1,)+IF(O15&gt;M15,1,)+IF(O16&gt;M16,1,)+IF(O17&gt;M17,1,)+IF(O18&gt;M18,1,)+IF(O19&gt;M19,1,)+IF(O20&gt;M20,1,)+IF(O21&gt;M21,1,)+IF(O22&gt;M22,1,)+IF(O23&gt;M23,1,)+IF(O24&gt;M24,1,)+IF(O25&gt;M25,1,)+IF(O26&gt;M26,1,)</f>
        <v>7</v>
      </c>
      <c r="N27" s="128"/>
      <c r="O27" s="108"/>
      <c r="P27" s="128">
        <f>IF(R7&gt;P7,1,)+IF(R8&gt;P8,1,)+IF(R9&gt;P9,1,)+IF(R10&gt;P10,1,)+IF(R11&gt;P11,1,)+IF(R12&gt;P12,1,)+IF(R13&gt;P13,1,)+IF(R14&gt;P14,1,)+IF(R15&gt;P15,1,)+IF(R16&gt;P16,1,)+IF(R17&gt;P17,1,)+IF(R18&gt;P18,1,)+IF(R19&gt;P19,1,)+IF(R20&gt;P20,1,)+IF(R21&gt;P21,1,)+IF(R22&gt;P22,1,)+IF(R23&gt;P23,1,)+IF(R24&gt;P24,1,)+IF(R25&gt;P25,1,)+IF(R26&gt;P26,1,)</f>
        <v>5</v>
      </c>
      <c r="Q27" s="128"/>
      <c r="R27" s="108"/>
      <c r="S27" s="128">
        <f>IF(U7&gt;S7,1,)+IF(U8&gt;S8,1,)+IF(U9&gt;S9,1,)+IF(U10&gt;S10,1,)+IF(U11&gt;S11,1,)+IF(U12&gt;S12,1,)+IF(U13&gt;S13,1,)+IF(U14&gt;S14,1,)+IF(U15&gt;S15,1,)+IF(U16&gt;S16,1,)+IF(U17&gt;S17,1,)+IF(U18&gt;S18,1,)+IF(U19&gt;S19,1,)+IF(U20&gt;S20,1,)+IF(U21&gt;S21,1,)+IF(U22&gt;S22,1,)+IF(U23&gt;S23,1,)+IF(U24&gt;S24,1,)+IF(U25&gt;S25,1,)+IF(U26&gt;S26,1,)</f>
        <v>1</v>
      </c>
      <c r="T27" s="128"/>
      <c r="U27" s="128"/>
      <c r="V27" s="128">
        <f>IF(X7&gt;V7,1,)+IF(X8&gt;V8,1,)+IF(X9&gt;V9,1,)+IF(X10&gt;V10,1,)+IF(X11&gt;V11,1,)+IF(X12&gt;V12,1,)+IF(X13&gt;V13,1,)+IF(X14&gt;V14,1,)+IF(X15&gt;V15,1,)+IF(X16&gt;V16,1,)+IF(X17&gt;V17,1,)+IF(X18&gt;V18,1,)+IF(X19&gt;V19,1,)+IF(X20&gt;V20,1,)+IF(X21&gt;V21,1,)+IF(X22&gt;V22,1,)+IF(X23&gt;V23,1,)+IF(X24&gt;V24,1,)+IF(X25&gt;V25,1,)+IF(X26&gt;V26,1,)</f>
        <v>2</v>
      </c>
      <c r="W27" s="128"/>
      <c r="X27" s="128"/>
      <c r="Y27" s="128">
        <f>IF(AA7&gt;Y7,1,)+IF(AA8&gt;Y8,1,)+IF(AA9&gt;Y9,1,)+IF(AA10&gt;Y10,1,)+IF(AA11&gt;Y11,1,)+IF(AA12&gt;Y12,1,)+IF(AA13&gt;Y13,1,)+IF(AA14&gt;Y14,1,)+IF(AA15&gt;Y15,1,)+IF(AA16&gt;Y16,1,)+IF(AA17&gt;Y17,1,)+IF(AA18&gt;Y18,1,)+IF(AA19&gt;Y19,1,)+IF(AA20&gt;Y20,1,)+IF(AA21&gt;Y21,1,)+IF(AA22&gt;Y22,1,)+IF(AA23&gt;Y23,1,)+IF(AA24&gt;Y24,1,)+IF(AA25&gt;Y25,1,)+IF(AA26&gt;Y26,1,)</f>
        <v>1</v>
      </c>
      <c r="Z27" s="128"/>
      <c r="AA27" s="128"/>
      <c r="AB27" s="128">
        <f>IF(AD7&gt;AB7,1,)+IF(AD8&gt;AB8,1,)+IF(AD9&gt;AB9,1,)+IF(AD10&gt;AB10,1,)+IF(AD11&gt;AB11,1,)+IF(AD12&gt;AB12,1,)+IF(AD13&gt;AB13,1,)+IF(AD14&gt;AB14,1,)+IF(AD15&gt;AB15,1,)+IF(AD16&gt;AB16,1,)+IF(AD17&gt;AB17,1,)+IF(AD18&gt;AB18,1,)+IF(AD19&gt;AB19,1,)+IF(AD20&gt;AB20,1,)+IF(AD21&gt;AB21,1,)+IF(AD22&gt;AB22,1,)+IF(AD23&gt;AB23,1,)+IF(AD24&gt;AB24,1,)+IF(AD25&gt;AB25,1,)+IF(AD26&gt;AB26,1,)</f>
        <v>1</v>
      </c>
      <c r="AC27" s="128"/>
      <c r="AD27" s="128"/>
      <c r="AE27" s="128">
        <f>IF(AG7&gt;AE7,1,)+IF(AG8&gt;AE8,1,)+IF(AG9&gt;AE9,1,)+IF(AG10&gt;AE10,1,)+IF(AG11&gt;AE11,1,)+IF(AG12&gt;AE12,1,)+IF(AG13&gt;AE13,1,)+IF(AG14&gt;AE14,1,)+IF(AG15&gt;AE15,1,)+IF(AG16&gt;AE16,1,)+IF(AG17&gt;AE17,1,)+IF(AG18&gt;AE18,1,)+IF(AG19&gt;AE19,1,)+IF(AG20&gt;AE20,1,)+IF(AG21&gt;AE21,1,)+IF(AG22&gt;AE22,1,)+IF(AG23&gt;AE23,1,)+IF(AG24&gt;AE24,1,)+IF(AG25&gt;AE25,1,)+IF(AG26&gt;AE26,1,)</f>
        <v>2</v>
      </c>
      <c r="AF27" s="128"/>
      <c r="AG27" s="128"/>
      <c r="AH27" s="128">
        <f>IF(AJ7&gt;AH7,1,)+IF(AJ8&gt;AH8,1,)+IF(AJ9&gt;AH9,1,)+IF(AJ10&gt;AH10,1,)+IF(AJ11&gt;AH11,1,)+IF(AJ12&gt;AH12,1,)+IF(AJ13&gt;AH13,1,)+IF(AJ14&gt;AH14,1,)+IF(AJ15&gt;AH15,1,)+IF(AJ16&gt;AH16,1,)+IF(AJ17&gt;AH17,1,)+IF(AJ18&gt;AH18,1,)+IF(AJ19&gt;AH19,1,)+IF(AJ20&gt;AH20,1,)+IF(AJ21&gt;AH21,1,)+IF(AJ22&gt;AH22,1,)+IF(AJ23&gt;AH23,1,)+IF(AJ24&gt;AH24,1,)+IF(AJ25&gt;AH25,1,)+IF(AJ26&gt;AH26,1,)</f>
        <v>5</v>
      </c>
      <c r="AI27" s="128"/>
      <c r="AJ27" s="128"/>
      <c r="AK27" s="128">
        <f>IF(AM7&gt;AK7,1,)+IF(AM8&gt;AK8,1,)+IF(AM9&gt;AK9,1,)+IF(AM10&gt;AK10,1,)+IF(AM11&gt;AK11,1,)+IF(AM12&gt;AK12,1,)+IF(AM13&gt;AK13,1,)+IF(AM14&gt;AK14,1,)+IF(AM15&gt;AK15,1,)+IF(AM16&gt;AK16,1,)+IF(AM17&gt;AK17,1,)+IF(AM18&gt;AK18,1,)+IF(AM19&gt;AK19,1,)+IF(AM20&gt;AK20,1,)+IF(AM21&gt;AK21,1,)+IF(AM22&gt;AK22,1,)+IF(AM23&gt;AK23,1,)+IF(AM24&gt;AK24,1,)+IF(AM25&gt;AK25,1,)+IF(AM26&gt;AK26,1,)</f>
        <v>3</v>
      </c>
      <c r="AL27" s="128"/>
      <c r="AM27" s="128"/>
      <c r="AN27" s="128">
        <f>IF(AP7&gt;AN7,1,)+IF(AP8&gt;AN8,1,)+IF(AP9&gt;AN9,1,)+IF(AP10&gt;AN10,1,)+IF(AP11&gt;AN11,1,)+IF(AP12&gt;AN12,1,)+IF(AP13&gt;AN13,1,)+IF(AP14&gt;AN14,1,)+IF(AP15&gt;AN15,1,)+IF(AP16&gt;AN16,1,)+IF(AP17&gt;AN17,1,)+IF(AP18&gt;AN18,1,)+IF(AP19&gt;AN19,1,)+IF(AP20&gt;AN20,1,)+IF(AP21&gt;AN21,1,)+IF(AP22&gt;AN22,1,)+IF(AP23&gt;AN23,1,)+IF(AP24&gt;AN24,1,)+IF(AP25&gt;AN25,1,)+IF(AP26&gt;AN26,1,)</f>
        <v>4</v>
      </c>
      <c r="AO27" s="128"/>
      <c r="AP27" s="128"/>
      <c r="AQ27" s="128">
        <f>IF(AS7&gt;AQ7,1,)+IF(AS8&gt;AQ8,1,)+IF(AS9&gt;AQ9,1,)+IF(AS10&gt;AQ10,1,)+IF(AS11&gt;AQ11,1,)+IF(AS12&gt;AQ12,1,)+IF(AS13&gt;AQ13,1,)+IF(AS14&gt;AQ14,1,)+IF(AS15&gt;AQ15,1,)+IF(AS16&gt;AQ16,1,)+IF(AS17&gt;AQ17,1,)+IF(AS18&gt;AQ18,1,)+IF(AS19&gt;AQ19,1,)+IF(AS20&gt;AQ20,1,)+IF(AS21&gt;AQ21,1,)+IF(AS22&gt;AQ22,1,)+IF(AS23&gt;AQ23,1,)+IF(AS24&gt;AQ24,1,)+IF(AS25&gt;AQ25,1,)+IF(AS26&gt;AQ26,1,)</f>
        <v>3</v>
      </c>
      <c r="AR27" s="128"/>
      <c r="AS27" s="128"/>
      <c r="AT27" s="128">
        <f>IF(AV7&gt;AT7,1,)+IF(AV8&gt;AT8,1,)+IF(AV9&gt;AT9,1,)+IF(AV10&gt;AT10,1,)+IF(AV11&gt;AT11,1,)+IF(AV12&gt;AT12,1,)+IF(AV13&gt;AT13,1,)+IF(AV14&gt;AT14,1,)+IF(AV15&gt;AT15,1,)+IF(AV16&gt;AT16,1,)+IF(AV17&gt;AT17,1,)+IF(AV18&gt;AT18,1,)+IF(AV19&gt;AT19,1,)+IF(AV20&gt;AT20,1,)+IF(AV21&gt;AT21,1,)+IF(AV22&gt;AT22,1,)+IF(AV23&gt;AT23,1,)+IF(AV24&gt;AT24,1,)+IF(AV25&gt;AT25,1,)+IF(AV26&gt;AT26,1,)</f>
        <v>3</v>
      </c>
      <c r="AU27" s="128"/>
      <c r="AV27" s="128"/>
      <c r="AW27" s="128">
        <f>IF(AY7&gt;AW7,1,)+IF(AY8&gt;AW8,1,)+IF(AY9&gt;AW9,1,)+IF(AY10&gt;AW10,1,)+IF(AY11&gt;AW11,1,)+IF(AY12&gt;AW12,1,)+IF(AY13&gt;AW13,1,)+IF(AY14&gt;AW14,1,)+IF(AY15&gt;AW15,1,)+IF(AY16&gt;AW16,1,)+IF(AY17&gt;AW17,1,)+IF(AY18&gt;AW18,1,)+IF(AY19&gt;AW19,1,)+IF(AY20&gt;AW20,1,)+IF(AY21&gt;AW21,1,)+IF(AY22&gt;AW22,1,)+IF(AY23&gt;AW23,1,)+IF(AY24&gt;AW24,1,)+IF(AY25&gt;AW25,1,)+IF(AY26&gt;AW26,1,)</f>
        <v>2</v>
      </c>
      <c r="AX27" s="128"/>
      <c r="AY27" s="128"/>
      <c r="AZ27" s="128">
        <f>IF(BB7&gt;AZ7,1,)+IF(BB8&gt;AZ8,1,)+IF(BB9&gt;AZ9,1,)+IF(BB10&gt;AZ10,1,)+IF(BB11&gt;AZ11,1,)+IF(BB12&gt;AZ12,1,)+IF(BB13&gt;AZ13,1,)+IF(BB14&gt;AZ14,1,)+IF(BB15&gt;AZ15,1,)+IF(BB16&gt;AZ16,1,)+IF(BB17&gt;AZ17,1,)+IF(BB18&gt;AZ18,1,)+IF(BB19&gt;AZ19,1,)+IF(BB20&gt;AZ20,1,)+IF(BB21&gt;AZ21,1,)+IF(BB22&gt;AZ22,1,)+IF(BB23&gt;AZ23,1,)+IF(BB24&gt;AZ24,1,)+IF(BB25&gt;AZ25,1,)+IF(BB26&gt;AZ26,1,)</f>
        <v>0</v>
      </c>
      <c r="BA27" s="128"/>
      <c r="BB27" s="128"/>
      <c r="BC27" s="128">
        <f>IF(BE7&gt;BC7,1,)+IF(BE8&gt;BC8,1,)+IF(BE9&gt;BC9,1,)+IF(BE10&gt;BC10,1,)+IF(BE11&gt;BC11,1,)+IF(BE12&gt;BC12,1,)+IF(BE13&gt;BC13,1,)+IF(BE14&gt;BC14,1,)+IF(BE15&gt;BC15,1,)+IF(BE16&gt;BC16,1,)+IF(BE17&gt;BC17,1,)+IF(BE18&gt;BC18,1,)+IF(BE19&gt;BC19,1,)+IF(BE20&gt;BC20,1,)+IF(BE21&gt;BC21,1,)+IF(BE22&gt;BC22,1,)+IF(BE23&gt;BC23,1,)+IF(BE24&gt;BC24,1,)+IF(BE25&gt;BC25,1,)+IF(BE26&gt;BC26,1,)</f>
        <v>1</v>
      </c>
      <c r="BD27" s="128"/>
      <c r="BE27" s="128"/>
      <c r="BF27" s="128">
        <f>IF(BH7&gt;BF7,1,)+IF(BH8&gt;BF8,1,)+IF(BH9&gt;BF9,1,)+IF(BH10&gt;BF10,1,)+IF(BH11&gt;BF11,1,)+IF(BH12&gt;BF12,1,)+IF(BH13&gt;BF13,1,)+IF(BH14&gt;BF14,1,)+IF(BH15&gt;BF15,1,)+IF(BH16&gt;BF16,1,)+IF(BH17&gt;BF17,1,)+IF(BH18&gt;BF18,1,)+IF(BH19&gt;BF19,1,)+IF(BH20&gt;BF20,1,)+IF(BH21&gt;BF21,1,)+IF(BH22&gt;BF22,1,)+IF(BH23&gt;BF23,1,)+IF(BH24&gt;BF24,1,)+IF(BH25&gt;BF25,1,)+IF(BH26&gt;BF26,1,)</f>
        <v>3</v>
      </c>
      <c r="BG27" s="128"/>
      <c r="BH27" s="128"/>
      <c r="BI27" s="128">
        <f>IF(BK7&gt;BI7,1,)+IF(BK8&gt;BI8,1,)+IF(BK9&gt;BI9,1,)+IF(BK10&gt;BI10,1,)+IF(BK11&gt;BI11,1,)+IF(BK12&gt;BI12,1,)+IF(BK13&gt;BI13,1,)+IF(BK14&gt;BI14,1,)+IF(BK15&gt;BI15,1,)+IF(BK16&gt;BI16,1,)+IF(BK17&gt;BI17,1,)+IF(BK18&gt;BI18,1,)+IF(BK19&gt;BI19,1,)+IF(BK20&gt;BI20,1,)+IF(BK21&gt;BI21,1,)+IF(BK22&gt;BI22,1,)+IF(BK23&gt;BI23,1,)+IF(BK24&gt;BI24,1,)+IF(BK25&gt;BI25,1,)+IF(BK26&gt;BI26,1,)</f>
        <v>1</v>
      </c>
      <c r="BJ27" s="128"/>
      <c r="BK27" s="128"/>
      <c r="BL27" s="128">
        <f>IF(BN7&gt;BL7,1,)+IF(BN8&gt;BL8,1,)+IF(BN9&gt;BL9,1,)+IF(BN10&gt;BL10,1,)+IF(BN11&gt;BL11,1,)+IF(BN12&gt;BL12,1,)+IF(BN13&gt;BL13,1,)+IF(BN14&gt;BL14,1,)+IF(BN15&gt;BL15,1,)+IF(BN16&gt;BL16,1,)+IF(BN17&gt;BL17,1,)+IF(BN18&gt;BL18,1,)+IF(BN19&gt;BL19,1,)+IF(BN20&gt;BL20,1,)+IF(BN21&gt;BL21,1,)+IF(BN22&gt;BL22,1,)+IF(BN23&gt;BL23,1,)+IF(BN24&gt;BL24,1,)+IF(BN25&gt;BL25,1,)+IF(BN26&gt;BL26,1,)</f>
        <v>2</v>
      </c>
      <c r="BM27" s="128"/>
      <c r="BN27" s="128"/>
      <c r="BO27" s="129">
        <f>IF(BQ7&gt;BO7,1,)+IF(BQ8&gt;BO8,1,)+IF(BQ9&gt;BO9,1,)+IF(BQ10&gt;BO10,1,)+IF(BQ11&gt;BO11,1,)+IF(BQ12&gt;BO12,1,)+IF(BQ13&gt;BO13,1,)+IF(BQ14&gt;BO14,1,)+IF(BQ15&gt;BO15,1,)+IF(BQ16&gt;BO16,1,)+IF(BQ17&gt;BO17,1,)+IF(BQ18&gt;BO18,1,)+IF(BQ19&gt;BO19,1,)+IF(BQ20&gt;BO20,1,)+IF(BQ21&gt;BO21,1,)+IF(BQ22&gt;BO22,1,)+IF(BQ23&gt;BO23,1,)+IF(BQ24&gt;BO24,1,)+IF(BQ25&gt;BO25,1,)+IF(BQ26&gt;BO26,1,)</f>
        <v>2</v>
      </c>
      <c r="BP27" s="128"/>
      <c r="BQ27" s="128"/>
      <c r="BR27" s="128">
        <f>IF(BT7&gt;BR7,1,)+IF(BT8&gt;BR8,1,)+IF(BT9&gt;BR9,1,)+IF(BT10&gt;BR10,1,)+IF(BT11&gt;BR11,1,)+IF(BT12&gt;BR12,1,)+IF(BT13&gt;BR13,1,)+IF(BT14&gt;BR14,1,)+IF(BT15&gt;BR15,1,)+IF(BT16&gt;BR16,1,)+IF(BT17&gt;BR17,1,)+IF(BT18&gt;BR18,1,)+IF(BT19&gt;BR19,1,)+IF(BT20&gt;BR20,1,)+IF(BT21&gt;BR21,1,)+IF(BT22&gt;BR22,1,)+IF(BT23&gt;BR23,1,)+IF(BT24&gt;BR24,1,)+IF(BT25&gt;BR25,1,)+IF(BT26&gt;BR26,1,)</f>
        <v>1</v>
      </c>
      <c r="BS27" s="128"/>
      <c r="BT27" s="130"/>
    </row>
    <row r="28" spans="3:79" x14ac:dyDescent="0.25">
      <c r="D28" s="131" t="s">
        <v>35</v>
      </c>
      <c r="E28" s="132"/>
      <c r="F28" s="132"/>
      <c r="G28" s="132"/>
      <c r="H28" s="132"/>
      <c r="I28" s="132"/>
      <c r="J28" s="132"/>
      <c r="K28" s="132"/>
      <c r="L28" s="133"/>
      <c r="M28" s="134">
        <v>2</v>
      </c>
      <c r="N28" s="124"/>
      <c r="O28" s="124"/>
      <c r="P28" s="124">
        <v>4</v>
      </c>
      <c r="Q28" s="124"/>
      <c r="R28" s="124"/>
      <c r="S28" s="124">
        <v>6</v>
      </c>
      <c r="T28" s="124"/>
      <c r="U28" s="124"/>
      <c r="V28" s="124">
        <v>7</v>
      </c>
      <c r="W28" s="124"/>
      <c r="X28" s="124"/>
      <c r="Y28" s="124">
        <v>6</v>
      </c>
      <c r="Z28" s="124"/>
      <c r="AA28" s="124"/>
      <c r="AB28" s="124">
        <v>7</v>
      </c>
      <c r="AC28" s="124"/>
      <c r="AD28" s="124"/>
      <c r="AE28" s="124">
        <v>5</v>
      </c>
      <c r="AF28" s="124"/>
      <c r="AG28" s="124"/>
      <c r="AH28" s="124">
        <v>2</v>
      </c>
      <c r="AI28" s="124"/>
      <c r="AJ28" s="124"/>
      <c r="AK28" s="124">
        <v>4</v>
      </c>
      <c r="AL28" s="124"/>
      <c r="AM28" s="124"/>
      <c r="AN28" s="124">
        <v>5</v>
      </c>
      <c r="AO28" s="124"/>
      <c r="AP28" s="124"/>
      <c r="AQ28" s="124">
        <v>5</v>
      </c>
      <c r="AR28" s="124"/>
      <c r="AS28" s="124"/>
      <c r="AT28" s="124">
        <v>4</v>
      </c>
      <c r="AU28" s="124"/>
      <c r="AV28" s="124"/>
      <c r="AW28" s="124">
        <v>4</v>
      </c>
      <c r="AX28" s="124"/>
      <c r="AY28" s="124"/>
      <c r="AZ28" s="124">
        <v>4</v>
      </c>
      <c r="BA28" s="124"/>
      <c r="BB28" s="124"/>
      <c r="BC28" s="124">
        <v>4</v>
      </c>
      <c r="BD28" s="124"/>
      <c r="BE28" s="124"/>
      <c r="BF28" s="124">
        <v>3</v>
      </c>
      <c r="BG28" s="124"/>
      <c r="BH28" s="124"/>
      <c r="BI28" s="124">
        <v>3</v>
      </c>
      <c r="BJ28" s="124"/>
      <c r="BK28" s="124"/>
      <c r="BL28" s="124">
        <v>4</v>
      </c>
      <c r="BM28" s="124"/>
      <c r="BN28" s="124"/>
      <c r="BO28" s="124">
        <v>0</v>
      </c>
      <c r="BP28" s="124"/>
      <c r="BQ28" s="124"/>
      <c r="BR28" s="124">
        <v>2</v>
      </c>
      <c r="BS28" s="124"/>
      <c r="BT28" s="125"/>
    </row>
    <row r="29" spans="3:79" ht="15.75" thickBot="1" x14ac:dyDescent="0.3">
      <c r="D29" s="111" t="s">
        <v>36</v>
      </c>
      <c r="E29" s="112"/>
      <c r="F29" s="112"/>
      <c r="G29" s="112"/>
      <c r="H29" s="112"/>
      <c r="I29" s="112"/>
      <c r="J29" s="112"/>
      <c r="K29" s="112"/>
      <c r="L29" s="126"/>
      <c r="M29" s="127">
        <f>IF(O8&lt;M8,1,)+IF(O9&lt;M9,1,)+IF(O10&lt;M10,1,)+IF(O11&lt;M11,1,)+IF(O12&lt;M12,1,)+IF(O13&lt;M13,1,)+IF(O14&lt;M14,1,)+IF(O15&lt;M15,1,)+IF(O16&lt;M16,1,)+IF(O17&lt;M17,1,)+IF(O18&lt;M18,1,)+IF(O19&lt;M19,1,)+IF(O20&lt;M20,1,)+IF(O21&lt;M21,1,)+IF(O12&lt;M22,1,)+IF(O23&lt;M23,1,)+IF(O4&lt;M24,1,)+IF(O25&lt;M25,1,)+IF(O26&lt;M26,1,)</f>
        <v>4</v>
      </c>
      <c r="N29" s="116"/>
      <c r="O29" s="116"/>
      <c r="P29" s="116">
        <f>IF(R7&lt;P7,1,)+IF(R8&lt;P8,1,)+IF(R9&lt;P9,1,)+IF(R10&lt;P10,1,)+IF(R11&lt;P11,1,)+IF(R12&lt;P12,1,)+IF(R13&lt;P13,1,)+IF(R14&lt;P14,1,)+IF(R15&lt;P15,1,)+IF(R16&lt;P16,1,)+IF(R17&lt;P17,1,)+IF(R18&lt;P18,1,)+IF(R19&lt;P19,1,)+IF(R20&lt;P20,1,)+IF(R21&lt;P21,1,)+IF(R22&lt;P22,1,)+IF(R23&lt;P23,1,)+IF(R24&lt;P24,1,)+IF(R25&lt;P25,1,)+IF(R26&lt;P26,1,)</f>
        <v>3</v>
      </c>
      <c r="Q29" s="116"/>
      <c r="R29" s="116"/>
      <c r="S29" s="116">
        <f>IF(U7&lt;S7,1,)+IF(U8&lt;S8,1,)+IF(U9&lt;S9,1,)+IF(U10&lt;S10,1,)+IF(U11&lt;S11,1,)+IF(U12&lt;S12,1,)+IF(U13&lt;S13,1,)+IF(U14&lt;S14,1,)+IF(U15&lt;S15,1,)+IF(U16&lt;S16,1,)+IF(U17&lt;S17,1,)+IF(U18&lt;S18,1,)+IF(U19&lt;S19,1,)+IF(U20&lt;S20,1,)+IF(U21&lt;S21,1,)+IF(U22&lt;S22,1,)+IF(U23&lt;S23,1,)+IF(U24&lt;S24,1,)+IF(U25&lt;S25,1,)+IF(U26&lt;S26,1,)</f>
        <v>5</v>
      </c>
      <c r="T29" s="116"/>
      <c r="U29" s="116"/>
      <c r="V29" s="116">
        <f>IF(X7&lt;V7,1,)+IF(X8&lt;V8,1,)+IF(X9&lt;V9,1,)+IF(X10&lt;V10,1,)+IF(X11&lt;V11,1,)+IF(X12&lt;V12,1,)+IF(X13&lt;V13,1,)+IF(X14&lt;V14,1,)+IF(X15&lt;V15,1,)+IF(X16&lt;V16,1,)+IF(X17&lt;V17,1,)+IF(X18&lt;V18,1,)+IF(X19&lt;V19,1,)+IF(X20&lt;V20,1,)+IF(X21&lt;V21,1,)+IF(X22&lt;V22,1,)+IF(X23&lt;V23,1,)+IF(X24&lt;V24,1,)+IF(X25&lt;V25,1,)+IF(X26&lt;V26,1,)</f>
        <v>2</v>
      </c>
      <c r="W29" s="116"/>
      <c r="X29" s="116"/>
      <c r="Y29" s="116">
        <f>IF(AA7&lt;Y7,1,)+IF(AA8&lt;Y8,1,)+IF(AA9&lt;Y9,1,)+IF(AA10&lt;Y10,1,)+IF(AA11&lt;Y11,1,)+IF(AA12&lt;Y12,1,)+IF(AA13&lt;Y13,1,)+IF(AA14&lt;Y14,1,)+IF(AA15&lt;Y15,1,)+IF(AA16&lt;Y16,1,)+IF(AA17&lt;Y17,1,)+IF(AA18&lt;Y18,1,)+IF(AA19&lt;Y19,1,)+IF(AA20&lt;Y20,1,)+IF(AA21&lt;Y21,1,)+IF(AA22&lt;Y22,1,)+IF(AA23&lt;Y23,1,)+IF(AA24&lt;Y24,1,)+IF(AA25&lt;Y25,1,)+IF(AA26&lt;Y26,1,)</f>
        <v>5</v>
      </c>
      <c r="Z29" s="116"/>
      <c r="AA29" s="116"/>
      <c r="AB29" s="116">
        <f>IF(AD7&lt;AB7,1,)+IF(AD8&lt;AB8,1,)+IF(AD9&lt;AB9,1,)+IF(AD10&lt;AB10,1,)+IF(AD11&lt;AB11,1,)+IF(AD12&lt;AB12,1,)+IF(AD13&lt;AB13,1,)+IF(AD14&lt;AB14,1,)+IF(AD15&lt;AB15,1,)+IF(AD16&lt;AB16,1,)+IF(AD17&lt;AB17,1,)+IF(AD18&lt;AB18,1,)+IF(AD19&lt;AB19,1,)+IF(AD20&lt;AB20,1,)+IF(AD21&lt;AB21,1,)+IF(AD22&lt;AB22,1,)+IF(AD23&lt;AB23,1,)+IF(AD24&lt;AB24,1,)+IF(AD25&lt;AB25,1,)+IF(AD26&lt;AB26,1,)</f>
        <v>4</v>
      </c>
      <c r="AC29" s="116"/>
      <c r="AD29" s="116"/>
      <c r="AE29" s="116">
        <f>IF(AG7&lt;AE7,1,)+IF(AG8&lt;AE8,1,)+IF(AG9&lt;AE9,1,)+IF(AG10&lt;AE10,1,)+IF(AG11&lt;AE11,1,)+IF(AG12&lt;AE12,1,)+IF(AG13&lt;AE13,1,)+IF(AG14&lt;AE14,1,)+IF(AG15&lt;AE15,1,)+IF(AG16&lt;AE16,1,)+IF(AG17&lt;AE17,1,)+IF(AG18&lt;AE18,1,)+IF(AG19&lt;AE19,1,)+IF(AG20&lt;AE20,1,)+IF(AG21&lt;AE21,1,)+IF(AG22&lt;AE22,1,)+IF(AG23&lt;AE23,1,)+IF(AG24&lt;AE24,1,)+IF(AG25&lt;AE25,1,)+IF(AG26&lt;AE26,1,)</f>
        <v>4</v>
      </c>
      <c r="AF29" s="116"/>
      <c r="AG29" s="116"/>
      <c r="AH29" s="116">
        <f>IF(AJ7&lt;AH7,1,)+IF(AJ8&lt;AH8,1,)+IF(AJ9&lt;AH9,1,)+IF(AJ10&lt;AH10,1,)+IF(AJ11&lt;AH11,1,)+IF(AJ12&lt;AH12,1,)+IF(AJ13&lt;AH13,1,)+IF(AJ14&lt;AH14,1,)+IF(AJ15&lt;AH15,1,)+IF(AJ16&lt;AH16,1,)+IF(AJ17&lt;AH17,1,)+IF(AJ18&lt;AH18,1,)+IF(AJ19&lt;AH19,1,)+IF(AJ20&lt;AH20,1,)+IF(AJ21&lt;AH21,1,)+IF(AJ22&lt;AH22,1,)+IF(AJ23&lt;AH23,1,)+IF(AJ24&lt;AH24,1,)+IF(AJ25&lt;AH25,1,)+IF(AJ26&lt;AH26,1,)</f>
        <v>6</v>
      </c>
      <c r="AI29" s="116"/>
      <c r="AJ29" s="116"/>
      <c r="AK29" s="116">
        <f>IF(AM7&lt;AK7,1,)+IF(AM8&lt;AK8,1,)+IF(AM9&lt;AK9,1,)+IF(AM10&lt;AK10,1,)+IF(AM11&lt;AK11,1,)+IF(AM12&lt;AK12,1,)+IF(AM13&lt;AK13,1,)+IF(AM14&lt;AK14,1,)+IF(AM15&lt;AK15,1,)+IF(AM16&lt;AK16,1,)+IF(AM17&lt;AK17,1,)+IF(AM18&lt;AK18,1,)+IF(AM19&lt;AK19,1,)+IF(AM20&lt;AK20,1,)+IF(AM21&lt;AK21,1,)+IF(AM22&lt;AK22,1,)+IF(AM23&lt;AK23,1,)+IF(AM24&lt;AK24,1,)+IF(AM25&lt;AK25,1,)+IF(AM26&lt;AK26,1,)</f>
        <v>5</v>
      </c>
      <c r="AL29" s="116"/>
      <c r="AM29" s="116"/>
      <c r="AN29" s="116">
        <f>IF(AP7&lt;AN7,1,)+IF(AP8&lt;AN8,1,)+IF(AP9&lt;AN9,1,)+IF(AP10&lt;AN10,1,)+IF(AP11&lt;AN11,1,)+IF(AP12&lt;AN12,1,)+IF(AP13&lt;AN13,1,)+IF(AP14&lt;AN14,1,)+IF(AP15&lt;AN15,1,)+IF(AP16&lt;AN16,1,)+IF(AP17&lt;AN17,1,)+IF(AP18&lt;AN18,1,)+IF(AP19&lt;AN19,1,)+IF(AP20&lt;AN20,1,)+IF(AP21&lt;AN21,1,)+IF(AP22&lt;AN22,1,)+IF(AP23&lt;AN23,1,)+IF(AP24&lt;AN24,1,)+IF(AP25&lt;AN25,1,)+IF(AP26&lt;AN26,1,)</f>
        <v>3</v>
      </c>
      <c r="AO29" s="116"/>
      <c r="AP29" s="116"/>
      <c r="AQ29" s="116">
        <f>IF(AS7&lt;AQ7,1,)+IF(AS8&lt;AQ8,1,)+IF(AS9&lt;AQ9,1,)+IF(AS10&lt;AQ10,1,)+IF(AS11&lt;AQ11,1,)+IF(AS12&lt;AQ12,1,)+IF(AS13&lt;AQ13,1,)+IF(AS14&lt;AQ14,1,)+IF(AS15&lt;AQ15,1,)+IF(AS16&lt;AQ16,1,)+IF(AS17&lt;AQ17,1,)+IF(AS18&lt;AQ18,1,)+IF(AS19&lt;AQ19,1,)+IF(AS20&lt;AQ20,1,)+IF(AS21&lt;AQ21,1,)+IF(AS22&lt;AQ22,1,)+IF(AS23&lt;AQ23,1,)+IF(AS24&lt;AQ24,1,)+IF(AS25&lt;AQ25,1,)+IF(AS26&lt;AQ26,1,)</f>
        <v>4</v>
      </c>
      <c r="AR29" s="116"/>
      <c r="AS29" s="116"/>
      <c r="AT29" s="116">
        <f>IF(AV7&lt;AT7,1,)+IF(AV8&lt;AT8,1,)+IF(AV9&lt;AT9,1,)+IF(AV10&lt;AT10,1,)+IF(AV11&lt;AT11,1,)+IF(AV12&lt;AT12,1,)+IF(AV13&lt;AT13,1,)+IF(AV14&lt;AT14,1,)+IF(AV15&lt;AT15,1,)+IF(AV16&lt;AT16,1,)+IF(AV17&lt;AT17,1,)+IF(AV18&lt;AT18,1,)+IF(AV19&lt;AT19,1,)+IF(AV20&lt;AT20,1,)+IF(AV21&lt;AT21,1,)+IF(AV22&lt;AT22,1,)+IF(AV23&lt;AT23,1,)+IF(AV24&lt;AT24,1,)+IF(AV25&lt;AT25,1,)+IF(AV26&lt;AT26,1,)</f>
        <v>5</v>
      </c>
      <c r="AU29" s="116"/>
      <c r="AV29" s="116"/>
      <c r="AW29" s="116">
        <f>IF(AY7&lt;AW7,1,)+IF(AY8&lt;AW8,1,)+IF(AY9&lt;AW9,1,)+IF(AY10&lt;AW10,1,)+IF(AY11&lt;AW11,1,)+IF(AY12&lt;AW12,1,)+IF(AY13&lt;AW13,1,)+IF(AY14&lt;AW14,1,)+IF(AY15&lt;AW15,1,)+IF(AY16&lt;AW16,1,)+IF(AY17&lt;AW17,1,)+IF(AY18&lt;AW18,1,)+IF(AY19&lt;AW19,1,)+IF(AY20&lt;AW20,1,)+IF(AY21&lt;AW21,1,)+IF(AY22&lt;AW22,1,)+IF(AY23&lt;AW23,1,)+IF(AY24&lt;AW24,1,)+IF(AY25&lt;AW25,1,)+IF(AY26&lt;AW26,1,)</f>
        <v>6</v>
      </c>
      <c r="AX29" s="116"/>
      <c r="AY29" s="116"/>
      <c r="AZ29" s="116">
        <f>IF(BB7&lt;AZ7,1,)+IF(BB8&lt;AZ8,1,)+IF(BB9&lt;AZ9,1,)+IF(BB10&lt;AZ10,1,)+IF(BB11&lt;AZ11,1,)+IF(BB12&lt;AZ12,1,)+IF(BB13&lt;AZ13,1,)+IF(BB14&lt;AZ14,1,)+IF(BB15&lt;AZ15,1,)+IF(BB16&lt;AZ16,1,)+IF(BB17&lt;AZ17,1,)+IF(BB18&lt;AZ18,1,)+IF(BB19&lt;AZ19,1,)+IF(BB20&lt;AZ20,1,)+IF(BB21&lt;AZ21,1,)+IF(BB22&lt;AZ22,1,)+IF(BB23&lt;AZ23,1,)+IF(BB24&lt;AZ24,1,)+IF(BB25&lt;AZ25,1,)+IF(BB26&lt;AZ26,1,)</f>
        <v>8</v>
      </c>
      <c r="BA29" s="116"/>
      <c r="BB29" s="116"/>
      <c r="BC29" s="116">
        <f>IF(BE7&lt;BC7,1,)+IF(BE8&lt;BC8,1,)+IF(BE9&lt;BC9,1,)+IF(BE10&lt;BC10,1,)+IF(BE11&lt;BC11,1,)+IF(BE12&lt;BC12,1,)+IF(BE13&lt;BC13,1,)+IF(BE14&lt;BC14,1,)+IF(BE15&lt;BC15,1,)+IF(BE16&lt;BC16,1,)+IF(BE17&lt;BC17,1,)+IF(BE18&lt;BC18,1,)+IF(BE19&lt;BC19,1,)+IF(BE20&lt;BC20,1,)+IF(BE21&lt;BC21,1,)+IF(BE22&lt;BC22,1,)+IF(BE23&lt;BC23,1,)+IF(BE24&lt;BC24,1,)+IF(BE25&lt;BC25,1,)+IF(BE26&lt;BC26,1,)</f>
        <v>7</v>
      </c>
      <c r="BD29" s="116"/>
      <c r="BE29" s="116"/>
      <c r="BF29" s="116">
        <f>IF(BH7&lt;BF7,1,)+IF(BH8&lt;BF8,1,)+IF(BH9&lt;BF9,1,)+IF(BH10&lt;BF10,1,)+IF(BH11&lt;BF11,1,)+IF(BH12&lt;BF12,1,)+IF(BH13&lt;BF13,1,)+IF(BH14&lt;BF14,1,)+IF(BH15&lt;BF15,1,)+IF(BH16&lt;BF16,1,)+IF(BH17&lt;BF17,1,)+IF(BH18&lt;BF18,1,)+IF(BH19&lt;BF19,1,)+IF(BH20&lt;BF20,1,)+IF(BH21&lt;BF21,1,)+IF(BH22&lt;BF22,1,)+IF(BH23&lt;BF23,1,)+IF(BH24&lt;BF24,1,)+IF(BH25&lt;BF25,1,)+IF(BH26&lt;BF26,1,)</f>
        <v>6</v>
      </c>
      <c r="BG29" s="116"/>
      <c r="BH29" s="116"/>
      <c r="BI29" s="116">
        <f>IF(BK7&lt;BI7,1,)+IF(BK8&lt;BI8,1,)+IF(BK9&lt;BI9,1,)+IF(BK10&lt;BI10,1,)+IF(BK11&lt;BI11,1,)+IF(BK12&lt;BI12,1,)+IF(BK13&lt;BI13,1,)+IF(BK14&lt;BI14,1,)+IF(BK15&lt;BI15,1,)+IF(BK16&lt;BI16,1,)+IF(BK17&lt;BI17,1,)+IF(BK18&lt;BI18,1,)+IF(BK19&lt;BI19,1,)+IF(BK20&lt;BI20,1,)+IF(BK21&lt;BI21,1,)+IF(BK22&lt;BI22,1,)+IF(BK23&lt;BI23,1,)+IF(BK24&lt;BI24,1,)+IF(BK25&lt;BI25,1,)+IF(BK26&lt;BI26,1,)</f>
        <v>8</v>
      </c>
      <c r="BJ29" s="116"/>
      <c r="BK29" s="116"/>
      <c r="BL29" s="116">
        <f>IF(BN7&lt;BL7,1,)+IF(BN8&lt;BL8,1,)+IF(BN9&lt;BL9,1,)+IF(BN10&lt;BL10,1,)+IF(BN11&lt;BL11,1,)+IF(BN12&lt;BL12,1,)+IF(BN13&lt;BL13,1,)+IF(BN14&lt;BL14,1,)+IF(BN15&lt;BL15,1,)+IF(BN16&lt;BL16,1,)+IF(BN17&lt;BL17,1,)+IF(BN18&lt;BL18,1,)+IF(BN19&lt;BL19,1,)+IF(BN20&lt;BL20,1,)+IF(BN21&lt;BL21,1,)+IF(BN22&lt;BL22,1,)+IF(BN23&lt;BL23,1,)+IF(BN24&lt;BL24,1,)+IF(BN25&lt;BL25,1,)+IF(BN26&lt;BL26,1,)</f>
        <v>6</v>
      </c>
      <c r="BM29" s="116"/>
      <c r="BN29" s="116"/>
      <c r="BO29" s="116">
        <f>IF(BQ7&lt;BO7,1,)+IF(BQ8&lt;BO8,1,)+IF(BQ9&lt;BO9,1,)+IF(BQ10&lt;BO10,1,)+IF(BQ11&lt;BO11,1,)+IF(BQ12&lt;BO12,1,)+IF(BQ13&lt;BO13,1,)+IF(BQ14&lt;BO14,1,)+IF(BQ15&lt;BO15,1,)+IF(BQ16&lt;BO16,1,)+IF(BQ17&lt;BO17,1,)+IF(BQ18&lt;BO18,1,)+IF(BQ19&lt;BO19,1,)+IF(BQ20&lt;BO20,1,)+IF(BQ21&lt;BO21,1,)+IF(BQ22&lt;BO22,1,)+IF(BQ23&lt;BO23,1,)+IF(BQ24&lt;BO24,1,)+IF(BQ25&lt;BO25,1,)+IF(BQ26&lt;BO26,1,)</f>
        <v>10</v>
      </c>
      <c r="BP29" s="116"/>
      <c r="BQ29" s="116"/>
      <c r="BR29" s="116">
        <f>IF(BT7&lt;BR7,1,)+IF(BT8&lt;BR8,1,)+IF(BT9&lt;BR9,1,)+IF(BT10&lt;BR10,1,)+IF(BT11&lt;BR11,1,)+IF(BT12&lt;BR12,1,)+IF(BT13&lt;BR13,1,)+IF(BT14&lt;BR14,1,)+IF(BT15&lt;BR15,1,)+IF(BT16&lt;BR16,1,)+IF(BT17&lt;BR17,1,)+IF(BT18&lt;BR18,1,)+IF(BT19&lt;BR19,1,)+IF(BT20&lt;BR20,1,)+IF(BT21&lt;BR21,1,)+IF(BT22&lt;BR22,1,)+IF(BT23&lt;BR23,1,)+IF(BT24&lt;BR24,1,)+IF(BT25&lt;BR25,1,)+IF(BT26&lt;BR26,1,)</f>
        <v>9</v>
      </c>
      <c r="BS29" s="116"/>
      <c r="BT29" s="117"/>
    </row>
    <row r="30" spans="3:79" ht="15.75" thickTop="1" x14ac:dyDescent="0.25">
      <c r="D30" s="118" t="s">
        <v>37</v>
      </c>
      <c r="E30" s="119"/>
      <c r="F30" s="119"/>
      <c r="G30" s="119"/>
      <c r="H30" s="119"/>
      <c r="I30" s="119"/>
      <c r="J30" s="119"/>
      <c r="K30" s="119"/>
      <c r="L30" s="120"/>
      <c r="M30" s="121">
        <f>SUM(O7:O26)</f>
        <v>15</v>
      </c>
      <c r="N30" s="122"/>
      <c r="O30" s="123"/>
      <c r="P30" s="108">
        <f>SUM(R7:R26)</f>
        <v>18</v>
      </c>
      <c r="Q30" s="109"/>
      <c r="R30" s="115"/>
      <c r="S30" s="108">
        <f>SUM(U7:U26)</f>
        <v>9</v>
      </c>
      <c r="T30" s="109"/>
      <c r="U30" s="115"/>
      <c r="V30" s="108">
        <f>SUM(X7:X26)</f>
        <v>6</v>
      </c>
      <c r="W30" s="109"/>
      <c r="X30" s="115"/>
      <c r="Y30" s="108">
        <f>SUM(AA7:AA26)</f>
        <v>10</v>
      </c>
      <c r="Z30" s="109"/>
      <c r="AA30" s="115"/>
      <c r="AB30" s="108">
        <f>SUM(AD7:AD26)</f>
        <v>12</v>
      </c>
      <c r="AC30" s="109"/>
      <c r="AD30" s="115"/>
      <c r="AE30" s="108">
        <f>SUM(AG7:AG26)</f>
        <v>13</v>
      </c>
      <c r="AF30" s="109"/>
      <c r="AG30" s="115"/>
      <c r="AH30" s="108">
        <f>SUM(AJ7:AJ26)</f>
        <v>7</v>
      </c>
      <c r="AI30" s="109"/>
      <c r="AJ30" s="115"/>
      <c r="AK30" s="108">
        <f>SUM(AM7:AM26)</f>
        <v>14</v>
      </c>
      <c r="AL30" s="109"/>
      <c r="AM30" s="115"/>
      <c r="AN30" s="108">
        <f>SUM(AP7:AP26)</f>
        <v>9</v>
      </c>
      <c r="AO30" s="109"/>
      <c r="AP30" s="115"/>
      <c r="AQ30" s="108">
        <f>SUM(AS7:AS26)</f>
        <v>10</v>
      </c>
      <c r="AR30" s="109"/>
      <c r="AS30" s="115"/>
      <c r="AT30" s="108">
        <f>SUM(AV7:AV26)</f>
        <v>7</v>
      </c>
      <c r="AU30" s="109"/>
      <c r="AV30" s="115"/>
      <c r="AW30" s="108">
        <f>SUM(AY7:AY26)</f>
        <v>11</v>
      </c>
      <c r="AX30" s="109"/>
      <c r="AY30" s="115"/>
      <c r="AZ30" s="108">
        <f>SUM(BB7:BB26)</f>
        <v>3</v>
      </c>
      <c r="BA30" s="109"/>
      <c r="BB30" s="115"/>
      <c r="BC30" s="108">
        <f>SUM(BE7:BE26)</f>
        <v>6</v>
      </c>
      <c r="BD30" s="109"/>
      <c r="BE30" s="115"/>
      <c r="BF30" s="108">
        <f>SUM(BH7:BH26)</f>
        <v>9</v>
      </c>
      <c r="BG30" s="109"/>
      <c r="BH30" s="115"/>
      <c r="BI30" s="108">
        <f>SUM(BK7:BK26)</f>
        <v>11</v>
      </c>
      <c r="BJ30" s="109"/>
      <c r="BK30" s="115"/>
      <c r="BL30" s="108">
        <f>SUM(BN7:BN26)</f>
        <v>9</v>
      </c>
      <c r="BM30" s="109"/>
      <c r="BN30" s="115"/>
      <c r="BO30" s="108">
        <f>SUM(BQ7:BQ26)</f>
        <v>6</v>
      </c>
      <c r="BP30" s="109"/>
      <c r="BQ30" s="115"/>
      <c r="BR30" s="108">
        <f>SUM(BT7:BT26)</f>
        <v>10</v>
      </c>
      <c r="BS30" s="109"/>
      <c r="BT30" s="110"/>
    </row>
    <row r="31" spans="3:79" ht="15.75" thickBot="1" x14ac:dyDescent="0.3">
      <c r="D31" s="111" t="s">
        <v>38</v>
      </c>
      <c r="E31" s="112"/>
      <c r="F31" s="112"/>
      <c r="G31" s="112"/>
      <c r="H31" s="112"/>
      <c r="I31" s="112"/>
      <c r="J31" s="112"/>
      <c r="K31" s="112"/>
      <c r="L31" s="113"/>
      <c r="M31" s="114">
        <f>SUM(M7:M26)</f>
        <v>12</v>
      </c>
      <c r="N31" s="105"/>
      <c r="O31" s="106"/>
      <c r="P31" s="104">
        <f>SUM(P7:P26)</f>
        <v>16</v>
      </c>
      <c r="Q31" s="105"/>
      <c r="R31" s="106"/>
      <c r="S31" s="104">
        <f>SUM(S7:S26)</f>
        <v>12</v>
      </c>
      <c r="T31" s="105"/>
      <c r="U31" s="106"/>
      <c r="V31" s="104">
        <f>SUM(V7:V26)</f>
        <v>8</v>
      </c>
      <c r="W31" s="105"/>
      <c r="X31" s="106"/>
      <c r="Y31" s="104">
        <f>SUM(Y7:Y26)</f>
        <v>22</v>
      </c>
      <c r="Z31" s="105"/>
      <c r="AA31" s="106"/>
      <c r="AB31" s="104">
        <f>SUM(AB7:AB26)</f>
        <v>16</v>
      </c>
      <c r="AC31" s="105"/>
      <c r="AD31" s="106"/>
      <c r="AE31" s="104">
        <f>SUM(AE7:AE26)</f>
        <v>17</v>
      </c>
      <c r="AF31" s="105"/>
      <c r="AG31" s="106"/>
      <c r="AH31" s="104">
        <f>SUM(AH7:AH26)</f>
        <v>11</v>
      </c>
      <c r="AI31" s="105"/>
      <c r="AJ31" s="106"/>
      <c r="AK31" s="104">
        <f>SUM(AK7:AK26)</f>
        <v>16</v>
      </c>
      <c r="AL31" s="105"/>
      <c r="AM31" s="106"/>
      <c r="AN31" s="104">
        <f>SUM(AN7:AN26)</f>
        <v>11</v>
      </c>
      <c r="AO31" s="105"/>
      <c r="AP31" s="106"/>
      <c r="AQ31" s="104">
        <f>SUM(AQ7:AQ26)</f>
        <v>12</v>
      </c>
      <c r="AR31" s="105"/>
      <c r="AS31" s="106"/>
      <c r="AT31" s="104">
        <f>SUM(AT7:AT26)</f>
        <v>10</v>
      </c>
      <c r="AU31" s="105"/>
      <c r="AV31" s="106"/>
      <c r="AW31" s="104">
        <f>SUM(AW7:AW26)</f>
        <v>19</v>
      </c>
      <c r="AX31" s="105"/>
      <c r="AY31" s="106"/>
      <c r="AZ31" s="104">
        <f>SUM(AZ7:AZ26)</f>
        <v>19</v>
      </c>
      <c r="BA31" s="105"/>
      <c r="BB31" s="106"/>
      <c r="BC31" s="104">
        <f>SUM(BC7:BC26)</f>
        <v>13</v>
      </c>
      <c r="BD31" s="105"/>
      <c r="BE31" s="106"/>
      <c r="BF31" s="104">
        <f>SUM(BF7:BF26)</f>
        <v>14</v>
      </c>
      <c r="BG31" s="105"/>
      <c r="BH31" s="106"/>
      <c r="BI31" s="104">
        <f>SUM(BI7:BI26)</f>
        <v>22</v>
      </c>
      <c r="BJ31" s="105"/>
      <c r="BK31" s="106"/>
      <c r="BL31" s="104">
        <f>SUM(BL7:BL26)</f>
        <v>13</v>
      </c>
      <c r="BM31" s="105"/>
      <c r="BN31" s="106"/>
      <c r="BO31" s="104">
        <f>SUM(BO7:BO26)</f>
        <v>28</v>
      </c>
      <c r="BP31" s="105"/>
      <c r="BQ31" s="106"/>
      <c r="BR31" s="104">
        <f>SUM(BR7:BR26)</f>
        <v>24</v>
      </c>
      <c r="BS31" s="105"/>
      <c r="BT31" s="107"/>
    </row>
    <row r="32" spans="3:79" ht="15.75" thickTop="1" x14ac:dyDescent="0.25"/>
  </sheetData>
  <mergeCells count="106">
    <mergeCell ref="C4:L5"/>
    <mergeCell ref="D27:L27"/>
    <mergeCell ref="M27:O27"/>
    <mergeCell ref="P27:R27"/>
    <mergeCell ref="S27:U27"/>
    <mergeCell ref="V27:X27"/>
    <mergeCell ref="BI27:BK27"/>
    <mergeCell ref="BL27:BN27"/>
    <mergeCell ref="BO27:BQ27"/>
    <mergeCell ref="BR27:BT27"/>
    <mergeCell ref="D28:L28"/>
    <mergeCell ref="M28:O28"/>
    <mergeCell ref="P28:R28"/>
    <mergeCell ref="S28:U28"/>
    <mergeCell ref="V28:X28"/>
    <mergeCell ref="Y28:AA28"/>
    <mergeCell ref="AQ27:AS27"/>
    <mergeCell ref="AT27:AV27"/>
    <mergeCell ref="AW27:AY27"/>
    <mergeCell ref="AZ27:BB27"/>
    <mergeCell ref="BC27:BE27"/>
    <mergeCell ref="BF27:BH27"/>
    <mergeCell ref="Y27:AA27"/>
    <mergeCell ref="AB27:AD27"/>
    <mergeCell ref="AE27:AG27"/>
    <mergeCell ref="AH27:AJ27"/>
    <mergeCell ref="AK27:AM27"/>
    <mergeCell ref="AN27:AP27"/>
    <mergeCell ref="BL28:BN28"/>
    <mergeCell ref="BO28:BQ28"/>
    <mergeCell ref="BR28:BT28"/>
    <mergeCell ref="D29:L29"/>
    <mergeCell ref="M29:O29"/>
    <mergeCell ref="P29:R29"/>
    <mergeCell ref="S29:U29"/>
    <mergeCell ref="V29:X29"/>
    <mergeCell ref="Y29:AA29"/>
    <mergeCell ref="AB29:AD29"/>
    <mergeCell ref="AT28:AV28"/>
    <mergeCell ref="AW28:AY28"/>
    <mergeCell ref="AZ28:BB28"/>
    <mergeCell ref="BC28:BE28"/>
    <mergeCell ref="BF28:BH28"/>
    <mergeCell ref="BI28:BK28"/>
    <mergeCell ref="AB28:AD28"/>
    <mergeCell ref="AE28:AG28"/>
    <mergeCell ref="AH28:AJ28"/>
    <mergeCell ref="AK28:AM28"/>
    <mergeCell ref="AN28:AP28"/>
    <mergeCell ref="AQ28:AS28"/>
    <mergeCell ref="BO29:BQ29"/>
    <mergeCell ref="BR29:BT29"/>
    <mergeCell ref="D30:L30"/>
    <mergeCell ref="M30:O30"/>
    <mergeCell ref="P30:R30"/>
    <mergeCell ref="S30:U30"/>
    <mergeCell ref="V30:X30"/>
    <mergeCell ref="Y30:AA30"/>
    <mergeCell ref="AB30:AD30"/>
    <mergeCell ref="AE30:AG30"/>
    <mergeCell ref="AW29:AY29"/>
    <mergeCell ref="AZ29:BB29"/>
    <mergeCell ref="BC29:BE29"/>
    <mergeCell ref="BF29:BH29"/>
    <mergeCell ref="BI29:BK29"/>
    <mergeCell ref="BL29:BN29"/>
    <mergeCell ref="AE29:AG29"/>
    <mergeCell ref="AH29:AJ29"/>
    <mergeCell ref="AK29:AM29"/>
    <mergeCell ref="AN29:AP29"/>
    <mergeCell ref="AQ29:AS29"/>
    <mergeCell ref="AT29:AV29"/>
    <mergeCell ref="BR30:BT30"/>
    <mergeCell ref="D31:L31"/>
    <mergeCell ref="M31:O31"/>
    <mergeCell ref="P31:R31"/>
    <mergeCell ref="S31:U31"/>
    <mergeCell ref="V31:X31"/>
    <mergeCell ref="Y31:AA31"/>
    <mergeCell ref="AB31:AD31"/>
    <mergeCell ref="AE31:AG31"/>
    <mergeCell ref="AH31:AJ31"/>
    <mergeCell ref="AZ30:BB30"/>
    <mergeCell ref="BC30:BE30"/>
    <mergeCell ref="BF30:BH30"/>
    <mergeCell ref="BI30:BK30"/>
    <mergeCell ref="BL30:BN30"/>
    <mergeCell ref="BO30:BQ30"/>
    <mergeCell ref="AH30:AJ30"/>
    <mergeCell ref="AK30:AM30"/>
    <mergeCell ref="AN30:AP30"/>
    <mergeCell ref="AQ30:AS30"/>
    <mergeCell ref="AT30:AV30"/>
    <mergeCell ref="AW30:AY30"/>
    <mergeCell ref="BC31:BE31"/>
    <mergeCell ref="BF31:BH31"/>
    <mergeCell ref="BI31:BK31"/>
    <mergeCell ref="BL31:BN31"/>
    <mergeCell ref="BO31:BQ31"/>
    <mergeCell ref="BR31:BT31"/>
    <mergeCell ref="AK31:AM31"/>
    <mergeCell ref="AN31:AP31"/>
    <mergeCell ref="AQ31:AS31"/>
    <mergeCell ref="AT31:AV31"/>
    <mergeCell ref="AW31:AY31"/>
    <mergeCell ref="AZ31:BB31"/>
  </mergeCells>
  <dataValidations count="2">
    <dataValidation type="whole" operator="greaterThanOrEqual" allowBlank="1" showInputMessage="1" showErrorMessage="1" sqref="BL13 M13 Y13 AA13">
      <formula1>0</formula1>
    </dataValidation>
    <dataValidation type="whole" allowBlank="1" showInputMessage="1" showErrorMessage="1" sqref="O13:P13 R13:S13 U13:V13 X13 BQ13:BR13 AB13 AD13:AE13 AG13:AH13 AJ13:AK13 AM13:AN13 AP13:AQ13 AS13:AT13 AV13:AW13 AY13:AZ13 BB13:BC13 BE13:BF13 BH13:BI13 BK13 BT13 BN13:BO13">
      <formula1>0</formula1>
      <formula2>8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2011-02-24T15:23:36Z</dcterms:created>
  <dcterms:modified xsi:type="dcterms:W3CDTF">2011-02-24T16:14:41Z</dcterms:modified>
</cp:coreProperties>
</file>