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.Dessomme\Desktop\"/>
    </mc:Choice>
  </mc:AlternateContent>
  <xr:revisionPtr revIDLastSave="0" documentId="13_ncr:1_{632DF21F-7959-4DB9-A98B-8AF84207CBED}" xr6:coauthVersionLast="47" xr6:coauthVersionMax="47" xr10:uidLastSave="{00000000-0000-0000-0000-000000000000}"/>
  <bookViews>
    <workbookView xWindow="28680" yWindow="-120" windowWidth="51840" windowHeight="21240" tabRatio="915" firstSheet="6" activeTab="10" xr2:uid="{00000000-000D-0000-FFFF-FFFF00000000}"/>
  </bookViews>
  <sheets>
    <sheet name="1.Overzicht prijzen" sheetId="5" r:id="rId1"/>
    <sheet name="2,Centrale frigorifique" sheetId="4" r:id="rId2"/>
    <sheet name="3.Echangeurs et accessoires" sheetId="6" r:id="rId3"/>
    <sheet name="4.Gas cooler-condensor" sheetId="9" r:id="rId4"/>
    <sheet name="5.Accessoires SDM" sheetId="7" r:id="rId5"/>
    <sheet name="6.Tuyauteries frigorifiques" sheetId="21" r:id="rId6"/>
    <sheet name="Base de données" sheetId="25" r:id="rId7"/>
    <sheet name="7.Cladding" sheetId="23" r:id="rId8"/>
    <sheet name="8.Verdampers" sheetId="2" r:id="rId9"/>
    <sheet name="DB Verdampers" sheetId="28" r:id="rId10"/>
    <sheet name="8,2, Beta Verdampers" sheetId="29" r:id="rId11"/>
    <sheet name="9,Electricité" sheetId="22" r:id="rId12"/>
    <sheet name="9.1. Tableau électrique" sheetId="27" r:id="rId13"/>
    <sheet name="10.Toebehoren cellen" sheetId="8" r:id="rId14"/>
    <sheet name="11.Warmterecuperatie" sheetId="10" r:id="rId15"/>
    <sheet name="12.2Vloerverwarming_deg_elec" sheetId="24" r:id="rId16"/>
    <sheet name="12.1Vloerverwarming_deg_glycol" sheetId="11" r:id="rId17"/>
    <sheet name="13.Dem. en verw. koelm" sheetId="12" r:id="rId18"/>
    <sheet name="14.Luchtgordijnen" sheetId="15" r:id="rId19"/>
    <sheet name="15.Matériel" sheetId="13" r:id="rId20"/>
    <sheet name="16.Ecoulement" sheetId="16" r:id="rId21"/>
    <sheet name="17.Manutention" sheetId="17" r:id="rId22"/>
    <sheet name="18.Mise en S + Engineering " sheetId="18" r:id="rId23"/>
    <sheet name="19.Engins + containers" sheetId="19" r:id="rId24"/>
    <sheet name="Sous traitant" sheetId="26" r:id="rId25"/>
  </sheets>
  <externalReferences>
    <externalReference r:id="rId26"/>
    <externalReference r:id="rId27"/>
  </externalReferences>
  <definedNames>
    <definedName name="accessoires_K65_7_8">'4.Gas cooler-condensor'!$A$76:$E$236</definedName>
    <definedName name="courbe_90_k65_7_8">'4.Gas cooler-condensor'!$A$76:$E$86</definedName>
    <definedName name="dimensions_tuyauterie" localSheetId="12">[1]!Tableau5[DIMENSION]</definedName>
    <definedName name="dimensions_tuyauterie">#REF!</definedName>
    <definedName name="negatif">'DB Verdampers'!$A$1:$C$73</definedName>
    <definedName name="positif">'DB Verdampers'!$E$1:$G$67</definedName>
    <definedName name="prix_accessoires_K65">'4.Gas cooler-condensor'!$A$72:$E$240</definedName>
    <definedName name="prix_longueur_K65">'4.Gas cooler-condensor'!$A$61:$D$69</definedName>
    <definedName name="reduction_1_2">'4.Gas cooler-condensor'!$B$116:$C$202</definedName>
    <definedName name="Rng_Lang_Tool">[2]Projectdata!$D$4</definedName>
    <definedName name="Tpe_de_support" localSheetId="12">[1]!Tableau2[#All]</definedName>
    <definedName name="Tpe_de_support">#REF!</definedName>
    <definedName name="Type_support" localSheetId="12">[1]!Tableau2[#All]</definedName>
    <definedName name="Type_suppor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1" i="29" l="1"/>
  <c r="E55" i="29" s="1"/>
  <c r="K56" i="29"/>
  <c r="W51" i="29"/>
  <c r="Q51" i="29"/>
  <c r="K51" i="29"/>
  <c r="K32" i="29"/>
  <c r="K35" i="29"/>
  <c r="K36" i="29"/>
  <c r="K37" i="29"/>
  <c r="K38" i="29"/>
  <c r="K39" i="29"/>
  <c r="K40" i="29"/>
  <c r="K41" i="29"/>
  <c r="K42" i="29"/>
  <c r="K43" i="29"/>
  <c r="K44" i="29"/>
  <c r="K45" i="29"/>
  <c r="K46" i="29"/>
  <c r="K47" i="29"/>
  <c r="K48" i="29"/>
  <c r="K49" i="29"/>
  <c r="K34" i="29"/>
  <c r="K9" i="29"/>
  <c r="K10" i="29"/>
  <c r="K11" i="29"/>
  <c r="K12" i="29"/>
  <c r="K13" i="29"/>
  <c r="K14" i="29"/>
  <c r="K15" i="29"/>
  <c r="K16" i="29"/>
  <c r="K17" i="29"/>
  <c r="K18" i="29"/>
  <c r="K19" i="29"/>
  <c r="K20" i="29"/>
  <c r="K21" i="29"/>
  <c r="K22" i="29"/>
  <c r="K23" i="29"/>
  <c r="K24" i="29"/>
  <c r="K25" i="29"/>
  <c r="K26" i="29"/>
  <c r="K27" i="29"/>
  <c r="K28" i="29"/>
  <c r="K29" i="29"/>
  <c r="K30" i="29"/>
  <c r="K31" i="29"/>
  <c r="K8" i="29"/>
  <c r="W53" i="29"/>
  <c r="W55" i="29" s="1"/>
  <c r="W56" i="29" s="1"/>
  <c r="W49" i="29"/>
  <c r="W48" i="29"/>
  <c r="W47" i="29"/>
  <c r="W46" i="29"/>
  <c r="W45" i="29"/>
  <c r="W44" i="29"/>
  <c r="W43" i="29"/>
  <c r="W42" i="29"/>
  <c r="W41" i="29"/>
  <c r="W40" i="29"/>
  <c r="W39" i="29"/>
  <c r="W38" i="29"/>
  <c r="W37" i="29"/>
  <c r="W36" i="29"/>
  <c r="W35" i="29"/>
  <c r="W34" i="29"/>
  <c r="W32" i="29"/>
  <c r="W31" i="29"/>
  <c r="W30" i="29"/>
  <c r="W29" i="29"/>
  <c r="W28" i="29"/>
  <c r="W27" i="29"/>
  <c r="W26" i="29"/>
  <c r="W25" i="29"/>
  <c r="W24" i="29"/>
  <c r="W23" i="29"/>
  <c r="W22" i="29"/>
  <c r="W21" i="29"/>
  <c r="W20" i="29"/>
  <c r="W19" i="29"/>
  <c r="W18" i="29"/>
  <c r="W17" i="29"/>
  <c r="W16" i="29"/>
  <c r="W15" i="29"/>
  <c r="W14" i="29"/>
  <c r="W13" i="29"/>
  <c r="W12" i="29"/>
  <c r="W11" i="29"/>
  <c r="W10" i="29"/>
  <c r="W9" i="29"/>
  <c r="W8" i="29"/>
  <c r="Q53" i="29"/>
  <c r="Q55" i="29" s="1"/>
  <c r="Q56" i="29" s="1"/>
  <c r="Q49" i="29"/>
  <c r="Q48" i="29"/>
  <c r="Q47" i="29"/>
  <c r="Q46" i="29"/>
  <c r="Q45" i="29"/>
  <c r="Q44" i="29"/>
  <c r="Q43" i="29"/>
  <c r="Q42" i="29"/>
  <c r="Q41" i="29"/>
  <c r="Q40" i="29"/>
  <c r="Q39" i="29"/>
  <c r="Q38" i="29"/>
  <c r="Q37" i="29"/>
  <c r="Q36" i="29"/>
  <c r="Q35" i="29"/>
  <c r="Q34" i="29"/>
  <c r="Q32" i="29"/>
  <c r="Q31" i="29"/>
  <c r="Q30" i="29"/>
  <c r="Q29" i="29"/>
  <c r="Q28" i="29"/>
  <c r="Q27" i="29"/>
  <c r="Q26" i="29"/>
  <c r="Q25" i="29"/>
  <c r="Q24" i="29"/>
  <c r="Q23" i="29"/>
  <c r="Q22" i="29"/>
  <c r="Q21" i="29"/>
  <c r="Q20" i="29"/>
  <c r="Q19" i="29"/>
  <c r="Q18" i="29"/>
  <c r="Q17" i="29"/>
  <c r="Q16" i="29"/>
  <c r="Q15" i="29"/>
  <c r="Q14" i="29"/>
  <c r="Q13" i="29"/>
  <c r="Q12" i="29"/>
  <c r="Q11" i="29"/>
  <c r="Q10" i="29"/>
  <c r="Q9" i="29"/>
  <c r="Q8" i="29"/>
  <c r="K53" i="29"/>
  <c r="K55" i="29" s="1"/>
  <c r="E47" i="29"/>
  <c r="E48" i="29"/>
  <c r="E49" i="29"/>
  <c r="E34" i="29"/>
  <c r="E35" i="29"/>
  <c r="E36" i="29"/>
  <c r="E37" i="29"/>
  <c r="E38" i="29"/>
  <c r="E39" i="29"/>
  <c r="E40" i="29"/>
  <c r="E41" i="29"/>
  <c r="E42" i="29"/>
  <c r="E43" i="29"/>
  <c r="E44" i="29"/>
  <c r="E45" i="29"/>
  <c r="E46" i="29"/>
  <c r="E9" i="29"/>
  <c r="E10" i="29"/>
  <c r="E11" i="29"/>
  <c r="E12" i="29"/>
  <c r="E13" i="29"/>
  <c r="E14" i="29"/>
  <c r="E15" i="29"/>
  <c r="E16" i="29"/>
  <c r="E17" i="29"/>
  <c r="E18" i="29"/>
  <c r="E19" i="29"/>
  <c r="E20" i="29"/>
  <c r="E21" i="29"/>
  <c r="E22" i="29"/>
  <c r="E23" i="29"/>
  <c r="E24" i="29"/>
  <c r="E25" i="29"/>
  <c r="E26" i="29"/>
  <c r="E27" i="29"/>
  <c r="E28" i="29"/>
  <c r="E29" i="29"/>
  <c r="E30" i="29"/>
  <c r="E31" i="29"/>
  <c r="E32" i="29"/>
  <c r="E8" i="2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Stefan Rousseau</author>
  </authors>
  <commentList>
    <comment ref="B92" authorId="0" shapeId="0" xr:uid="{00000000-0006-0000-0700-000001000000}">
      <text>
        <r>
          <rPr>
            <sz val="9"/>
            <color indexed="81"/>
            <rFont val="Tahoma"/>
            <family val="2"/>
          </rPr>
          <t>Exp. Vent + filter + kranen+ buizen + iso+ druksonde+ voelers</t>
        </r>
      </text>
    </comment>
    <comment ref="I92" authorId="0" shapeId="0" xr:uid="{6553FAC9-F664-4FFC-AC56-30D43D126AF7}">
      <text>
        <r>
          <rPr>
            <sz val="9"/>
            <color indexed="81"/>
            <rFont val="Tahoma"/>
            <family val="2"/>
          </rPr>
          <t>Exp. Vent + filter + kranen+ buizen + iso+ druksonde+ voelers</t>
        </r>
      </text>
    </comment>
    <comment ref="P92" authorId="0" shapeId="0" xr:uid="{EDDE2D74-FC9E-4767-A78B-F2A065668960}">
      <text>
        <r>
          <rPr>
            <sz val="9"/>
            <color indexed="81"/>
            <rFont val="Tahoma"/>
            <family val="2"/>
          </rPr>
          <t>Exp. Vent + filter + kranen+ buizen + iso+ druksonde+ voelers</t>
        </r>
      </text>
    </comment>
    <comment ref="B93" authorId="0" shapeId="0" xr:uid="{00000000-0006-0000-0700-000002000000}">
      <text>
        <r>
          <rPr>
            <sz val="9"/>
            <color indexed="81"/>
            <rFont val="Tahoma"/>
            <family val="2"/>
          </rPr>
          <t>Ophangen vd + aansluiten leidingen+aflopen</t>
        </r>
      </text>
    </comment>
    <comment ref="I93" authorId="0" shapeId="0" xr:uid="{5CDB47BF-799D-49B4-9DD1-D25B0167310D}">
      <text>
        <r>
          <rPr>
            <sz val="9"/>
            <color indexed="81"/>
            <rFont val="Tahoma"/>
            <family val="2"/>
          </rPr>
          <t>Ophangen vd + aansluiten leidingen+aflopen</t>
        </r>
      </text>
    </comment>
    <comment ref="P93" authorId="0" shapeId="0" xr:uid="{A525D816-E8E2-44B9-B4C6-DC078AB9B4F3}">
      <text>
        <r>
          <rPr>
            <sz val="9"/>
            <color indexed="81"/>
            <rFont val="Tahoma"/>
            <family val="2"/>
          </rPr>
          <t>Ophangen vd + aansluiten leidingen+aflopen</t>
        </r>
      </text>
    </comment>
    <comment ref="B184" authorId="0" shapeId="0" xr:uid="{012D3031-14A9-4930-86E6-2828F5B1FD7A}">
      <text>
        <r>
          <rPr>
            <sz val="9"/>
            <color indexed="81"/>
            <rFont val="Tahoma"/>
            <family val="2"/>
          </rPr>
          <t>Exp. Vent + filter + kranen+ buizen + iso+ druksonde+ voelers</t>
        </r>
      </text>
    </comment>
    <comment ref="B185" authorId="0" shapeId="0" xr:uid="{642A2D25-2857-4354-858C-0303667D0976}">
      <text>
        <r>
          <rPr>
            <sz val="9"/>
            <color indexed="81"/>
            <rFont val="Tahoma"/>
            <family val="2"/>
          </rPr>
          <t>Ophangen vd + aansluiten leidingen+aflopen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Stefan Rousseau</author>
  </authors>
  <commentList>
    <comment ref="A68" authorId="0" shapeId="0" xr:uid="{C408A919-6773-4BF3-A70F-D9BEEE2EF672}">
      <text>
        <r>
          <rPr>
            <sz val="9"/>
            <color indexed="81"/>
            <rFont val="Tahoma"/>
            <family val="2"/>
          </rPr>
          <t>Exp. Vent + filter + kranen+ buizen + iso+ druksonde+ voelers</t>
        </r>
      </text>
    </comment>
    <comment ref="G68" authorId="0" shapeId="0" xr:uid="{5CD286EA-ADBD-4B6C-AF97-FCF9B9D471E4}">
      <text>
        <r>
          <rPr>
            <sz val="9"/>
            <color indexed="81"/>
            <rFont val="Tahoma"/>
            <family val="2"/>
          </rPr>
          <t>Exp. Vent + filter + kranen+ buizen + iso+ druksonde+ voelers</t>
        </r>
      </text>
    </comment>
    <comment ref="M68" authorId="0" shapeId="0" xr:uid="{4D6A7565-AB39-4117-9C1F-B73CAB246CBA}">
      <text>
        <r>
          <rPr>
            <sz val="9"/>
            <color indexed="81"/>
            <rFont val="Tahoma"/>
            <family val="2"/>
          </rPr>
          <t>Exp. Vent + filter + kranen+ buizen + iso+ druksonde+ voelers</t>
        </r>
      </text>
    </comment>
    <comment ref="S68" authorId="0" shapeId="0" xr:uid="{73A8D406-4937-4A7F-91F6-B1392384074E}">
      <text>
        <r>
          <rPr>
            <sz val="9"/>
            <color indexed="81"/>
            <rFont val="Tahoma"/>
            <family val="2"/>
          </rPr>
          <t>Exp. Vent + filter + kranen+ buizen + iso+ druksonde+ voelers</t>
        </r>
      </text>
    </comment>
    <comment ref="A69" authorId="0" shapeId="0" xr:uid="{C2BBC3F7-B7EE-43F3-894E-1713FFE76186}">
      <text>
        <r>
          <rPr>
            <sz val="9"/>
            <color indexed="81"/>
            <rFont val="Tahoma"/>
            <family val="2"/>
          </rPr>
          <t>Ophangen vd + aansluiten leidingen+aflopen</t>
        </r>
      </text>
    </comment>
    <comment ref="G69" authorId="0" shapeId="0" xr:uid="{5202F1F8-1806-4EDF-8345-8BA5F9706B5C}">
      <text>
        <r>
          <rPr>
            <sz val="9"/>
            <color indexed="81"/>
            <rFont val="Tahoma"/>
            <family val="2"/>
          </rPr>
          <t>Ophangen vd + aansluiten leidingen+aflopen</t>
        </r>
      </text>
    </comment>
    <comment ref="M69" authorId="0" shapeId="0" xr:uid="{4B4D73AE-AC99-46EB-B3FF-9D1DD871D08C}">
      <text>
        <r>
          <rPr>
            <sz val="9"/>
            <color indexed="81"/>
            <rFont val="Tahoma"/>
            <family val="2"/>
          </rPr>
          <t>Ophangen vd + aansluiten leidingen+aflopen</t>
        </r>
      </text>
    </comment>
    <comment ref="S69" authorId="0" shapeId="0" xr:uid="{6CF12588-B8ED-44DD-BE9C-D7596AA4CB88}">
      <text>
        <r>
          <rPr>
            <sz val="9"/>
            <color indexed="81"/>
            <rFont val="Tahoma"/>
            <family val="2"/>
          </rPr>
          <t>Ophangen vd + aansluiten leidingen+aflopen</t>
        </r>
      </text>
    </comment>
  </commentList>
</comments>
</file>

<file path=xl/sharedStrings.xml><?xml version="1.0" encoding="utf-8"?>
<sst xmlns="http://schemas.openxmlformats.org/spreadsheetml/2006/main" count="637" uniqueCount="158">
  <si>
    <t>m³/h</t>
  </si>
  <si>
    <t>°C</t>
  </si>
  <si>
    <t>mm</t>
  </si>
  <si>
    <t>m²</t>
  </si>
  <si>
    <t>m</t>
  </si>
  <si>
    <t>kW</t>
  </si>
  <si>
    <t>A</t>
  </si>
  <si>
    <t>dB(A)</t>
  </si>
  <si>
    <t>kg</t>
  </si>
  <si>
    <t>bar</t>
  </si>
  <si>
    <t>K</t>
  </si>
  <si>
    <t>EUR</t>
  </si>
  <si>
    <t>Netto prijs per stuk incl. toebehoren (per stuk)</t>
  </si>
  <si>
    <t>Totale nettoprijs per stuk</t>
  </si>
  <si>
    <t>1.Overzicht prijzen'!A1</t>
  </si>
  <si>
    <t>nacelle haulotte 12</t>
  </si>
  <si>
    <t xml:space="preserve">grue </t>
  </si>
  <si>
    <t>Réduction constructeur</t>
  </si>
  <si>
    <t>CSF-452-3BE-CX90</t>
  </si>
  <si>
    <t>Négatif</t>
  </si>
  <si>
    <t>Positif</t>
  </si>
  <si>
    <t>container matériaux</t>
  </si>
  <si>
    <t>social</t>
  </si>
  <si>
    <t>transport social</t>
  </si>
  <si>
    <t>Clarck 2,5T</t>
  </si>
  <si>
    <t/>
  </si>
  <si>
    <t>1.Overzicht prijzen</t>
  </si>
  <si>
    <t>SI</t>
  </si>
  <si>
    <t>CBF-452-3BE-CX90</t>
  </si>
  <si>
    <t>Duty</t>
  </si>
  <si>
    <t>Orientation</t>
  </si>
  <si>
    <t>Horizontal</t>
  </si>
  <si>
    <t>Air On Temperature</t>
  </si>
  <si>
    <t>Actual TD</t>
  </si>
  <si>
    <t>Dew or Mid Point</t>
  </si>
  <si>
    <t>Point de rosée</t>
  </si>
  <si>
    <t>Evaporating Temperature</t>
  </si>
  <si>
    <t>Refrigerant</t>
  </si>
  <si>
    <t>R744</t>
  </si>
  <si>
    <t>Circulation Method</t>
  </si>
  <si>
    <t>DX</t>
  </si>
  <si>
    <t>Maximum Allowable Pressure</t>
  </si>
  <si>
    <t>Maximum Medium Temperature</t>
  </si>
  <si>
    <t>PED Category</t>
  </si>
  <si>
    <t>Air Volume</t>
  </si>
  <si>
    <t>Air Throw</t>
  </si>
  <si>
    <t>Sound Pressure Level</t>
  </si>
  <si>
    <t>61 @ 3 m</t>
  </si>
  <si>
    <t>Tube Material</t>
  </si>
  <si>
    <t>Cu</t>
  </si>
  <si>
    <t>Fin Material</t>
  </si>
  <si>
    <t>Al</t>
  </si>
  <si>
    <t>Fin Spacing</t>
  </si>
  <si>
    <t>Surface Area</t>
  </si>
  <si>
    <t>Face Velocity</t>
  </si>
  <si>
    <t>m/s</t>
  </si>
  <si>
    <t>Inlet Connection Size</t>
  </si>
  <si>
    <t>OD</t>
  </si>
  <si>
    <t>13 mm</t>
  </si>
  <si>
    <t>Outlet Connection Size</t>
  </si>
  <si>
    <t>19 mm</t>
  </si>
  <si>
    <t>Sections per Unit</t>
  </si>
  <si>
    <t>Refrigerant Charge</t>
  </si>
  <si>
    <t>Fan option</t>
  </si>
  <si>
    <t>070.11</t>
  </si>
  <si>
    <t>Electrical Supply</t>
  </si>
  <si>
    <t>400V/3Ph/50-60Hz</t>
  </si>
  <si>
    <t>Rows of Fans</t>
  </si>
  <si>
    <t>Fans per Row</t>
  </si>
  <si>
    <t>Fan Type</t>
  </si>
  <si>
    <t>Propellor</t>
  </si>
  <si>
    <t>Fan Diameter</t>
  </si>
  <si>
    <t>Fan Speed</t>
  </si>
  <si>
    <t>rpm</t>
  </si>
  <si>
    <t>1650 / S1</t>
  </si>
  <si>
    <t>Input Power (per Motor)</t>
  </si>
  <si>
    <t>W</t>
  </si>
  <si>
    <t>Starting Current (per fan)</t>
  </si>
  <si>
    <t>-</t>
  </si>
  <si>
    <t>Full Load Current (per fan)</t>
  </si>
  <si>
    <t>1,4 (1,4 max)</t>
  </si>
  <si>
    <t>Defrost Type</t>
  </si>
  <si>
    <t>Electrique</t>
  </si>
  <si>
    <t>Defrost Power (Coil)</t>
  </si>
  <si>
    <t>Defrost Power (Tray)</t>
  </si>
  <si>
    <t>Defrost Power (Fans, Total)</t>
  </si>
  <si>
    <t>Overall Length</t>
  </si>
  <si>
    <t>Overall Width</t>
  </si>
  <si>
    <t>Overall Height</t>
  </si>
  <si>
    <t>Dry Weight</t>
  </si>
  <si>
    <t>Item no.</t>
  </si>
  <si>
    <t>Lead time in weeks *)</t>
  </si>
  <si>
    <t>On request</t>
  </si>
  <si>
    <t>Total list price</t>
  </si>
  <si>
    <t>11 104,00 €</t>
  </si>
  <si>
    <t>Software Release</t>
  </si>
  <si>
    <t>2024-07-24</t>
  </si>
  <si>
    <t>*) The expected factory lead time (EXW) is only indicative.</t>
  </si>
  <si>
    <t>Options</t>
  </si>
  <si>
    <t>Tubes cuivre, pression de service max 90 bars</t>
  </si>
  <si>
    <t>010.20</t>
  </si>
  <si>
    <t>inclus</t>
  </si>
  <si>
    <t>Ailettes aluminium</t>
  </si>
  <si>
    <t>011.1</t>
  </si>
  <si>
    <t>Ventilateurs EC (vitesse variable)</t>
  </si>
  <si>
    <t>730,00 €</t>
  </si>
  <si>
    <t>Ventilateur cablé sur interrupteur de sécurité 1 boite de jonction centrale</t>
  </si>
  <si>
    <t>371.6</t>
  </si>
  <si>
    <t>1 226,00 €</t>
  </si>
  <si>
    <t>Dégivrage électrique batterie  + égouttoir ( fort )</t>
  </si>
  <si>
    <t>031.6</t>
  </si>
  <si>
    <t>620,00 €</t>
  </si>
  <si>
    <t>Caisson de reprise dair / côté ventilateurs, blanche</t>
  </si>
  <si>
    <t>332.2</t>
  </si>
  <si>
    <t>388,00 €</t>
  </si>
  <si>
    <t>Isolation pour caisson de reprise / côté ventilateur</t>
  </si>
  <si>
    <t>334.1</t>
  </si>
  <si>
    <t>312,00 €</t>
  </si>
  <si>
    <t>Résistance de virole raccordée sur boite de jonction ( max. 2 par boite )</t>
  </si>
  <si>
    <t>335.3</t>
  </si>
  <si>
    <t>524,00 €</t>
  </si>
  <si>
    <t>Buse de soufflage avec volet dynamique, blanche</t>
  </si>
  <si>
    <t>336.2</t>
  </si>
  <si>
    <t>1 109,00 €</t>
  </si>
  <si>
    <t>Egouttoir rabattable</t>
  </si>
  <si>
    <t>059.2</t>
  </si>
  <si>
    <t>123,00 €</t>
  </si>
  <si>
    <t>Résistance anti-condensation dans légouttoir  ( incl. Isolation )</t>
  </si>
  <si>
    <t>053.4</t>
  </si>
  <si>
    <t>685,00 €</t>
  </si>
  <si>
    <t>Buse de soufflage, blanche</t>
  </si>
  <si>
    <t>350.2</t>
  </si>
  <si>
    <t>463,00 €</t>
  </si>
  <si>
    <t>Isolation pour buse de soufflage</t>
  </si>
  <si>
    <t>351.1</t>
  </si>
  <si>
    <t>515,00 €</t>
  </si>
  <si>
    <t>52 @ 3 m</t>
  </si>
  <si>
    <t>071.21</t>
  </si>
  <si>
    <t>400V/3Ph/50Hz</t>
  </si>
  <si>
    <t>1020 / 4p(Y)</t>
  </si>
  <si>
    <t>0,7 (1,1 max)</t>
  </si>
  <si>
    <t>12</t>
  </si>
  <si>
    <t>6 009,00 €</t>
  </si>
  <si>
    <t xml:space="preserve">AC, Delta/Star, 400-460 V - 3 Ph - 50/60 Hz </t>
  </si>
  <si>
    <t>766,00 €</t>
  </si>
  <si>
    <t>Dégivrage électrique batterie  + égouttoir ( léger )</t>
  </si>
  <si>
    <t>031.3</t>
  </si>
  <si>
    <t>440,00 €</t>
  </si>
  <si>
    <t>Isolation égouttoir (13 mm)</t>
  </si>
  <si>
    <t>053.9</t>
  </si>
  <si>
    <t>271,00 €</t>
  </si>
  <si>
    <t>Chambre</t>
  </si>
  <si>
    <t>Nombre</t>
  </si>
  <si>
    <t>KW</t>
  </si>
  <si>
    <t>Bars</t>
  </si>
  <si>
    <t>Dba</t>
  </si>
  <si>
    <t>Wat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</si>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</sst>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&quot;€&quot;\ #,##0.00"/>
    <numFmt numFmtId="165" formatCode="#,##0.00\ &quot;€&quot;"/>
    <numFmt numFmtId="166" formatCode="[$€-2]\ #,##0.00;[Red]\-[$€-2]\ #,##0.00"/>
    <numFmt numFmtId="167" formatCode="[$€-2]\ #,##0;[Red]\-[$€-2]\ #,##0"/>
    <numFmt numFmtId="168" formatCode="_-* #,##0\ &quot;€&quot;_-;\-* #,##0\ &quot;€&quot;_-;_-* &quot;-&quot;??\ &quot;€&quot;_-;_-@_-"/>
    <numFmt numFmtId="169" formatCode="###,##0.00"/>
    <numFmt numFmtId="170" formatCode="###,##0.0"/>
    <numFmt numFmtId="171" formatCode="###0"/>
    <numFmt numFmtId="172" formatCode="###,##0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33333"/>
      <name val="Calibri"/>
      <family val="2"/>
      <scheme val="minor"/>
    </font>
    <font>
      <b/>
      <sz val="10"/>
      <name val="Arial"/>
      <family val="2"/>
    </font>
    <font>
      <u/>
      <sz val="11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11"/>
      <color theme="1"/>
      <name val="Garamond"/>
      <family val="1"/>
    </font>
    <font>
      <b/>
      <sz val="11"/>
      <color theme="1"/>
      <name val="Garamond"/>
      <family val="1"/>
    </font>
    <font>
      <b/>
      <sz val="11"/>
      <color rgb="FF5E657F"/>
      <name val="Garamond"/>
      <family val="1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0"/>
      <name val="Arial"/>
      <family val="2"/>
    </font>
    <font>
      <b/>
      <sz val="11"/>
      <name val="Calibri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sz val="48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b/>
      <sz val="11"/>
      <name val="Calibri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0" fontId="7" fillId="0" borderId="0" applyNumberFormat="0" applyFill="0" applyBorder="0" applyAlignment="0" applyProtection="0"/>
    <xf numFmtId="44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5" fillId="0" borderId="0"/>
    <xf numFmtId="0" fontId="8" fillId="0" borderId="0"/>
  </cellStyleXfs>
  <cellXfs count="295">
    <xf numFmtId="0" fontId="0" fillId="0" borderId="0" xfId="0"/>
    <xf numFmtId="4" fontId="0" fillId="0" borderId="0" xfId="0" applyNumberFormat="1"/>
    <xf numFmtId="0" fontId="1" fillId="0" borderId="0" xfId="0" applyFont="1"/>
    <xf numFmtId="164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  <xf numFmtId="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3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4" fontId="1" fillId="0" borderId="1" xfId="0" applyNumberFormat="1" applyFont="1" applyBorder="1" applyAlignment="1">
      <alignment horizontal="center"/>
    </xf>
    <xf numFmtId="0" fontId="0" fillId="0" borderId="2" xfId="0" applyBorder="1"/>
    <xf numFmtId="0" fontId="5" fillId="0" borderId="0" xfId="0" applyFont="1"/>
    <xf numFmtId="0" fontId="1" fillId="0" borderId="3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1" fillId="0" borderId="3" xfId="0" applyFont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0" borderId="5" xfId="0" applyFont="1" applyBorder="1"/>
    <xf numFmtId="164" fontId="1" fillId="0" borderId="7" xfId="0" applyNumberFormat="1" applyFont="1" applyBorder="1" applyAlignment="1">
      <alignment horizontal="center"/>
    </xf>
    <xf numFmtId="164" fontId="4" fillId="0" borderId="1" xfId="0" applyNumberFormat="1" applyFont="1" applyBorder="1"/>
    <xf numFmtId="164" fontId="0" fillId="0" borderId="7" xfId="0" applyNumberFormat="1" applyBorder="1" applyAlignment="1">
      <alignment horizontal="center"/>
    </xf>
    <xf numFmtId="164" fontId="0" fillId="0" borderId="7" xfId="0" applyNumberFormat="1" applyBorder="1"/>
    <xf numFmtId="164" fontId="1" fillId="0" borderId="7" xfId="0" applyNumberFormat="1" applyFont="1" applyBorder="1"/>
    <xf numFmtId="164" fontId="0" fillId="0" borderId="4" xfId="0" applyNumberFormat="1" applyBorder="1"/>
    <xf numFmtId="164" fontId="0" fillId="0" borderId="9" xfId="0" applyNumberFormat="1" applyBorder="1"/>
    <xf numFmtId="164" fontId="0" fillId="0" borderId="11" xfId="0" applyNumberFormat="1" applyBorder="1"/>
    <xf numFmtId="164" fontId="0" fillId="0" borderId="3" xfId="0" applyNumberFormat="1" applyBorder="1"/>
    <xf numFmtId="2" fontId="0" fillId="0" borderId="3" xfId="0" applyNumberFormat="1" applyBorder="1"/>
    <xf numFmtId="49" fontId="0" fillId="0" borderId="0" xfId="0" applyNumberFormat="1"/>
    <xf numFmtId="49" fontId="0" fillId="0" borderId="3" xfId="0" applyNumberFormat="1" applyBorder="1"/>
    <xf numFmtId="0" fontId="0" fillId="0" borderId="3" xfId="0" applyBorder="1" applyAlignment="1">
      <alignment horizontal="right"/>
    </xf>
    <xf numFmtId="10" fontId="0" fillId="0" borderId="3" xfId="0" applyNumberFormat="1" applyBorder="1"/>
    <xf numFmtId="164" fontId="0" fillId="0" borderId="14" xfId="0" applyNumberFormat="1" applyBorder="1"/>
    <xf numFmtId="164" fontId="1" fillId="0" borderId="1" xfId="0" applyNumberFormat="1" applyFont="1" applyBorder="1"/>
    <xf numFmtId="4" fontId="0" fillId="0" borderId="4" xfId="0" applyNumberFormat="1" applyBorder="1"/>
    <xf numFmtId="164" fontId="0" fillId="0" borderId="6" xfId="0" applyNumberFormat="1" applyBorder="1" applyAlignment="1">
      <alignment horizontal="center"/>
    </xf>
    <xf numFmtId="49" fontId="0" fillId="0" borderId="13" xfId="0" applyNumberForma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164" fontId="1" fillId="0" borderId="3" xfId="0" applyNumberFormat="1" applyFont="1" applyBorder="1"/>
    <xf numFmtId="0" fontId="7" fillId="0" borderId="0" xfId="1" quotePrefix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1" fillId="0" borderId="15" xfId="0" applyFont="1" applyBorder="1"/>
    <xf numFmtId="0" fontId="0" fillId="0" borderId="2" xfId="0" applyBorder="1" applyAlignment="1">
      <alignment horizontal="left"/>
    </xf>
    <xf numFmtId="0" fontId="0" fillId="0" borderId="8" xfId="0" applyBorder="1" applyAlignment="1">
      <alignment horizontal="left"/>
    </xf>
    <xf numFmtId="164" fontId="3" fillId="0" borderId="7" xfId="0" applyNumberFormat="1" applyFont="1" applyBorder="1"/>
    <xf numFmtId="165" fontId="0" fillId="0" borderId="0" xfId="0" applyNumberFormat="1"/>
    <xf numFmtId="44" fontId="0" fillId="0" borderId="0" xfId="2" applyFont="1"/>
    <xf numFmtId="0" fontId="0" fillId="0" borderId="17" xfId="0" applyBorder="1"/>
    <xf numFmtId="164" fontId="0" fillId="0" borderId="17" xfId="0" applyNumberFormat="1" applyBorder="1"/>
    <xf numFmtId="2" fontId="0" fillId="0" borderId="0" xfId="0" applyNumberFormat="1"/>
    <xf numFmtId="164" fontId="0" fillId="0" borderId="1" xfId="0" applyNumberFormat="1" applyBorder="1"/>
    <xf numFmtId="2" fontId="0" fillId="0" borderId="13" xfId="0" applyNumberFormat="1" applyBorder="1"/>
    <xf numFmtId="164" fontId="0" fillId="0" borderId="12" xfId="0" applyNumberFormat="1" applyBorder="1"/>
    <xf numFmtId="0" fontId="0" fillId="0" borderId="18" xfId="0" applyBorder="1"/>
    <xf numFmtId="164" fontId="0" fillId="0" borderId="18" xfId="0" applyNumberFormat="1" applyBorder="1"/>
    <xf numFmtId="0" fontId="0" fillId="0" borderId="4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9" xfId="0" applyFont="1" applyBorder="1"/>
    <xf numFmtId="0" fontId="1" fillId="0" borderId="20" xfId="0" applyFont="1" applyBorder="1"/>
    <xf numFmtId="164" fontId="0" fillId="0" borderId="6" xfId="0" applyNumberFormat="1" applyBorder="1"/>
    <xf numFmtId="164" fontId="0" fillId="0" borderId="10" xfId="0" applyNumberFormat="1" applyBorder="1"/>
    <xf numFmtId="0" fontId="0" fillId="0" borderId="13" xfId="0" applyBorder="1"/>
    <xf numFmtId="164" fontId="0" fillId="3" borderId="0" xfId="0" applyNumberFormat="1" applyFill="1"/>
    <xf numFmtId="4" fontId="0" fillId="3" borderId="0" xfId="0" applyNumberFormat="1" applyFill="1"/>
    <xf numFmtId="49" fontId="0" fillId="3" borderId="0" xfId="0" applyNumberFormat="1" applyFill="1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0" applyAlignment="1">
      <alignment horizontal="right"/>
    </xf>
    <xf numFmtId="8" fontId="7" fillId="0" borderId="0" xfId="1" quotePrefix="1" applyNumberFormat="1"/>
    <xf numFmtId="0" fontId="9" fillId="0" borderId="0" xfId="0" applyFont="1"/>
    <xf numFmtId="165" fontId="0" fillId="0" borderId="0" xfId="0" applyNumberFormat="1" applyAlignment="1">
      <alignment horizontal="right"/>
    </xf>
    <xf numFmtId="0" fontId="0" fillId="0" borderId="7" xfId="0" applyBorder="1" applyAlignment="1">
      <alignment horizontal="center"/>
    </xf>
    <xf numFmtId="0" fontId="0" fillId="0" borderId="12" xfId="0" applyBorder="1"/>
    <xf numFmtId="0" fontId="0" fillId="0" borderId="14" xfId="0" applyBorder="1"/>
    <xf numFmtId="0" fontId="0" fillId="0" borderId="11" xfId="0" applyBorder="1"/>
    <xf numFmtId="0" fontId="0" fillId="0" borderId="16" xfId="0" applyBorder="1"/>
    <xf numFmtId="166" fontId="0" fillId="0" borderId="0" xfId="0" applyNumberFormat="1"/>
    <xf numFmtId="2" fontId="11" fillId="0" borderId="0" xfId="0" applyNumberFormat="1" applyFont="1"/>
    <xf numFmtId="0" fontId="11" fillId="0" borderId="0" xfId="0" applyFont="1"/>
    <xf numFmtId="166" fontId="1" fillId="0" borderId="0" xfId="0" applyNumberFormat="1" applyFont="1"/>
    <xf numFmtId="166" fontId="1" fillId="0" borderId="1" xfId="0" applyNumberFormat="1" applyFont="1" applyBorder="1"/>
    <xf numFmtId="167" fontId="0" fillId="0" borderId="0" xfId="0" applyNumberFormat="1"/>
    <xf numFmtId="2" fontId="10" fillId="0" borderId="3" xfId="0" applyNumberFormat="1" applyFont="1" applyBorder="1"/>
    <xf numFmtId="0" fontId="1" fillId="5" borderId="3" xfId="0" applyFont="1" applyFill="1" applyBorder="1"/>
    <xf numFmtId="166" fontId="1" fillId="5" borderId="3" xfId="0" applyNumberFormat="1" applyFont="1" applyFill="1" applyBorder="1"/>
    <xf numFmtId="0" fontId="0" fillId="6" borderId="0" xfId="0" applyFill="1"/>
    <xf numFmtId="0" fontId="0" fillId="6" borderId="3" xfId="0" applyFill="1" applyBorder="1"/>
    <xf numFmtId="0" fontId="0" fillId="7" borderId="0" xfId="0" applyFill="1"/>
    <xf numFmtId="0" fontId="0" fillId="7" borderId="3" xfId="0" applyFill="1" applyBorder="1"/>
    <xf numFmtId="2" fontId="10" fillId="7" borderId="3" xfId="0" applyNumberFormat="1" applyFont="1" applyFill="1" applyBorder="1"/>
    <xf numFmtId="0" fontId="0" fillId="7" borderId="11" xfId="0" applyFill="1" applyBorder="1"/>
    <xf numFmtId="9" fontId="0" fillId="0" borderId="0" xfId="3" applyFont="1"/>
    <xf numFmtId="44" fontId="0" fillId="0" borderId="0" xfId="0" applyNumberFormat="1"/>
    <xf numFmtId="0" fontId="12" fillId="0" borderId="0" xfId="0" applyFont="1"/>
    <xf numFmtId="0" fontId="1" fillId="4" borderId="0" xfId="0" applyFont="1" applyFill="1"/>
    <xf numFmtId="49" fontId="1" fillId="4" borderId="0" xfId="0" applyNumberFormat="1" applyFont="1" applyFill="1"/>
    <xf numFmtId="44" fontId="0" fillId="0" borderId="3" xfId="0" applyNumberFormat="1" applyBorder="1"/>
    <xf numFmtId="44" fontId="1" fillId="0" borderId="3" xfId="0" applyNumberFormat="1" applyFont="1" applyBorder="1"/>
    <xf numFmtId="164" fontId="7" fillId="0" borderId="7" xfId="1" applyNumberFormat="1" applyBorder="1"/>
    <xf numFmtId="0" fontId="13" fillId="0" borderId="0" xfId="0" applyFont="1"/>
    <xf numFmtId="44" fontId="13" fillId="0" borderId="0" xfId="2" applyFont="1"/>
    <xf numFmtId="44" fontId="13" fillId="0" borderId="0" xfId="0" applyNumberFormat="1" applyFont="1"/>
    <xf numFmtId="44" fontId="14" fillId="0" borderId="3" xfId="0" applyNumberFormat="1" applyFont="1" applyBorder="1"/>
    <xf numFmtId="0" fontId="14" fillId="0" borderId="0" xfId="0" applyFont="1"/>
    <xf numFmtId="0" fontId="13" fillId="8" borderId="0" xfId="0" applyFont="1" applyFill="1"/>
    <xf numFmtId="165" fontId="13" fillId="0" borderId="0" xfId="0" applyNumberFormat="1" applyFont="1"/>
    <xf numFmtId="165" fontId="14" fillId="0" borderId="3" xfId="0" applyNumberFormat="1" applyFont="1" applyBorder="1"/>
    <xf numFmtId="0" fontId="13" fillId="4" borderId="0" xfId="0" applyFont="1" applyFill="1"/>
    <xf numFmtId="0" fontId="1" fillId="4" borderId="19" xfId="0" applyFont="1" applyFill="1" applyBorder="1"/>
    <xf numFmtId="44" fontId="1" fillId="0" borderId="3" xfId="2" applyFont="1" applyBorder="1"/>
    <xf numFmtId="44" fontId="0" fillId="0" borderId="0" xfId="2" applyFont="1" applyBorder="1"/>
    <xf numFmtId="44" fontId="0" fillId="0" borderId="12" xfId="0" applyNumberFormat="1" applyBorder="1"/>
    <xf numFmtId="0" fontId="0" fillId="0" borderId="10" xfId="0" applyBorder="1"/>
    <xf numFmtId="0" fontId="0" fillId="9" borderId="14" xfId="0" applyFill="1" applyBorder="1"/>
    <xf numFmtId="0" fontId="0" fillId="9" borderId="21" xfId="0" applyFill="1" applyBorder="1"/>
    <xf numFmtId="0" fontId="0" fillId="9" borderId="10" xfId="0" applyFill="1" applyBorder="1"/>
    <xf numFmtId="44" fontId="0" fillId="0" borderId="4" xfId="2" applyFont="1" applyBorder="1" applyAlignment="1">
      <alignment horizontal="center"/>
    </xf>
    <xf numFmtId="44" fontId="0" fillId="0" borderId="9" xfId="2" applyFont="1" applyBorder="1"/>
    <xf numFmtId="0" fontId="7" fillId="0" borderId="7" xfId="1" applyBorder="1"/>
    <xf numFmtId="0" fontId="0" fillId="9" borderId="16" xfId="0" applyFill="1" applyBorder="1"/>
    <xf numFmtId="0" fontId="0" fillId="0" borderId="6" xfId="0" applyBorder="1"/>
    <xf numFmtId="44" fontId="0" fillId="0" borderId="6" xfId="2" applyFont="1" applyBorder="1"/>
    <xf numFmtId="44" fontId="0" fillId="0" borderId="7" xfId="2" applyFont="1" applyBorder="1"/>
    <xf numFmtId="167" fontId="5" fillId="0" borderId="1" xfId="0" applyNumberFormat="1" applyFont="1" applyBorder="1"/>
    <xf numFmtId="0" fontId="0" fillId="10" borderId="0" xfId="0" applyFill="1"/>
    <xf numFmtId="0" fontId="1" fillId="10" borderId="3" xfId="0" applyFont="1" applyFill="1" applyBorder="1"/>
    <xf numFmtId="2" fontId="1" fillId="10" borderId="3" xfId="0" applyNumberFormat="1" applyFont="1" applyFill="1" applyBorder="1"/>
    <xf numFmtId="164" fontId="0" fillId="0" borderId="11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0" borderId="5" xfId="0" applyBorder="1" applyAlignment="1">
      <alignment horizontal="left"/>
    </xf>
    <xf numFmtId="44" fontId="0" fillId="0" borderId="4" xfId="2" applyFont="1" applyBorder="1"/>
    <xf numFmtId="0" fontId="0" fillId="10" borderId="0" xfId="2" applyNumberFormat="1" applyFont="1" applyFill="1"/>
    <xf numFmtId="9" fontId="0" fillId="0" borderId="0" xfId="0" applyNumberFormat="1"/>
    <xf numFmtId="44" fontId="14" fillId="0" borderId="1" xfId="0" applyNumberFormat="1" applyFont="1" applyBorder="1"/>
    <xf numFmtId="2" fontId="13" fillId="0" borderId="0" xfId="0" applyNumberFormat="1" applyFont="1"/>
    <xf numFmtId="2" fontId="13" fillId="10" borderId="0" xfId="0" applyNumberFormat="1" applyFont="1" applyFill="1"/>
    <xf numFmtId="44" fontId="0" fillId="0" borderId="11" xfId="2" applyFont="1" applyBorder="1"/>
    <xf numFmtId="44" fontId="0" fillId="0" borderId="12" xfId="2" applyFont="1" applyBorder="1"/>
    <xf numFmtId="44" fontId="0" fillId="0" borderId="3" xfId="2" applyFont="1" applyBorder="1"/>
    <xf numFmtId="44" fontId="0" fillId="0" borderId="1" xfId="2" applyFont="1" applyBorder="1"/>
    <xf numFmtId="0" fontId="0" fillId="11" borderId="0" xfId="0" applyFill="1"/>
    <xf numFmtId="4" fontId="0" fillId="11" borderId="0" xfId="0" applyNumberFormat="1" applyFill="1"/>
    <xf numFmtId="164" fontId="0" fillId="11" borderId="7" xfId="0" applyNumberFormat="1" applyFill="1" applyBorder="1"/>
    <xf numFmtId="0" fontId="0" fillId="12" borderId="0" xfId="0" applyFill="1"/>
    <xf numFmtId="0" fontId="11" fillId="12" borderId="0" xfId="0" applyFont="1" applyFill="1"/>
    <xf numFmtId="166" fontId="0" fillId="12" borderId="0" xfId="0" applyNumberFormat="1" applyFill="1"/>
    <xf numFmtId="166" fontId="1" fillId="12" borderId="0" xfId="0" applyNumberFormat="1" applyFont="1" applyFill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1" fillId="0" borderId="24" xfId="0" applyFont="1" applyBorder="1" applyAlignment="1">
      <alignment horizontal="center"/>
    </xf>
    <xf numFmtId="0" fontId="0" fillId="0" borderId="15" xfId="0" applyBorder="1"/>
    <xf numFmtId="168" fontId="0" fillId="0" borderId="26" xfId="0" applyNumberFormat="1" applyBorder="1"/>
    <xf numFmtId="168" fontId="0" fillId="0" borderId="3" xfId="0" applyNumberFormat="1" applyBorder="1"/>
    <xf numFmtId="168" fontId="0" fillId="0" borderId="0" xfId="0" applyNumberFormat="1"/>
    <xf numFmtId="168" fontId="0" fillId="0" borderId="0" xfId="0" applyNumberFormat="1" applyAlignment="1">
      <alignment horizontal="right"/>
    </xf>
    <xf numFmtId="168" fontId="0" fillId="0" borderId="14" xfId="0" applyNumberFormat="1" applyBorder="1"/>
    <xf numFmtId="168" fontId="0" fillId="0" borderId="0" xfId="0" applyNumberFormat="1" applyAlignment="1">
      <alignment horizontal="center"/>
    </xf>
    <xf numFmtId="165" fontId="0" fillId="10" borderId="0" xfId="2" applyNumberFormat="1" applyFont="1" applyFill="1"/>
    <xf numFmtId="4" fontId="0" fillId="13" borderId="0" xfId="0" applyNumberFormat="1" applyFill="1"/>
    <xf numFmtId="0" fontId="0" fillId="13" borderId="3" xfId="0" applyFill="1" applyBorder="1" applyAlignment="1">
      <alignment horizontal="center"/>
    </xf>
    <xf numFmtId="0" fontId="0" fillId="0" borderId="0" xfId="0" quotePrefix="1"/>
    <xf numFmtId="167" fontId="5" fillId="0" borderId="0" xfId="0" applyNumberFormat="1" applyFont="1"/>
    <xf numFmtId="0" fontId="0" fillId="13" borderId="3" xfId="0" applyFill="1" applyBorder="1"/>
    <xf numFmtId="0" fontId="0" fillId="7" borderId="2" xfId="0" applyFill="1" applyBorder="1"/>
    <xf numFmtId="0" fontId="20" fillId="0" borderId="3" xfId="0" applyFont="1" applyBorder="1"/>
    <xf numFmtId="13" fontId="23" fillId="0" borderId="3" xfId="0" applyNumberFormat="1" applyFont="1" applyBorder="1" applyAlignment="1">
      <alignment horizontal="center"/>
    </xf>
    <xf numFmtId="14" fontId="23" fillId="0" borderId="3" xfId="0" quotePrefix="1" applyNumberFormat="1" applyFont="1" applyBorder="1" applyAlignment="1">
      <alignment horizontal="center"/>
    </xf>
    <xf numFmtId="13" fontId="23" fillId="0" borderId="3" xfId="0" quotePrefix="1" applyNumberFormat="1" applyFont="1" applyBorder="1" applyAlignment="1">
      <alignment horizontal="center"/>
    </xf>
    <xf numFmtId="13" fontId="20" fillId="0" borderId="3" xfId="0" quotePrefix="1" applyNumberFormat="1" applyFont="1" applyBorder="1" applyAlignment="1">
      <alignment horizontal="center"/>
    </xf>
    <xf numFmtId="0" fontId="8" fillId="0" borderId="3" xfId="5" applyBorder="1"/>
    <xf numFmtId="13" fontId="20" fillId="0" borderId="3" xfId="0" applyNumberFormat="1" applyFont="1" applyBorder="1" applyAlignment="1">
      <alignment horizontal="center"/>
    </xf>
    <xf numFmtId="13" fontId="20" fillId="0" borderId="3" xfId="0" applyNumberFormat="1" applyFont="1" applyBorder="1" applyAlignment="1">
      <alignment horizontal="left"/>
    </xf>
    <xf numFmtId="14" fontId="20" fillId="0" borderId="3" xfId="0" quotePrefix="1" applyNumberFormat="1" applyFont="1" applyBorder="1" applyAlignment="1">
      <alignment horizontal="center"/>
    </xf>
    <xf numFmtId="12" fontId="20" fillId="0" borderId="3" xfId="0" applyNumberFormat="1" applyFont="1" applyBorder="1" applyAlignment="1">
      <alignment horizontal="center"/>
    </xf>
    <xf numFmtId="0" fontId="20" fillId="0" borderId="3" xfId="0" quotePrefix="1" applyFont="1" applyBorder="1" applyAlignment="1">
      <alignment horizontal="center"/>
    </xf>
    <xf numFmtId="0" fontId="20" fillId="0" borderId="16" xfId="0" applyFont="1" applyBorder="1"/>
    <xf numFmtId="165" fontId="21" fillId="14" borderId="14" xfId="0" applyNumberFormat="1" applyFont="1" applyFill="1" applyBorder="1" applyAlignment="1">
      <alignment horizontal="center" vertical="center"/>
    </xf>
    <xf numFmtId="0" fontId="10" fillId="2" borderId="10" xfId="0" applyFont="1" applyFill="1" applyBorder="1"/>
    <xf numFmtId="0" fontId="18" fillId="2" borderId="13" xfId="0" applyFont="1" applyFill="1" applyBorder="1" applyAlignment="1">
      <alignment horizontal="center" vertical="center"/>
    </xf>
    <xf numFmtId="164" fontId="19" fillId="2" borderId="8" xfId="0" applyNumberFormat="1" applyFont="1" applyFill="1" applyBorder="1" applyAlignment="1">
      <alignment horizontal="center" vertical="center"/>
    </xf>
    <xf numFmtId="0" fontId="20" fillId="0" borderId="6" xfId="0" applyFont="1" applyBorder="1"/>
    <xf numFmtId="165" fontId="21" fillId="14" borderId="5" xfId="0" applyNumberFormat="1" applyFont="1" applyFill="1" applyBorder="1" applyAlignment="1">
      <alignment horizontal="center" vertical="center"/>
    </xf>
    <xf numFmtId="0" fontId="18" fillId="0" borderId="3" xfId="0" quotePrefix="1" applyFont="1" applyBorder="1" applyAlignment="1">
      <alignment horizontal="center" vertical="center"/>
    </xf>
    <xf numFmtId="0" fontId="18" fillId="0" borderId="11" xfId="0" quotePrefix="1" applyFont="1" applyBorder="1" applyAlignment="1">
      <alignment horizontal="center" vertical="center"/>
    </xf>
    <xf numFmtId="13" fontId="23" fillId="0" borderId="16" xfId="0" applyNumberFormat="1" applyFont="1" applyBorder="1" applyAlignment="1">
      <alignment horizontal="left"/>
    </xf>
    <xf numFmtId="13" fontId="20" fillId="0" borderId="16" xfId="0" applyNumberFormat="1" applyFont="1" applyBorder="1" applyAlignment="1">
      <alignment horizontal="left"/>
    </xf>
    <xf numFmtId="165" fontId="10" fillId="14" borderId="14" xfId="0" applyNumberFormat="1" applyFont="1" applyFill="1" applyBorder="1"/>
    <xf numFmtId="13" fontId="10" fillId="2" borderId="10" xfId="0" applyNumberFormat="1" applyFont="1" applyFill="1" applyBorder="1" applyAlignment="1">
      <alignment horizontal="center" vertical="center"/>
    </xf>
    <xf numFmtId="13" fontId="10" fillId="2" borderId="13" xfId="0" applyNumberFormat="1" applyFont="1" applyFill="1" applyBorder="1" applyAlignment="1">
      <alignment horizontal="center" vertical="center"/>
    </xf>
    <xf numFmtId="13" fontId="10" fillId="2" borderId="13" xfId="0" applyNumberFormat="1" applyFont="1" applyFill="1" applyBorder="1" applyAlignment="1">
      <alignment horizontal="center" vertical="center" wrapText="1"/>
    </xf>
    <xf numFmtId="0" fontId="22" fillId="2" borderId="8" xfId="0" applyFont="1" applyFill="1" applyBorder="1" applyAlignment="1">
      <alignment horizontal="center"/>
    </xf>
    <xf numFmtId="13" fontId="23" fillId="0" borderId="6" xfId="0" applyNumberFormat="1" applyFont="1" applyBorder="1" applyAlignment="1">
      <alignment horizontal="left"/>
    </xf>
    <xf numFmtId="13" fontId="20" fillId="0" borderId="11" xfId="0" applyNumberFormat="1" applyFont="1" applyBorder="1" applyAlignment="1">
      <alignment horizontal="left"/>
    </xf>
    <xf numFmtId="13" fontId="23" fillId="0" borderId="11" xfId="0" quotePrefix="1" applyNumberFormat="1" applyFont="1" applyBorder="1" applyAlignment="1">
      <alignment horizontal="center"/>
    </xf>
    <xf numFmtId="165" fontId="10" fillId="14" borderId="5" xfId="0" applyNumberFormat="1" applyFont="1" applyFill="1" applyBorder="1"/>
    <xf numFmtId="49" fontId="8" fillId="15" borderId="27" xfId="0" applyNumberFormat="1" applyFont="1" applyFill="1" applyBorder="1"/>
    <xf numFmtId="49" fontId="8" fillId="15" borderId="28" xfId="0" applyNumberFormat="1" applyFont="1" applyFill="1" applyBorder="1"/>
    <xf numFmtId="0" fontId="8" fillId="15" borderId="28" xfId="0" applyFont="1" applyFill="1" applyBorder="1"/>
    <xf numFmtId="49" fontId="8" fillId="15" borderId="29" xfId="0" applyNumberFormat="1" applyFont="1" applyFill="1" applyBorder="1"/>
    <xf numFmtId="49" fontId="8" fillId="0" borderId="27" xfId="0" applyNumberFormat="1" applyFont="1" applyBorder="1"/>
    <xf numFmtId="49" fontId="8" fillId="0" borderId="28" xfId="0" applyNumberFormat="1" applyFont="1" applyBorder="1"/>
    <xf numFmtId="0" fontId="8" fillId="0" borderId="28" xfId="0" applyFont="1" applyBorder="1"/>
    <xf numFmtId="49" fontId="8" fillId="0" borderId="29" xfId="0" applyNumberFormat="1" applyFont="1" applyBorder="1"/>
    <xf numFmtId="49" fontId="8" fillId="0" borderId="30" xfId="0" applyNumberFormat="1" applyFont="1" applyBorder="1"/>
    <xf numFmtId="49" fontId="8" fillId="0" borderId="31" xfId="0" applyNumberFormat="1" applyFont="1" applyBorder="1"/>
    <xf numFmtId="0" fontId="8" fillId="0" borderId="31" xfId="0" applyFont="1" applyBorder="1"/>
    <xf numFmtId="49" fontId="8" fillId="0" borderId="32" xfId="0" applyNumberFormat="1" applyFont="1" applyBorder="1"/>
    <xf numFmtId="0" fontId="0" fillId="3" borderId="0" xfId="0" quotePrefix="1" applyFill="1"/>
    <xf numFmtId="13" fontId="10" fillId="2" borderId="8" xfId="0" applyNumberFormat="1" applyFont="1" applyFill="1" applyBorder="1" applyAlignment="1">
      <alignment horizontal="center" vertical="center" wrapText="1"/>
    </xf>
    <xf numFmtId="13" fontId="23" fillId="0" borderId="14" xfId="0" applyNumberFormat="1" applyFont="1" applyBorder="1" applyAlignment="1">
      <alignment horizontal="center"/>
    </xf>
    <xf numFmtId="14" fontId="23" fillId="0" borderId="14" xfId="0" quotePrefix="1" applyNumberFormat="1" applyFont="1" applyBorder="1" applyAlignment="1">
      <alignment horizontal="center"/>
    </xf>
    <xf numFmtId="13" fontId="23" fillId="0" borderId="14" xfId="0" quotePrefix="1" applyNumberFormat="1" applyFont="1" applyBorder="1" applyAlignment="1">
      <alignment horizontal="center"/>
    </xf>
    <xf numFmtId="13" fontId="20" fillId="0" borderId="14" xfId="0" quotePrefix="1" applyNumberFormat="1" applyFont="1" applyBorder="1" applyAlignment="1">
      <alignment horizontal="center"/>
    </xf>
    <xf numFmtId="13" fontId="20" fillId="0" borderId="14" xfId="0" applyNumberFormat="1" applyFont="1" applyBorder="1" applyAlignment="1">
      <alignment horizontal="center"/>
    </xf>
    <xf numFmtId="14" fontId="20" fillId="0" borderId="14" xfId="0" quotePrefix="1" applyNumberFormat="1" applyFont="1" applyBorder="1" applyAlignment="1">
      <alignment horizontal="center"/>
    </xf>
    <xf numFmtId="12" fontId="20" fillId="0" borderId="14" xfId="0" applyNumberFormat="1" applyFont="1" applyBorder="1" applyAlignment="1">
      <alignment horizontal="center"/>
    </xf>
    <xf numFmtId="0" fontId="20" fillId="0" borderId="14" xfId="0" quotePrefix="1" applyFont="1" applyBorder="1" applyAlignment="1">
      <alignment horizontal="center"/>
    </xf>
    <xf numFmtId="13" fontId="23" fillId="0" borderId="5" xfId="0" quotePrefix="1" applyNumberFormat="1" applyFont="1" applyBorder="1" applyAlignment="1">
      <alignment horizontal="center"/>
    </xf>
    <xf numFmtId="0" fontId="18" fillId="2" borderId="8" xfId="0" applyFont="1" applyFill="1" applyBorder="1" applyAlignment="1">
      <alignment horizontal="center" vertical="center"/>
    </xf>
    <xf numFmtId="0" fontId="18" fillId="0" borderId="14" xfId="0" quotePrefix="1" applyFont="1" applyBorder="1" applyAlignment="1">
      <alignment horizontal="center" vertical="center"/>
    </xf>
    <xf numFmtId="0" fontId="18" fillId="0" borderId="5" xfId="0" quotePrefix="1" applyFont="1" applyBorder="1" applyAlignment="1">
      <alignment horizontal="center" vertical="center"/>
    </xf>
    <xf numFmtId="16" fontId="0" fillId="0" borderId="0" xfId="0" applyNumberFormat="1"/>
    <xf numFmtId="16" fontId="0" fillId="0" borderId="0" xfId="0" quotePrefix="1" applyNumberFormat="1"/>
    <xf numFmtId="44" fontId="0" fillId="0" borderId="1" xfId="0" applyNumberFormat="1" applyBorder="1"/>
    <xf numFmtId="164" fontId="4" fillId="16" borderId="33" xfId="0" applyNumberFormat="1" applyFont="1" applyFill="1" applyBorder="1"/>
    <xf numFmtId="0" fontId="0" fillId="10" borderId="3" xfId="0" applyFill="1" applyBorder="1"/>
    <xf numFmtId="164" fontId="1" fillId="4" borderId="34" xfId="0" applyNumberFormat="1" applyFont="1" applyFill="1" applyBorder="1"/>
    <xf numFmtId="0" fontId="0" fillId="2" borderId="0" xfId="0" applyFill="1"/>
    <xf numFmtId="164" fontId="1" fillId="10" borderId="3" xfId="0" applyNumberFormat="1" applyFont="1" applyFill="1" applyBorder="1"/>
    <xf numFmtId="164" fontId="1" fillId="16" borderId="3" xfId="0" applyNumberFormat="1" applyFont="1" applyFill="1" applyBorder="1"/>
    <xf numFmtId="164" fontId="0" fillId="16" borderId="3" xfId="0" applyNumberFormat="1" applyFill="1" applyBorder="1"/>
    <xf numFmtId="165" fontId="0" fillId="10" borderId="3" xfId="0" applyNumberFormat="1" applyFill="1" applyBorder="1"/>
    <xf numFmtId="44" fontId="13" fillId="16" borderId="0" xfId="0" applyNumberFormat="1" applyFont="1" applyFill="1"/>
    <xf numFmtId="0" fontId="13" fillId="10" borderId="0" xfId="0" applyFont="1" applyFill="1"/>
    <xf numFmtId="44" fontId="0" fillId="10" borderId="3" xfId="2" applyFont="1" applyFill="1" applyBorder="1"/>
    <xf numFmtId="44" fontId="0" fillId="16" borderId="0" xfId="2" applyFont="1" applyFill="1"/>
    <xf numFmtId="2" fontId="1" fillId="0" borderId="0" xfId="0" applyNumberFormat="1" applyFont="1"/>
    <xf numFmtId="44" fontId="0" fillId="10" borderId="0" xfId="2" applyFont="1" applyFill="1"/>
    <xf numFmtId="0" fontId="0" fillId="16" borderId="0" xfId="0" applyFill="1"/>
    <xf numFmtId="49" fontId="8" fillId="0" borderId="0" xfId="0" applyNumberFormat="1" applyFont="1"/>
    <xf numFmtId="0" fontId="8" fillId="0" borderId="0" xfId="0" applyFont="1"/>
    <xf numFmtId="44" fontId="0" fillId="16" borderId="12" xfId="0" applyNumberFormat="1" applyFill="1" applyBorder="1"/>
    <xf numFmtId="0" fontId="26" fillId="0" borderId="0" xfId="0" applyFont="1" applyAlignment="1">
      <alignment horizontal="right"/>
    </xf>
    <xf numFmtId="169" fontId="0" fillId="0" borderId="0" xfId="0" applyNumberFormat="1" applyAlignment="1">
      <alignment horizontal="right"/>
    </xf>
    <xf numFmtId="170" fontId="0" fillId="0" borderId="0" xfId="0" applyNumberFormat="1" applyAlignment="1">
      <alignment horizontal="right"/>
    </xf>
    <xf numFmtId="171" fontId="0" fillId="0" borderId="0" xfId="0" applyNumberFormat="1" applyAlignment="1">
      <alignment horizontal="right"/>
    </xf>
    <xf numFmtId="172" fontId="0" fillId="0" borderId="0" xfId="0" applyNumberFormat="1" applyAlignment="1">
      <alignment horizontal="right"/>
    </xf>
    <xf numFmtId="0" fontId="26" fillId="0" borderId="0" xfId="0" applyFont="1"/>
    <xf numFmtId="0" fontId="0" fillId="3" borderId="3" xfId="0" applyFill="1" applyBorder="1"/>
    <xf numFmtId="0" fontId="0" fillId="0" borderId="9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7" xfId="0" applyBorder="1" applyAlignment="1">
      <alignment horizontal="right"/>
    </xf>
    <xf numFmtId="2" fontId="0" fillId="0" borderId="7" xfId="0" applyNumberFormat="1" applyBorder="1" applyAlignment="1">
      <alignment horizontal="right"/>
    </xf>
    <xf numFmtId="0" fontId="0" fillId="9" borderId="11" xfId="0" applyFill="1" applyBorder="1"/>
    <xf numFmtId="0" fontId="0" fillId="9" borderId="12" xfId="0" applyFill="1" applyBorder="1"/>
    <xf numFmtId="2" fontId="0" fillId="0" borderId="7" xfId="0" applyNumberFormat="1" applyBorder="1" applyAlignment="1">
      <alignment horizontal="center"/>
    </xf>
    <xf numFmtId="0" fontId="25" fillId="12" borderId="0" xfId="1" quotePrefix="1" applyFont="1" applyFill="1" applyAlignment="1">
      <alignment horizontal="center" vertical="center"/>
    </xf>
    <xf numFmtId="0" fontId="25" fillId="12" borderId="22" xfId="1" quotePrefix="1" applyFont="1" applyFill="1" applyBorder="1" applyAlignment="1">
      <alignment horizontal="center" vertical="center"/>
    </xf>
    <xf numFmtId="0" fontId="25" fillId="12" borderId="0" xfId="1" quotePrefix="1" applyFont="1" applyFill="1" applyBorder="1" applyAlignment="1">
      <alignment horizontal="center" vertical="center"/>
    </xf>
    <xf numFmtId="0" fontId="24" fillId="17" borderId="0" xfId="0" applyFont="1" applyFill="1" applyAlignment="1">
      <alignment horizontal="center"/>
    </xf>
    <xf numFmtId="0" fontId="25" fillId="12" borderId="0" xfId="1" applyFont="1" applyFill="1" applyAlignment="1">
      <alignment horizontal="center" vertical="center"/>
    </xf>
    <xf numFmtId="0" fontId="17" fillId="1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6" fillId="12" borderId="5" xfId="0" applyFont="1" applyFill="1" applyBorder="1" applyAlignment="1">
      <alignment horizontal="center" vertical="center"/>
    </xf>
    <xf numFmtId="0" fontId="16" fillId="12" borderId="6" xfId="0" applyFont="1" applyFill="1" applyBorder="1" applyAlignment="1">
      <alignment horizontal="center" vertical="center"/>
    </xf>
    <xf numFmtId="0" fontId="16" fillId="12" borderId="8" xfId="0" applyFont="1" applyFill="1" applyBorder="1" applyAlignment="1">
      <alignment horizontal="center" vertical="center"/>
    </xf>
    <xf numFmtId="0" fontId="16" fillId="12" borderId="10" xfId="0" applyFont="1" applyFill="1" applyBorder="1" applyAlignment="1">
      <alignment horizontal="center" vertical="center"/>
    </xf>
    <xf numFmtId="0" fontId="17" fillId="12" borderId="5" xfId="0" applyFont="1" applyFill="1" applyBorder="1" applyAlignment="1">
      <alignment horizontal="center" vertical="center"/>
    </xf>
    <xf numFmtId="0" fontId="17" fillId="12" borderId="6" xfId="0" applyFont="1" applyFill="1" applyBorder="1" applyAlignment="1">
      <alignment horizontal="center" vertical="center"/>
    </xf>
    <xf numFmtId="0" fontId="17" fillId="12" borderId="8" xfId="0" applyFont="1" applyFill="1" applyBorder="1" applyAlignment="1">
      <alignment horizontal="center" vertical="center"/>
    </xf>
    <xf numFmtId="0" fontId="17" fillId="12" borderId="10" xfId="0" applyFont="1" applyFill="1" applyBorder="1" applyAlignment="1">
      <alignment horizontal="center" vertical="center"/>
    </xf>
    <xf numFmtId="0" fontId="7" fillId="0" borderId="2" xfId="1" quotePrefix="1" applyBorder="1" applyAlignment="1">
      <alignment horizontal="center"/>
    </xf>
    <xf numFmtId="0" fontId="7" fillId="0" borderId="0" xfId="1" quotePrefix="1" applyBorder="1" applyAlignment="1">
      <alignment horizontal="center"/>
    </xf>
    <xf numFmtId="44" fontId="0" fillId="0" borderId="7" xfId="0" applyNumberFormat="1" applyBorder="1" applyAlignment="1">
      <alignment horizontal="right"/>
    </xf>
    <xf numFmtId="0" fontId="0" fillId="0" borderId="7" xfId="0" applyNumberFormat="1" applyBorder="1" applyAlignment="1">
      <alignment horizontal="center"/>
    </xf>
    <xf numFmtId="44" fontId="1" fillId="0" borderId="7" xfId="0" applyNumberFormat="1" applyFont="1" applyBorder="1" applyAlignment="1">
      <alignment horizontal="center"/>
    </xf>
    <xf numFmtId="0" fontId="1" fillId="2" borderId="7" xfId="0" applyFont="1" applyFill="1" applyBorder="1" applyAlignment="1">
      <alignment horizontal="center"/>
    </xf>
  </cellXfs>
  <cellStyles count="6">
    <cellStyle name="Gras garamond" xfId="4" xr:uid="{F8E19CF5-D036-4F48-9B75-560D1884B59E}"/>
    <cellStyle name="Lien hypertexte" xfId="1" builtinId="8"/>
    <cellStyle name="Monétaire" xfId="2" builtinId="4"/>
    <cellStyle name="Normal" xfId="0" builtinId="0"/>
    <cellStyle name="Pourcentage" xfId="3" builtinId="5"/>
    <cellStyle name="Standaard 2" xfId="5" xr:uid="{F340F874-D9FD-46DB-9E2A-10C2003179C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2.xml"/><Relationship Id="rId30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abcobelbe-my.sharepoint.com/personal/thomas_dessomme_sabcobel_be/Documents/Documents/Chantiers/I/Ilis/Messancy/Calcul%20Offre/Calcul_ilis_messancy.xlsx" TargetMode="External"/><Relationship Id="rId1" Type="http://schemas.openxmlformats.org/officeDocument/2006/relationships/externalLinkPath" Target="https://sabcobelbe-my.sharepoint.com/personal/thomas_dessomme_sabcobel_be/Documents/Documents/Chantiers/I/Ilis/Messancy/Calcul%20Offre/Calcul_ilis_messancy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abcobelbe-my.sharepoint.com/3.%20Klanten%20Doc-Calc/Delhaize/Delhaize%20Vorst%20Industri&#235;le%20koeling%202023/02_Calculatie/versie%201%20CO2%20DX/SP23.776.1%20-%20Delhaize%20Vor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1.Overzicht prijzen"/>
      <sheetName val="2,Centrale frigorifique"/>
      <sheetName val="3.Echangeurs et accessoires"/>
      <sheetName val="4.Gas cooler-condensor"/>
      <sheetName val="5.Accessoires SDM"/>
      <sheetName val="5.1. AREA"/>
      <sheetName val="6.Tuyauteries frigorifiques"/>
      <sheetName val="Base de données"/>
      <sheetName val="7.Cladding"/>
      <sheetName val="8.Verdampers"/>
      <sheetName val="9,Electricité"/>
      <sheetName val="9.1. Tableau électrique"/>
      <sheetName val="10.Toebehoren cellen"/>
      <sheetName val="11.Warmterecuperatie"/>
      <sheetName val="12.2Vloerverwarming_deg_elec"/>
      <sheetName val="12.1Vloerverwarming_deg_glycol"/>
      <sheetName val="13.Dem. en verw. koelm"/>
      <sheetName val="14.Luchtgordijnen"/>
      <sheetName val="15.Matériel"/>
      <sheetName val="16.Ecoulement"/>
      <sheetName val="17.Manutention"/>
      <sheetName val="18.Mise en S + Engineering "/>
      <sheetName val="19.Engins + containers"/>
      <sheetName val="Sous traitant"/>
      <sheetName val="Calcul_ilis_messanc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rojectdata"/>
      <sheetName val="Verbruikers"/>
      <sheetName val="Rekenblad"/>
      <sheetName val="Vloeistofvat"/>
      <sheetName val="Prijzentabel"/>
      <sheetName val="Prijsopmaak"/>
      <sheetName val="Lijsten"/>
      <sheetName val="Navision"/>
      <sheetName val="Data"/>
      <sheetName val="Vertalingen"/>
      <sheetName val="Google Maps"/>
      <sheetName val="GC capacity"/>
      <sheetName val="KVA"/>
    </sheetNames>
    <sheetDataSet>
      <sheetData sheetId="0">
        <row r="4">
          <cell r="D4" t="str">
            <v>NL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30"/>
  <sheetViews>
    <sheetView workbookViewId="0">
      <selection activeCell="G16" sqref="A1:XFD1048576"/>
    </sheetView>
  </sheetViews>
  <sheetFormatPr baseColWidth="10" defaultColWidth="9.140625" defaultRowHeight="15" x14ac:dyDescent="0.25"/>
  <cols>
    <col min="1" max="1" width="35.42578125" bestFit="1" customWidth="1"/>
    <col min="2" max="2" width="22.7109375" customWidth="1"/>
    <col min="3" max="3" width="8.7109375" bestFit="1" customWidth="1"/>
    <col min="4" max="4" width="10.5703125" bestFit="1" customWidth="1"/>
    <col min="5" max="5" width="13.28515625" bestFit="1" customWidth="1"/>
    <col min="7" max="7" width="35.42578125" bestFit="1" customWidth="1"/>
    <col min="8" max="8" width="10.7109375" bestFit="1" customWidth="1"/>
    <col min="9" max="9" width="13.28515625" bestFit="1" customWidth="1"/>
    <col min="11" max="11" width="11.5703125" bestFit="1" customWidth="1"/>
    <col min="12" max="12" width="13.28515625" bestFit="1" customWidth="1"/>
    <col min="13" max="13" width="11.28515625" bestFit="1" customWidth="1"/>
    <col min="21" max="21" width="19.7109375" customWidth="1"/>
  </cols>
  <sheetData>
    <row r="1" spans="1:5" x14ac:dyDescent="0.25">
      <c r="B1" s="16"/>
      <c r="C1" s="16"/>
      <c r="D1" s="16"/>
      <c r="E1" s="16"/>
    </row>
    <row r="3" spans="1:5" x14ac:dyDescent="0.25">
      <c r="A3" s="48"/>
      <c r="B3" s="3"/>
      <c r="C3" s="4"/>
      <c r="D3" s="3"/>
      <c r="E3" s="3"/>
    </row>
    <row r="4" spans="1:5" x14ac:dyDescent="0.25">
      <c r="A4" s="48"/>
      <c r="B4" s="3"/>
      <c r="C4" s="4"/>
      <c r="D4" s="3"/>
      <c r="E4" s="3"/>
    </row>
    <row r="5" spans="1:5" x14ac:dyDescent="0.25">
      <c r="A5" s="48"/>
      <c r="B5" s="3"/>
      <c r="C5" s="4"/>
      <c r="D5" s="3"/>
      <c r="E5" s="3"/>
    </row>
    <row r="6" spans="1:5" x14ac:dyDescent="0.25">
      <c r="A6" s="48"/>
      <c r="B6" s="3"/>
      <c r="C6" s="4"/>
      <c r="D6" s="3"/>
      <c r="E6" s="3"/>
    </row>
    <row r="7" spans="1:5" x14ac:dyDescent="0.25">
      <c r="A7" s="48"/>
      <c r="B7" s="3"/>
      <c r="C7" s="4"/>
      <c r="D7" s="3"/>
      <c r="E7" s="3"/>
    </row>
    <row r="8" spans="1:5" x14ac:dyDescent="0.25">
      <c r="A8" s="48"/>
      <c r="B8" s="3"/>
      <c r="C8" s="4"/>
      <c r="D8" s="3"/>
      <c r="E8" s="3"/>
    </row>
    <row r="9" spans="1:5" x14ac:dyDescent="0.25">
      <c r="A9" s="48"/>
      <c r="B9" s="3"/>
      <c r="C9" s="4"/>
      <c r="D9" s="3"/>
      <c r="E9" s="3"/>
    </row>
    <row r="10" spans="1:5" x14ac:dyDescent="0.25">
      <c r="A10" s="48"/>
      <c r="B10" s="3"/>
      <c r="C10" s="4"/>
      <c r="D10" s="3"/>
      <c r="E10" s="3"/>
    </row>
    <row r="11" spans="1:5" x14ac:dyDescent="0.25">
      <c r="A11" s="48"/>
      <c r="B11" s="3"/>
      <c r="C11" s="4"/>
      <c r="D11" s="3"/>
      <c r="E11" s="3"/>
    </row>
    <row r="12" spans="1:5" x14ac:dyDescent="0.25">
      <c r="A12" s="48"/>
      <c r="B12" s="3"/>
      <c r="C12" s="4"/>
      <c r="D12" s="3"/>
      <c r="E12" s="3"/>
    </row>
    <row r="13" spans="1:5" x14ac:dyDescent="0.25">
      <c r="A13" s="48"/>
      <c r="B13" s="3"/>
      <c r="C13" s="4"/>
      <c r="D13" s="3"/>
      <c r="E13" s="3"/>
    </row>
    <row r="14" spans="1:5" x14ac:dyDescent="0.25">
      <c r="A14" s="48"/>
      <c r="B14" s="3"/>
      <c r="C14" s="4"/>
      <c r="D14" s="3"/>
      <c r="E14" s="3"/>
    </row>
    <row r="15" spans="1:5" x14ac:dyDescent="0.25">
      <c r="A15" s="48"/>
      <c r="B15" s="3"/>
      <c r="C15" s="4"/>
      <c r="D15" s="3"/>
      <c r="E15" s="3"/>
    </row>
    <row r="16" spans="1:5" x14ac:dyDescent="0.25">
      <c r="A16" s="83"/>
      <c r="B16" s="3"/>
      <c r="C16" s="4"/>
      <c r="D16" s="3"/>
      <c r="E16" s="3"/>
    </row>
    <row r="17" spans="1:5" x14ac:dyDescent="0.25">
      <c r="A17" s="48"/>
      <c r="C17" s="4"/>
      <c r="D17" s="3"/>
      <c r="E17" s="3"/>
    </row>
    <row r="18" spans="1:5" x14ac:dyDescent="0.25">
      <c r="A18" s="48"/>
      <c r="B18" s="107"/>
      <c r="C18" s="4"/>
      <c r="D18" s="3"/>
      <c r="E18" s="3"/>
    </row>
    <row r="19" spans="1:5" x14ac:dyDescent="0.25">
      <c r="A19" s="83"/>
      <c r="B19" s="107"/>
      <c r="C19" s="4"/>
      <c r="D19" s="3"/>
      <c r="E19" s="3"/>
    </row>
    <row r="20" spans="1:5" x14ac:dyDescent="0.25">
      <c r="A20" s="48"/>
      <c r="B20" s="107"/>
      <c r="C20" s="4"/>
      <c r="D20" s="3"/>
      <c r="E20" s="3"/>
    </row>
    <row r="21" spans="1:5" x14ac:dyDescent="0.25">
      <c r="A21" s="48"/>
      <c r="B21" s="107"/>
      <c r="C21" s="4"/>
      <c r="D21" s="3"/>
      <c r="E21" s="3"/>
    </row>
    <row r="22" spans="1:5" x14ac:dyDescent="0.25">
      <c r="A22" s="48"/>
      <c r="B22" s="107"/>
      <c r="C22" s="4"/>
      <c r="D22" s="3"/>
      <c r="E22" s="3"/>
    </row>
    <row r="23" spans="1:5" ht="15.75" thickBot="1" x14ac:dyDescent="0.3">
      <c r="E23" s="56"/>
    </row>
    <row r="24" spans="1:5" ht="15.75" thickBot="1" x14ac:dyDescent="0.3">
      <c r="A24" s="38"/>
      <c r="B24" s="34"/>
      <c r="C24" s="39"/>
      <c r="D24" s="40"/>
      <c r="E24" s="41"/>
    </row>
    <row r="30" spans="1:5" x14ac:dyDescent="0.25">
      <c r="B30" s="13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34"/>
  <sheetViews>
    <sheetView zoomScale="90" zoomScaleNormal="90" workbookViewId="0">
      <selection activeCell="H29" sqref="A1:XFD1048576"/>
    </sheetView>
  </sheetViews>
  <sheetFormatPr baseColWidth="10" defaultColWidth="9.140625" defaultRowHeight="15" x14ac:dyDescent="0.25"/>
  <cols>
    <col min="1" max="1" width="29.140625" bestFit="1" customWidth="1"/>
    <col min="2" max="2" width="12.5703125" bestFit="1" customWidth="1"/>
    <col min="3" max="3" width="6.7109375" bestFit="1" customWidth="1"/>
    <col min="4" max="4" width="6.7109375" customWidth="1"/>
    <col min="5" max="5" width="14.140625" bestFit="1" customWidth="1"/>
    <col min="6" max="6" width="2.85546875" customWidth="1"/>
    <col min="7" max="7" width="29.140625" bestFit="1" customWidth="1"/>
    <col min="8" max="8" width="12.5703125" bestFit="1" customWidth="1"/>
    <col min="9" max="9" width="6.42578125" bestFit="1" customWidth="1"/>
    <col min="10" max="10" width="13.85546875" bestFit="1" customWidth="1"/>
    <col min="11" max="11" width="2.85546875" customWidth="1"/>
    <col min="12" max="12" width="29.140625" bestFit="1" customWidth="1"/>
    <col min="13" max="13" width="12.5703125" bestFit="1" customWidth="1"/>
    <col min="14" max="14" width="6.42578125" bestFit="1" customWidth="1"/>
    <col min="15" max="15" width="13.85546875" bestFit="1" customWidth="1"/>
    <col min="17" max="17" width="11.5703125" bestFit="1" customWidth="1"/>
    <col min="20" max="20" width="2.85546875" customWidth="1"/>
  </cols>
  <sheetData>
    <row r="1" spans="1:6" ht="14.45" customHeight="1" x14ac:dyDescent="0.25">
      <c r="A1" s="274"/>
      <c r="B1" s="274"/>
    </row>
    <row r="2" spans="1:6" ht="14.45" customHeight="1" x14ac:dyDescent="0.25">
      <c r="A2" s="274"/>
      <c r="B2" s="274"/>
    </row>
    <row r="3" spans="1:6" x14ac:dyDescent="0.25">
      <c r="F3" s="3"/>
    </row>
    <row r="4" spans="1:6" x14ac:dyDescent="0.25">
      <c r="F4" s="3"/>
    </row>
    <row r="5" spans="1:6" x14ac:dyDescent="0.25">
      <c r="F5" s="3"/>
    </row>
    <row r="6" spans="1:6" x14ac:dyDescent="0.25">
      <c r="F6" s="3"/>
    </row>
    <row r="7" spans="1:6" x14ac:dyDescent="0.25">
      <c r="F7" s="3"/>
    </row>
    <row r="11" spans="1:6" x14ac:dyDescent="0.25">
      <c r="B11" s="3"/>
      <c r="D11" s="106"/>
      <c r="E11" s="3"/>
    </row>
    <row r="12" spans="1:6" x14ac:dyDescent="0.25">
      <c r="B12" s="3"/>
      <c r="D12" s="106"/>
      <c r="E12" s="3"/>
    </row>
    <row r="13" spans="1:6" x14ac:dyDescent="0.25">
      <c r="B13" s="3"/>
      <c r="D13" s="106"/>
      <c r="E13" s="3"/>
    </row>
    <row r="14" spans="1:6" x14ac:dyDescent="0.25">
      <c r="B14" s="3"/>
      <c r="D14" s="106"/>
      <c r="E14" s="3"/>
    </row>
    <row r="15" spans="1:6" x14ac:dyDescent="0.25">
      <c r="B15" s="3"/>
      <c r="D15" s="106"/>
      <c r="E15" s="3"/>
    </row>
    <row r="16" spans="1:6" x14ac:dyDescent="0.25">
      <c r="B16" s="3"/>
      <c r="D16" s="106"/>
      <c r="E16" s="3"/>
    </row>
    <row r="17" spans="1:5" x14ac:dyDescent="0.25">
      <c r="B17" s="3"/>
      <c r="D17" s="106"/>
      <c r="E17" s="3"/>
    </row>
    <row r="18" spans="1:5" x14ac:dyDescent="0.25">
      <c r="B18" s="3"/>
      <c r="D18" s="106"/>
      <c r="E18" s="3"/>
    </row>
    <row r="19" spans="1:5" x14ac:dyDescent="0.25">
      <c r="B19" s="3"/>
      <c r="D19" s="148"/>
      <c r="E19" s="3"/>
    </row>
    <row r="20" spans="1:5" x14ac:dyDescent="0.25">
      <c r="B20" s="3"/>
      <c r="E20" s="3"/>
    </row>
    <row r="21" spans="1:5" ht="14.25" customHeight="1" x14ac:dyDescent="0.25">
      <c r="B21" s="3"/>
      <c r="E21" s="3"/>
    </row>
    <row r="22" spans="1:5" x14ac:dyDescent="0.25">
      <c r="B22" s="3"/>
      <c r="E22" s="3"/>
    </row>
    <row r="23" spans="1:5" x14ac:dyDescent="0.25">
      <c r="B23" s="3"/>
      <c r="E23" s="3"/>
    </row>
    <row r="24" spans="1:5" x14ac:dyDescent="0.25">
      <c r="B24" s="3"/>
      <c r="E24" s="3"/>
    </row>
    <row r="25" spans="1:5" x14ac:dyDescent="0.25">
      <c r="B25" s="3"/>
      <c r="C25" s="2"/>
      <c r="D25" s="2"/>
      <c r="E25" s="3"/>
    </row>
    <row r="26" spans="1:5" x14ac:dyDescent="0.25">
      <c r="B26" s="3"/>
      <c r="C26" s="2"/>
      <c r="D26" s="2"/>
      <c r="E26" s="3"/>
    </row>
    <row r="27" spans="1:5" x14ac:dyDescent="0.25">
      <c r="E27" s="47"/>
    </row>
    <row r="28" spans="1:5" x14ac:dyDescent="0.25">
      <c r="A28" s="20"/>
      <c r="B28" s="124"/>
      <c r="C28" s="20"/>
    </row>
    <row r="29" spans="1:5" ht="15.75" thickBot="1" x14ac:dyDescent="0.3">
      <c r="A29" s="123"/>
      <c r="B29" s="244"/>
      <c r="E29" s="56"/>
    </row>
    <row r="30" spans="1:5" x14ac:dyDescent="0.25">
      <c r="B30" s="243"/>
    </row>
    <row r="33" spans="6:11" x14ac:dyDescent="0.25">
      <c r="G33" s="36"/>
    </row>
    <row r="34" spans="6:11" x14ac:dyDescent="0.25">
      <c r="F34" s="10"/>
      <c r="K34" s="10"/>
    </row>
  </sheetData>
  <mergeCells count="1">
    <mergeCell ref="A1:B2"/>
  </mergeCells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28"/>
  <sheetViews>
    <sheetView workbookViewId="0">
      <selection activeCell="E38" sqref="A1:XFD1048576"/>
    </sheetView>
  </sheetViews>
  <sheetFormatPr baseColWidth="10" defaultColWidth="9.140625" defaultRowHeight="15" x14ac:dyDescent="0.25"/>
  <cols>
    <col min="1" max="1" width="25.140625" bestFit="1" customWidth="1"/>
    <col min="4" max="4" width="11.85546875" bestFit="1" customWidth="1"/>
  </cols>
  <sheetData>
    <row r="1" spans="1:4" x14ac:dyDescent="0.25">
      <c r="A1" s="275"/>
      <c r="B1" s="275"/>
    </row>
    <row r="2" spans="1:4" x14ac:dyDescent="0.25">
      <c r="A2" s="276"/>
      <c r="B2" s="276"/>
    </row>
    <row r="7" spans="1:4" x14ac:dyDescent="0.25">
      <c r="A7" s="21"/>
      <c r="B7" s="65"/>
      <c r="C7" s="65"/>
      <c r="D7" s="66"/>
    </row>
    <row r="8" spans="1:4" x14ac:dyDescent="0.25">
      <c r="A8" s="15"/>
      <c r="B8" s="67"/>
      <c r="C8" s="67"/>
      <c r="D8" s="68"/>
    </row>
    <row r="9" spans="1:4" x14ac:dyDescent="0.25">
      <c r="A9" s="15"/>
      <c r="B9" s="67"/>
      <c r="C9" s="67"/>
      <c r="D9" s="68"/>
    </row>
    <row r="10" spans="1:4" x14ac:dyDescent="0.25">
      <c r="A10" s="15"/>
      <c r="B10" s="67"/>
      <c r="C10" s="67"/>
      <c r="D10" s="68"/>
    </row>
    <row r="11" spans="1:4" x14ac:dyDescent="0.25">
      <c r="A11" s="23"/>
      <c r="B11" s="69"/>
      <c r="C11" s="69"/>
      <c r="D11" s="70"/>
    </row>
    <row r="12" spans="1:4" x14ac:dyDescent="0.25">
      <c r="A12" s="21"/>
      <c r="B12" s="65"/>
      <c r="C12" s="65"/>
      <c r="D12" s="66"/>
    </row>
    <row r="13" spans="1:4" x14ac:dyDescent="0.25">
      <c r="A13" s="15"/>
      <c r="B13" s="67"/>
      <c r="C13" s="67"/>
      <c r="D13" s="68"/>
    </row>
    <row r="14" spans="1:4" x14ac:dyDescent="0.25">
      <c r="A14" s="15"/>
      <c r="B14" s="67"/>
      <c r="C14" s="67"/>
      <c r="D14" s="68"/>
    </row>
    <row r="15" spans="1:4" x14ac:dyDescent="0.25">
      <c r="A15" s="15"/>
      <c r="B15" s="67"/>
      <c r="C15" s="67"/>
      <c r="D15" s="68"/>
    </row>
    <row r="16" spans="1:4" x14ac:dyDescent="0.25">
      <c r="A16" s="23"/>
      <c r="B16" s="69"/>
      <c r="C16" s="69"/>
      <c r="D16" s="70"/>
    </row>
    <row r="17" spans="1:4" x14ac:dyDescent="0.25">
      <c r="A17" s="21"/>
      <c r="B17" s="65"/>
      <c r="C17" s="65"/>
      <c r="D17" s="66"/>
    </row>
    <row r="18" spans="1:4" x14ac:dyDescent="0.25">
      <c r="A18" s="15"/>
      <c r="B18" s="67"/>
      <c r="C18" s="67"/>
      <c r="D18" s="68"/>
    </row>
    <row r="19" spans="1:4" x14ac:dyDescent="0.25">
      <c r="A19" s="15"/>
      <c r="B19" s="67"/>
      <c r="C19" s="67"/>
      <c r="D19" s="68"/>
    </row>
    <row r="20" spans="1:4" x14ac:dyDescent="0.25">
      <c r="A20" s="15"/>
      <c r="B20" s="67"/>
      <c r="C20" s="67"/>
      <c r="D20" s="68"/>
    </row>
    <row r="21" spans="1:4" x14ac:dyDescent="0.25">
      <c r="A21" s="23"/>
      <c r="B21" s="69"/>
      <c r="C21" s="69"/>
      <c r="D21" s="70"/>
    </row>
    <row r="22" spans="1:4" x14ac:dyDescent="0.25">
      <c r="A22" s="21"/>
      <c r="B22" s="65"/>
      <c r="C22" s="65"/>
      <c r="D22" s="66"/>
    </row>
    <row r="23" spans="1:4" x14ac:dyDescent="0.25">
      <c r="A23" s="15"/>
      <c r="B23" s="67"/>
      <c r="C23" s="67"/>
      <c r="D23" s="68"/>
    </row>
    <row r="24" spans="1:4" x14ac:dyDescent="0.25">
      <c r="A24" s="15"/>
      <c r="B24" s="67"/>
      <c r="C24" s="67"/>
      <c r="D24" s="68"/>
    </row>
    <row r="25" spans="1:4" x14ac:dyDescent="0.25">
      <c r="A25" s="15"/>
      <c r="B25" s="67"/>
      <c r="C25" s="67"/>
      <c r="D25" s="68"/>
    </row>
    <row r="26" spans="1:4" x14ac:dyDescent="0.25">
      <c r="A26" s="23"/>
      <c r="B26" s="69"/>
      <c r="C26" s="69"/>
      <c r="D26" s="70"/>
    </row>
    <row r="27" spans="1:4" ht="15.75" thickBot="1" x14ac:dyDescent="0.3">
      <c r="D27" s="3"/>
    </row>
    <row r="28" spans="1:4" ht="15.75" thickBot="1" x14ac:dyDescent="0.3">
      <c r="D28" s="71"/>
    </row>
  </sheetData>
  <mergeCells count="1">
    <mergeCell ref="A1:B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S251"/>
  <sheetViews>
    <sheetView zoomScale="85" zoomScaleNormal="85" workbookViewId="0">
      <selection activeCell="D23" sqref="A1:XFD1048576"/>
    </sheetView>
  </sheetViews>
  <sheetFormatPr baseColWidth="10" defaultColWidth="9.140625" defaultRowHeight="15" x14ac:dyDescent="0.25"/>
  <cols>
    <col min="1" max="1" width="28.7109375" customWidth="1"/>
    <col min="2" max="2" width="53.42578125" bestFit="1" customWidth="1"/>
    <col min="3" max="3" width="39.85546875" customWidth="1"/>
    <col min="4" max="4" width="53.42578125" bestFit="1" customWidth="1"/>
    <col min="5" max="5" width="18.85546875" customWidth="1"/>
    <col min="6" max="6" width="39.85546875" customWidth="1"/>
    <col min="7" max="7" width="9.85546875" customWidth="1"/>
    <col min="8" max="9" width="10.5703125" bestFit="1" customWidth="1"/>
    <col min="16" max="16" width="45.5703125" bestFit="1" customWidth="1"/>
    <col min="17" max="17" width="30.7109375" customWidth="1"/>
    <col min="18" max="18" width="15.5703125" bestFit="1" customWidth="1"/>
    <col min="19" max="19" width="9.5703125" bestFit="1" customWidth="1"/>
  </cols>
  <sheetData>
    <row r="1" spans="1:16" x14ac:dyDescent="0.25">
      <c r="A1" s="276"/>
      <c r="B1" s="276"/>
    </row>
    <row r="2" spans="1:16" x14ac:dyDescent="0.25">
      <c r="A2" s="276"/>
      <c r="B2" s="276"/>
    </row>
    <row r="11" spans="1:16" ht="15.75" thickBot="1" x14ac:dyDescent="0.3"/>
    <row r="12" spans="1:16" ht="15.75" thickBot="1" x14ac:dyDescent="0.3">
      <c r="A12" s="21"/>
      <c r="C12" s="35"/>
      <c r="D12" s="31"/>
      <c r="E12" s="33"/>
      <c r="F12" s="3"/>
      <c r="H12" s="55"/>
      <c r="I12" s="60"/>
    </row>
    <row r="13" spans="1:16" x14ac:dyDescent="0.25">
      <c r="A13" s="15"/>
      <c r="C13" s="35"/>
      <c r="D13" s="3"/>
      <c r="E13" s="33"/>
    </row>
    <row r="14" spans="1:16" x14ac:dyDescent="0.25">
      <c r="A14" s="15"/>
      <c r="C14" s="35"/>
      <c r="D14" s="3"/>
      <c r="E14" s="33"/>
      <c r="P14" s="225"/>
    </row>
    <row r="15" spans="1:16" x14ac:dyDescent="0.25">
      <c r="A15" s="15"/>
      <c r="C15" s="35"/>
      <c r="D15" s="3"/>
      <c r="E15" s="33"/>
    </row>
    <row r="16" spans="1:16" x14ac:dyDescent="0.25">
      <c r="A16" s="15"/>
      <c r="C16" s="35"/>
      <c r="D16" s="3"/>
      <c r="E16" s="33"/>
    </row>
    <row r="17" spans="1:71" x14ac:dyDescent="0.25">
      <c r="A17" s="15"/>
      <c r="C17" s="35"/>
      <c r="D17" s="3"/>
      <c r="E17" s="33"/>
      <c r="R17" s="56"/>
      <c r="S17" s="107"/>
    </row>
    <row r="18" spans="1:71" x14ac:dyDescent="0.25">
      <c r="C18" s="35"/>
      <c r="D18" s="3"/>
      <c r="E18" s="34"/>
      <c r="F18" s="3"/>
      <c r="R18" s="56"/>
      <c r="S18" s="107"/>
    </row>
    <row r="19" spans="1:71" x14ac:dyDescent="0.25">
      <c r="C19" s="35"/>
      <c r="D19" s="3"/>
      <c r="E19" s="34"/>
      <c r="R19" s="56"/>
      <c r="S19" s="107"/>
    </row>
    <row r="20" spans="1:71" s="57" customFormat="1" ht="15.75" thickBot="1" x14ac:dyDescent="0.3">
      <c r="C20" s="35"/>
      <c r="D20" s="58"/>
      <c r="E20" s="64"/>
      <c r="F20" s="58"/>
      <c r="K20"/>
      <c r="L20"/>
      <c r="M20"/>
      <c r="N20"/>
      <c r="O20"/>
      <c r="P20"/>
      <c r="Q20"/>
      <c r="R20" s="56"/>
      <c r="S20" s="107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</row>
    <row r="21" spans="1:71" ht="15.75" thickBot="1" x14ac:dyDescent="0.3">
      <c r="A21" s="15"/>
      <c r="C21" s="61"/>
      <c r="D21" s="3"/>
      <c r="E21" s="62"/>
      <c r="F21" s="3"/>
      <c r="H21" s="55"/>
      <c r="I21" s="60"/>
      <c r="R21" s="56"/>
      <c r="S21" s="107"/>
    </row>
    <row r="22" spans="1:71" x14ac:dyDescent="0.25">
      <c r="A22" s="15"/>
      <c r="C22" s="35"/>
      <c r="D22" s="3"/>
      <c r="E22" s="33"/>
      <c r="R22" s="56"/>
      <c r="S22" s="107"/>
    </row>
    <row r="23" spans="1:71" x14ac:dyDescent="0.25">
      <c r="A23" s="15"/>
      <c r="C23" s="35"/>
      <c r="D23" s="3"/>
      <c r="E23" s="33"/>
      <c r="R23" s="56"/>
      <c r="S23" s="107"/>
    </row>
    <row r="24" spans="1:71" x14ac:dyDescent="0.25">
      <c r="A24" s="15"/>
      <c r="C24" s="35"/>
      <c r="D24" s="3"/>
      <c r="E24" s="33"/>
      <c r="R24" s="56"/>
      <c r="S24" s="107"/>
    </row>
    <row r="25" spans="1:71" x14ac:dyDescent="0.25">
      <c r="A25" s="15"/>
      <c r="C25" s="35"/>
      <c r="D25" s="3"/>
      <c r="E25" s="33"/>
      <c r="R25" s="56"/>
      <c r="S25" s="107"/>
    </row>
    <row r="26" spans="1:71" x14ac:dyDescent="0.25">
      <c r="A26" s="15"/>
      <c r="B26" s="24"/>
      <c r="C26" s="35"/>
      <c r="D26" s="32"/>
      <c r="E26" s="33"/>
    </row>
    <row r="27" spans="1:71" x14ac:dyDescent="0.25">
      <c r="A27" s="19"/>
      <c r="C27" s="35"/>
      <c r="D27" s="3"/>
      <c r="E27" s="33"/>
      <c r="F27" s="3"/>
    </row>
    <row r="28" spans="1:71" x14ac:dyDescent="0.25">
      <c r="C28" s="35"/>
      <c r="D28" s="3"/>
      <c r="E28" s="33"/>
    </row>
    <row r="29" spans="1:71" s="57" customFormat="1" ht="15.75" thickBot="1" x14ac:dyDescent="0.3">
      <c r="C29" s="35"/>
      <c r="D29" s="58"/>
      <c r="E29" s="64"/>
      <c r="K29"/>
      <c r="L29"/>
      <c r="M29"/>
      <c r="N29"/>
      <c r="O29"/>
      <c r="P29"/>
      <c r="Q29"/>
      <c r="R29" s="56"/>
      <c r="S29" s="56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</row>
    <row r="30" spans="1:71" ht="15.75" thickBot="1" x14ac:dyDescent="0.3">
      <c r="A30" s="15"/>
      <c r="C30" s="61"/>
      <c r="D30" s="3"/>
      <c r="E30" s="62"/>
      <c r="F30" s="3"/>
      <c r="H30" s="55"/>
      <c r="I30" s="60"/>
      <c r="R30" s="56"/>
      <c r="S30" s="56"/>
    </row>
    <row r="31" spans="1:71" x14ac:dyDescent="0.25">
      <c r="A31" s="15"/>
      <c r="C31" s="35"/>
      <c r="D31" s="3"/>
      <c r="E31" s="33"/>
    </row>
    <row r="32" spans="1:71" ht="15.75" thickBot="1" x14ac:dyDescent="0.3">
      <c r="A32" s="15"/>
      <c r="C32" s="35"/>
      <c r="D32" s="3"/>
      <c r="E32" s="33"/>
    </row>
    <row r="33" spans="1:51" ht="15.75" thickBot="1" x14ac:dyDescent="0.3">
      <c r="A33" s="15"/>
      <c r="C33" s="35"/>
      <c r="D33" s="3"/>
      <c r="E33" s="33"/>
      <c r="S33" s="241"/>
    </row>
    <row r="34" spans="1:51" x14ac:dyDescent="0.25">
      <c r="A34" s="15"/>
      <c r="C34" s="35"/>
      <c r="D34" s="3"/>
      <c r="E34" s="33"/>
    </row>
    <row r="35" spans="1:51" x14ac:dyDescent="0.25">
      <c r="A35" s="23"/>
      <c r="B35" s="24"/>
      <c r="C35" s="35"/>
      <c r="D35" s="32"/>
      <c r="E35" s="33"/>
    </row>
    <row r="36" spans="1:51" x14ac:dyDescent="0.25">
      <c r="C36" s="18"/>
      <c r="D36" s="3"/>
      <c r="E36" s="33"/>
      <c r="F36" s="3"/>
    </row>
    <row r="37" spans="1:51" x14ac:dyDescent="0.25">
      <c r="C37" s="18"/>
      <c r="D37" s="3"/>
      <c r="E37" s="33"/>
    </row>
    <row r="38" spans="1:51" s="57" customFormat="1" ht="15.75" thickBot="1" x14ac:dyDescent="0.3">
      <c r="C38" s="63"/>
      <c r="D38" s="58"/>
      <c r="E38" s="64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</row>
    <row r="39" spans="1:51" x14ac:dyDescent="0.25">
      <c r="A39" s="181"/>
      <c r="C39" s="61"/>
      <c r="D39" s="3"/>
      <c r="E39" s="62"/>
    </row>
    <row r="40" spans="1:51" x14ac:dyDescent="0.25">
      <c r="A40" s="181"/>
      <c r="C40" s="35"/>
      <c r="D40" s="3"/>
      <c r="E40" s="33"/>
    </row>
    <row r="41" spans="1:51" x14ac:dyDescent="0.25">
      <c r="A41" s="15"/>
      <c r="C41" s="35"/>
      <c r="D41" s="3"/>
      <c r="E41" s="33"/>
    </row>
    <row r="42" spans="1:51" x14ac:dyDescent="0.25">
      <c r="A42" s="15"/>
      <c r="C42" s="35"/>
      <c r="D42" s="3"/>
      <c r="E42" s="33"/>
    </row>
    <row r="43" spans="1:51" x14ac:dyDescent="0.25">
      <c r="A43" s="15"/>
      <c r="C43" s="35"/>
      <c r="D43" s="3"/>
      <c r="E43" s="33"/>
    </row>
    <row r="44" spans="1:51" x14ac:dyDescent="0.25">
      <c r="A44" s="23"/>
      <c r="B44" s="24"/>
      <c r="C44" s="35"/>
      <c r="D44" s="32"/>
      <c r="E44" s="34"/>
    </row>
    <row r="45" spans="1:51" x14ac:dyDescent="0.25">
      <c r="B45" s="2"/>
      <c r="C45" s="254"/>
    </row>
    <row r="47" spans="1:51" x14ac:dyDescent="0.25">
      <c r="E47" s="107"/>
    </row>
    <row r="48" spans="1:51" ht="15.75" thickBot="1" x14ac:dyDescent="0.3"/>
    <row r="49" spans="1:7" ht="15.75" x14ac:dyDescent="0.25">
      <c r="D49" s="2"/>
      <c r="E49" s="242"/>
    </row>
    <row r="50" spans="1:7" x14ac:dyDescent="0.25">
      <c r="E50" s="243"/>
    </row>
    <row r="53" spans="1:7" x14ac:dyDescent="0.25">
      <c r="D53" s="277"/>
    </row>
    <row r="54" spans="1:7" x14ac:dyDescent="0.25">
      <c r="D54" s="277"/>
      <c r="G54" s="240"/>
    </row>
    <row r="55" spans="1:7" x14ac:dyDescent="0.25">
      <c r="D55" s="277"/>
      <c r="G55" s="239"/>
    </row>
    <row r="56" spans="1:7" x14ac:dyDescent="0.25">
      <c r="D56" s="277"/>
    </row>
    <row r="60" spans="1:7" x14ac:dyDescent="0.25">
      <c r="A60" s="195"/>
      <c r="B60" s="196"/>
      <c r="C60" s="236"/>
      <c r="D60" s="197"/>
    </row>
    <row r="61" spans="1:7" x14ac:dyDescent="0.25">
      <c r="A61" s="193"/>
      <c r="B61" s="200"/>
      <c r="C61" s="237"/>
      <c r="D61" s="194"/>
    </row>
    <row r="62" spans="1:7" x14ac:dyDescent="0.25">
      <c r="A62" s="193"/>
      <c r="B62" s="200"/>
      <c r="C62" s="237"/>
      <c r="D62" s="194"/>
    </row>
    <row r="63" spans="1:7" x14ac:dyDescent="0.25">
      <c r="A63" s="193"/>
      <c r="B63" s="200"/>
      <c r="C63" s="237"/>
      <c r="D63" s="194"/>
    </row>
    <row r="64" spans="1:7" x14ac:dyDescent="0.25">
      <c r="A64" s="193"/>
      <c r="B64" s="200"/>
      <c r="C64" s="237"/>
      <c r="D64" s="194"/>
    </row>
    <row r="65" spans="1:5" x14ac:dyDescent="0.25">
      <c r="A65" s="193"/>
      <c r="B65" s="200"/>
      <c r="C65" s="237"/>
      <c r="D65" s="194"/>
    </row>
    <row r="66" spans="1:5" x14ac:dyDescent="0.25">
      <c r="A66" s="193"/>
      <c r="B66" s="200"/>
      <c r="C66" s="237"/>
      <c r="D66" s="194"/>
    </row>
    <row r="67" spans="1:5" x14ac:dyDescent="0.25">
      <c r="A67" s="193"/>
      <c r="B67" s="200"/>
      <c r="C67" s="237"/>
      <c r="D67" s="194"/>
    </row>
    <row r="68" spans="1:5" x14ac:dyDescent="0.25">
      <c r="A68" s="193"/>
      <c r="B68" s="200"/>
      <c r="C68" s="237"/>
      <c r="D68" s="194"/>
    </row>
    <row r="69" spans="1:5" x14ac:dyDescent="0.25">
      <c r="A69" s="198"/>
      <c r="B69" s="201"/>
      <c r="C69" s="238"/>
      <c r="D69" s="199"/>
    </row>
    <row r="71" spans="1:5" x14ac:dyDescent="0.25">
      <c r="A71" s="205"/>
      <c r="B71" s="206"/>
      <c r="C71" s="207"/>
      <c r="D71" s="226"/>
      <c r="E71" s="208"/>
    </row>
    <row r="72" spans="1:5" x14ac:dyDescent="0.25">
      <c r="A72" s="202"/>
      <c r="B72" s="18"/>
      <c r="C72" s="183"/>
      <c r="D72" s="227"/>
      <c r="E72" s="204"/>
    </row>
    <row r="73" spans="1:5" x14ac:dyDescent="0.25">
      <c r="A73" s="202"/>
      <c r="B73" s="18"/>
      <c r="C73" s="185"/>
      <c r="D73" s="227"/>
      <c r="E73" s="204"/>
    </row>
    <row r="74" spans="1:5" x14ac:dyDescent="0.25">
      <c r="A74" s="202"/>
      <c r="B74" s="18"/>
      <c r="C74" s="185"/>
      <c r="D74" s="227"/>
      <c r="E74" s="204"/>
    </row>
    <row r="75" spans="1:5" x14ac:dyDescent="0.25">
      <c r="A75" s="202"/>
      <c r="B75" s="18"/>
      <c r="C75" s="185"/>
      <c r="D75" s="227"/>
      <c r="E75" s="204"/>
    </row>
    <row r="76" spans="1:5" x14ac:dyDescent="0.25">
      <c r="A76" s="202"/>
      <c r="B76" s="18"/>
      <c r="C76" s="185"/>
      <c r="D76" s="227"/>
      <c r="E76" s="204"/>
    </row>
    <row r="77" spans="1:5" x14ac:dyDescent="0.25">
      <c r="A77" s="202"/>
      <c r="B77" s="18"/>
      <c r="C77" s="185"/>
      <c r="D77" s="228"/>
      <c r="E77" s="204"/>
    </row>
    <row r="78" spans="1:5" x14ac:dyDescent="0.25">
      <c r="A78" s="202"/>
      <c r="B78" s="18"/>
      <c r="C78" s="185"/>
      <c r="D78" s="229"/>
      <c r="E78" s="204"/>
    </row>
    <row r="79" spans="1:5" x14ac:dyDescent="0.25">
      <c r="A79" s="202"/>
      <c r="B79" s="18"/>
      <c r="C79" s="185"/>
      <c r="D79" s="229"/>
      <c r="E79" s="204"/>
    </row>
    <row r="80" spans="1:5" x14ac:dyDescent="0.25">
      <c r="A80" s="202"/>
      <c r="B80" s="18"/>
      <c r="C80" s="185"/>
      <c r="D80" s="229"/>
      <c r="E80" s="204"/>
    </row>
    <row r="81" spans="1:5" x14ac:dyDescent="0.25">
      <c r="A81" s="202"/>
      <c r="B81" s="182"/>
      <c r="C81" s="185"/>
      <c r="D81" s="229"/>
      <c r="E81" s="204"/>
    </row>
    <row r="82" spans="1:5" x14ac:dyDescent="0.25">
      <c r="A82" s="202"/>
      <c r="B82" s="18"/>
      <c r="C82" s="183"/>
      <c r="D82" s="227"/>
      <c r="E82" s="204"/>
    </row>
    <row r="83" spans="1:5" x14ac:dyDescent="0.25">
      <c r="A83" s="202"/>
      <c r="B83" s="18"/>
      <c r="C83" s="183"/>
      <c r="D83" s="227"/>
      <c r="E83" s="204"/>
    </row>
    <row r="84" spans="1:5" x14ac:dyDescent="0.25">
      <c r="A84" s="202"/>
      <c r="B84" s="18"/>
      <c r="C84" s="183"/>
      <c r="D84" s="227"/>
      <c r="E84" s="204"/>
    </row>
    <row r="85" spans="1:5" x14ac:dyDescent="0.25">
      <c r="A85" s="202"/>
      <c r="B85" s="18"/>
      <c r="C85" s="183"/>
      <c r="D85" s="227"/>
      <c r="E85" s="204"/>
    </row>
    <row r="86" spans="1:5" x14ac:dyDescent="0.25">
      <c r="A86" s="202"/>
      <c r="B86" s="18"/>
      <c r="C86" s="183"/>
      <c r="D86" s="227"/>
      <c r="E86" s="204"/>
    </row>
    <row r="87" spans="1:5" x14ac:dyDescent="0.25">
      <c r="A87" s="202"/>
      <c r="B87" s="18"/>
      <c r="C87" s="184"/>
      <c r="D87" s="228"/>
      <c r="E87" s="204"/>
    </row>
    <row r="88" spans="1:5" x14ac:dyDescent="0.25">
      <c r="A88" s="202"/>
      <c r="B88" s="18"/>
      <c r="C88" s="185"/>
      <c r="D88" s="229"/>
      <c r="E88" s="204"/>
    </row>
    <row r="89" spans="1:5" x14ac:dyDescent="0.25">
      <c r="A89" s="202"/>
      <c r="B89" s="18"/>
      <c r="C89" s="186"/>
      <c r="D89" s="230"/>
      <c r="E89" s="204"/>
    </row>
    <row r="90" spans="1:5" x14ac:dyDescent="0.25">
      <c r="A90" s="202"/>
      <c r="B90" s="182"/>
      <c r="C90" s="185"/>
      <c r="D90" s="229"/>
      <c r="E90" s="204"/>
    </row>
    <row r="91" spans="1:5" x14ac:dyDescent="0.25">
      <c r="A91" s="202"/>
      <c r="B91" s="182"/>
      <c r="C91" s="184"/>
      <c r="D91" s="228"/>
      <c r="E91" s="204"/>
    </row>
    <row r="92" spans="1:5" x14ac:dyDescent="0.25">
      <c r="A92" s="202"/>
      <c r="B92" s="187"/>
      <c r="C92" s="188"/>
      <c r="D92" s="231"/>
      <c r="E92" s="204"/>
    </row>
    <row r="93" spans="1:5" x14ac:dyDescent="0.25">
      <c r="A93" s="202"/>
      <c r="B93" s="187"/>
      <c r="C93" s="188"/>
      <c r="D93" s="231"/>
      <c r="E93" s="204"/>
    </row>
    <row r="94" spans="1:5" x14ac:dyDescent="0.25">
      <c r="A94" s="202"/>
      <c r="B94" s="187"/>
      <c r="C94" s="188"/>
      <c r="D94" s="231"/>
      <c r="E94" s="204"/>
    </row>
    <row r="95" spans="1:5" x14ac:dyDescent="0.25">
      <c r="A95" s="202"/>
      <c r="B95" s="187"/>
      <c r="C95" s="188"/>
      <c r="D95" s="231"/>
      <c r="E95" s="204"/>
    </row>
    <row r="96" spans="1:5" x14ac:dyDescent="0.25">
      <c r="A96" s="202"/>
      <c r="B96" s="18"/>
      <c r="C96" s="183"/>
      <c r="D96" s="227"/>
      <c r="E96" s="204"/>
    </row>
    <row r="97" spans="1:5" x14ac:dyDescent="0.25">
      <c r="A97" s="202"/>
      <c r="B97" s="18"/>
      <c r="C97" s="183"/>
      <c r="D97" s="227"/>
      <c r="E97" s="204"/>
    </row>
    <row r="98" spans="1:5" x14ac:dyDescent="0.25">
      <c r="A98" s="202"/>
      <c r="B98" s="18"/>
      <c r="C98" s="183"/>
      <c r="D98" s="227"/>
      <c r="E98" s="204"/>
    </row>
    <row r="99" spans="1:5" x14ac:dyDescent="0.25">
      <c r="A99" s="202"/>
      <c r="B99" s="18"/>
      <c r="C99" s="183"/>
      <c r="D99" s="227"/>
      <c r="E99" s="204"/>
    </row>
    <row r="100" spans="1:5" x14ac:dyDescent="0.25">
      <c r="A100" s="202"/>
      <c r="B100" s="18"/>
      <c r="C100" s="183"/>
      <c r="D100" s="227"/>
      <c r="E100" s="204"/>
    </row>
    <row r="101" spans="1:5" x14ac:dyDescent="0.25">
      <c r="A101" s="202"/>
      <c r="B101" s="18"/>
      <c r="C101" s="184"/>
      <c r="D101" s="228"/>
      <c r="E101" s="204"/>
    </row>
    <row r="102" spans="1:5" x14ac:dyDescent="0.25">
      <c r="A102" s="202"/>
      <c r="B102" s="18"/>
      <c r="C102" s="185"/>
      <c r="D102" s="229"/>
      <c r="E102" s="204"/>
    </row>
    <row r="103" spans="1:5" x14ac:dyDescent="0.25">
      <c r="A103" s="202"/>
      <c r="B103" s="18"/>
      <c r="C103" s="185"/>
      <c r="D103" s="229"/>
      <c r="E103" s="204"/>
    </row>
    <row r="104" spans="1:5" x14ac:dyDescent="0.25">
      <c r="A104" s="202"/>
      <c r="B104" s="18"/>
      <c r="C104" s="185"/>
      <c r="D104" s="229"/>
      <c r="E104" s="204"/>
    </row>
    <row r="105" spans="1:5" x14ac:dyDescent="0.25">
      <c r="A105" s="202"/>
      <c r="B105" s="18"/>
      <c r="C105" s="183"/>
      <c r="D105" s="227"/>
      <c r="E105" s="204"/>
    </row>
    <row r="106" spans="1:5" x14ac:dyDescent="0.25">
      <c r="A106" s="202"/>
      <c r="B106" s="18"/>
      <c r="C106" s="183"/>
      <c r="D106" s="227"/>
      <c r="E106" s="204"/>
    </row>
    <row r="107" spans="1:5" x14ac:dyDescent="0.25">
      <c r="A107" s="202"/>
      <c r="B107" s="18"/>
      <c r="C107" s="183"/>
      <c r="D107" s="227"/>
      <c r="E107" s="204"/>
    </row>
    <row r="108" spans="1:5" x14ac:dyDescent="0.25">
      <c r="A108" s="202"/>
      <c r="B108" s="18"/>
      <c r="C108" s="183"/>
      <c r="D108" s="227"/>
      <c r="E108" s="204"/>
    </row>
    <row r="109" spans="1:5" x14ac:dyDescent="0.25">
      <c r="A109" s="202"/>
      <c r="B109" s="18"/>
      <c r="C109" s="183"/>
      <c r="D109" s="227"/>
      <c r="E109" s="204"/>
    </row>
    <row r="110" spans="1:5" x14ac:dyDescent="0.25">
      <c r="A110" s="202"/>
      <c r="B110" s="18"/>
      <c r="C110" s="184"/>
      <c r="D110" s="228"/>
      <c r="E110" s="204"/>
    </row>
    <row r="111" spans="1:5" x14ac:dyDescent="0.25">
      <c r="A111" s="202"/>
      <c r="B111" s="18"/>
      <c r="C111" s="185"/>
      <c r="D111" s="229"/>
      <c r="E111" s="204"/>
    </row>
    <row r="112" spans="1:5" x14ac:dyDescent="0.25">
      <c r="A112" s="202"/>
      <c r="B112" s="18"/>
      <c r="C112" s="186"/>
      <c r="D112" s="230"/>
      <c r="E112" s="204"/>
    </row>
    <row r="113" spans="1:5" x14ac:dyDescent="0.25">
      <c r="A113" s="202"/>
      <c r="B113" s="18"/>
      <c r="C113" s="185"/>
      <c r="D113" s="229"/>
      <c r="E113" s="204"/>
    </row>
    <row r="114" spans="1:5" x14ac:dyDescent="0.25">
      <c r="A114" s="203"/>
      <c r="B114" s="18"/>
      <c r="C114" s="188"/>
      <c r="D114" s="231"/>
      <c r="E114" s="204"/>
    </row>
    <row r="115" spans="1:5" x14ac:dyDescent="0.25">
      <c r="A115" s="203"/>
      <c r="B115" s="182"/>
      <c r="C115" s="188"/>
      <c r="D115" s="231"/>
      <c r="E115" s="204"/>
    </row>
    <row r="116" spans="1:5" x14ac:dyDescent="0.25">
      <c r="A116" s="203"/>
      <c r="B116" s="182"/>
      <c r="C116" s="188"/>
      <c r="D116" s="231"/>
      <c r="E116" s="204"/>
    </row>
    <row r="117" spans="1:5" x14ac:dyDescent="0.25">
      <c r="A117" s="203"/>
      <c r="B117" s="182"/>
      <c r="C117" s="188"/>
      <c r="D117" s="231"/>
      <c r="E117" s="204"/>
    </row>
    <row r="118" spans="1:5" x14ac:dyDescent="0.25">
      <c r="A118" s="203"/>
      <c r="B118" s="182"/>
      <c r="C118" s="188"/>
      <c r="D118" s="231"/>
      <c r="E118" s="204"/>
    </row>
    <row r="119" spans="1:5" x14ac:dyDescent="0.25">
      <c r="A119" s="203"/>
      <c r="B119" s="182"/>
      <c r="C119" s="188"/>
      <c r="D119" s="231"/>
      <c r="E119" s="204"/>
    </row>
    <row r="120" spans="1:5" x14ac:dyDescent="0.25">
      <c r="A120" s="203"/>
      <c r="B120" s="18"/>
      <c r="C120" s="188"/>
      <c r="D120" s="231"/>
      <c r="E120" s="204"/>
    </row>
    <row r="121" spans="1:5" x14ac:dyDescent="0.25">
      <c r="A121" s="203"/>
      <c r="B121" s="182"/>
      <c r="C121" s="188"/>
      <c r="D121" s="231"/>
      <c r="E121" s="204"/>
    </row>
    <row r="122" spans="1:5" x14ac:dyDescent="0.25">
      <c r="A122" s="203"/>
      <c r="B122" s="182"/>
      <c r="C122" s="188"/>
      <c r="D122" s="231"/>
      <c r="E122" s="204"/>
    </row>
    <row r="123" spans="1:5" x14ac:dyDescent="0.25">
      <c r="A123" s="203"/>
      <c r="B123" s="182"/>
      <c r="C123" s="188"/>
      <c r="D123" s="231"/>
      <c r="E123" s="204"/>
    </row>
    <row r="124" spans="1:5" x14ac:dyDescent="0.25">
      <c r="A124" s="203"/>
      <c r="B124" s="182"/>
      <c r="C124" s="188"/>
      <c r="D124" s="231"/>
      <c r="E124" s="204"/>
    </row>
    <row r="125" spans="1:5" x14ac:dyDescent="0.25">
      <c r="A125" s="203"/>
      <c r="B125" s="182"/>
      <c r="C125" s="188"/>
      <c r="D125" s="231"/>
      <c r="E125" s="204"/>
    </row>
    <row r="126" spans="1:5" x14ac:dyDescent="0.25">
      <c r="A126" s="203"/>
      <c r="B126" s="182"/>
      <c r="C126" s="188"/>
      <c r="D126" s="231"/>
      <c r="E126" s="204"/>
    </row>
    <row r="127" spans="1:5" x14ac:dyDescent="0.25">
      <c r="A127" s="203"/>
      <c r="B127" s="182"/>
      <c r="C127" s="188"/>
      <c r="D127" s="231"/>
      <c r="E127" s="204"/>
    </row>
    <row r="128" spans="1:5" x14ac:dyDescent="0.25">
      <c r="A128" s="203"/>
      <c r="B128" s="182"/>
      <c r="C128" s="188"/>
      <c r="D128" s="231"/>
      <c r="E128" s="204"/>
    </row>
    <row r="129" spans="1:5" x14ac:dyDescent="0.25">
      <c r="A129" s="203"/>
      <c r="B129" s="182"/>
      <c r="C129" s="188"/>
      <c r="D129" s="231"/>
      <c r="E129" s="204"/>
    </row>
    <row r="130" spans="1:5" x14ac:dyDescent="0.25">
      <c r="A130" s="203"/>
      <c r="B130" s="182"/>
      <c r="C130" s="188"/>
      <c r="D130" s="231"/>
      <c r="E130" s="204"/>
    </row>
    <row r="131" spans="1:5" x14ac:dyDescent="0.25">
      <c r="A131" s="203"/>
      <c r="B131" s="182"/>
      <c r="C131" s="188"/>
      <c r="D131" s="231"/>
      <c r="E131" s="204"/>
    </row>
    <row r="132" spans="1:5" x14ac:dyDescent="0.25">
      <c r="A132" s="203"/>
      <c r="B132" s="18"/>
      <c r="C132" s="188"/>
      <c r="D132" s="231"/>
      <c r="E132" s="204"/>
    </row>
    <row r="133" spans="1:5" x14ac:dyDescent="0.25">
      <c r="A133" s="203"/>
      <c r="B133" s="182"/>
      <c r="C133" s="188"/>
      <c r="D133" s="231"/>
      <c r="E133" s="204"/>
    </row>
    <row r="134" spans="1:5" x14ac:dyDescent="0.25">
      <c r="A134" s="203"/>
      <c r="B134" s="182"/>
      <c r="C134" s="188"/>
      <c r="D134" s="231"/>
      <c r="E134" s="204"/>
    </row>
    <row r="135" spans="1:5" x14ac:dyDescent="0.25">
      <c r="A135" s="203"/>
      <c r="B135" s="182"/>
      <c r="C135" s="188"/>
      <c r="D135" s="231"/>
      <c r="E135" s="204"/>
    </row>
    <row r="136" spans="1:5" x14ac:dyDescent="0.25">
      <c r="A136" s="203"/>
      <c r="B136" s="182"/>
      <c r="C136" s="188"/>
      <c r="D136" s="231"/>
      <c r="E136" s="204"/>
    </row>
    <row r="137" spans="1:5" x14ac:dyDescent="0.25">
      <c r="A137" s="203"/>
      <c r="B137" s="182"/>
      <c r="C137" s="188"/>
      <c r="D137" s="231"/>
      <c r="E137" s="204"/>
    </row>
    <row r="138" spans="1:5" x14ac:dyDescent="0.25">
      <c r="A138" s="203"/>
      <c r="B138" s="182"/>
      <c r="C138" s="188"/>
      <c r="D138" s="231"/>
      <c r="E138" s="204"/>
    </row>
    <row r="139" spans="1:5" x14ac:dyDescent="0.25">
      <c r="A139" s="203"/>
      <c r="B139" s="182"/>
      <c r="C139" s="188"/>
      <c r="D139" s="231"/>
      <c r="E139" s="204"/>
    </row>
    <row r="140" spans="1:5" x14ac:dyDescent="0.25">
      <c r="A140" s="203"/>
      <c r="B140" s="18"/>
      <c r="C140" s="188"/>
      <c r="D140" s="231"/>
      <c r="E140" s="204"/>
    </row>
    <row r="141" spans="1:5" x14ac:dyDescent="0.25">
      <c r="A141" s="203"/>
      <c r="B141" s="182"/>
      <c r="C141" s="188"/>
      <c r="D141" s="231"/>
      <c r="E141" s="204"/>
    </row>
    <row r="142" spans="1:5" x14ac:dyDescent="0.25">
      <c r="A142" s="203"/>
      <c r="B142" s="182"/>
      <c r="C142" s="188"/>
      <c r="D142" s="231"/>
      <c r="E142" s="204"/>
    </row>
    <row r="143" spans="1:5" x14ac:dyDescent="0.25">
      <c r="A143" s="203"/>
      <c r="B143" s="182"/>
      <c r="C143" s="188"/>
      <c r="D143" s="231"/>
      <c r="E143" s="204"/>
    </row>
    <row r="144" spans="1:5" x14ac:dyDescent="0.25">
      <c r="A144" s="203"/>
      <c r="B144" s="182"/>
      <c r="C144" s="188"/>
      <c r="D144" s="231"/>
      <c r="E144" s="204"/>
    </row>
    <row r="145" spans="1:5" x14ac:dyDescent="0.25">
      <c r="A145" s="203"/>
      <c r="B145" s="182"/>
      <c r="C145" s="188"/>
      <c r="D145" s="231"/>
      <c r="E145" s="204"/>
    </row>
    <row r="146" spans="1:5" x14ac:dyDescent="0.25">
      <c r="A146" s="203"/>
      <c r="B146" s="182"/>
      <c r="C146" s="188"/>
      <c r="D146" s="231"/>
      <c r="E146" s="204"/>
    </row>
    <row r="147" spans="1:5" x14ac:dyDescent="0.25">
      <c r="A147" s="203"/>
      <c r="B147" s="182"/>
      <c r="C147" s="188"/>
      <c r="D147" s="231"/>
      <c r="E147" s="204"/>
    </row>
    <row r="148" spans="1:5" x14ac:dyDescent="0.25">
      <c r="A148" s="203"/>
      <c r="B148" s="18"/>
      <c r="C148" s="190"/>
      <c r="D148" s="232"/>
      <c r="E148" s="204"/>
    </row>
    <row r="149" spans="1:5" x14ac:dyDescent="0.25">
      <c r="A149" s="203"/>
      <c r="B149" s="182"/>
      <c r="C149" s="188"/>
      <c r="D149" s="231"/>
      <c r="E149" s="204"/>
    </row>
    <row r="150" spans="1:5" x14ac:dyDescent="0.25">
      <c r="A150" s="203"/>
      <c r="B150" s="182"/>
      <c r="C150" s="188"/>
      <c r="D150" s="231"/>
      <c r="E150" s="204"/>
    </row>
    <row r="151" spans="1:5" x14ac:dyDescent="0.25">
      <c r="A151" s="203"/>
      <c r="B151" s="182"/>
      <c r="C151" s="188"/>
      <c r="D151" s="231"/>
      <c r="E151" s="204"/>
    </row>
    <row r="152" spans="1:5" x14ac:dyDescent="0.25">
      <c r="A152" s="203"/>
      <c r="B152" s="182"/>
      <c r="C152" s="188"/>
      <c r="D152" s="231"/>
      <c r="E152" s="204"/>
    </row>
    <row r="153" spans="1:5" x14ac:dyDescent="0.25">
      <c r="A153" s="203"/>
      <c r="B153" s="182"/>
      <c r="C153" s="188"/>
      <c r="D153" s="231"/>
      <c r="E153" s="204"/>
    </row>
    <row r="154" spans="1:5" x14ac:dyDescent="0.25">
      <c r="A154" s="203"/>
      <c r="B154" s="182"/>
      <c r="C154" s="188"/>
      <c r="D154" s="231"/>
      <c r="E154" s="204"/>
    </row>
    <row r="155" spans="1:5" x14ac:dyDescent="0.25">
      <c r="A155" s="203"/>
      <c r="B155" s="182"/>
      <c r="C155" s="188"/>
      <c r="D155" s="231"/>
      <c r="E155" s="204"/>
    </row>
    <row r="156" spans="1:5" x14ac:dyDescent="0.25">
      <c r="A156" s="203"/>
      <c r="B156" s="18"/>
      <c r="C156" s="190"/>
      <c r="D156" s="232"/>
      <c r="E156" s="204"/>
    </row>
    <row r="157" spans="1:5" x14ac:dyDescent="0.25">
      <c r="A157" s="203"/>
      <c r="B157" s="182"/>
      <c r="C157" s="191"/>
      <c r="D157" s="233"/>
      <c r="E157" s="204"/>
    </row>
    <row r="158" spans="1:5" x14ac:dyDescent="0.25">
      <c r="A158" s="203"/>
      <c r="B158" s="182"/>
      <c r="C158" s="191"/>
      <c r="D158" s="233"/>
      <c r="E158" s="204"/>
    </row>
    <row r="159" spans="1:5" x14ac:dyDescent="0.25">
      <c r="A159" s="203"/>
      <c r="B159" s="182"/>
      <c r="C159" s="191"/>
      <c r="D159" s="233"/>
      <c r="E159" s="204"/>
    </row>
    <row r="160" spans="1:5" x14ac:dyDescent="0.25">
      <c r="A160" s="203"/>
      <c r="B160" s="182"/>
      <c r="C160" s="191"/>
      <c r="D160" s="233"/>
      <c r="E160" s="204"/>
    </row>
    <row r="161" spans="1:5" x14ac:dyDescent="0.25">
      <c r="A161" s="203"/>
      <c r="B161" s="182"/>
      <c r="C161" s="191"/>
      <c r="D161" s="233"/>
      <c r="E161" s="204"/>
    </row>
    <row r="162" spans="1:5" x14ac:dyDescent="0.25">
      <c r="A162" s="203"/>
      <c r="B162" s="182"/>
      <c r="C162" s="191"/>
      <c r="D162" s="233"/>
      <c r="E162" s="204"/>
    </row>
    <row r="163" spans="1:5" x14ac:dyDescent="0.25">
      <c r="A163" s="203"/>
      <c r="B163" s="182"/>
      <c r="C163" s="191"/>
      <c r="D163" s="233"/>
      <c r="E163" s="204"/>
    </row>
    <row r="164" spans="1:5" x14ac:dyDescent="0.25">
      <c r="A164" s="203"/>
      <c r="B164" s="182"/>
      <c r="C164" s="191"/>
      <c r="D164" s="233"/>
      <c r="E164" s="204"/>
    </row>
    <row r="165" spans="1:5" x14ac:dyDescent="0.25">
      <c r="A165" s="203"/>
      <c r="B165" s="18"/>
      <c r="C165" s="192"/>
      <c r="D165" s="234"/>
      <c r="E165" s="204"/>
    </row>
    <row r="166" spans="1:5" x14ac:dyDescent="0.25">
      <c r="A166" s="203"/>
      <c r="B166" s="18"/>
      <c r="C166" s="192"/>
      <c r="D166" s="234"/>
      <c r="E166" s="204"/>
    </row>
    <row r="167" spans="1:5" x14ac:dyDescent="0.25">
      <c r="A167" s="203"/>
      <c r="B167" s="182"/>
      <c r="C167" s="192"/>
      <c r="D167" s="234"/>
      <c r="E167" s="204"/>
    </row>
    <row r="168" spans="1:5" x14ac:dyDescent="0.25">
      <c r="A168" s="203"/>
      <c r="B168" s="182"/>
      <c r="C168" s="192"/>
      <c r="D168" s="234"/>
      <c r="E168" s="204"/>
    </row>
    <row r="169" spans="1:5" x14ac:dyDescent="0.25">
      <c r="A169" s="203"/>
      <c r="B169" s="182"/>
      <c r="C169" s="192"/>
      <c r="D169" s="234"/>
      <c r="E169" s="204"/>
    </row>
    <row r="170" spans="1:5" x14ac:dyDescent="0.25">
      <c r="A170" s="203"/>
      <c r="B170" s="182"/>
      <c r="C170" s="190"/>
      <c r="D170" s="232"/>
      <c r="E170" s="204"/>
    </row>
    <row r="171" spans="1:5" x14ac:dyDescent="0.25">
      <c r="A171" s="203"/>
      <c r="B171" s="182"/>
      <c r="C171" s="188"/>
      <c r="D171" s="231"/>
      <c r="E171" s="204"/>
    </row>
    <row r="172" spans="1:5" x14ac:dyDescent="0.25">
      <c r="A172" s="203"/>
      <c r="B172" s="182"/>
      <c r="C172" s="188"/>
      <c r="D172" s="231"/>
      <c r="E172" s="204"/>
    </row>
    <row r="173" spans="1:5" x14ac:dyDescent="0.25">
      <c r="A173" s="203"/>
      <c r="B173" s="182"/>
      <c r="C173" s="188"/>
      <c r="D173" s="231"/>
      <c r="E173" s="204"/>
    </row>
    <row r="174" spans="1:5" x14ac:dyDescent="0.25">
      <c r="A174" s="203"/>
      <c r="B174" s="182"/>
      <c r="C174" s="188"/>
      <c r="D174" s="231"/>
      <c r="E174" s="204"/>
    </row>
    <row r="175" spans="1:5" x14ac:dyDescent="0.25">
      <c r="A175" s="203"/>
      <c r="B175" s="182"/>
      <c r="C175" s="188"/>
      <c r="D175" s="231"/>
      <c r="E175" s="204"/>
    </row>
    <row r="176" spans="1:5" x14ac:dyDescent="0.25">
      <c r="A176" s="203"/>
      <c r="B176" s="182"/>
      <c r="C176" s="188"/>
      <c r="D176" s="231"/>
      <c r="E176" s="204"/>
    </row>
    <row r="177" spans="1:5" x14ac:dyDescent="0.25">
      <c r="A177" s="203"/>
      <c r="B177" s="182"/>
      <c r="C177" s="188"/>
      <c r="D177" s="231"/>
      <c r="E177" s="204"/>
    </row>
    <row r="178" spans="1:5" x14ac:dyDescent="0.25">
      <c r="A178" s="203"/>
      <c r="B178" s="182"/>
      <c r="C178" s="188"/>
      <c r="D178" s="231"/>
      <c r="E178" s="204"/>
    </row>
    <row r="179" spans="1:5" x14ac:dyDescent="0.25">
      <c r="A179" s="203"/>
      <c r="B179" s="182"/>
      <c r="C179" s="188"/>
      <c r="D179" s="231"/>
      <c r="E179" s="204"/>
    </row>
    <row r="180" spans="1:5" x14ac:dyDescent="0.25">
      <c r="A180" s="203"/>
      <c r="B180" s="182"/>
      <c r="C180" s="188"/>
      <c r="D180" s="231"/>
      <c r="E180" s="204"/>
    </row>
    <row r="181" spans="1:5" x14ac:dyDescent="0.25">
      <c r="A181" s="203"/>
      <c r="B181" s="182"/>
      <c r="C181" s="188"/>
      <c r="D181" s="231"/>
      <c r="E181" s="204"/>
    </row>
    <row r="182" spans="1:5" x14ac:dyDescent="0.25">
      <c r="A182" s="203"/>
      <c r="B182" s="182"/>
      <c r="C182" s="188"/>
      <c r="D182" s="231"/>
      <c r="E182" s="204"/>
    </row>
    <row r="183" spans="1:5" x14ac:dyDescent="0.25">
      <c r="A183" s="203"/>
      <c r="B183" s="182"/>
      <c r="C183" s="188"/>
      <c r="D183" s="231"/>
      <c r="E183" s="204"/>
    </row>
    <row r="184" spans="1:5" x14ac:dyDescent="0.25">
      <c r="A184" s="203"/>
      <c r="B184" s="182"/>
      <c r="C184" s="188"/>
      <c r="D184" s="231"/>
      <c r="E184" s="204"/>
    </row>
    <row r="185" spans="1:5" x14ac:dyDescent="0.25">
      <c r="A185" s="203"/>
      <c r="B185" s="182"/>
      <c r="C185" s="188"/>
      <c r="D185" s="231"/>
      <c r="E185" s="204"/>
    </row>
    <row r="186" spans="1:5" x14ac:dyDescent="0.25">
      <c r="A186" s="203"/>
      <c r="B186" s="182"/>
      <c r="C186" s="188"/>
      <c r="D186" s="231"/>
      <c r="E186" s="204"/>
    </row>
    <row r="187" spans="1:5" x14ac:dyDescent="0.25">
      <c r="A187" s="203"/>
      <c r="B187" s="18"/>
      <c r="C187" s="188"/>
      <c r="D187" s="231"/>
      <c r="E187" s="204"/>
    </row>
    <row r="188" spans="1:5" x14ac:dyDescent="0.25">
      <c r="A188" s="203"/>
      <c r="B188" s="182"/>
      <c r="C188" s="188"/>
      <c r="D188" s="231"/>
      <c r="E188" s="204"/>
    </row>
    <row r="189" spans="1:5" x14ac:dyDescent="0.25">
      <c r="A189" s="203"/>
      <c r="B189" s="18"/>
      <c r="C189" s="188"/>
      <c r="D189" s="231"/>
      <c r="E189" s="204"/>
    </row>
    <row r="190" spans="1:5" x14ac:dyDescent="0.25">
      <c r="A190" s="203"/>
      <c r="B190" s="18"/>
      <c r="C190" s="188"/>
      <c r="D190" s="231"/>
      <c r="E190" s="204"/>
    </row>
    <row r="191" spans="1:5" x14ac:dyDescent="0.25">
      <c r="A191" s="203"/>
      <c r="B191" s="18"/>
      <c r="C191" s="188"/>
      <c r="D191" s="231"/>
      <c r="E191" s="204"/>
    </row>
    <row r="192" spans="1:5" x14ac:dyDescent="0.25">
      <c r="A192" s="203"/>
      <c r="B192" s="18"/>
      <c r="C192" s="188"/>
      <c r="D192" s="231"/>
      <c r="E192" s="204"/>
    </row>
    <row r="193" spans="1:5" x14ac:dyDescent="0.25">
      <c r="A193" s="203"/>
      <c r="B193" s="18"/>
      <c r="C193" s="188"/>
      <c r="D193" s="231"/>
      <c r="E193" s="204"/>
    </row>
    <row r="194" spans="1:5" x14ac:dyDescent="0.25">
      <c r="A194" s="203"/>
      <c r="B194" s="18"/>
      <c r="C194" s="188"/>
      <c r="D194" s="231"/>
      <c r="E194" s="204"/>
    </row>
    <row r="195" spans="1:5" x14ac:dyDescent="0.25">
      <c r="A195" s="203"/>
      <c r="B195" s="18"/>
      <c r="C195" s="188"/>
      <c r="D195" s="231"/>
      <c r="E195" s="204"/>
    </row>
    <row r="196" spans="1:5" x14ac:dyDescent="0.25">
      <c r="A196" s="203"/>
      <c r="B196" s="182"/>
      <c r="C196" s="188"/>
      <c r="D196" s="231"/>
      <c r="E196" s="204"/>
    </row>
    <row r="197" spans="1:5" x14ac:dyDescent="0.25">
      <c r="A197" s="203"/>
      <c r="B197" s="18"/>
      <c r="C197" s="188"/>
      <c r="D197" s="231"/>
      <c r="E197" s="204"/>
    </row>
    <row r="198" spans="1:5" x14ac:dyDescent="0.25">
      <c r="A198" s="203"/>
      <c r="B198" s="18"/>
      <c r="C198" s="188"/>
      <c r="D198" s="231"/>
      <c r="E198" s="204"/>
    </row>
    <row r="199" spans="1:5" x14ac:dyDescent="0.25">
      <c r="A199" s="203"/>
      <c r="B199" s="18"/>
      <c r="C199" s="188"/>
      <c r="D199" s="231"/>
      <c r="E199" s="204"/>
    </row>
    <row r="200" spans="1:5" x14ac:dyDescent="0.25">
      <c r="A200" s="203"/>
      <c r="B200" s="18"/>
      <c r="C200" s="188"/>
      <c r="D200" s="231"/>
      <c r="E200" s="204"/>
    </row>
    <row r="201" spans="1:5" x14ac:dyDescent="0.25">
      <c r="A201" s="203"/>
      <c r="B201" s="18"/>
      <c r="C201" s="188"/>
      <c r="D201" s="231"/>
      <c r="E201" s="204"/>
    </row>
    <row r="202" spans="1:5" x14ac:dyDescent="0.25">
      <c r="A202" s="203"/>
      <c r="B202" s="18"/>
      <c r="C202" s="188"/>
      <c r="D202" s="231"/>
      <c r="E202" s="204"/>
    </row>
    <row r="203" spans="1:5" x14ac:dyDescent="0.25">
      <c r="A203" s="203"/>
      <c r="B203" s="182"/>
      <c r="C203" s="188"/>
      <c r="D203" s="231"/>
      <c r="E203" s="204"/>
    </row>
    <row r="204" spans="1:5" x14ac:dyDescent="0.25">
      <c r="A204" s="203"/>
      <c r="B204" s="18"/>
      <c r="C204" s="188"/>
      <c r="D204" s="231"/>
      <c r="E204" s="204"/>
    </row>
    <row r="205" spans="1:5" x14ac:dyDescent="0.25">
      <c r="A205" s="203"/>
      <c r="B205" s="18"/>
      <c r="C205" s="188"/>
      <c r="D205" s="231"/>
      <c r="E205" s="204"/>
    </row>
    <row r="206" spans="1:5" x14ac:dyDescent="0.25">
      <c r="A206" s="203"/>
      <c r="B206" s="18"/>
      <c r="C206" s="188"/>
      <c r="D206" s="231"/>
      <c r="E206" s="204"/>
    </row>
    <row r="207" spans="1:5" x14ac:dyDescent="0.25">
      <c r="A207" s="203"/>
      <c r="B207" s="18"/>
      <c r="C207" s="183"/>
      <c r="D207" s="227"/>
      <c r="E207" s="204"/>
    </row>
    <row r="208" spans="1:5" x14ac:dyDescent="0.25">
      <c r="A208" s="203"/>
      <c r="B208" s="18"/>
      <c r="C208" s="188"/>
      <c r="D208" s="231"/>
      <c r="E208" s="204"/>
    </row>
    <row r="209" spans="1:5" x14ac:dyDescent="0.25">
      <c r="A209" s="203"/>
      <c r="B209" s="182"/>
      <c r="C209" s="188"/>
      <c r="D209" s="231"/>
      <c r="E209" s="204"/>
    </row>
    <row r="210" spans="1:5" x14ac:dyDescent="0.25">
      <c r="A210" s="203"/>
      <c r="B210" s="18"/>
      <c r="C210" s="188"/>
      <c r="D210" s="231"/>
      <c r="E210" s="204"/>
    </row>
    <row r="211" spans="1:5" x14ac:dyDescent="0.25">
      <c r="A211" s="203"/>
      <c r="B211" s="18"/>
      <c r="C211" s="188"/>
      <c r="D211" s="231"/>
      <c r="E211" s="204"/>
    </row>
    <row r="212" spans="1:5" x14ac:dyDescent="0.25">
      <c r="A212" s="203"/>
      <c r="B212" s="18"/>
      <c r="C212" s="188"/>
      <c r="D212" s="231"/>
      <c r="E212" s="204"/>
    </row>
    <row r="213" spans="1:5" x14ac:dyDescent="0.25">
      <c r="A213" s="203"/>
      <c r="B213" s="182"/>
      <c r="C213" s="188"/>
      <c r="D213" s="231"/>
      <c r="E213" s="204"/>
    </row>
    <row r="214" spans="1:5" x14ac:dyDescent="0.25">
      <c r="A214" s="203"/>
      <c r="B214" s="18"/>
      <c r="C214" s="188"/>
      <c r="D214" s="231"/>
      <c r="E214" s="204"/>
    </row>
    <row r="215" spans="1:5" x14ac:dyDescent="0.25">
      <c r="A215" s="203"/>
      <c r="B215" s="182"/>
      <c r="C215" s="188"/>
      <c r="D215" s="231"/>
      <c r="E215" s="204"/>
    </row>
    <row r="216" spans="1:5" x14ac:dyDescent="0.25">
      <c r="A216" s="203"/>
      <c r="B216" s="18"/>
      <c r="C216" s="188"/>
      <c r="D216" s="231"/>
      <c r="E216" s="204"/>
    </row>
    <row r="217" spans="1:5" x14ac:dyDescent="0.25">
      <c r="A217" s="203"/>
      <c r="B217" s="18"/>
      <c r="C217" s="188"/>
      <c r="D217" s="231"/>
      <c r="E217" s="204"/>
    </row>
    <row r="218" spans="1:5" x14ac:dyDescent="0.25">
      <c r="A218" s="203"/>
      <c r="B218" s="18"/>
      <c r="C218" s="188"/>
      <c r="D218" s="231"/>
      <c r="E218" s="204"/>
    </row>
    <row r="219" spans="1:5" x14ac:dyDescent="0.25">
      <c r="A219" s="203"/>
      <c r="B219" s="18"/>
      <c r="C219" s="183"/>
      <c r="D219" s="227"/>
      <c r="E219" s="204"/>
    </row>
    <row r="220" spans="1:5" x14ac:dyDescent="0.25">
      <c r="A220" s="203"/>
      <c r="B220" s="18"/>
      <c r="C220" s="183"/>
      <c r="D220" s="227"/>
      <c r="E220" s="204"/>
    </row>
    <row r="221" spans="1:5" x14ac:dyDescent="0.25">
      <c r="A221" s="203"/>
      <c r="B221" s="18"/>
      <c r="C221" s="185"/>
      <c r="D221" s="229"/>
      <c r="E221" s="204"/>
    </row>
    <row r="222" spans="1:5" x14ac:dyDescent="0.25">
      <c r="A222" s="203"/>
      <c r="B222" s="18"/>
      <c r="C222" s="185"/>
      <c r="D222" s="229"/>
      <c r="E222" s="204"/>
    </row>
    <row r="223" spans="1:5" x14ac:dyDescent="0.25">
      <c r="A223" s="203"/>
      <c r="B223" s="18"/>
      <c r="C223" s="185"/>
      <c r="D223" s="229"/>
      <c r="E223" s="204"/>
    </row>
    <row r="224" spans="1:5" x14ac:dyDescent="0.25">
      <c r="A224" s="203"/>
      <c r="B224" s="18"/>
      <c r="C224" s="185"/>
      <c r="D224" s="229"/>
      <c r="E224" s="204"/>
    </row>
    <row r="225" spans="1:5" x14ac:dyDescent="0.25">
      <c r="A225" s="203"/>
      <c r="B225" s="182"/>
      <c r="C225" s="185"/>
      <c r="D225" s="229"/>
      <c r="E225" s="204"/>
    </row>
    <row r="226" spans="1:5" x14ac:dyDescent="0.25">
      <c r="A226" s="202"/>
      <c r="B226" s="18"/>
      <c r="C226" s="183"/>
      <c r="D226" s="227"/>
      <c r="E226" s="204"/>
    </row>
    <row r="227" spans="1:5" x14ac:dyDescent="0.25">
      <c r="A227" s="202"/>
      <c r="B227" s="18"/>
      <c r="C227" s="183"/>
      <c r="D227" s="227"/>
      <c r="E227" s="204"/>
    </row>
    <row r="228" spans="1:5" x14ac:dyDescent="0.25">
      <c r="A228" s="202"/>
      <c r="B228" s="18"/>
      <c r="C228" s="183"/>
      <c r="D228" s="227"/>
      <c r="E228" s="204"/>
    </row>
    <row r="229" spans="1:5" x14ac:dyDescent="0.25">
      <c r="A229" s="202"/>
      <c r="B229" s="18"/>
      <c r="C229" s="183"/>
      <c r="D229" s="227"/>
      <c r="E229" s="204"/>
    </row>
    <row r="230" spans="1:5" x14ac:dyDescent="0.25">
      <c r="A230" s="202"/>
      <c r="B230" s="18"/>
      <c r="C230" s="183"/>
      <c r="D230" s="227"/>
      <c r="E230" s="204"/>
    </row>
    <row r="231" spans="1:5" x14ac:dyDescent="0.25">
      <c r="A231" s="202"/>
      <c r="B231" s="18"/>
      <c r="C231" s="185"/>
      <c r="D231" s="229"/>
      <c r="E231" s="204"/>
    </row>
    <row r="232" spans="1:5" x14ac:dyDescent="0.25">
      <c r="A232" s="202"/>
      <c r="B232" s="18"/>
      <c r="C232" s="185"/>
      <c r="D232" s="229"/>
      <c r="E232" s="204"/>
    </row>
    <row r="233" spans="1:5" x14ac:dyDescent="0.25">
      <c r="A233" s="202"/>
      <c r="B233" s="18"/>
      <c r="C233" s="185"/>
      <c r="D233" s="229"/>
      <c r="E233" s="204"/>
    </row>
    <row r="234" spans="1:5" x14ac:dyDescent="0.25">
      <c r="A234" s="202"/>
      <c r="B234" s="182"/>
      <c r="C234" s="185"/>
      <c r="D234" s="229"/>
      <c r="E234" s="204"/>
    </row>
    <row r="235" spans="1:5" x14ac:dyDescent="0.25">
      <c r="A235" s="202"/>
      <c r="B235" s="189"/>
      <c r="C235" s="183"/>
      <c r="D235" s="227"/>
      <c r="E235" s="204"/>
    </row>
    <row r="236" spans="1:5" x14ac:dyDescent="0.25">
      <c r="A236" s="202"/>
      <c r="B236" s="189"/>
      <c r="C236" s="183"/>
      <c r="D236" s="227"/>
      <c r="E236" s="204"/>
    </row>
    <row r="237" spans="1:5" x14ac:dyDescent="0.25">
      <c r="A237" s="202"/>
      <c r="B237" s="189"/>
      <c r="C237" s="185"/>
      <c r="D237" s="229"/>
      <c r="E237" s="204"/>
    </row>
    <row r="238" spans="1:5" x14ac:dyDescent="0.25">
      <c r="A238" s="202"/>
      <c r="B238" s="189"/>
      <c r="C238" s="185"/>
      <c r="D238" s="229"/>
      <c r="E238" s="204"/>
    </row>
    <row r="239" spans="1:5" x14ac:dyDescent="0.25">
      <c r="A239" s="202"/>
      <c r="B239" s="189"/>
      <c r="C239" s="185"/>
      <c r="D239" s="229"/>
      <c r="E239" s="204"/>
    </row>
    <row r="240" spans="1:5" x14ac:dyDescent="0.25">
      <c r="A240" s="209"/>
      <c r="B240" s="210"/>
      <c r="C240" s="211"/>
      <c r="D240" s="235"/>
      <c r="E240" s="212"/>
    </row>
    <row r="243" spans="1:5" x14ac:dyDescent="0.25">
      <c r="A243" s="100"/>
      <c r="B243" s="100"/>
      <c r="C243" s="100"/>
      <c r="D243" s="100"/>
      <c r="E243" s="100"/>
    </row>
    <row r="244" spans="1:5" x14ac:dyDescent="0.25">
      <c r="A244" s="213"/>
      <c r="B244" s="214"/>
      <c r="C244" s="214"/>
      <c r="D244" s="215"/>
      <c r="E244" s="216"/>
    </row>
    <row r="245" spans="1:5" x14ac:dyDescent="0.25">
      <c r="A245" s="213"/>
      <c r="B245" s="214"/>
      <c r="C245" s="214"/>
      <c r="D245" s="215"/>
      <c r="E245" s="216"/>
    </row>
    <row r="246" spans="1:5" x14ac:dyDescent="0.25">
      <c r="A246" s="217"/>
      <c r="B246" s="218"/>
      <c r="C246" s="218"/>
      <c r="D246" s="219"/>
      <c r="E246" s="220"/>
    </row>
    <row r="247" spans="1:5" x14ac:dyDescent="0.25">
      <c r="A247" s="213"/>
      <c r="B247" s="214"/>
      <c r="C247" s="214"/>
      <c r="D247" s="215"/>
      <c r="E247" s="216"/>
    </row>
    <row r="248" spans="1:5" x14ac:dyDescent="0.25">
      <c r="A248" s="213"/>
      <c r="B248" s="214"/>
      <c r="C248" s="214"/>
      <c r="D248" s="215"/>
      <c r="E248" s="216"/>
    </row>
    <row r="249" spans="1:5" x14ac:dyDescent="0.25">
      <c r="A249" s="217"/>
      <c r="B249" s="218"/>
      <c r="C249" s="218"/>
      <c r="D249" s="219"/>
      <c r="E249" s="220"/>
    </row>
    <row r="250" spans="1:5" x14ac:dyDescent="0.25">
      <c r="A250" s="217"/>
      <c r="B250" s="218"/>
      <c r="C250" s="218"/>
      <c r="D250" s="219"/>
      <c r="E250" s="220"/>
    </row>
    <row r="251" spans="1:5" x14ac:dyDescent="0.25">
      <c r="A251" s="221"/>
      <c r="B251" s="222"/>
      <c r="C251" s="222"/>
      <c r="D251" s="223"/>
      <c r="E251" s="224"/>
    </row>
  </sheetData>
  <mergeCells count="2">
    <mergeCell ref="D53:D56"/>
    <mergeCell ref="A1:B2"/>
  </mergeCells>
  <phoneticPr fontId="2" type="noConversion"/>
  <dataValidations disablePrompts="1" count="1">
    <dataValidation type="list" allowBlank="1" showInputMessage="1" showErrorMessage="1" sqref="P14" xr:uid="{AACA44CD-D7F8-4473-9592-3B5AA28A1F5F}">
      <formula1>$B$61:$B$69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U44"/>
  <sheetViews>
    <sheetView workbookViewId="0">
      <selection activeCell="J43" sqref="A1:XFD1048576"/>
    </sheetView>
  </sheetViews>
  <sheetFormatPr baseColWidth="10" defaultColWidth="9.140625" defaultRowHeight="15" x14ac:dyDescent="0.25"/>
  <cols>
    <col min="1" max="1" width="27" bestFit="1" customWidth="1"/>
    <col min="3" max="3" width="11" bestFit="1" customWidth="1"/>
    <col min="4" max="4" width="9.5703125" bestFit="1" customWidth="1"/>
    <col min="5" max="5" width="11.85546875" bestFit="1" customWidth="1"/>
    <col min="17" max="17" width="21.42578125" customWidth="1"/>
    <col min="20" max="20" width="9.42578125" bestFit="1" customWidth="1"/>
  </cols>
  <sheetData>
    <row r="1" spans="1:20" x14ac:dyDescent="0.25">
      <c r="A1" s="274"/>
      <c r="B1" s="278"/>
    </row>
    <row r="2" spans="1:20" x14ac:dyDescent="0.25">
      <c r="A2" s="278"/>
      <c r="B2" s="278"/>
    </row>
    <row r="13" spans="1:20" x14ac:dyDescent="0.25">
      <c r="A13" s="7"/>
      <c r="C13" s="2"/>
      <c r="D13" s="2"/>
      <c r="E13" s="2"/>
      <c r="Q13" s="128"/>
      <c r="R13" s="129"/>
      <c r="S13" s="129"/>
      <c r="T13" s="130"/>
    </row>
    <row r="14" spans="1:20" x14ac:dyDescent="0.25">
      <c r="C14" s="2"/>
      <c r="D14" s="2"/>
      <c r="E14" s="2"/>
      <c r="Q14" s="15"/>
      <c r="R14" s="125"/>
      <c r="S14" s="22"/>
      <c r="T14" s="126"/>
    </row>
    <row r="15" spans="1:20" x14ac:dyDescent="0.25">
      <c r="A15" s="25"/>
      <c r="B15" s="19"/>
      <c r="C15" s="131"/>
      <c r="D15" s="42"/>
      <c r="E15" s="43"/>
      <c r="Q15" s="15"/>
      <c r="R15" s="125"/>
      <c r="S15" s="22"/>
      <c r="T15" s="126"/>
    </row>
    <row r="16" spans="1:20" x14ac:dyDescent="0.25">
      <c r="A16" s="15"/>
      <c r="C16" s="56"/>
      <c r="E16" s="28"/>
      <c r="Q16" s="15"/>
      <c r="R16" s="125"/>
      <c r="S16" s="22"/>
      <c r="T16" s="126"/>
    </row>
    <row r="17" spans="1:21" x14ac:dyDescent="0.25">
      <c r="A17" s="52"/>
      <c r="C17" s="56"/>
      <c r="E17" s="28"/>
      <c r="Q17" s="15"/>
      <c r="R17" s="125"/>
      <c r="S17" s="22"/>
      <c r="T17" s="126"/>
    </row>
    <row r="18" spans="1:21" x14ac:dyDescent="0.25">
      <c r="A18" s="52"/>
      <c r="C18" s="56"/>
      <c r="E18" s="28"/>
      <c r="Q18" s="15"/>
      <c r="S18" s="22"/>
      <c r="T18" s="126"/>
    </row>
    <row r="19" spans="1:21" x14ac:dyDescent="0.25">
      <c r="A19" s="52"/>
      <c r="C19" s="56"/>
      <c r="E19" s="28"/>
      <c r="Q19" s="15"/>
      <c r="S19" s="22"/>
      <c r="T19" s="126"/>
    </row>
    <row r="20" spans="1:21" x14ac:dyDescent="0.25">
      <c r="A20" s="53"/>
      <c r="B20" s="24"/>
      <c r="C20" s="132"/>
      <c r="D20" s="24"/>
      <c r="E20" s="28"/>
      <c r="Q20" s="15"/>
      <c r="S20" s="22"/>
      <c r="T20" s="126"/>
    </row>
    <row r="21" spans="1:21" x14ac:dyDescent="0.25">
      <c r="A21" s="49"/>
      <c r="C21" s="56"/>
      <c r="E21" s="43"/>
      <c r="Q21" s="15"/>
      <c r="S21" s="22"/>
      <c r="T21" s="126"/>
    </row>
    <row r="22" spans="1:21" x14ac:dyDescent="0.25">
      <c r="A22" s="49"/>
      <c r="C22" s="56"/>
      <c r="E22" s="28"/>
      <c r="Q22" s="23"/>
      <c r="R22" s="24"/>
      <c r="S22" s="127"/>
      <c r="T22" s="112"/>
    </row>
    <row r="23" spans="1:21" x14ac:dyDescent="0.25">
      <c r="C23" s="56"/>
      <c r="E23" s="28"/>
    </row>
    <row r="24" spans="1:21" x14ac:dyDescent="0.25">
      <c r="C24" s="56"/>
      <c r="E24" s="28"/>
      <c r="Q24" s="128"/>
      <c r="R24" s="129"/>
      <c r="S24" s="129"/>
      <c r="T24" s="129"/>
      <c r="U24" s="134"/>
    </row>
    <row r="25" spans="1:21" x14ac:dyDescent="0.25">
      <c r="A25" s="49"/>
      <c r="C25" s="56"/>
      <c r="E25" s="28"/>
      <c r="Q25" s="15"/>
      <c r="S25" s="135"/>
      <c r="T25" s="136"/>
      <c r="U25" s="133"/>
    </row>
    <row r="26" spans="1:21" x14ac:dyDescent="0.25">
      <c r="C26" s="56"/>
      <c r="E26" s="28"/>
      <c r="Q26" s="15"/>
      <c r="S26" s="22"/>
      <c r="T26" s="137"/>
      <c r="U26" s="22"/>
    </row>
    <row r="27" spans="1:21" x14ac:dyDescent="0.25">
      <c r="A27" s="21"/>
      <c r="B27" s="19"/>
      <c r="C27" s="31"/>
      <c r="D27" s="19"/>
      <c r="E27" s="74"/>
      <c r="Q27" s="15"/>
      <c r="S27" s="22"/>
      <c r="T27" s="137"/>
      <c r="U27" s="22"/>
    </row>
    <row r="28" spans="1:21" x14ac:dyDescent="0.25">
      <c r="A28" s="15"/>
      <c r="C28" s="3"/>
      <c r="E28" s="29"/>
      <c r="Q28" s="15"/>
      <c r="S28" s="22"/>
      <c r="T28" s="137"/>
      <c r="U28" s="22"/>
    </row>
    <row r="29" spans="1:21" x14ac:dyDescent="0.25">
      <c r="A29" s="23"/>
      <c r="B29" s="24"/>
      <c r="C29" s="32"/>
      <c r="D29" s="24"/>
      <c r="E29" s="75"/>
      <c r="Q29" s="15"/>
      <c r="S29" s="22"/>
      <c r="T29" s="137"/>
      <c r="U29" s="22"/>
    </row>
    <row r="30" spans="1:21" ht="15.75" thickBot="1" x14ac:dyDescent="0.3">
      <c r="C30" s="72"/>
      <c r="D30" s="73"/>
      <c r="Q30" s="15"/>
      <c r="S30" s="22"/>
      <c r="T30" s="137"/>
      <c r="U30" s="22"/>
    </row>
    <row r="31" spans="1:21" ht="16.5" thickBot="1" x14ac:dyDescent="0.3">
      <c r="E31" s="27"/>
      <c r="Q31" s="15"/>
      <c r="S31" s="22"/>
      <c r="T31" s="137"/>
      <c r="U31" s="22"/>
    </row>
    <row r="32" spans="1:21" x14ac:dyDescent="0.25">
      <c r="Q32" s="15"/>
      <c r="S32" s="22"/>
      <c r="T32" s="137"/>
      <c r="U32" s="87"/>
    </row>
    <row r="33" spans="1:21" x14ac:dyDescent="0.25">
      <c r="E33" s="255"/>
      <c r="Q33" s="23"/>
      <c r="R33" s="24"/>
      <c r="S33" s="127"/>
      <c r="T33" s="124"/>
      <c r="U33" s="127"/>
    </row>
    <row r="35" spans="1:21" x14ac:dyDescent="0.25">
      <c r="Q35" s="128"/>
      <c r="R35" s="129"/>
      <c r="S35" s="129"/>
      <c r="T35" s="129"/>
      <c r="U35" s="134"/>
    </row>
    <row r="36" spans="1:21" x14ac:dyDescent="0.25">
      <c r="Q36" s="15"/>
      <c r="S36" s="135"/>
      <c r="T36" s="136"/>
      <c r="U36" s="133"/>
    </row>
    <row r="37" spans="1:21" x14ac:dyDescent="0.25">
      <c r="A37" s="245"/>
      <c r="B37" s="245"/>
      <c r="C37" s="245"/>
      <c r="D37" s="245"/>
      <c r="E37" s="245"/>
      <c r="F37" s="245"/>
      <c r="G37" s="245"/>
      <c r="H37" s="245"/>
      <c r="I37" s="245"/>
      <c r="J37" s="245"/>
      <c r="Q37" s="15"/>
      <c r="S37" s="22"/>
      <c r="T37" s="137"/>
      <c r="U37" s="22"/>
    </row>
    <row r="38" spans="1:21" x14ac:dyDescent="0.25">
      <c r="Q38" s="15"/>
      <c r="S38" s="22"/>
      <c r="T38" s="137"/>
      <c r="U38" s="22"/>
    </row>
    <row r="39" spans="1:21" x14ac:dyDescent="0.25">
      <c r="Q39" s="15"/>
      <c r="S39" s="22"/>
      <c r="T39" s="137"/>
      <c r="U39" s="22"/>
    </row>
    <row r="40" spans="1:21" x14ac:dyDescent="0.25">
      <c r="Q40" s="15"/>
      <c r="S40" s="22"/>
      <c r="T40" s="137"/>
      <c r="U40" s="22"/>
    </row>
    <row r="41" spans="1:21" x14ac:dyDescent="0.25">
      <c r="Q41" s="15"/>
      <c r="S41" s="22"/>
      <c r="T41" s="137"/>
      <c r="U41" s="22"/>
    </row>
    <row r="42" spans="1:21" x14ac:dyDescent="0.25">
      <c r="Q42" s="15"/>
      <c r="S42" s="22"/>
      <c r="T42" s="137"/>
      <c r="U42" s="22"/>
    </row>
    <row r="43" spans="1:21" x14ac:dyDescent="0.25">
      <c r="Q43" s="15"/>
      <c r="S43" s="22"/>
      <c r="T43" s="137"/>
      <c r="U43" s="87"/>
    </row>
    <row r="44" spans="1:21" x14ac:dyDescent="0.25">
      <c r="Q44" s="23"/>
      <c r="R44" s="24"/>
      <c r="S44" s="127"/>
      <c r="T44" s="124"/>
      <c r="U44" s="127"/>
    </row>
  </sheetData>
  <mergeCells count="1">
    <mergeCell ref="A1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62E34-A73E-464D-84D7-A8D51E261D03}">
  <sheetPr codeName="Feuil6"/>
  <dimension ref="A1:O140"/>
  <sheetViews>
    <sheetView topLeftCell="A84" zoomScale="85" zoomScaleNormal="85" workbookViewId="0">
      <selection activeCell="I118" sqref="A1:XFD1048576"/>
    </sheetView>
  </sheetViews>
  <sheetFormatPr baseColWidth="10" defaultRowHeight="15" x14ac:dyDescent="0.25"/>
  <cols>
    <col min="3" max="4" width="17.140625" bestFit="1" customWidth="1"/>
    <col min="5" max="5" width="13" bestFit="1" customWidth="1"/>
    <col min="6" max="6" width="17.140625" bestFit="1" customWidth="1"/>
    <col min="7" max="7" width="16.85546875" bestFit="1" customWidth="1"/>
    <col min="8" max="8" width="22.140625" bestFit="1" customWidth="1"/>
    <col min="9" max="9" width="18" bestFit="1" customWidth="1"/>
    <col min="10" max="10" width="33.42578125" customWidth="1"/>
    <col min="11" max="11" width="33.140625" bestFit="1" customWidth="1"/>
    <col min="12" max="12" width="26.5703125" bestFit="1" customWidth="1"/>
    <col min="13" max="13" width="14.28515625" bestFit="1" customWidth="1"/>
    <col min="18" max="18" width="50.85546875" bestFit="1" customWidth="1"/>
  </cols>
  <sheetData>
    <row r="1" spans="1:3" x14ac:dyDescent="0.25">
      <c r="A1" s="274"/>
      <c r="B1" s="278"/>
      <c r="C1" s="278"/>
    </row>
    <row r="2" spans="1:3" x14ac:dyDescent="0.25">
      <c r="A2" s="278"/>
      <c r="B2" s="278"/>
      <c r="C2" s="278"/>
    </row>
    <row r="15" spans="1:3" x14ac:dyDescent="0.25">
      <c r="C15" s="178"/>
    </row>
    <row r="17" spans="1:13" x14ac:dyDescent="0.25">
      <c r="C17" s="178"/>
    </row>
    <row r="19" spans="1:13" x14ac:dyDescent="0.25">
      <c r="C19" s="178"/>
    </row>
    <row r="27" spans="1:13" x14ac:dyDescent="0.25">
      <c r="A27" s="281"/>
      <c r="B27" s="282"/>
    </row>
    <row r="28" spans="1:13" x14ac:dyDescent="0.25">
      <c r="A28" s="283"/>
      <c r="B28" s="284"/>
    </row>
    <row r="29" spans="1:13" ht="15.75" thickBot="1" x14ac:dyDescent="0.3">
      <c r="G29" s="280"/>
      <c r="H29" s="280"/>
      <c r="I29" s="5"/>
    </row>
    <row r="30" spans="1:13" ht="15.75" thickBot="1" x14ac:dyDescent="0.3">
      <c r="A30" s="45"/>
      <c r="C30" s="100"/>
      <c r="D30" s="102"/>
      <c r="E30" s="100"/>
      <c r="F30" s="102"/>
      <c r="G30" s="100"/>
      <c r="H30" s="102"/>
    </row>
    <row r="31" spans="1:13" x14ac:dyDescent="0.25">
      <c r="A31" s="44"/>
      <c r="B31" s="88"/>
      <c r="C31" s="101"/>
      <c r="D31" s="103"/>
      <c r="E31" s="101"/>
      <c r="F31" s="103"/>
      <c r="G31" s="101"/>
      <c r="H31" s="103"/>
      <c r="I31" s="18"/>
      <c r="J31" s="18"/>
      <c r="K31" s="18"/>
      <c r="L31" s="18"/>
      <c r="M31" s="59"/>
    </row>
    <row r="32" spans="1:13" x14ac:dyDescent="0.25">
      <c r="A32" s="37"/>
      <c r="B32" s="88"/>
      <c r="C32" s="101"/>
      <c r="D32" s="103"/>
      <c r="E32" s="101"/>
      <c r="F32" s="103"/>
      <c r="G32" s="101"/>
      <c r="H32" s="103"/>
      <c r="I32" s="18"/>
      <c r="J32" s="18"/>
      <c r="K32" s="18"/>
      <c r="L32" s="18"/>
      <c r="M32" s="59"/>
    </row>
    <row r="33" spans="1:15" x14ac:dyDescent="0.25">
      <c r="A33" s="37"/>
      <c r="B33" s="88"/>
      <c r="C33" s="101"/>
      <c r="D33" s="103"/>
      <c r="E33" s="101"/>
      <c r="F33" s="103"/>
      <c r="G33" s="101"/>
      <c r="H33" s="103"/>
      <c r="I33" s="18"/>
      <c r="J33" s="18"/>
      <c r="K33" s="18"/>
      <c r="L33" s="18"/>
      <c r="M33" s="59"/>
    </row>
    <row r="34" spans="1:15" x14ac:dyDescent="0.25">
      <c r="A34" s="37"/>
      <c r="B34" s="88"/>
      <c r="C34" s="101"/>
      <c r="D34" s="103"/>
      <c r="E34" s="101"/>
      <c r="F34" s="103"/>
      <c r="G34" s="101"/>
      <c r="H34" s="103"/>
      <c r="I34" s="18"/>
      <c r="J34" s="18"/>
      <c r="K34" s="18"/>
      <c r="L34" s="18"/>
      <c r="M34" s="59"/>
    </row>
    <row r="35" spans="1:15" x14ac:dyDescent="0.25">
      <c r="A35" s="37"/>
      <c r="B35" s="88"/>
      <c r="C35" s="101"/>
      <c r="D35" s="103"/>
      <c r="E35" s="101"/>
      <c r="F35" s="103"/>
      <c r="G35" s="101"/>
      <c r="H35" s="103"/>
      <c r="I35" s="18"/>
      <c r="J35" s="18"/>
      <c r="K35" s="18"/>
      <c r="L35" s="18"/>
      <c r="M35" s="59"/>
    </row>
    <row r="36" spans="1:15" x14ac:dyDescent="0.25">
      <c r="A36" s="37"/>
      <c r="B36" s="88"/>
      <c r="C36" s="101"/>
      <c r="D36" s="103"/>
      <c r="E36" s="101"/>
      <c r="F36" s="103"/>
      <c r="G36" s="101"/>
      <c r="H36" s="103"/>
      <c r="I36" s="18"/>
      <c r="J36" s="18"/>
      <c r="K36" s="18"/>
      <c r="L36" s="18"/>
      <c r="M36" s="59"/>
    </row>
    <row r="37" spans="1:15" x14ac:dyDescent="0.25">
      <c r="A37" s="37"/>
      <c r="B37" s="88"/>
      <c r="C37" s="101"/>
      <c r="D37" s="103"/>
      <c r="E37" s="101"/>
      <c r="F37" s="103"/>
      <c r="G37" s="101"/>
      <c r="H37" s="103"/>
      <c r="I37" s="18"/>
      <c r="J37" s="18"/>
      <c r="K37" s="18"/>
      <c r="L37" s="18"/>
      <c r="M37" s="59"/>
    </row>
    <row r="38" spans="1:15" x14ac:dyDescent="0.25">
      <c r="A38" s="37"/>
      <c r="B38" s="18"/>
      <c r="C38" s="101"/>
      <c r="D38" s="104"/>
      <c r="E38" s="101"/>
      <c r="F38" s="103"/>
      <c r="G38" s="101"/>
      <c r="H38" s="103"/>
      <c r="I38" s="18"/>
      <c r="J38" s="18"/>
      <c r="K38" s="18"/>
      <c r="L38" s="18"/>
      <c r="M38" s="59"/>
    </row>
    <row r="40" spans="1:15" x14ac:dyDescent="0.25">
      <c r="M40" s="92"/>
    </row>
    <row r="41" spans="1:15" ht="15.75" thickBot="1" x14ac:dyDescent="0.3">
      <c r="J41" s="18"/>
      <c r="K41" s="18"/>
      <c r="L41" s="18"/>
      <c r="M41" s="94"/>
    </row>
    <row r="42" spans="1:15" ht="15.75" thickBot="1" x14ac:dyDescent="0.3">
      <c r="J42" s="93"/>
      <c r="L42" s="93"/>
      <c r="M42" s="91"/>
      <c r="N42" s="95"/>
    </row>
    <row r="43" spans="1:15" x14ac:dyDescent="0.25">
      <c r="A43" s="159"/>
      <c r="B43" s="159"/>
      <c r="C43" s="159"/>
      <c r="D43" s="159"/>
      <c r="E43" s="159"/>
      <c r="F43" s="159"/>
      <c r="G43" s="159"/>
      <c r="H43" s="159"/>
      <c r="I43" s="159"/>
      <c r="J43" s="160"/>
      <c r="K43" s="159"/>
      <c r="L43" s="160"/>
      <c r="M43" s="161"/>
      <c r="N43" s="162"/>
      <c r="O43" s="159"/>
    </row>
    <row r="44" spans="1:15" x14ac:dyDescent="0.25">
      <c r="A44" s="281"/>
      <c r="B44" s="282"/>
    </row>
    <row r="45" spans="1:15" x14ac:dyDescent="0.25">
      <c r="A45" s="283"/>
      <c r="B45" s="284"/>
    </row>
    <row r="46" spans="1:15" ht="15.75" thickBot="1" x14ac:dyDescent="0.3">
      <c r="G46" s="280"/>
      <c r="H46" s="280"/>
      <c r="I46" s="5"/>
    </row>
    <row r="47" spans="1:15" ht="15.75" thickBot="1" x14ac:dyDescent="0.3">
      <c r="A47" s="45"/>
      <c r="C47" s="100"/>
      <c r="D47" s="102"/>
      <c r="E47" s="100"/>
      <c r="F47" s="102"/>
      <c r="G47" s="100"/>
      <c r="H47" s="102"/>
    </row>
    <row r="48" spans="1:15" x14ac:dyDescent="0.25">
      <c r="A48" s="44"/>
      <c r="B48" s="88"/>
      <c r="C48" s="101"/>
      <c r="D48" s="103"/>
      <c r="E48" s="101"/>
      <c r="F48" s="103"/>
      <c r="G48" s="101"/>
      <c r="H48" s="103"/>
      <c r="I48" s="18"/>
      <c r="J48" s="18"/>
      <c r="K48" s="18"/>
      <c r="L48" s="18"/>
      <c r="M48" s="59"/>
    </row>
    <row r="49" spans="1:15" x14ac:dyDescent="0.25">
      <c r="A49" s="37"/>
      <c r="B49" s="88"/>
      <c r="C49" s="101"/>
      <c r="D49" s="103"/>
      <c r="E49" s="101"/>
      <c r="F49" s="103"/>
      <c r="G49" s="101"/>
      <c r="H49" s="103"/>
      <c r="I49" s="18"/>
      <c r="J49" s="18"/>
      <c r="K49" s="18"/>
      <c r="L49" s="18"/>
      <c r="M49" s="59"/>
    </row>
    <row r="50" spans="1:15" x14ac:dyDescent="0.25">
      <c r="A50" s="37"/>
      <c r="B50" s="88"/>
      <c r="C50" s="101"/>
      <c r="D50" s="103"/>
      <c r="E50" s="101"/>
      <c r="F50" s="103"/>
      <c r="G50" s="101"/>
      <c r="H50" s="103"/>
      <c r="I50" s="18"/>
      <c r="J50" s="18"/>
      <c r="K50" s="18"/>
      <c r="L50" s="18"/>
      <c r="M50" s="59"/>
    </row>
    <row r="51" spans="1:15" x14ac:dyDescent="0.25">
      <c r="A51" s="37"/>
      <c r="B51" s="88"/>
      <c r="C51" s="101"/>
      <c r="D51" s="103"/>
      <c r="E51" s="101"/>
      <c r="F51" s="103"/>
      <c r="G51" s="101"/>
      <c r="H51" s="103"/>
      <c r="I51" s="18"/>
      <c r="J51" s="18"/>
      <c r="K51" s="18"/>
      <c r="L51" s="18"/>
      <c r="M51" s="59"/>
    </row>
    <row r="52" spans="1:15" x14ac:dyDescent="0.25">
      <c r="A52" s="37"/>
      <c r="B52" s="88"/>
      <c r="C52" s="101"/>
      <c r="D52" s="103"/>
      <c r="E52" s="101"/>
      <c r="F52" s="103"/>
      <c r="G52" s="101"/>
      <c r="H52" s="103"/>
      <c r="I52" s="18"/>
      <c r="J52" s="18"/>
      <c r="K52" s="18"/>
      <c r="L52" s="18"/>
      <c r="M52" s="59"/>
    </row>
    <row r="53" spans="1:15" x14ac:dyDescent="0.25">
      <c r="A53" s="37"/>
      <c r="B53" s="88"/>
      <c r="C53" s="101"/>
      <c r="D53" s="103"/>
      <c r="E53" s="101"/>
      <c r="F53" s="103"/>
      <c r="G53" s="101"/>
      <c r="H53" s="103"/>
      <c r="I53" s="18"/>
      <c r="J53" s="18"/>
      <c r="K53" s="18"/>
      <c r="L53" s="18"/>
      <c r="M53" s="59"/>
    </row>
    <row r="54" spans="1:15" x14ac:dyDescent="0.25">
      <c r="A54" s="37"/>
      <c r="B54" s="88"/>
      <c r="C54" s="101"/>
      <c r="D54" s="103"/>
      <c r="E54" s="101"/>
      <c r="F54" s="103"/>
      <c r="G54" s="101"/>
      <c r="H54" s="103"/>
      <c r="I54" s="18"/>
      <c r="J54" s="18"/>
      <c r="K54" s="18"/>
      <c r="L54" s="18"/>
      <c r="M54" s="59"/>
    </row>
    <row r="55" spans="1:15" x14ac:dyDescent="0.25">
      <c r="A55" s="37"/>
      <c r="B55" s="18"/>
      <c r="C55" s="101"/>
      <c r="D55" s="104"/>
      <c r="E55" s="101"/>
      <c r="F55" s="103"/>
      <c r="G55" s="101"/>
      <c r="H55" s="103"/>
      <c r="I55" s="18"/>
      <c r="J55" s="18"/>
      <c r="K55" s="18"/>
      <c r="L55" s="18"/>
      <c r="M55" s="59"/>
    </row>
    <row r="57" spans="1:15" x14ac:dyDescent="0.25">
      <c r="M57" s="92"/>
    </row>
    <row r="58" spans="1:15" ht="15.75" thickBot="1" x14ac:dyDescent="0.3">
      <c r="J58" s="18"/>
      <c r="K58" s="18"/>
      <c r="L58" s="18"/>
      <c r="M58" s="94"/>
    </row>
    <row r="59" spans="1:15" ht="15.75" thickBot="1" x14ac:dyDescent="0.3">
      <c r="J59" s="93"/>
      <c r="K59" s="93"/>
      <c r="L59" s="93"/>
      <c r="M59" s="91"/>
      <c r="N59" s="95"/>
    </row>
    <row r="60" spans="1:15" x14ac:dyDescent="0.25">
      <c r="A60" s="159"/>
      <c r="B60" s="159"/>
      <c r="C60" s="159"/>
      <c r="D60" s="159"/>
      <c r="E60" s="159"/>
      <c r="F60" s="159"/>
      <c r="G60" s="159"/>
      <c r="H60" s="159"/>
      <c r="I60" s="159"/>
      <c r="J60" s="160"/>
      <c r="K60" s="160"/>
      <c r="L60" s="160"/>
      <c r="M60" s="161"/>
      <c r="N60" s="162"/>
      <c r="O60" s="159"/>
    </row>
    <row r="61" spans="1:15" x14ac:dyDescent="0.25">
      <c r="A61" s="285"/>
      <c r="B61" s="286"/>
    </row>
    <row r="62" spans="1:15" x14ac:dyDescent="0.25">
      <c r="A62" s="287"/>
      <c r="B62" s="288"/>
    </row>
    <row r="63" spans="1:15" ht="15.75" thickBot="1" x14ac:dyDescent="0.3">
      <c r="G63" s="280"/>
      <c r="H63" s="280"/>
      <c r="I63" s="5"/>
    </row>
    <row r="64" spans="1:15" ht="15.75" thickBot="1" x14ac:dyDescent="0.3">
      <c r="A64" s="45"/>
      <c r="C64" s="100"/>
      <c r="D64" s="102"/>
      <c r="E64" s="100"/>
      <c r="F64" s="102"/>
      <c r="G64" s="100"/>
      <c r="H64" s="102"/>
    </row>
    <row r="65" spans="1:15" x14ac:dyDescent="0.25">
      <c r="A65" s="44"/>
      <c r="B65" s="88"/>
      <c r="C65" s="101"/>
      <c r="D65" s="103"/>
      <c r="E65" s="101"/>
      <c r="F65" s="103"/>
      <c r="G65" s="101"/>
      <c r="H65" s="105"/>
      <c r="I65" s="18"/>
      <c r="J65" s="18"/>
      <c r="K65" s="18"/>
      <c r="L65" s="18"/>
      <c r="M65" s="59"/>
    </row>
    <row r="66" spans="1:15" x14ac:dyDescent="0.25">
      <c r="A66" s="37"/>
      <c r="B66" s="88"/>
      <c r="C66" s="101"/>
      <c r="D66" s="103"/>
      <c r="E66" s="101"/>
      <c r="F66" s="103"/>
      <c r="G66" s="101"/>
      <c r="H66" s="105"/>
      <c r="I66" s="18"/>
      <c r="J66" s="18"/>
      <c r="K66" s="18"/>
      <c r="L66" s="18"/>
      <c r="M66" s="59"/>
    </row>
    <row r="67" spans="1:15" x14ac:dyDescent="0.25">
      <c r="A67" s="37"/>
      <c r="B67" s="88"/>
      <c r="C67" s="101"/>
      <c r="D67" s="103"/>
      <c r="E67" s="101"/>
      <c r="F67" s="103"/>
      <c r="G67" s="101"/>
      <c r="H67" s="105"/>
      <c r="I67" s="18"/>
      <c r="J67" s="18"/>
      <c r="K67" s="18"/>
      <c r="L67" s="18"/>
      <c r="M67" s="59"/>
    </row>
    <row r="68" spans="1:15" x14ac:dyDescent="0.25">
      <c r="A68" s="37"/>
      <c r="B68" s="88"/>
      <c r="C68" s="101"/>
      <c r="D68" s="103"/>
      <c r="E68" s="101"/>
      <c r="F68" s="103"/>
      <c r="G68" s="101"/>
      <c r="H68" s="105"/>
      <c r="I68" s="18"/>
      <c r="J68" s="18"/>
      <c r="K68" s="18"/>
      <c r="L68" s="18"/>
      <c r="M68" s="59"/>
    </row>
    <row r="69" spans="1:15" x14ac:dyDescent="0.25">
      <c r="A69" s="37"/>
      <c r="B69" s="88"/>
      <c r="C69" s="101"/>
      <c r="D69" s="103"/>
      <c r="E69" s="101"/>
      <c r="F69" s="103"/>
      <c r="G69" s="101"/>
      <c r="H69" s="105"/>
      <c r="I69" s="18"/>
      <c r="J69" s="18"/>
      <c r="K69" s="18"/>
      <c r="L69" s="18"/>
      <c r="M69" s="59"/>
    </row>
    <row r="70" spans="1:15" x14ac:dyDescent="0.25">
      <c r="A70" s="37"/>
      <c r="B70" s="88"/>
      <c r="C70" s="101"/>
      <c r="D70" s="103"/>
      <c r="E70" s="101"/>
      <c r="F70" s="103"/>
      <c r="G70" s="101"/>
      <c r="H70" s="105"/>
      <c r="I70" s="18"/>
      <c r="J70" s="18"/>
      <c r="K70" s="18"/>
      <c r="L70" s="18"/>
      <c r="M70" s="59"/>
    </row>
    <row r="71" spans="1:15" x14ac:dyDescent="0.25">
      <c r="A71" s="37"/>
      <c r="B71" s="88"/>
      <c r="C71" s="101"/>
      <c r="D71" s="103"/>
      <c r="E71" s="101"/>
      <c r="F71" s="103"/>
      <c r="G71" s="101"/>
      <c r="H71" s="105"/>
      <c r="I71" s="18"/>
      <c r="J71" s="18"/>
      <c r="K71" s="18"/>
      <c r="L71" s="18"/>
      <c r="M71" s="59"/>
    </row>
    <row r="72" spans="1:15" x14ac:dyDescent="0.25">
      <c r="A72" s="37"/>
      <c r="B72" s="18"/>
      <c r="C72" s="101"/>
      <c r="D72" s="104"/>
      <c r="E72" s="101"/>
      <c r="F72" s="103"/>
      <c r="G72" s="101"/>
      <c r="H72" s="105"/>
      <c r="I72" s="18"/>
      <c r="J72" s="18"/>
      <c r="K72" s="18"/>
      <c r="L72" s="18"/>
      <c r="M72" s="59"/>
    </row>
    <row r="74" spans="1:15" x14ac:dyDescent="0.25">
      <c r="M74" s="92"/>
    </row>
    <row r="75" spans="1:15" ht="15.75" thickBot="1" x14ac:dyDescent="0.3">
      <c r="J75" s="18"/>
      <c r="K75" s="18"/>
      <c r="L75" s="18"/>
      <c r="M75" s="94"/>
    </row>
    <row r="76" spans="1:15" ht="15.75" thickBot="1" x14ac:dyDescent="0.3">
      <c r="J76" s="93"/>
      <c r="L76" s="93"/>
      <c r="M76" s="91"/>
      <c r="N76" s="95"/>
    </row>
    <row r="77" spans="1:15" x14ac:dyDescent="0.25">
      <c r="A77" s="159"/>
      <c r="B77" s="159"/>
      <c r="C77" s="159"/>
      <c r="D77" s="159"/>
      <c r="E77" s="159"/>
      <c r="F77" s="159"/>
      <c r="G77" s="159"/>
      <c r="H77" s="159"/>
      <c r="I77" s="159"/>
      <c r="J77" s="159"/>
      <c r="K77" s="159"/>
      <c r="L77" s="159"/>
      <c r="M77" s="159"/>
      <c r="N77" s="159"/>
      <c r="O77" s="159"/>
    </row>
    <row r="78" spans="1:15" ht="15" customHeight="1" x14ac:dyDescent="0.25">
      <c r="A78" s="285"/>
      <c r="B78" s="286"/>
    </row>
    <row r="79" spans="1:15" ht="15" customHeight="1" x14ac:dyDescent="0.25">
      <c r="A79" s="287"/>
      <c r="B79" s="288"/>
    </row>
    <row r="80" spans="1:15" ht="15.75" thickBot="1" x14ac:dyDescent="0.3">
      <c r="G80" s="280"/>
      <c r="H80" s="280"/>
      <c r="I80" s="5"/>
    </row>
    <row r="81" spans="1:15" ht="15.75" thickBot="1" x14ac:dyDescent="0.3">
      <c r="A81" s="45"/>
    </row>
    <row r="82" spans="1:15" x14ac:dyDescent="0.25">
      <c r="A82" s="44"/>
      <c r="B82" s="88"/>
      <c r="C82" s="18"/>
      <c r="D82" s="18"/>
      <c r="E82" s="18"/>
      <c r="F82" s="18"/>
      <c r="G82" s="18"/>
      <c r="H82" s="89"/>
      <c r="I82" s="18"/>
      <c r="J82" s="18"/>
      <c r="K82" s="18"/>
      <c r="L82" s="18"/>
      <c r="M82" s="59"/>
    </row>
    <row r="83" spans="1:15" x14ac:dyDescent="0.25">
      <c r="A83" s="37"/>
      <c r="B83" s="88"/>
      <c r="C83" s="18"/>
      <c r="D83" s="18"/>
      <c r="E83" s="18"/>
      <c r="F83" s="18"/>
      <c r="G83" s="87"/>
      <c r="H83" s="18"/>
      <c r="I83" s="18"/>
      <c r="J83" s="18"/>
      <c r="K83" s="18"/>
      <c r="L83" s="18"/>
      <c r="M83" s="59"/>
    </row>
    <row r="84" spans="1:15" x14ac:dyDescent="0.25">
      <c r="A84" s="37"/>
      <c r="B84" s="8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59"/>
    </row>
    <row r="85" spans="1:15" x14ac:dyDescent="0.25">
      <c r="A85" s="37"/>
      <c r="B85" s="88"/>
      <c r="C85" s="18"/>
      <c r="D85" s="18"/>
      <c r="E85" s="18"/>
      <c r="F85" s="18"/>
      <c r="G85" s="18"/>
      <c r="H85" s="87"/>
      <c r="I85" s="18"/>
      <c r="J85" s="18"/>
      <c r="K85" s="18"/>
      <c r="L85" s="18"/>
      <c r="M85" s="59"/>
    </row>
    <row r="86" spans="1:15" x14ac:dyDescent="0.25">
      <c r="A86" s="37"/>
      <c r="B86" s="8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59"/>
    </row>
    <row r="87" spans="1:15" x14ac:dyDescent="0.25">
      <c r="A87" s="37"/>
      <c r="B87" s="88"/>
      <c r="C87" s="18"/>
      <c r="D87" s="18"/>
      <c r="E87" s="18"/>
      <c r="F87" s="18"/>
      <c r="G87" s="76"/>
      <c r="H87" s="18"/>
      <c r="I87" s="18"/>
      <c r="J87" s="18"/>
      <c r="K87" s="18"/>
      <c r="L87" s="18"/>
      <c r="M87" s="59"/>
    </row>
    <row r="88" spans="1:15" x14ac:dyDescent="0.25">
      <c r="A88" s="37"/>
      <c r="B88" s="88"/>
      <c r="C88" s="18"/>
      <c r="D88" s="18"/>
      <c r="E88" s="18"/>
      <c r="F88" s="18"/>
      <c r="G88" s="23"/>
      <c r="H88" s="90"/>
      <c r="I88" s="18"/>
      <c r="J88" s="18"/>
      <c r="K88" s="18"/>
      <c r="L88" s="18"/>
      <c r="M88" s="59"/>
    </row>
    <row r="89" spans="1:15" x14ac:dyDescent="0.25">
      <c r="A89" s="37"/>
      <c r="B89" s="18"/>
      <c r="C89" s="18"/>
      <c r="D89" s="97"/>
      <c r="E89" s="18"/>
      <c r="F89" s="18"/>
      <c r="G89" s="18"/>
      <c r="H89" s="18"/>
      <c r="I89" s="18"/>
      <c r="J89" s="18"/>
      <c r="K89" s="18"/>
      <c r="L89" s="18"/>
      <c r="M89" s="59"/>
    </row>
    <row r="91" spans="1:15" x14ac:dyDescent="0.25">
      <c r="J91" s="18"/>
      <c r="K91" s="18"/>
      <c r="L91" s="18"/>
      <c r="M91" s="92"/>
    </row>
    <row r="92" spans="1:15" ht="15.75" thickBot="1" x14ac:dyDescent="0.3">
      <c r="M92" s="94"/>
    </row>
    <row r="93" spans="1:15" ht="15.75" thickBot="1" x14ac:dyDescent="0.3">
      <c r="J93" s="93"/>
      <c r="K93" s="93"/>
      <c r="L93" s="93"/>
      <c r="M93" s="91"/>
      <c r="N93" s="95"/>
    </row>
    <row r="94" spans="1:15" x14ac:dyDescent="0.25">
      <c r="A94" s="159"/>
      <c r="B94" s="159"/>
      <c r="C94" s="159"/>
      <c r="D94" s="159"/>
      <c r="E94" s="159"/>
      <c r="F94" s="159"/>
      <c r="G94" s="159"/>
      <c r="H94" s="159"/>
      <c r="I94" s="159"/>
      <c r="J94" s="159"/>
      <c r="K94" s="159"/>
      <c r="L94" s="159"/>
      <c r="M94" s="159"/>
      <c r="N94" s="159"/>
      <c r="O94" s="159"/>
    </row>
    <row r="97" spans="1:15" x14ac:dyDescent="0.25">
      <c r="E97" s="96"/>
    </row>
    <row r="98" spans="1:15" x14ac:dyDescent="0.25">
      <c r="A98" s="37"/>
      <c r="B98" s="18"/>
      <c r="C98" s="18"/>
      <c r="D98" s="18"/>
      <c r="E98" s="18"/>
      <c r="F98" s="18"/>
    </row>
    <row r="99" spans="1:15" x14ac:dyDescent="0.25">
      <c r="A99" s="37"/>
      <c r="B99" s="18"/>
      <c r="C99" s="18"/>
      <c r="D99" s="18"/>
      <c r="E99" s="18"/>
      <c r="F99" s="18"/>
    </row>
    <row r="100" spans="1:15" x14ac:dyDescent="0.25">
      <c r="A100" s="37"/>
      <c r="B100" s="18"/>
      <c r="C100" s="18"/>
      <c r="D100" s="18"/>
      <c r="E100" s="18"/>
      <c r="F100" s="18"/>
    </row>
    <row r="101" spans="1:15" x14ac:dyDescent="0.25">
      <c r="A101" s="37"/>
      <c r="B101" s="18"/>
      <c r="C101" s="18"/>
      <c r="D101" s="18"/>
      <c r="E101" s="18"/>
      <c r="F101" s="18"/>
    </row>
    <row r="102" spans="1:15" x14ac:dyDescent="0.25">
      <c r="A102" s="37"/>
      <c r="B102" s="18"/>
      <c r="C102" s="18"/>
      <c r="D102" s="18"/>
      <c r="E102" s="18"/>
      <c r="F102" s="18"/>
    </row>
    <row r="103" spans="1:15" x14ac:dyDescent="0.25">
      <c r="A103" s="37"/>
      <c r="B103" s="18"/>
      <c r="C103" s="18"/>
      <c r="D103" s="18"/>
      <c r="E103" s="18"/>
      <c r="F103" s="18"/>
    </row>
    <row r="104" spans="1:15" x14ac:dyDescent="0.25">
      <c r="A104" s="37"/>
      <c r="B104" s="18"/>
      <c r="C104" s="18"/>
      <c r="D104" s="18"/>
      <c r="E104" s="18"/>
      <c r="F104" s="18"/>
    </row>
    <row r="105" spans="1:15" x14ac:dyDescent="0.25">
      <c r="A105" s="37"/>
      <c r="B105" s="18"/>
      <c r="C105" s="18"/>
      <c r="D105" s="18"/>
      <c r="E105" s="18"/>
      <c r="F105" s="18"/>
    </row>
    <row r="107" spans="1:15" x14ac:dyDescent="0.25">
      <c r="E107" s="93"/>
      <c r="F107" s="93"/>
    </row>
    <row r="108" spans="1:15" ht="15.75" thickBot="1" x14ac:dyDescent="0.3">
      <c r="G108" s="96"/>
    </row>
    <row r="109" spans="1:15" ht="15.75" thickBot="1" x14ac:dyDescent="0.3">
      <c r="G109" s="138"/>
    </row>
    <row r="110" spans="1:15" x14ac:dyDescent="0.25">
      <c r="G110" s="179"/>
    </row>
    <row r="111" spans="1:15" x14ac:dyDescent="0.25">
      <c r="G111" s="179"/>
    </row>
    <row r="112" spans="1:15" x14ac:dyDescent="0.25">
      <c r="A112" s="159"/>
      <c r="B112" s="159"/>
      <c r="C112" s="159"/>
      <c r="D112" s="159"/>
      <c r="E112" s="159"/>
      <c r="F112" s="159"/>
      <c r="G112" s="159"/>
      <c r="H112" s="159"/>
      <c r="I112" s="159"/>
      <c r="J112" s="159"/>
      <c r="K112" s="159"/>
      <c r="L112" s="159"/>
      <c r="M112" s="159"/>
      <c r="N112" s="159"/>
      <c r="O112" s="159"/>
    </row>
    <row r="113" spans="1:15" ht="14.45" customHeight="1" x14ac:dyDescent="0.25">
      <c r="A113" s="279"/>
      <c r="B113" s="279"/>
      <c r="C113" s="279"/>
      <c r="G113" s="179"/>
    </row>
    <row r="114" spans="1:15" ht="14.45" customHeight="1" x14ac:dyDescent="0.25">
      <c r="A114" s="279"/>
      <c r="B114" s="279"/>
      <c r="C114" s="279"/>
      <c r="G114" s="179"/>
    </row>
    <row r="115" spans="1:15" x14ac:dyDescent="0.25">
      <c r="G115" s="179"/>
    </row>
    <row r="116" spans="1:15" x14ac:dyDescent="0.25">
      <c r="G116" s="179"/>
    </row>
    <row r="117" spans="1:15" x14ac:dyDescent="0.25">
      <c r="G117" s="179"/>
    </row>
    <row r="118" spans="1:15" x14ac:dyDescent="0.25">
      <c r="G118" s="179"/>
    </row>
    <row r="119" spans="1:15" x14ac:dyDescent="0.25">
      <c r="G119" s="179"/>
    </row>
    <row r="120" spans="1:15" x14ac:dyDescent="0.25">
      <c r="G120" s="179"/>
    </row>
    <row r="121" spans="1:15" x14ac:dyDescent="0.25">
      <c r="G121" s="179"/>
    </row>
    <row r="122" spans="1:15" x14ac:dyDescent="0.25">
      <c r="A122" s="159"/>
      <c r="B122" s="159"/>
      <c r="C122" s="159"/>
      <c r="D122" s="159"/>
      <c r="E122" s="159"/>
      <c r="F122" s="159"/>
      <c r="G122" s="159"/>
      <c r="H122" s="159"/>
      <c r="I122" s="159"/>
      <c r="J122" s="159"/>
      <c r="K122" s="159"/>
      <c r="L122" s="159"/>
      <c r="M122" s="159"/>
      <c r="N122" s="159"/>
      <c r="O122" s="159"/>
    </row>
    <row r="123" spans="1:15" x14ac:dyDescent="0.25">
      <c r="G123" s="179"/>
    </row>
    <row r="124" spans="1:15" x14ac:dyDescent="0.25">
      <c r="G124" s="179"/>
    </row>
    <row r="127" spans="1:15" x14ac:dyDescent="0.25">
      <c r="C127" s="128"/>
      <c r="D127" s="129"/>
      <c r="E127" s="134"/>
    </row>
    <row r="129" spans="3:13" x14ac:dyDescent="0.25">
      <c r="C129" s="128"/>
      <c r="D129" s="129"/>
      <c r="E129" s="134"/>
    </row>
    <row r="131" spans="3:13" x14ac:dyDescent="0.25">
      <c r="C131" s="128"/>
      <c r="D131" s="129"/>
      <c r="E131" s="134"/>
    </row>
    <row r="133" spans="3:13" x14ac:dyDescent="0.25">
      <c r="C133" s="128"/>
      <c r="D133" s="129"/>
      <c r="E133" s="134"/>
    </row>
    <row r="137" spans="3:13" x14ac:dyDescent="0.25">
      <c r="L137" s="98"/>
      <c r="M137" s="99"/>
    </row>
    <row r="139" spans="3:13" x14ac:dyDescent="0.25">
      <c r="L139" s="140"/>
      <c r="M139" s="141"/>
    </row>
    <row r="140" spans="3:13" x14ac:dyDescent="0.25">
      <c r="L140" s="139"/>
      <c r="M140" s="139"/>
    </row>
  </sheetData>
  <mergeCells count="10">
    <mergeCell ref="A1:C2"/>
    <mergeCell ref="A27:B28"/>
    <mergeCell ref="A44:B45"/>
    <mergeCell ref="A78:B79"/>
    <mergeCell ref="A61:B62"/>
    <mergeCell ref="A113:C114"/>
    <mergeCell ref="G29:H29"/>
    <mergeCell ref="G46:H46"/>
    <mergeCell ref="G63:H63"/>
    <mergeCell ref="G80:H80"/>
  </mergeCells>
  <phoneticPr fontId="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4FF0134-D7EB-44D3-B9A0-226627336306}">
          <x14:formula1>
            <xm:f>'Base de données'!$I$3:$I$13</xm:f>
          </x14:formula1>
          <xm:sqref>C127 C129 C131 C133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5E4D9-C0FD-47A9-8333-03B5D692728E}">
  <sheetPr codeName="Feuil7"/>
  <dimension ref="A1:J45"/>
  <sheetViews>
    <sheetView workbookViewId="0">
      <selection activeCell="K20" sqref="A1:XFD1048576"/>
    </sheetView>
  </sheetViews>
  <sheetFormatPr baseColWidth="10" defaultRowHeight="15" x14ac:dyDescent="0.25"/>
  <cols>
    <col min="2" max="2" width="11.5703125" customWidth="1"/>
    <col min="7" max="7" width="18" customWidth="1"/>
    <col min="9" max="9" width="44.7109375" customWidth="1"/>
    <col min="10" max="10" width="18.28515625" customWidth="1"/>
  </cols>
  <sheetData>
    <row r="1" spans="1:10" ht="15.75" thickBot="1" x14ac:dyDescent="0.3">
      <c r="A1" s="168"/>
      <c r="B1" s="46"/>
      <c r="C1" s="163"/>
      <c r="D1" s="163"/>
      <c r="E1" s="163"/>
      <c r="F1" s="163"/>
      <c r="G1" s="163"/>
      <c r="H1" s="164"/>
    </row>
    <row r="2" spans="1:10" x14ac:dyDescent="0.25">
      <c r="A2" s="165"/>
      <c r="I2" s="5"/>
      <c r="J2" s="174"/>
    </row>
    <row r="3" spans="1:10" x14ac:dyDescent="0.25">
      <c r="A3" s="167"/>
      <c r="J3" s="55"/>
    </row>
    <row r="4" spans="1:10" x14ac:dyDescent="0.25">
      <c r="A4" s="167"/>
      <c r="J4" s="172"/>
    </row>
    <row r="5" spans="1:10" x14ac:dyDescent="0.25">
      <c r="A5" s="167"/>
      <c r="J5" s="171"/>
    </row>
    <row r="6" spans="1:10" x14ac:dyDescent="0.25">
      <c r="A6" s="167"/>
      <c r="J6" s="171"/>
    </row>
    <row r="7" spans="1:10" x14ac:dyDescent="0.25">
      <c r="A7" s="167"/>
      <c r="J7" s="171"/>
    </row>
    <row r="8" spans="1:10" x14ac:dyDescent="0.25">
      <c r="A8" s="167"/>
      <c r="H8" s="173"/>
      <c r="J8" s="171"/>
    </row>
    <row r="9" spans="1:10" x14ac:dyDescent="0.25">
      <c r="A9" s="167"/>
      <c r="J9" s="171"/>
    </row>
    <row r="10" spans="1:10" x14ac:dyDescent="0.25">
      <c r="A10" s="167"/>
      <c r="J10" s="56"/>
    </row>
    <row r="11" spans="1:10" x14ac:dyDescent="0.25">
      <c r="A11" s="167"/>
    </row>
    <row r="12" spans="1:10" x14ac:dyDescent="0.25">
      <c r="A12" s="167"/>
    </row>
    <row r="13" spans="1:10" x14ac:dyDescent="0.25">
      <c r="A13" s="167"/>
      <c r="H13" s="166"/>
    </row>
    <row r="14" spans="1:10" x14ac:dyDescent="0.25">
      <c r="A14" s="167"/>
      <c r="H14" s="166"/>
    </row>
    <row r="15" spans="1:10" x14ac:dyDescent="0.25">
      <c r="A15" s="167"/>
      <c r="H15" s="169"/>
    </row>
    <row r="16" spans="1:10" x14ac:dyDescent="0.25">
      <c r="A16" s="167"/>
      <c r="H16" s="166"/>
    </row>
    <row r="17" spans="1:8" x14ac:dyDescent="0.25">
      <c r="A17" s="167"/>
      <c r="H17" s="166"/>
    </row>
    <row r="18" spans="1:8" x14ac:dyDescent="0.25">
      <c r="A18" s="167"/>
      <c r="H18" s="166"/>
    </row>
    <row r="19" spans="1:8" x14ac:dyDescent="0.25">
      <c r="A19" s="167"/>
      <c r="H19" s="169"/>
    </row>
    <row r="20" spans="1:8" x14ac:dyDescent="0.25">
      <c r="A20" s="167"/>
      <c r="H20" s="166"/>
    </row>
    <row r="21" spans="1:8" x14ac:dyDescent="0.25">
      <c r="A21" s="167"/>
      <c r="H21" s="166"/>
    </row>
    <row r="22" spans="1:8" x14ac:dyDescent="0.25">
      <c r="A22" s="165"/>
      <c r="H22" s="166"/>
    </row>
    <row r="23" spans="1:8" x14ac:dyDescent="0.25">
      <c r="A23" s="165"/>
      <c r="H23" s="169"/>
    </row>
    <row r="25" spans="1:8" x14ac:dyDescent="0.25">
      <c r="A25" s="5"/>
      <c r="H25" s="166"/>
    </row>
    <row r="29" spans="1:8" x14ac:dyDescent="0.25">
      <c r="H29" s="166"/>
    </row>
    <row r="30" spans="1:8" x14ac:dyDescent="0.25">
      <c r="H30" s="170"/>
    </row>
    <row r="32" spans="1:8" x14ac:dyDescent="0.25">
      <c r="A32" s="5"/>
      <c r="H32" s="166"/>
    </row>
    <row r="36" spans="1:8" x14ac:dyDescent="0.25">
      <c r="H36" s="166"/>
    </row>
    <row r="37" spans="1:8" x14ac:dyDescent="0.25">
      <c r="H37" s="170"/>
    </row>
    <row r="39" spans="1:8" x14ac:dyDescent="0.25">
      <c r="A39" s="5"/>
    </row>
    <row r="40" spans="1:8" x14ac:dyDescent="0.25">
      <c r="A40" s="5"/>
    </row>
    <row r="41" spans="1:8" x14ac:dyDescent="0.25">
      <c r="A41" s="5"/>
    </row>
    <row r="42" spans="1:8" x14ac:dyDescent="0.25">
      <c r="A42" s="5"/>
    </row>
    <row r="43" spans="1:8" x14ac:dyDescent="0.25">
      <c r="A43" s="5"/>
    </row>
    <row r="44" spans="1:8" x14ac:dyDescent="0.25">
      <c r="A44" s="5"/>
    </row>
    <row r="45" spans="1:8" x14ac:dyDescent="0.25">
      <c r="A45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235AFB-7DB5-4EEC-814F-E213DCA21DE2}">
  <sheetPr codeName="Feuil8"/>
  <dimension ref="A1:E18"/>
  <sheetViews>
    <sheetView workbookViewId="0">
      <selection activeCell="B22" sqref="A1:XFD1048576"/>
    </sheetView>
  </sheetViews>
  <sheetFormatPr baseColWidth="10" defaultRowHeight="15" x14ac:dyDescent="0.25"/>
  <cols>
    <col min="2" max="5" width="12" bestFit="1" customWidth="1"/>
  </cols>
  <sheetData>
    <row r="1" spans="1:5" x14ac:dyDescent="0.25">
      <c r="A1" s="274"/>
      <c r="B1" s="274"/>
    </row>
    <row r="2" spans="1:5" x14ac:dyDescent="0.25">
      <c r="A2" s="274"/>
      <c r="B2" s="274"/>
    </row>
    <row r="8" spans="1:5" x14ac:dyDescent="0.25">
      <c r="B8" s="180"/>
      <c r="C8" s="180"/>
      <c r="D8" s="152"/>
    </row>
    <row r="9" spans="1:5" x14ac:dyDescent="0.25">
      <c r="B9" s="180"/>
      <c r="C9" s="180"/>
      <c r="D9" s="153"/>
    </row>
    <row r="10" spans="1:5" x14ac:dyDescent="0.25">
      <c r="D10" s="154"/>
    </row>
    <row r="15" spans="1:5" x14ac:dyDescent="0.25">
      <c r="A15" s="180"/>
      <c r="B15" s="56"/>
      <c r="C15" s="154"/>
    </row>
    <row r="16" spans="1:5" x14ac:dyDescent="0.25">
      <c r="C16" s="139"/>
      <c r="E16" s="56"/>
    </row>
    <row r="17" spans="4:4" ht="15.75" thickBot="1" x14ac:dyDescent="0.3"/>
    <row r="18" spans="4:4" ht="15.75" thickBot="1" x14ac:dyDescent="0.3">
      <c r="D18" s="155"/>
    </row>
  </sheetData>
  <mergeCells count="1">
    <mergeCell ref="A1:B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>
    <tabColor theme="9"/>
  </sheetPr>
  <dimension ref="A1:U193"/>
  <sheetViews>
    <sheetView zoomScale="85" zoomScaleNormal="85" workbookViewId="0">
      <selection activeCell="B13" sqref="A1:XFD1048576"/>
    </sheetView>
  </sheetViews>
  <sheetFormatPr baseColWidth="10" defaultColWidth="9.140625" defaultRowHeight="15" x14ac:dyDescent="0.25"/>
  <cols>
    <col min="1" max="1" width="12.42578125" bestFit="1" customWidth="1"/>
    <col min="2" max="2" width="50.5703125" bestFit="1" customWidth="1"/>
    <col min="3" max="3" width="8.85546875" bestFit="1" customWidth="1"/>
    <col min="4" max="4" width="8.85546875" customWidth="1"/>
    <col min="5" max="5" width="23.7109375" bestFit="1" customWidth="1"/>
    <col min="6" max="6" width="7.7109375" style="1" bestFit="1" customWidth="1"/>
    <col min="7" max="7" width="12.42578125" style="29" bestFit="1" customWidth="1"/>
    <col min="8" max="8" width="10.5703125" style="49" bestFit="1" customWidth="1"/>
    <col min="9" max="9" width="35.85546875" customWidth="1"/>
    <col min="10" max="10" width="7.7109375" style="5" bestFit="1" customWidth="1"/>
    <col min="11" max="11" width="7.7109375" style="5" customWidth="1"/>
    <col min="12" max="12" width="24.42578125" style="22" customWidth="1"/>
    <col min="13" max="13" width="8.85546875" bestFit="1" customWidth="1"/>
    <col min="14" max="14" width="23.7109375" bestFit="1" customWidth="1"/>
    <col min="15" max="15" width="22" style="5" bestFit="1" customWidth="1"/>
    <col min="16" max="16" width="46.7109375" bestFit="1" customWidth="1"/>
    <col min="19" max="19" width="42.7109375" customWidth="1"/>
    <col min="21" max="21" width="10.5703125" bestFit="1" customWidth="1"/>
  </cols>
  <sheetData>
    <row r="1" spans="1:21" ht="14.45" customHeight="1" x14ac:dyDescent="0.25">
      <c r="A1" s="274"/>
      <c r="B1" s="274"/>
      <c r="L1"/>
    </row>
    <row r="2" spans="1:21" ht="14.45" customHeight="1" x14ac:dyDescent="0.25">
      <c r="A2" s="274"/>
      <c r="B2" s="274"/>
      <c r="L2"/>
    </row>
    <row r="3" spans="1:21" x14ac:dyDescent="0.25">
      <c r="L3"/>
    </row>
    <row r="4" spans="1:21" x14ac:dyDescent="0.25">
      <c r="L4"/>
    </row>
    <row r="5" spans="1:21" x14ac:dyDescent="0.25">
      <c r="L5"/>
    </row>
    <row r="6" spans="1:21" x14ac:dyDescent="0.25">
      <c r="L6"/>
    </row>
    <row r="7" spans="1:21" x14ac:dyDescent="0.25">
      <c r="L7"/>
    </row>
    <row r="8" spans="1:21" x14ac:dyDescent="0.25">
      <c r="L8"/>
    </row>
    <row r="9" spans="1:21" x14ac:dyDescent="0.25">
      <c r="L9"/>
    </row>
    <row r="10" spans="1:21" x14ac:dyDescent="0.25">
      <c r="L10"/>
      <c r="N10" s="22"/>
    </row>
    <row r="11" spans="1:21" x14ac:dyDescent="0.25">
      <c r="H11" s="289"/>
      <c r="I11" s="290"/>
      <c r="L11"/>
      <c r="N11" s="22"/>
    </row>
    <row r="12" spans="1:21" x14ac:dyDescent="0.25">
      <c r="J12"/>
      <c r="K12"/>
      <c r="L12"/>
      <c r="N12" s="22"/>
      <c r="O12"/>
    </row>
    <row r="13" spans="1:21" ht="21" customHeight="1" x14ac:dyDescent="0.25">
      <c r="B13" s="13"/>
      <c r="E13" s="17"/>
      <c r="H13"/>
      <c r="I13" s="13"/>
      <c r="J13"/>
      <c r="K13"/>
      <c r="L13" s="17"/>
      <c r="M13" s="1"/>
      <c r="N13" s="29"/>
      <c r="O13"/>
      <c r="P13" s="13"/>
      <c r="S13" s="17"/>
      <c r="T13" s="1"/>
      <c r="U13" s="29"/>
    </row>
    <row r="14" spans="1:21" x14ac:dyDescent="0.25">
      <c r="E14" s="5"/>
      <c r="F14" s="176"/>
      <c r="H14"/>
      <c r="J14"/>
      <c r="K14"/>
      <c r="L14" s="5"/>
      <c r="M14" s="176"/>
      <c r="N14" s="29"/>
      <c r="O14"/>
      <c r="S14" s="5"/>
      <c r="T14" s="176"/>
      <c r="U14" s="29"/>
    </row>
    <row r="15" spans="1:21" x14ac:dyDescent="0.25">
      <c r="E15" s="5"/>
      <c r="H15"/>
      <c r="J15"/>
      <c r="K15"/>
      <c r="L15" s="5"/>
      <c r="M15" s="1"/>
      <c r="N15" s="29"/>
      <c r="O15"/>
      <c r="S15" s="5"/>
      <c r="T15" s="1"/>
      <c r="U15" s="29"/>
    </row>
    <row r="16" spans="1:21" x14ac:dyDescent="0.25">
      <c r="E16" s="84"/>
      <c r="G16" s="113"/>
      <c r="H16"/>
      <c r="J16"/>
      <c r="K16"/>
      <c r="L16" s="84"/>
      <c r="M16" s="1"/>
      <c r="N16" s="113"/>
      <c r="O16"/>
      <c r="S16" s="84"/>
      <c r="T16" s="1"/>
      <c r="U16" s="113"/>
    </row>
    <row r="17" spans="5:21" x14ac:dyDescent="0.25">
      <c r="H17"/>
      <c r="J17"/>
      <c r="K17"/>
      <c r="L17"/>
      <c r="M17" s="1"/>
      <c r="N17" s="29"/>
      <c r="O17"/>
      <c r="T17" s="1"/>
      <c r="U17" s="29"/>
    </row>
    <row r="18" spans="5:21" x14ac:dyDescent="0.25">
      <c r="E18" s="5"/>
      <c r="H18"/>
      <c r="J18"/>
      <c r="K18"/>
      <c r="L18" s="5"/>
      <c r="M18" s="1"/>
      <c r="N18" s="29"/>
      <c r="O18"/>
      <c r="S18" s="5"/>
      <c r="T18" s="1"/>
      <c r="U18" s="29"/>
    </row>
    <row r="19" spans="5:21" x14ac:dyDescent="0.25">
      <c r="E19" s="5"/>
      <c r="H19"/>
      <c r="J19"/>
      <c r="K19"/>
      <c r="L19" s="5"/>
      <c r="M19" s="1"/>
      <c r="N19" s="29"/>
      <c r="O19"/>
      <c r="S19" s="5"/>
      <c r="T19" s="1"/>
      <c r="U19" s="29"/>
    </row>
    <row r="20" spans="5:21" hidden="1" x14ac:dyDescent="0.25">
      <c r="E20" s="11"/>
      <c r="H20"/>
      <c r="J20"/>
      <c r="K20"/>
      <c r="L20" s="11"/>
      <c r="M20" s="1"/>
      <c r="N20" s="29"/>
      <c r="O20"/>
      <c r="S20" s="11"/>
      <c r="T20" s="1"/>
      <c r="U20" s="29"/>
    </row>
    <row r="21" spans="5:21" hidden="1" x14ac:dyDescent="0.25">
      <c r="E21" s="5"/>
      <c r="H21"/>
      <c r="J21"/>
      <c r="K21"/>
      <c r="L21" s="5"/>
      <c r="M21" s="1"/>
      <c r="N21" s="29"/>
      <c r="O21"/>
      <c r="S21" s="5"/>
      <c r="T21" s="1"/>
      <c r="U21" s="29"/>
    </row>
    <row r="22" spans="5:21" hidden="1" x14ac:dyDescent="0.25">
      <c r="E22" s="5"/>
      <c r="H22"/>
      <c r="J22"/>
      <c r="K22"/>
      <c r="L22" s="5"/>
      <c r="M22" s="1"/>
      <c r="N22" s="29"/>
      <c r="O22"/>
      <c r="S22" s="5"/>
      <c r="T22" s="1"/>
      <c r="U22" s="29"/>
    </row>
    <row r="23" spans="5:21" hidden="1" x14ac:dyDescent="0.25">
      <c r="E23" s="5"/>
      <c r="H23"/>
      <c r="J23"/>
      <c r="K23"/>
      <c r="L23" s="5"/>
      <c r="M23" s="1"/>
      <c r="N23" s="29"/>
      <c r="O23"/>
      <c r="S23" s="5"/>
      <c r="T23" s="1"/>
      <c r="U23" s="29"/>
    </row>
    <row r="24" spans="5:21" hidden="1" x14ac:dyDescent="0.25">
      <c r="E24" s="5"/>
      <c r="H24"/>
      <c r="J24"/>
      <c r="K24"/>
      <c r="L24" s="5"/>
      <c r="M24" s="1"/>
      <c r="N24" s="29"/>
      <c r="O24"/>
      <c r="S24" s="5"/>
      <c r="T24" s="1"/>
      <c r="U24" s="29"/>
    </row>
    <row r="25" spans="5:21" hidden="1" x14ac:dyDescent="0.25">
      <c r="E25" s="5"/>
      <c r="H25"/>
      <c r="J25"/>
      <c r="K25"/>
      <c r="L25" s="5"/>
      <c r="M25" s="1"/>
      <c r="N25" s="29"/>
      <c r="O25"/>
      <c r="S25" s="5"/>
      <c r="T25" s="1"/>
      <c r="U25" s="29"/>
    </row>
    <row r="26" spans="5:21" hidden="1" x14ac:dyDescent="0.25">
      <c r="E26" s="5"/>
      <c r="H26"/>
      <c r="J26"/>
      <c r="K26"/>
      <c r="L26" s="5"/>
      <c r="M26" s="1"/>
      <c r="N26" s="29"/>
      <c r="O26"/>
      <c r="S26" s="5"/>
      <c r="T26" s="1"/>
      <c r="U26" s="29"/>
    </row>
    <row r="27" spans="5:21" hidden="1" x14ac:dyDescent="0.25">
      <c r="E27" s="5"/>
      <c r="H27"/>
      <c r="J27"/>
      <c r="K27"/>
      <c r="L27" s="5"/>
      <c r="M27" s="1"/>
      <c r="N27" s="29"/>
      <c r="O27"/>
      <c r="S27" s="5"/>
      <c r="T27" s="1"/>
      <c r="U27" s="29"/>
    </row>
    <row r="28" spans="5:21" hidden="1" x14ac:dyDescent="0.25">
      <c r="E28" s="5"/>
      <c r="H28"/>
      <c r="J28"/>
      <c r="K28"/>
      <c r="L28" s="5"/>
      <c r="M28" s="1"/>
      <c r="N28" s="29"/>
      <c r="O28"/>
      <c r="S28" s="5"/>
      <c r="T28" s="1"/>
      <c r="U28" s="29"/>
    </row>
    <row r="29" spans="5:21" hidden="1" x14ac:dyDescent="0.25">
      <c r="E29" s="5"/>
      <c r="H29"/>
      <c r="J29"/>
      <c r="K29"/>
      <c r="L29" s="5"/>
      <c r="M29" s="1"/>
      <c r="N29" s="29"/>
      <c r="O29"/>
      <c r="S29" s="5"/>
      <c r="T29" s="1"/>
      <c r="U29" s="29"/>
    </row>
    <row r="30" spans="5:21" hidden="1" x14ac:dyDescent="0.25">
      <c r="E30" s="5"/>
      <c r="H30"/>
      <c r="J30"/>
      <c r="K30"/>
      <c r="L30" s="5"/>
      <c r="M30" s="1"/>
      <c r="N30" s="29"/>
      <c r="O30"/>
      <c r="S30" s="5"/>
      <c r="T30" s="1"/>
      <c r="U30" s="29"/>
    </row>
    <row r="31" spans="5:21" hidden="1" x14ac:dyDescent="0.25">
      <c r="E31" s="5"/>
      <c r="H31"/>
      <c r="J31"/>
      <c r="K31"/>
      <c r="L31" s="5"/>
      <c r="M31" s="1"/>
      <c r="N31" s="29"/>
      <c r="O31"/>
      <c r="S31" s="5"/>
      <c r="T31" s="1"/>
      <c r="U31" s="29"/>
    </row>
    <row r="32" spans="5:21" hidden="1" x14ac:dyDescent="0.25">
      <c r="E32" s="5"/>
      <c r="H32"/>
      <c r="J32"/>
      <c r="K32"/>
      <c r="L32" s="5"/>
      <c r="M32" s="1"/>
      <c r="N32" s="29"/>
      <c r="O32"/>
      <c r="S32" s="5"/>
      <c r="T32" s="1"/>
      <c r="U32" s="29"/>
    </row>
    <row r="33" spans="5:21" hidden="1" x14ac:dyDescent="0.25">
      <c r="E33" s="5"/>
      <c r="H33"/>
      <c r="J33"/>
      <c r="K33"/>
      <c r="L33" s="5"/>
      <c r="M33" s="1"/>
      <c r="N33" s="29"/>
      <c r="O33"/>
      <c r="S33" s="5"/>
      <c r="T33" s="1"/>
      <c r="U33" s="29"/>
    </row>
    <row r="34" spans="5:21" hidden="1" x14ac:dyDescent="0.25">
      <c r="E34" s="5"/>
      <c r="H34"/>
      <c r="J34"/>
      <c r="K34"/>
      <c r="L34" s="5"/>
      <c r="M34" s="1"/>
      <c r="N34" s="29"/>
      <c r="O34"/>
      <c r="S34" s="5"/>
      <c r="T34" s="1"/>
      <c r="U34" s="29"/>
    </row>
    <row r="35" spans="5:21" hidden="1" x14ac:dyDescent="0.25">
      <c r="E35" s="5"/>
      <c r="H35"/>
      <c r="J35"/>
      <c r="K35"/>
      <c r="L35" s="5"/>
      <c r="M35" s="1"/>
      <c r="N35" s="29"/>
      <c r="O35"/>
      <c r="S35" s="5"/>
      <c r="T35" s="1"/>
      <c r="U35" s="29"/>
    </row>
    <row r="36" spans="5:21" hidden="1" x14ac:dyDescent="0.25">
      <c r="E36" s="5"/>
      <c r="H36"/>
      <c r="J36"/>
      <c r="K36"/>
      <c r="L36" s="5"/>
      <c r="M36" s="1"/>
      <c r="N36" s="29"/>
      <c r="O36"/>
      <c r="S36" s="5"/>
      <c r="T36" s="1"/>
      <c r="U36" s="29"/>
    </row>
    <row r="37" spans="5:21" hidden="1" x14ac:dyDescent="0.25">
      <c r="E37" s="5"/>
      <c r="H37"/>
      <c r="J37"/>
      <c r="K37"/>
      <c r="L37" s="5"/>
      <c r="M37" s="1"/>
      <c r="N37" s="29"/>
      <c r="O37"/>
      <c r="S37" s="5"/>
      <c r="T37" s="1"/>
      <c r="U37" s="29"/>
    </row>
    <row r="38" spans="5:21" hidden="1" x14ac:dyDescent="0.25">
      <c r="E38" s="5"/>
      <c r="H38"/>
      <c r="J38"/>
      <c r="K38"/>
      <c r="L38" s="5"/>
      <c r="M38" s="1"/>
      <c r="N38" s="29"/>
      <c r="O38"/>
      <c r="S38" s="5"/>
      <c r="T38" s="1"/>
      <c r="U38" s="29"/>
    </row>
    <row r="39" spans="5:21" hidden="1" x14ac:dyDescent="0.25">
      <c r="E39" s="5"/>
      <c r="H39"/>
      <c r="J39"/>
      <c r="K39"/>
      <c r="L39" s="5"/>
      <c r="M39" s="1"/>
      <c r="N39" s="29"/>
      <c r="O39"/>
      <c r="S39" s="5"/>
      <c r="T39" s="1"/>
      <c r="U39" s="29"/>
    </row>
    <row r="40" spans="5:21" hidden="1" x14ac:dyDescent="0.25">
      <c r="E40" s="5"/>
      <c r="H40"/>
      <c r="J40"/>
      <c r="K40"/>
      <c r="L40" s="5"/>
      <c r="M40" s="1"/>
      <c r="N40" s="29"/>
      <c r="O40"/>
      <c r="S40" s="5"/>
      <c r="T40" s="1"/>
      <c r="U40" s="29"/>
    </row>
    <row r="41" spans="5:21" hidden="1" x14ac:dyDescent="0.25">
      <c r="E41" s="5"/>
      <c r="H41"/>
      <c r="J41"/>
      <c r="K41"/>
      <c r="L41" s="5"/>
      <c r="M41" s="1"/>
      <c r="N41" s="29"/>
      <c r="O41"/>
      <c r="S41" s="5"/>
      <c r="T41" s="1"/>
      <c r="U41" s="29"/>
    </row>
    <row r="42" spans="5:21" hidden="1" x14ac:dyDescent="0.25">
      <c r="E42" s="5"/>
      <c r="H42"/>
      <c r="J42"/>
      <c r="K42"/>
      <c r="L42" s="5"/>
      <c r="M42" s="1"/>
      <c r="N42" s="29"/>
      <c r="O42"/>
      <c r="S42" s="5"/>
      <c r="T42" s="1"/>
      <c r="U42" s="29"/>
    </row>
    <row r="43" spans="5:21" hidden="1" x14ac:dyDescent="0.25">
      <c r="E43" s="5"/>
      <c r="H43"/>
      <c r="J43"/>
      <c r="K43"/>
      <c r="L43" s="5"/>
      <c r="M43" s="1"/>
      <c r="N43" s="29"/>
      <c r="O43"/>
      <c r="S43" s="5"/>
      <c r="T43" s="1"/>
      <c r="U43" s="29"/>
    </row>
    <row r="44" spans="5:21" hidden="1" x14ac:dyDescent="0.25">
      <c r="E44" s="5"/>
      <c r="H44"/>
      <c r="J44"/>
      <c r="K44"/>
      <c r="L44" s="5"/>
      <c r="M44" s="1"/>
      <c r="N44" s="29"/>
      <c r="O44"/>
      <c r="S44" s="5"/>
      <c r="T44" s="1"/>
      <c r="U44" s="29"/>
    </row>
    <row r="45" spans="5:21" hidden="1" x14ac:dyDescent="0.25">
      <c r="E45" s="5"/>
      <c r="H45"/>
      <c r="J45"/>
      <c r="K45"/>
      <c r="L45" s="5"/>
      <c r="M45" s="1"/>
      <c r="N45" s="29"/>
      <c r="O45"/>
      <c r="S45" s="5"/>
      <c r="T45" s="1"/>
      <c r="U45" s="29"/>
    </row>
    <row r="46" spans="5:21" hidden="1" x14ac:dyDescent="0.25">
      <c r="E46" s="5"/>
      <c r="H46"/>
      <c r="J46"/>
      <c r="K46"/>
      <c r="L46" s="5"/>
      <c r="M46" s="1"/>
      <c r="N46" s="29"/>
      <c r="O46"/>
      <c r="S46" s="5"/>
      <c r="T46" s="1"/>
      <c r="U46" s="29"/>
    </row>
    <row r="47" spans="5:21" hidden="1" x14ac:dyDescent="0.25">
      <c r="E47" s="5"/>
      <c r="H47"/>
      <c r="J47"/>
      <c r="K47"/>
      <c r="L47" s="5"/>
      <c r="M47" s="1"/>
      <c r="N47" s="29"/>
      <c r="O47"/>
      <c r="S47" s="5"/>
      <c r="T47" s="1"/>
      <c r="U47" s="29"/>
    </row>
    <row r="48" spans="5:21" hidden="1" x14ac:dyDescent="0.25">
      <c r="E48" s="5"/>
      <c r="H48"/>
      <c r="J48"/>
      <c r="K48"/>
      <c r="L48" s="5"/>
      <c r="M48" s="1"/>
      <c r="N48" s="29"/>
      <c r="O48"/>
      <c r="S48" s="5"/>
      <c r="T48" s="1"/>
      <c r="U48" s="29"/>
    </row>
    <row r="49" spans="4:21" hidden="1" x14ac:dyDescent="0.25">
      <c r="E49" s="5"/>
      <c r="H49"/>
      <c r="J49"/>
      <c r="K49"/>
      <c r="L49" s="5"/>
      <c r="M49" s="1"/>
      <c r="N49" s="29"/>
      <c r="O49"/>
      <c r="S49" s="5"/>
      <c r="T49" s="1"/>
      <c r="U49" s="29"/>
    </row>
    <row r="50" spans="4:21" hidden="1" x14ac:dyDescent="0.25">
      <c r="E50" s="5"/>
      <c r="H50"/>
      <c r="J50"/>
      <c r="K50"/>
      <c r="L50" s="5"/>
      <c r="M50" s="1"/>
      <c r="N50" s="29"/>
      <c r="O50"/>
      <c r="S50" s="5"/>
      <c r="T50" s="1"/>
      <c r="U50" s="29"/>
    </row>
    <row r="51" spans="4:21" x14ac:dyDescent="0.25">
      <c r="E51" s="5"/>
      <c r="H51"/>
      <c r="J51"/>
      <c r="K51"/>
      <c r="L51" s="5"/>
      <c r="M51" s="1"/>
      <c r="N51" s="29"/>
      <c r="O51"/>
      <c r="S51" s="5"/>
      <c r="T51" s="1"/>
      <c r="U51" s="29"/>
    </row>
    <row r="52" spans="4:21" x14ac:dyDescent="0.25">
      <c r="E52" s="5"/>
      <c r="H52"/>
      <c r="J52"/>
      <c r="K52"/>
      <c r="L52" s="5"/>
      <c r="M52" s="1"/>
      <c r="N52" s="29"/>
      <c r="O52"/>
      <c r="S52" s="5"/>
      <c r="T52" s="1"/>
      <c r="U52" s="29"/>
    </row>
    <row r="53" spans="4:21" x14ac:dyDescent="0.25">
      <c r="E53" s="5"/>
      <c r="H53"/>
      <c r="J53"/>
      <c r="K53"/>
      <c r="L53" s="5"/>
      <c r="M53" s="1"/>
      <c r="N53" s="29"/>
      <c r="O53"/>
      <c r="S53" s="5"/>
      <c r="T53" s="1"/>
      <c r="U53" s="29"/>
    </row>
    <row r="54" spans="4:21" x14ac:dyDescent="0.25">
      <c r="E54" s="5"/>
      <c r="H54"/>
      <c r="J54"/>
      <c r="K54"/>
      <c r="L54" s="5"/>
      <c r="M54" s="1"/>
      <c r="N54" s="29"/>
      <c r="O54"/>
      <c r="S54" s="5"/>
      <c r="T54" s="1"/>
      <c r="U54" s="29"/>
    </row>
    <row r="55" spans="4:21" x14ac:dyDescent="0.25">
      <c r="E55" s="5"/>
      <c r="H55"/>
      <c r="J55"/>
      <c r="K55"/>
      <c r="L55" s="5"/>
      <c r="M55" s="1"/>
      <c r="N55" s="29"/>
      <c r="O55"/>
      <c r="S55" s="5"/>
      <c r="T55" s="1"/>
      <c r="U55" s="29"/>
    </row>
    <row r="56" spans="4:21" x14ac:dyDescent="0.25">
      <c r="E56" s="5"/>
      <c r="H56"/>
      <c r="J56"/>
      <c r="K56"/>
      <c r="L56" s="5"/>
      <c r="M56" s="1"/>
      <c r="N56" s="29"/>
      <c r="O56"/>
      <c r="S56" s="5"/>
      <c r="T56" s="1"/>
      <c r="U56" s="29"/>
    </row>
    <row r="57" spans="4:21" x14ac:dyDescent="0.25">
      <c r="E57" s="85"/>
      <c r="G57" s="28"/>
      <c r="H57"/>
      <c r="J57"/>
      <c r="K57"/>
      <c r="L57" s="85"/>
      <c r="M57" s="1"/>
      <c r="N57" s="28"/>
      <c r="O57"/>
      <c r="S57" s="85"/>
      <c r="T57" s="1"/>
      <c r="U57" s="28"/>
    </row>
    <row r="58" spans="4:21" x14ac:dyDescent="0.25">
      <c r="D58" s="50"/>
      <c r="E58" s="85"/>
      <c r="G58" s="28"/>
      <c r="J58"/>
      <c r="K58" s="50"/>
      <c r="L58" s="85"/>
      <c r="M58" s="1"/>
      <c r="N58" s="28"/>
      <c r="R58" s="50"/>
      <c r="S58" s="85"/>
      <c r="T58" s="1"/>
      <c r="U58" s="28"/>
    </row>
    <row r="59" spans="4:21" x14ac:dyDescent="0.25">
      <c r="D59" s="36"/>
      <c r="E59" s="85"/>
      <c r="G59" s="28"/>
      <c r="J59"/>
      <c r="K59" s="36"/>
      <c r="L59" s="85"/>
      <c r="M59" s="1"/>
      <c r="N59" s="28"/>
      <c r="R59" s="36"/>
      <c r="S59" s="85"/>
      <c r="T59" s="1"/>
      <c r="U59" s="28"/>
    </row>
    <row r="60" spans="4:21" x14ac:dyDescent="0.25">
      <c r="D60" s="36"/>
      <c r="E60" s="85"/>
      <c r="G60" s="28"/>
      <c r="J60"/>
      <c r="K60" s="36"/>
      <c r="L60" s="85"/>
      <c r="M60" s="1"/>
      <c r="N60" s="28"/>
      <c r="R60" s="36"/>
      <c r="S60" s="85"/>
      <c r="T60" s="1"/>
      <c r="U60" s="28"/>
    </row>
    <row r="61" spans="4:21" x14ac:dyDescent="0.25">
      <c r="D61" s="49"/>
      <c r="E61" s="85"/>
      <c r="G61" s="28"/>
      <c r="J61"/>
      <c r="K61" s="49"/>
      <c r="L61" s="85"/>
      <c r="M61" s="1"/>
      <c r="N61" s="28"/>
      <c r="R61" s="49"/>
      <c r="S61" s="85"/>
      <c r="T61" s="1"/>
      <c r="U61" s="28"/>
    </row>
    <row r="62" spans="4:21" x14ac:dyDescent="0.25">
      <c r="D62" s="36"/>
      <c r="E62" s="85"/>
      <c r="G62" s="28"/>
      <c r="J62"/>
      <c r="K62" s="36"/>
      <c r="L62" s="85"/>
      <c r="M62" s="1"/>
      <c r="N62" s="28"/>
      <c r="R62" s="36"/>
      <c r="S62" s="85"/>
      <c r="T62" s="1"/>
      <c r="U62" s="28"/>
    </row>
    <row r="63" spans="4:21" x14ac:dyDescent="0.25">
      <c r="D63" s="36"/>
      <c r="E63" s="85"/>
      <c r="G63" s="28"/>
      <c r="J63"/>
      <c r="K63" s="36"/>
      <c r="L63" s="85"/>
      <c r="M63" s="1"/>
      <c r="N63" s="28"/>
      <c r="R63" s="36"/>
      <c r="S63" s="85"/>
      <c r="T63" s="1"/>
      <c r="U63" s="28"/>
    </row>
    <row r="64" spans="4:21" x14ac:dyDescent="0.25">
      <c r="D64" s="36"/>
      <c r="E64" s="85"/>
      <c r="G64" s="28"/>
      <c r="J64"/>
      <c r="K64" s="36"/>
      <c r="L64" s="85"/>
      <c r="M64" s="1"/>
      <c r="N64" s="28"/>
      <c r="R64" s="36"/>
      <c r="S64" s="85"/>
      <c r="T64" s="1"/>
      <c r="U64" s="28"/>
    </row>
    <row r="65" spans="2:21" x14ac:dyDescent="0.25">
      <c r="D65" s="36"/>
      <c r="E65" s="85"/>
      <c r="G65" s="28"/>
      <c r="J65"/>
      <c r="K65" s="36"/>
      <c r="L65" s="85"/>
      <c r="M65" s="1"/>
      <c r="N65" s="28"/>
      <c r="R65" s="36"/>
      <c r="S65" s="85"/>
      <c r="T65" s="1"/>
      <c r="U65" s="28"/>
    </row>
    <row r="66" spans="2:21" x14ac:dyDescent="0.25">
      <c r="D66" s="36"/>
      <c r="E66" s="85"/>
      <c r="G66" s="28"/>
      <c r="J66"/>
      <c r="K66" s="36"/>
      <c r="L66" s="85"/>
      <c r="M66" s="1"/>
      <c r="N66" s="28"/>
      <c r="R66" s="36"/>
      <c r="S66" s="85"/>
      <c r="T66" s="1"/>
      <c r="U66" s="28"/>
    </row>
    <row r="67" spans="2:21" x14ac:dyDescent="0.25">
      <c r="D67" s="36"/>
      <c r="E67" s="85"/>
      <c r="G67" s="28"/>
      <c r="J67"/>
      <c r="K67" s="36"/>
      <c r="L67" s="85"/>
      <c r="M67" s="1"/>
      <c r="N67" s="28"/>
      <c r="R67" s="36"/>
      <c r="S67" s="85"/>
      <c r="T67" s="1"/>
      <c r="U67" s="28"/>
    </row>
    <row r="68" spans="2:21" x14ac:dyDescent="0.25">
      <c r="D68" s="36"/>
      <c r="E68" s="85"/>
      <c r="G68" s="28"/>
      <c r="J68"/>
      <c r="K68" s="36"/>
      <c r="L68" s="85"/>
      <c r="M68" s="1"/>
      <c r="N68" s="28"/>
      <c r="R68" s="36"/>
      <c r="S68" s="85"/>
      <c r="T68" s="1"/>
      <c r="U68" s="28"/>
    </row>
    <row r="69" spans="2:21" x14ac:dyDescent="0.25">
      <c r="D69" s="36"/>
      <c r="E69" s="85"/>
      <c r="G69" s="28"/>
      <c r="J69"/>
      <c r="K69" s="36"/>
      <c r="L69" s="85"/>
      <c r="M69" s="1"/>
      <c r="N69" s="28"/>
      <c r="R69" s="36"/>
      <c r="S69" s="85"/>
      <c r="T69" s="1"/>
      <c r="U69" s="28"/>
    </row>
    <row r="70" spans="2:21" x14ac:dyDescent="0.25">
      <c r="H70"/>
      <c r="J70"/>
      <c r="K70"/>
      <c r="L70"/>
      <c r="M70" s="1"/>
      <c r="N70" s="29"/>
      <c r="O70"/>
      <c r="T70" s="1"/>
      <c r="U70" s="29"/>
    </row>
    <row r="71" spans="2:21" x14ac:dyDescent="0.25">
      <c r="H71"/>
      <c r="J71"/>
      <c r="K71"/>
      <c r="L71"/>
      <c r="M71" s="1"/>
      <c r="N71" s="29"/>
      <c r="O71"/>
      <c r="T71" s="1"/>
      <c r="U71" s="29"/>
    </row>
    <row r="72" spans="2:21" x14ac:dyDescent="0.25">
      <c r="H72"/>
      <c r="J72"/>
      <c r="K72"/>
      <c r="L72"/>
      <c r="M72" s="1"/>
      <c r="N72" s="29"/>
      <c r="O72"/>
      <c r="T72" s="1"/>
      <c r="U72" s="29"/>
    </row>
    <row r="73" spans="2:21" x14ac:dyDescent="0.25">
      <c r="H73"/>
      <c r="J73"/>
      <c r="K73"/>
      <c r="L73"/>
      <c r="M73" s="1"/>
      <c r="N73" s="29"/>
      <c r="O73"/>
      <c r="T73" s="1"/>
      <c r="U73" s="29"/>
    </row>
    <row r="74" spans="2:21" x14ac:dyDescent="0.25">
      <c r="H74"/>
      <c r="J74"/>
      <c r="K74"/>
      <c r="L74"/>
      <c r="M74" s="1"/>
      <c r="N74" s="29"/>
      <c r="O74"/>
      <c r="T74" s="1"/>
      <c r="U74" s="29"/>
    </row>
    <row r="75" spans="2:21" x14ac:dyDescent="0.25">
      <c r="G75" s="28"/>
      <c r="H75"/>
      <c r="J75"/>
      <c r="K75"/>
      <c r="L75"/>
      <c r="M75" s="1"/>
      <c r="N75" s="28"/>
      <c r="O75"/>
      <c r="T75" s="1"/>
      <c r="U75" s="28"/>
    </row>
    <row r="76" spans="2:21" x14ac:dyDescent="0.25">
      <c r="G76" s="28"/>
      <c r="H76"/>
      <c r="J76"/>
      <c r="K76"/>
      <c r="L76"/>
      <c r="M76" s="1"/>
      <c r="N76" s="28"/>
      <c r="O76"/>
      <c r="T76" s="1"/>
      <c r="U76" s="28"/>
    </row>
    <row r="77" spans="2:21" x14ac:dyDescent="0.25">
      <c r="G77" s="28"/>
      <c r="H77"/>
      <c r="J77"/>
      <c r="K77"/>
      <c r="L77"/>
      <c r="M77" s="1"/>
      <c r="N77" s="28"/>
      <c r="O77"/>
      <c r="T77" s="1"/>
      <c r="U77" s="28"/>
    </row>
    <row r="78" spans="2:21" x14ac:dyDescent="0.25">
      <c r="G78" s="86"/>
      <c r="H78"/>
      <c r="J78"/>
      <c r="K78"/>
      <c r="L78"/>
      <c r="M78" s="1"/>
      <c r="N78" s="86"/>
      <c r="O78"/>
      <c r="T78" s="1"/>
      <c r="U78" s="86"/>
    </row>
    <row r="79" spans="2:21" ht="15.75" x14ac:dyDescent="0.25">
      <c r="B79" s="12"/>
      <c r="E79" s="9"/>
      <c r="F79" s="6"/>
      <c r="G79" s="26"/>
      <c r="H79"/>
      <c r="I79" s="12"/>
      <c r="J79"/>
      <c r="K79"/>
      <c r="L79" s="9"/>
      <c r="M79" s="6"/>
      <c r="N79" s="26"/>
      <c r="O79"/>
      <c r="P79" s="12"/>
      <c r="S79" s="9"/>
      <c r="T79" s="6"/>
      <c r="U79" s="26"/>
    </row>
    <row r="80" spans="2:21" x14ac:dyDescent="0.25">
      <c r="E80" s="5"/>
      <c r="G80" s="26"/>
      <c r="H80"/>
      <c r="J80"/>
      <c r="K80"/>
      <c r="L80" s="5"/>
      <c r="M80" s="1"/>
      <c r="N80" s="26"/>
      <c r="O80"/>
      <c r="S80" s="5"/>
      <c r="T80" s="1"/>
      <c r="U80" s="26"/>
    </row>
    <row r="81" spans="2:21" x14ac:dyDescent="0.25">
      <c r="E81" s="5"/>
      <c r="G81" s="26"/>
      <c r="H81"/>
      <c r="J81"/>
      <c r="K81"/>
      <c r="L81" s="5"/>
      <c r="M81" s="1"/>
      <c r="N81" s="26"/>
      <c r="O81"/>
      <c r="S81" s="5"/>
      <c r="T81" s="1"/>
      <c r="U81" s="26"/>
    </row>
    <row r="82" spans="2:21" x14ac:dyDescent="0.25">
      <c r="B82" s="16"/>
      <c r="E82" s="6"/>
      <c r="F82" s="6"/>
      <c r="G82" s="26"/>
      <c r="H82"/>
      <c r="I82" s="16"/>
      <c r="J82"/>
      <c r="K82"/>
      <c r="L82" s="6"/>
      <c r="M82" s="6"/>
      <c r="N82" s="26"/>
      <c r="O82"/>
      <c r="P82" s="16"/>
      <c r="S82" s="6"/>
      <c r="T82" s="6"/>
      <c r="U82" s="26"/>
    </row>
    <row r="83" spans="2:21" x14ac:dyDescent="0.25">
      <c r="B83" s="16"/>
      <c r="E83" s="6"/>
      <c r="F83" s="6"/>
      <c r="G83" s="26"/>
      <c r="H83"/>
      <c r="I83" s="16"/>
      <c r="J83"/>
      <c r="K83"/>
      <c r="L83" s="6"/>
      <c r="M83" s="6"/>
      <c r="N83" s="26"/>
      <c r="O83"/>
      <c r="P83" s="16"/>
      <c r="S83" s="6"/>
      <c r="T83" s="6"/>
      <c r="U83" s="26"/>
    </row>
    <row r="84" spans="2:21" x14ac:dyDescent="0.25">
      <c r="B84" s="16"/>
      <c r="E84" s="6"/>
      <c r="F84" s="6"/>
      <c r="G84" s="26"/>
      <c r="H84"/>
      <c r="I84" s="16"/>
      <c r="J84"/>
      <c r="K84"/>
      <c r="L84" s="6"/>
      <c r="M84" s="6"/>
      <c r="N84" s="26"/>
      <c r="O84"/>
      <c r="P84" s="16"/>
      <c r="S84" s="6"/>
      <c r="T84" s="6"/>
      <c r="U84" s="26"/>
    </row>
    <row r="85" spans="2:21" x14ac:dyDescent="0.25">
      <c r="B85" s="16"/>
      <c r="E85" s="6"/>
      <c r="F85" s="6"/>
      <c r="G85" s="26"/>
      <c r="H85"/>
      <c r="I85" s="16"/>
      <c r="J85"/>
      <c r="K85"/>
      <c r="L85" s="6"/>
      <c r="M85" s="6"/>
      <c r="N85" s="26"/>
      <c r="O85"/>
      <c r="P85" s="16"/>
      <c r="S85" s="6"/>
      <c r="T85" s="6"/>
      <c r="U85" s="26"/>
    </row>
    <row r="86" spans="2:21" x14ac:dyDescent="0.25">
      <c r="B86" s="16"/>
      <c r="E86" s="6"/>
      <c r="F86" s="6"/>
      <c r="G86" s="26"/>
      <c r="H86"/>
      <c r="I86" s="16"/>
      <c r="J86"/>
      <c r="K86"/>
      <c r="L86" s="6"/>
      <c r="M86" s="6"/>
      <c r="N86" s="26"/>
      <c r="O86"/>
      <c r="P86" s="16"/>
      <c r="S86" s="6"/>
      <c r="T86" s="6"/>
      <c r="U86" s="26"/>
    </row>
    <row r="87" spans="2:21" x14ac:dyDescent="0.25">
      <c r="B87" s="16"/>
      <c r="E87" s="6"/>
      <c r="F87" s="6"/>
      <c r="G87" s="26"/>
      <c r="H87"/>
      <c r="I87" s="16"/>
      <c r="J87"/>
      <c r="K87"/>
      <c r="L87" s="6"/>
      <c r="M87" s="6"/>
      <c r="N87" s="26"/>
      <c r="O87"/>
      <c r="P87" s="16"/>
      <c r="S87" s="6"/>
      <c r="T87" s="6"/>
      <c r="U87" s="26"/>
    </row>
    <row r="88" spans="2:21" x14ac:dyDescent="0.25">
      <c r="B88" s="16"/>
      <c r="E88" s="6"/>
      <c r="F88" s="6"/>
      <c r="G88" s="26"/>
      <c r="H88"/>
      <c r="I88" s="16"/>
      <c r="J88"/>
      <c r="K88"/>
      <c r="L88" s="6"/>
      <c r="M88" s="6"/>
      <c r="N88" s="26"/>
      <c r="O88"/>
      <c r="P88" s="16"/>
      <c r="S88" s="6"/>
      <c r="T88" s="6"/>
      <c r="U88" s="26"/>
    </row>
    <row r="89" spans="2:21" x14ac:dyDescent="0.25">
      <c r="B89" s="16"/>
      <c r="E89" s="6"/>
      <c r="F89" s="6"/>
      <c r="G89" s="26"/>
      <c r="H89"/>
      <c r="I89" s="16"/>
      <c r="J89"/>
      <c r="K89"/>
      <c r="L89" s="6"/>
      <c r="M89" s="6"/>
      <c r="N89" s="26"/>
      <c r="O89"/>
      <c r="P89" s="16"/>
      <c r="S89" s="6"/>
      <c r="T89" s="6"/>
      <c r="U89" s="26"/>
    </row>
    <row r="90" spans="2:21" x14ac:dyDescent="0.25">
      <c r="E90" s="1"/>
      <c r="G90" s="26"/>
      <c r="H90"/>
      <c r="J90"/>
      <c r="K90"/>
      <c r="L90" s="1"/>
      <c r="M90" s="1"/>
      <c r="N90" s="26"/>
      <c r="O90"/>
      <c r="S90" s="1"/>
      <c r="T90" s="1"/>
      <c r="U90" s="26"/>
    </row>
    <row r="91" spans="2:21" x14ac:dyDescent="0.25">
      <c r="B91" s="2"/>
      <c r="G91" s="26"/>
      <c r="H91"/>
      <c r="I91" s="2"/>
      <c r="J91"/>
      <c r="K91"/>
      <c r="L91"/>
      <c r="M91" s="1"/>
      <c r="N91" s="26"/>
      <c r="O91"/>
      <c r="P91" s="2"/>
      <c r="T91" s="1"/>
      <c r="U91" s="26"/>
    </row>
    <row r="92" spans="2:21" x14ac:dyDescent="0.25">
      <c r="E92" s="177"/>
      <c r="F92" s="6"/>
      <c r="G92" s="30"/>
      <c r="H92"/>
      <c r="J92"/>
      <c r="K92"/>
      <c r="L92" s="5"/>
      <c r="M92" s="6"/>
      <c r="N92" s="30"/>
      <c r="O92"/>
      <c r="S92" s="5"/>
      <c r="T92" s="6"/>
      <c r="U92" s="30"/>
    </row>
    <row r="93" spans="2:21" x14ac:dyDescent="0.25">
      <c r="E93" s="177"/>
      <c r="F93" s="6"/>
      <c r="G93" s="30"/>
      <c r="H93"/>
      <c r="J93"/>
      <c r="K93"/>
      <c r="L93" s="5"/>
      <c r="M93" s="6"/>
      <c r="N93" s="30"/>
      <c r="O93"/>
      <c r="S93" s="5"/>
      <c r="T93" s="6"/>
      <c r="U93" s="30"/>
    </row>
    <row r="94" spans="2:21" x14ac:dyDescent="0.25">
      <c r="E94" s="177"/>
      <c r="F94" s="6"/>
      <c r="H94"/>
      <c r="J94"/>
      <c r="K94"/>
      <c r="L94" s="5"/>
      <c r="M94" s="6"/>
      <c r="N94" s="29"/>
      <c r="O94"/>
      <c r="S94" s="5"/>
      <c r="T94" s="6"/>
      <c r="U94" s="29"/>
    </row>
    <row r="95" spans="2:21" x14ac:dyDescent="0.25">
      <c r="G95" s="30"/>
      <c r="H95"/>
      <c r="J95"/>
      <c r="K95"/>
      <c r="L95"/>
      <c r="M95" s="1"/>
      <c r="N95" s="30"/>
      <c r="O95"/>
      <c r="T95" s="1"/>
      <c r="U95" s="30"/>
    </row>
    <row r="96" spans="2:21" x14ac:dyDescent="0.25">
      <c r="G96" s="30"/>
      <c r="H96"/>
      <c r="J96"/>
      <c r="K96"/>
      <c r="L96"/>
      <c r="M96" s="1"/>
      <c r="N96" s="30"/>
      <c r="O96"/>
      <c r="T96" s="1"/>
      <c r="U96" s="30"/>
    </row>
    <row r="97" spans="1:21" ht="19.5" thickBot="1" x14ac:dyDescent="0.35">
      <c r="G97" s="54"/>
      <c r="H97"/>
      <c r="J97"/>
      <c r="K97"/>
      <c r="L97"/>
      <c r="M97" s="1"/>
      <c r="N97" s="54"/>
      <c r="O97"/>
      <c r="T97" s="1"/>
      <c r="U97" s="54"/>
    </row>
    <row r="98" spans="1:21" ht="15.75" thickBot="1" x14ac:dyDescent="0.3">
      <c r="A98" s="246"/>
      <c r="E98" s="5"/>
      <c r="F98" s="14"/>
      <c r="G98" s="30"/>
      <c r="H98" s="10"/>
      <c r="J98"/>
      <c r="K98"/>
      <c r="L98" s="5"/>
      <c r="M98" s="14"/>
      <c r="N98" s="30"/>
      <c r="O98" s="10"/>
      <c r="S98" s="5"/>
      <c r="T98" s="14"/>
      <c r="U98" s="30"/>
    </row>
    <row r="99" spans="1:21" x14ac:dyDescent="0.25">
      <c r="A99" s="175"/>
      <c r="H99" s="175"/>
      <c r="J99"/>
      <c r="K99"/>
      <c r="L99"/>
      <c r="M99" s="1"/>
      <c r="N99" s="29"/>
      <c r="O99" s="147"/>
      <c r="T99" s="1"/>
      <c r="U99" s="29"/>
    </row>
    <row r="100" spans="1:21" x14ac:dyDescent="0.25">
      <c r="H100"/>
      <c r="J100"/>
      <c r="K100"/>
      <c r="L100"/>
      <c r="M100" s="1"/>
      <c r="N100" s="29"/>
      <c r="O100"/>
      <c r="T100" s="1"/>
      <c r="U100" s="29"/>
    </row>
    <row r="101" spans="1:21" x14ac:dyDescent="0.25">
      <c r="A101" s="247"/>
      <c r="G101" s="30"/>
      <c r="H101" s="10"/>
      <c r="J101"/>
      <c r="K101"/>
      <c r="L101"/>
      <c r="M101" s="1"/>
      <c r="N101" s="30"/>
      <c r="O101" s="10"/>
      <c r="T101" s="1"/>
      <c r="U101" s="30"/>
    </row>
    <row r="102" spans="1:21" x14ac:dyDescent="0.25">
      <c r="H102"/>
      <c r="J102"/>
      <c r="K102"/>
      <c r="L102"/>
      <c r="M102" s="1"/>
      <c r="N102" s="29"/>
      <c r="O102"/>
      <c r="T102" s="1"/>
      <c r="U102" s="29"/>
    </row>
    <row r="103" spans="1:21" x14ac:dyDescent="0.25">
      <c r="A103" s="156"/>
      <c r="B103" s="156"/>
      <c r="C103" s="156"/>
      <c r="D103" s="156"/>
      <c r="E103" s="156"/>
      <c r="F103" s="157"/>
      <c r="G103" s="158"/>
      <c r="H103" s="156"/>
      <c r="I103" s="156"/>
      <c r="J103" s="156"/>
      <c r="K103" s="156"/>
      <c r="L103" s="156"/>
      <c r="M103" s="157"/>
      <c r="N103" s="158"/>
      <c r="O103" s="156"/>
      <c r="P103" s="156"/>
      <c r="Q103" s="156"/>
      <c r="R103" s="156"/>
      <c r="S103" s="156"/>
      <c r="T103" s="157"/>
      <c r="U103" s="158"/>
    </row>
    <row r="104" spans="1:21" x14ac:dyDescent="0.25">
      <c r="L104"/>
    </row>
    <row r="105" spans="1:21" ht="15.75" x14ac:dyDescent="0.25">
      <c r="B105" s="13"/>
      <c r="E105" s="17"/>
      <c r="L105"/>
      <c r="P105" s="3"/>
    </row>
    <row r="106" spans="1:21" x14ac:dyDescent="0.25">
      <c r="E106" s="5"/>
      <c r="L106"/>
    </row>
    <row r="107" spans="1:21" x14ac:dyDescent="0.25">
      <c r="E107" s="5"/>
      <c r="L107"/>
    </row>
    <row r="108" spans="1:21" x14ac:dyDescent="0.25">
      <c r="E108" s="84"/>
      <c r="G108" s="113"/>
    </row>
    <row r="110" spans="1:21" x14ac:dyDescent="0.25">
      <c r="E110" s="5"/>
    </row>
    <row r="111" spans="1:21" x14ac:dyDescent="0.25">
      <c r="E111" s="5"/>
    </row>
    <row r="112" spans="1:21" x14ac:dyDescent="0.25">
      <c r="E112" s="11"/>
    </row>
    <row r="113" spans="5:5" x14ac:dyDescent="0.25">
      <c r="E113" s="5"/>
    </row>
    <row r="114" spans="5:5" x14ac:dyDescent="0.25">
      <c r="E114" s="5"/>
    </row>
    <row r="115" spans="5:5" x14ac:dyDescent="0.25">
      <c r="E115" s="5"/>
    </row>
    <row r="116" spans="5:5" x14ac:dyDescent="0.25">
      <c r="E116" s="5"/>
    </row>
    <row r="117" spans="5:5" x14ac:dyDescent="0.25">
      <c r="E117" s="5"/>
    </row>
    <row r="118" spans="5:5" x14ac:dyDescent="0.25">
      <c r="E118" s="5"/>
    </row>
    <row r="119" spans="5:5" x14ac:dyDescent="0.25">
      <c r="E119" s="5"/>
    </row>
    <row r="120" spans="5:5" x14ac:dyDescent="0.25">
      <c r="E120" s="5"/>
    </row>
    <row r="121" spans="5:5" x14ac:dyDescent="0.25">
      <c r="E121" s="5"/>
    </row>
    <row r="122" spans="5:5" x14ac:dyDescent="0.25">
      <c r="E122" s="5"/>
    </row>
    <row r="123" spans="5:5" x14ac:dyDescent="0.25">
      <c r="E123" s="5"/>
    </row>
    <row r="124" spans="5:5" x14ac:dyDescent="0.25">
      <c r="E124" s="5"/>
    </row>
    <row r="125" spans="5:5" x14ac:dyDescent="0.25">
      <c r="E125" s="5"/>
    </row>
    <row r="126" spans="5:5" x14ac:dyDescent="0.25">
      <c r="E126" s="5"/>
    </row>
    <row r="127" spans="5:5" x14ac:dyDescent="0.25">
      <c r="E127" s="5"/>
    </row>
    <row r="128" spans="5:5" x14ac:dyDescent="0.25">
      <c r="E128" s="5"/>
    </row>
    <row r="129" spans="5:5" x14ac:dyDescent="0.25">
      <c r="E129" s="5"/>
    </row>
    <row r="130" spans="5:5" x14ac:dyDescent="0.25">
      <c r="E130" s="5"/>
    </row>
    <row r="131" spans="5:5" x14ac:dyDescent="0.25">
      <c r="E131" s="5"/>
    </row>
    <row r="132" spans="5:5" x14ac:dyDescent="0.25">
      <c r="E132" s="5"/>
    </row>
    <row r="133" spans="5:5" x14ac:dyDescent="0.25">
      <c r="E133" s="5"/>
    </row>
    <row r="134" spans="5:5" x14ac:dyDescent="0.25">
      <c r="E134" s="5"/>
    </row>
    <row r="135" spans="5:5" x14ac:dyDescent="0.25">
      <c r="E135" s="5"/>
    </row>
    <row r="136" spans="5:5" x14ac:dyDescent="0.25">
      <c r="E136" s="5"/>
    </row>
    <row r="137" spans="5:5" x14ac:dyDescent="0.25">
      <c r="E137" s="5"/>
    </row>
    <row r="138" spans="5:5" x14ac:dyDescent="0.25">
      <c r="E138" s="5"/>
    </row>
    <row r="139" spans="5:5" x14ac:dyDescent="0.25">
      <c r="E139" s="5"/>
    </row>
    <row r="140" spans="5:5" x14ac:dyDescent="0.25">
      <c r="E140" s="5"/>
    </row>
    <row r="141" spans="5:5" x14ac:dyDescent="0.25">
      <c r="E141" s="5"/>
    </row>
    <row r="142" spans="5:5" x14ac:dyDescent="0.25">
      <c r="E142" s="5"/>
    </row>
    <row r="143" spans="5:5" x14ac:dyDescent="0.25">
      <c r="E143" s="5"/>
    </row>
    <row r="144" spans="5:5" x14ac:dyDescent="0.25">
      <c r="E144" s="5"/>
    </row>
    <row r="145" spans="1:7" x14ac:dyDescent="0.25">
      <c r="E145" s="5"/>
    </row>
    <row r="146" spans="1:7" x14ac:dyDescent="0.25">
      <c r="E146" s="5"/>
    </row>
    <row r="147" spans="1:7" x14ac:dyDescent="0.25">
      <c r="E147" s="5"/>
    </row>
    <row r="148" spans="1:7" x14ac:dyDescent="0.25">
      <c r="E148" s="5"/>
    </row>
    <row r="149" spans="1:7" x14ac:dyDescent="0.25">
      <c r="E149" s="85"/>
      <c r="G149" s="28"/>
    </row>
    <row r="150" spans="1:7" x14ac:dyDescent="0.25">
      <c r="A150" s="50"/>
      <c r="E150" s="85"/>
      <c r="G150" s="28"/>
    </row>
    <row r="151" spans="1:7" x14ac:dyDescent="0.25">
      <c r="A151" s="36"/>
      <c r="E151" s="85"/>
      <c r="G151" s="28"/>
    </row>
    <row r="152" spans="1:7" x14ac:dyDescent="0.25">
      <c r="A152" s="36"/>
      <c r="E152" s="85"/>
      <c r="G152" s="28"/>
    </row>
    <row r="153" spans="1:7" x14ac:dyDescent="0.25">
      <c r="A153" s="49"/>
      <c r="E153" s="85"/>
      <c r="G153" s="28"/>
    </row>
    <row r="154" spans="1:7" x14ac:dyDescent="0.25">
      <c r="A154" s="36"/>
      <c r="E154" s="85"/>
      <c r="G154" s="28"/>
    </row>
    <row r="155" spans="1:7" x14ac:dyDescent="0.25">
      <c r="A155" s="36"/>
      <c r="E155" s="85"/>
      <c r="G155" s="28"/>
    </row>
    <row r="156" spans="1:7" x14ac:dyDescent="0.25">
      <c r="A156" s="36"/>
      <c r="E156" s="85"/>
      <c r="G156" s="28"/>
    </row>
    <row r="157" spans="1:7" x14ac:dyDescent="0.25">
      <c r="A157" s="36"/>
      <c r="E157" s="85"/>
      <c r="G157" s="28"/>
    </row>
    <row r="158" spans="1:7" x14ac:dyDescent="0.25">
      <c r="A158" s="36"/>
      <c r="E158" s="85"/>
      <c r="G158" s="28"/>
    </row>
    <row r="159" spans="1:7" x14ac:dyDescent="0.25">
      <c r="A159" s="36"/>
      <c r="E159" s="85"/>
      <c r="G159" s="28"/>
    </row>
    <row r="160" spans="1:7" x14ac:dyDescent="0.25">
      <c r="A160" s="36"/>
      <c r="E160" s="85"/>
      <c r="G160" s="28"/>
    </row>
    <row r="161" spans="1:7" x14ac:dyDescent="0.25">
      <c r="A161" s="36"/>
      <c r="E161" s="85"/>
      <c r="G161" s="28"/>
    </row>
    <row r="167" spans="1:7" x14ac:dyDescent="0.25">
      <c r="G167" s="28"/>
    </row>
    <row r="168" spans="1:7" x14ac:dyDescent="0.25">
      <c r="G168" s="28"/>
    </row>
    <row r="169" spans="1:7" x14ac:dyDescent="0.25">
      <c r="G169" s="28"/>
    </row>
    <row r="170" spans="1:7" x14ac:dyDescent="0.25">
      <c r="G170" s="86"/>
    </row>
    <row r="171" spans="1:7" ht="15.75" x14ac:dyDescent="0.25">
      <c r="B171" s="12"/>
      <c r="E171" s="9"/>
      <c r="F171" s="6"/>
      <c r="G171" s="26"/>
    </row>
    <row r="172" spans="1:7" x14ac:dyDescent="0.25">
      <c r="E172" s="5"/>
      <c r="G172" s="26"/>
    </row>
    <row r="173" spans="1:7" x14ac:dyDescent="0.25">
      <c r="E173" s="5"/>
      <c r="G173" s="26"/>
    </row>
    <row r="174" spans="1:7" x14ac:dyDescent="0.25">
      <c r="B174" s="16"/>
      <c r="E174" s="6"/>
      <c r="F174" s="6"/>
      <c r="G174" s="26"/>
    </row>
    <row r="175" spans="1:7" x14ac:dyDescent="0.25">
      <c r="B175" s="16"/>
      <c r="E175" s="6"/>
      <c r="F175" s="6"/>
      <c r="G175" s="26"/>
    </row>
    <row r="176" spans="1:7" x14ac:dyDescent="0.25">
      <c r="B176" s="16"/>
      <c r="E176" s="6"/>
      <c r="F176" s="6"/>
      <c r="G176" s="26"/>
    </row>
    <row r="177" spans="1:7" x14ac:dyDescent="0.25">
      <c r="B177" s="16"/>
      <c r="E177" s="6"/>
      <c r="F177" s="6"/>
      <c r="G177" s="26"/>
    </row>
    <row r="178" spans="1:7" x14ac:dyDescent="0.25">
      <c r="B178" s="16"/>
      <c r="E178" s="6"/>
      <c r="F178" s="6"/>
      <c r="G178" s="26"/>
    </row>
    <row r="179" spans="1:7" x14ac:dyDescent="0.25">
      <c r="B179" s="16"/>
      <c r="E179" s="6"/>
      <c r="F179" s="6"/>
      <c r="G179" s="26"/>
    </row>
    <row r="180" spans="1:7" x14ac:dyDescent="0.25">
      <c r="B180" s="16"/>
      <c r="E180" s="6"/>
      <c r="F180" s="6"/>
      <c r="G180" s="26"/>
    </row>
    <row r="181" spans="1:7" x14ac:dyDescent="0.25">
      <c r="B181" s="16"/>
      <c r="E181" s="6"/>
      <c r="F181" s="6"/>
      <c r="G181" s="26"/>
    </row>
    <row r="182" spans="1:7" x14ac:dyDescent="0.25">
      <c r="E182" s="1"/>
      <c r="G182" s="26"/>
    </row>
    <row r="183" spans="1:7" x14ac:dyDescent="0.25">
      <c r="B183" s="2"/>
      <c r="G183" s="26"/>
    </row>
    <row r="184" spans="1:7" x14ac:dyDescent="0.25">
      <c r="E184" s="5"/>
      <c r="F184" s="6"/>
      <c r="G184" s="30"/>
    </row>
    <row r="185" spans="1:7" x14ac:dyDescent="0.25">
      <c r="E185" s="5"/>
      <c r="F185" s="6"/>
      <c r="G185" s="30"/>
    </row>
    <row r="186" spans="1:7" x14ac:dyDescent="0.25">
      <c r="E186" s="5"/>
      <c r="F186" s="6"/>
    </row>
    <row r="187" spans="1:7" x14ac:dyDescent="0.25">
      <c r="G187" s="30"/>
    </row>
    <row r="188" spans="1:7" x14ac:dyDescent="0.25">
      <c r="G188" s="30"/>
    </row>
    <row r="189" spans="1:7" ht="19.5" thickBot="1" x14ac:dyDescent="0.35">
      <c r="G189" s="54"/>
    </row>
    <row r="190" spans="1:7" ht="15.75" thickBot="1" x14ac:dyDescent="0.3">
      <c r="A190" s="10"/>
      <c r="E190" s="5"/>
      <c r="F190" s="14"/>
      <c r="G190" s="30"/>
    </row>
    <row r="191" spans="1:7" x14ac:dyDescent="0.25">
      <c r="A191" s="147"/>
    </row>
    <row r="193" spans="1:7" x14ac:dyDescent="0.25">
      <c r="A193" s="10"/>
      <c r="G193" s="30"/>
    </row>
  </sheetData>
  <mergeCells count="2">
    <mergeCell ref="H11:I11"/>
    <mergeCell ref="A1:B2"/>
  </mergeCells>
  <phoneticPr fontId="2" type="noConversion"/>
  <pageMargins left="0.7" right="0.7" top="0.75" bottom="0.75" header="0.3" footer="0.3"/>
  <pageSetup paperSize="9" orientation="portrait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157DF4-7BB1-4A99-9D38-595138CA8727}">
  <sheetPr>
    <tabColor theme="9"/>
  </sheetPr>
  <dimension ref="A1:G73"/>
  <sheetViews>
    <sheetView workbookViewId="0">
      <selection activeCell="E80" sqref="E80"/>
    </sheetView>
  </sheetViews>
  <sheetFormatPr baseColWidth="10" defaultRowHeight="15" x14ac:dyDescent="0.25"/>
  <cols>
    <col min="1" max="1" width="67.28515625" bestFit="1" customWidth="1"/>
    <col min="3" max="3" width="17.28515625" bestFit="1" customWidth="1"/>
    <col min="4" max="4" width="2.140625" customWidth="1"/>
    <col min="5" max="5" width="67.28515625" bestFit="1" customWidth="1"/>
    <col min="6" max="6" width="6.5703125" bestFit="1" customWidth="1"/>
    <col min="7" max="7" width="16.85546875" bestFit="1" customWidth="1"/>
    <col min="13" max="13" width="10.140625" bestFit="1" customWidth="1"/>
  </cols>
  <sheetData>
    <row r="1" spans="1:7" x14ac:dyDescent="0.25">
      <c r="A1" t="s">
        <v>19</v>
      </c>
      <c r="B1" s="260" t="s">
        <v>27</v>
      </c>
      <c r="C1" s="260" t="s">
        <v>28</v>
      </c>
      <c r="D1" s="80"/>
      <c r="E1" t="s">
        <v>20</v>
      </c>
      <c r="F1" s="260" t="s">
        <v>27</v>
      </c>
      <c r="G1" s="260" t="s">
        <v>18</v>
      </c>
    </row>
    <row r="2" spans="1:7" x14ac:dyDescent="0.25">
      <c r="A2" t="s">
        <v>29</v>
      </c>
      <c r="B2" t="s">
        <v>5</v>
      </c>
      <c r="C2" s="261">
        <v>12.408134460449219</v>
      </c>
      <c r="D2" s="80"/>
      <c r="E2" t="s">
        <v>29</v>
      </c>
      <c r="F2" t="s">
        <v>5</v>
      </c>
      <c r="G2" s="261">
        <v>10.678397178649902</v>
      </c>
    </row>
    <row r="3" spans="1:7" x14ac:dyDescent="0.25">
      <c r="A3" t="s">
        <v>30</v>
      </c>
      <c r="B3" t="s">
        <v>25</v>
      </c>
      <c r="C3" s="82" t="s">
        <v>31</v>
      </c>
      <c r="D3" s="80"/>
      <c r="E3" t="s">
        <v>30</v>
      </c>
      <c r="F3" t="s">
        <v>25</v>
      </c>
      <c r="G3" s="82" t="s">
        <v>31</v>
      </c>
    </row>
    <row r="4" spans="1:7" x14ac:dyDescent="0.25">
      <c r="D4" s="80"/>
    </row>
    <row r="5" spans="1:7" x14ac:dyDescent="0.25">
      <c r="A5" t="s">
        <v>32</v>
      </c>
      <c r="B5" t="s">
        <v>1</v>
      </c>
      <c r="C5" s="262">
        <v>-20</v>
      </c>
      <c r="D5" s="80"/>
      <c r="E5" t="s">
        <v>32</v>
      </c>
      <c r="F5" t="s">
        <v>1</v>
      </c>
      <c r="G5" s="262">
        <v>2</v>
      </c>
    </row>
    <row r="6" spans="1:7" x14ac:dyDescent="0.25">
      <c r="A6" t="s">
        <v>33</v>
      </c>
      <c r="B6" t="s">
        <v>10</v>
      </c>
      <c r="C6" s="262">
        <v>10</v>
      </c>
      <c r="D6" s="80"/>
      <c r="E6" t="s">
        <v>33</v>
      </c>
      <c r="F6" t="s">
        <v>10</v>
      </c>
      <c r="G6" s="262">
        <v>8</v>
      </c>
    </row>
    <row r="7" spans="1:7" x14ac:dyDescent="0.25">
      <c r="A7" t="s">
        <v>34</v>
      </c>
      <c r="B7" t="s">
        <v>25</v>
      </c>
      <c r="C7" s="82" t="s">
        <v>35</v>
      </c>
      <c r="D7" s="80"/>
      <c r="E7" t="s">
        <v>34</v>
      </c>
      <c r="F7" t="s">
        <v>25</v>
      </c>
      <c r="G7" s="82" t="s">
        <v>35</v>
      </c>
    </row>
    <row r="8" spans="1:7" x14ac:dyDescent="0.25">
      <c r="A8" t="s">
        <v>36</v>
      </c>
      <c r="B8" t="s">
        <v>1</v>
      </c>
      <c r="C8" s="262">
        <v>-30</v>
      </c>
      <c r="D8" s="80"/>
      <c r="E8" t="s">
        <v>36</v>
      </c>
      <c r="F8" t="s">
        <v>1</v>
      </c>
      <c r="G8" s="262">
        <v>-6</v>
      </c>
    </row>
    <row r="9" spans="1:7" x14ac:dyDescent="0.25">
      <c r="D9" s="80"/>
    </row>
    <row r="10" spans="1:7" x14ac:dyDescent="0.25">
      <c r="A10" t="s">
        <v>37</v>
      </c>
      <c r="B10" t="s">
        <v>25</v>
      </c>
      <c r="C10" s="82" t="s">
        <v>38</v>
      </c>
      <c r="D10" s="80"/>
      <c r="E10" t="s">
        <v>37</v>
      </c>
      <c r="F10" t="s">
        <v>25</v>
      </c>
      <c r="G10" s="82" t="s">
        <v>38</v>
      </c>
    </row>
    <row r="11" spans="1:7" x14ac:dyDescent="0.25">
      <c r="A11" t="s">
        <v>39</v>
      </c>
      <c r="B11" t="s">
        <v>25</v>
      </c>
      <c r="C11" s="82" t="s">
        <v>40</v>
      </c>
      <c r="D11" s="80"/>
      <c r="E11" t="s">
        <v>39</v>
      </c>
      <c r="F11" t="s">
        <v>25</v>
      </c>
      <c r="G11" s="82" t="s">
        <v>40</v>
      </c>
    </row>
    <row r="12" spans="1:7" x14ac:dyDescent="0.25">
      <c r="A12" t="s">
        <v>41</v>
      </c>
      <c r="B12" t="s">
        <v>9</v>
      </c>
      <c r="C12" s="263">
        <v>90</v>
      </c>
      <c r="D12" s="80"/>
      <c r="E12" t="s">
        <v>41</v>
      </c>
      <c r="F12" t="s">
        <v>9</v>
      </c>
      <c r="G12" s="263">
        <v>90</v>
      </c>
    </row>
    <row r="13" spans="1:7" x14ac:dyDescent="0.25">
      <c r="A13" t="s">
        <v>42</v>
      </c>
      <c r="B13" t="s">
        <v>1</v>
      </c>
      <c r="C13" s="82"/>
      <c r="D13" s="80"/>
      <c r="E13" t="s">
        <v>42</v>
      </c>
      <c r="F13" t="s">
        <v>1</v>
      </c>
      <c r="G13" s="82"/>
    </row>
    <row r="14" spans="1:7" x14ac:dyDescent="0.25">
      <c r="A14" t="s">
        <v>43</v>
      </c>
      <c r="B14" t="s">
        <v>25</v>
      </c>
      <c r="C14" s="82" t="s">
        <v>25</v>
      </c>
      <c r="D14" s="80"/>
      <c r="E14" t="s">
        <v>43</v>
      </c>
      <c r="F14" t="s">
        <v>25</v>
      </c>
      <c r="G14" s="82" t="s">
        <v>25</v>
      </c>
    </row>
    <row r="15" spans="1:7" x14ac:dyDescent="0.25">
      <c r="D15" s="80"/>
    </row>
    <row r="16" spans="1:7" x14ac:dyDescent="0.25">
      <c r="A16" t="s">
        <v>44</v>
      </c>
      <c r="B16" t="s">
        <v>0</v>
      </c>
      <c r="C16" s="264">
        <v>13550</v>
      </c>
      <c r="D16" s="80"/>
      <c r="E16" t="s">
        <v>44</v>
      </c>
      <c r="F16" t="s">
        <v>0</v>
      </c>
      <c r="G16" s="264">
        <v>10426</v>
      </c>
    </row>
    <row r="17" spans="1:7" x14ac:dyDescent="0.25">
      <c r="A17" t="s">
        <v>45</v>
      </c>
      <c r="B17" t="s">
        <v>4</v>
      </c>
      <c r="C17" s="263">
        <v>32.049999999999997</v>
      </c>
      <c r="D17" s="80"/>
      <c r="E17" t="s">
        <v>45</v>
      </c>
      <c r="F17" t="s">
        <v>4</v>
      </c>
      <c r="G17" s="263">
        <v>18</v>
      </c>
    </row>
    <row r="18" spans="1:7" x14ac:dyDescent="0.25">
      <c r="A18" t="s">
        <v>46</v>
      </c>
      <c r="B18" t="s">
        <v>7</v>
      </c>
      <c r="C18" s="82" t="s">
        <v>47</v>
      </c>
      <c r="D18" s="80"/>
      <c r="E18" t="s">
        <v>46</v>
      </c>
      <c r="F18" t="s">
        <v>7</v>
      </c>
      <c r="G18" s="82" t="s">
        <v>136</v>
      </c>
    </row>
    <row r="19" spans="1:7" x14ac:dyDescent="0.25">
      <c r="D19" s="80"/>
    </row>
    <row r="20" spans="1:7" x14ac:dyDescent="0.25">
      <c r="A20" t="s">
        <v>48</v>
      </c>
      <c r="B20" t="s">
        <v>25</v>
      </c>
      <c r="C20" s="82" t="s">
        <v>49</v>
      </c>
      <c r="D20" s="80"/>
      <c r="E20" t="s">
        <v>48</v>
      </c>
      <c r="F20" t="s">
        <v>25</v>
      </c>
      <c r="G20" s="82" t="s">
        <v>49</v>
      </c>
    </row>
    <row r="21" spans="1:7" x14ac:dyDescent="0.25">
      <c r="A21" t="s">
        <v>50</v>
      </c>
      <c r="B21" t="s">
        <v>25</v>
      </c>
      <c r="C21" s="82" t="s">
        <v>51</v>
      </c>
      <c r="D21" s="80"/>
      <c r="E21" t="s">
        <v>50</v>
      </c>
      <c r="F21" t="s">
        <v>25</v>
      </c>
      <c r="G21" s="82" t="s">
        <v>51</v>
      </c>
    </row>
    <row r="22" spans="1:7" x14ac:dyDescent="0.25">
      <c r="A22" t="s">
        <v>52</v>
      </c>
      <c r="B22" t="s">
        <v>2</v>
      </c>
      <c r="C22" s="262">
        <v>7</v>
      </c>
      <c r="D22" s="80"/>
      <c r="E22" t="s">
        <v>52</v>
      </c>
      <c r="F22" t="s">
        <v>2</v>
      </c>
      <c r="G22" s="262">
        <v>7</v>
      </c>
    </row>
    <row r="23" spans="1:7" x14ac:dyDescent="0.25">
      <c r="A23" t="s">
        <v>53</v>
      </c>
      <c r="B23" t="s">
        <v>3</v>
      </c>
      <c r="C23" s="262">
        <v>49.469154137488871</v>
      </c>
      <c r="D23" s="80"/>
      <c r="E23" t="s">
        <v>53</v>
      </c>
      <c r="F23" t="s">
        <v>3</v>
      </c>
      <c r="G23" s="262">
        <v>49.469154137488871</v>
      </c>
    </row>
    <row r="24" spans="1:7" x14ac:dyDescent="0.25">
      <c r="A24" t="s">
        <v>54</v>
      </c>
      <c r="B24" t="s">
        <v>55</v>
      </c>
      <c r="C24" s="261">
        <v>3.473503589630127</v>
      </c>
      <c r="D24" s="80"/>
      <c r="E24" t="s">
        <v>54</v>
      </c>
      <c r="F24" t="s">
        <v>55</v>
      </c>
      <c r="G24" s="261">
        <v>2.6726751327514648</v>
      </c>
    </row>
    <row r="25" spans="1:7" x14ac:dyDescent="0.25">
      <c r="D25" s="80"/>
    </row>
    <row r="26" spans="1:7" x14ac:dyDescent="0.25">
      <c r="A26" t="s">
        <v>56</v>
      </c>
      <c r="B26" t="s">
        <v>57</v>
      </c>
      <c r="C26" s="82" t="s">
        <v>58</v>
      </c>
      <c r="D26" s="80"/>
      <c r="E26" t="s">
        <v>56</v>
      </c>
      <c r="F26" t="s">
        <v>57</v>
      </c>
      <c r="G26" s="82" t="s">
        <v>58</v>
      </c>
    </row>
    <row r="27" spans="1:7" x14ac:dyDescent="0.25">
      <c r="A27" t="s">
        <v>59</v>
      </c>
      <c r="B27" t="s">
        <v>57</v>
      </c>
      <c r="C27" s="82" t="s">
        <v>60</v>
      </c>
      <c r="D27" s="80"/>
      <c r="E27" t="s">
        <v>59</v>
      </c>
      <c r="F27" t="s">
        <v>57</v>
      </c>
      <c r="G27" s="82" t="s">
        <v>58</v>
      </c>
    </row>
    <row r="28" spans="1:7" x14ac:dyDescent="0.25">
      <c r="A28" t="s">
        <v>61</v>
      </c>
      <c r="B28" t="s">
        <v>25</v>
      </c>
      <c r="C28" s="82">
        <v>1</v>
      </c>
      <c r="D28" s="80"/>
      <c r="E28" t="s">
        <v>61</v>
      </c>
      <c r="F28" t="s">
        <v>25</v>
      </c>
      <c r="G28" s="82">
        <v>1</v>
      </c>
    </row>
    <row r="29" spans="1:7" x14ac:dyDescent="0.25">
      <c r="A29" t="s">
        <v>62</v>
      </c>
      <c r="B29" t="s">
        <v>8</v>
      </c>
      <c r="C29" s="82">
        <v>3.2107322215543568</v>
      </c>
      <c r="D29" s="80"/>
      <c r="E29" t="s">
        <v>62</v>
      </c>
      <c r="F29" t="s">
        <v>8</v>
      </c>
      <c r="G29" s="82">
        <v>2.7377166205626362</v>
      </c>
    </row>
    <row r="30" spans="1:7" x14ac:dyDescent="0.25">
      <c r="D30" s="80"/>
    </row>
    <row r="31" spans="1:7" x14ac:dyDescent="0.25">
      <c r="A31" t="s">
        <v>63</v>
      </c>
      <c r="B31" t="s">
        <v>25</v>
      </c>
      <c r="C31" s="82" t="s">
        <v>64</v>
      </c>
      <c r="D31" s="80"/>
      <c r="E31" t="s">
        <v>63</v>
      </c>
      <c r="F31" t="s">
        <v>25</v>
      </c>
      <c r="G31" s="82" t="s">
        <v>137</v>
      </c>
    </row>
    <row r="32" spans="1:7" x14ac:dyDescent="0.25">
      <c r="A32" t="s">
        <v>65</v>
      </c>
      <c r="B32" t="s">
        <v>25</v>
      </c>
      <c r="C32" s="82" t="s">
        <v>66</v>
      </c>
      <c r="D32" s="80"/>
      <c r="E32" t="s">
        <v>65</v>
      </c>
      <c r="F32" t="s">
        <v>25</v>
      </c>
      <c r="G32" s="82" t="s">
        <v>138</v>
      </c>
    </row>
    <row r="33" spans="1:7" x14ac:dyDescent="0.25">
      <c r="A33" t="s">
        <v>67</v>
      </c>
      <c r="B33" t="s">
        <v>25</v>
      </c>
      <c r="C33" s="82">
        <v>1</v>
      </c>
      <c r="D33" s="80"/>
      <c r="E33" t="s">
        <v>67</v>
      </c>
      <c r="F33" t="s">
        <v>25</v>
      </c>
      <c r="G33" s="82">
        <v>1</v>
      </c>
    </row>
    <row r="34" spans="1:7" x14ac:dyDescent="0.25">
      <c r="A34" t="s">
        <v>68</v>
      </c>
      <c r="B34" t="s">
        <v>25</v>
      </c>
      <c r="C34" s="82">
        <v>2</v>
      </c>
      <c r="D34" s="80"/>
      <c r="E34" t="s">
        <v>68</v>
      </c>
      <c r="F34" t="s">
        <v>25</v>
      </c>
      <c r="G34" s="82">
        <v>2</v>
      </c>
    </row>
    <row r="35" spans="1:7" x14ac:dyDescent="0.25">
      <c r="A35" t="s">
        <v>69</v>
      </c>
      <c r="B35" t="s">
        <v>25</v>
      </c>
      <c r="C35" s="82" t="s">
        <v>70</v>
      </c>
      <c r="D35" s="80"/>
      <c r="E35" t="s">
        <v>69</v>
      </c>
      <c r="F35" t="s">
        <v>25</v>
      </c>
      <c r="G35" s="82" t="s">
        <v>70</v>
      </c>
    </row>
    <row r="36" spans="1:7" x14ac:dyDescent="0.25">
      <c r="A36" t="s">
        <v>71</v>
      </c>
      <c r="B36" t="s">
        <v>2</v>
      </c>
      <c r="C36" s="264">
        <v>450</v>
      </c>
      <c r="D36" s="80"/>
      <c r="E36" t="s">
        <v>71</v>
      </c>
      <c r="F36" t="s">
        <v>2</v>
      </c>
      <c r="G36" s="264">
        <v>450</v>
      </c>
    </row>
    <row r="37" spans="1:7" x14ac:dyDescent="0.25">
      <c r="A37" t="s">
        <v>72</v>
      </c>
      <c r="B37" t="s">
        <v>73</v>
      </c>
      <c r="C37" s="82" t="s">
        <v>74</v>
      </c>
      <c r="D37" s="80"/>
      <c r="E37" t="s">
        <v>72</v>
      </c>
      <c r="F37" t="s">
        <v>73</v>
      </c>
      <c r="G37" s="82" t="s">
        <v>139</v>
      </c>
    </row>
    <row r="38" spans="1:7" x14ac:dyDescent="0.25">
      <c r="A38" t="s">
        <v>75</v>
      </c>
      <c r="B38" t="s">
        <v>76</v>
      </c>
      <c r="C38" s="264">
        <v>674</v>
      </c>
      <c r="D38" s="80"/>
      <c r="E38" t="s">
        <v>75</v>
      </c>
      <c r="F38" t="s">
        <v>76</v>
      </c>
      <c r="G38" s="264">
        <v>371</v>
      </c>
    </row>
    <row r="39" spans="1:7" x14ac:dyDescent="0.25">
      <c r="A39" t="s">
        <v>77</v>
      </c>
      <c r="B39" t="s">
        <v>6</v>
      </c>
      <c r="C39" s="82" t="s">
        <v>78</v>
      </c>
      <c r="D39" s="80"/>
      <c r="E39" t="s">
        <v>77</v>
      </c>
      <c r="F39" t="s">
        <v>6</v>
      </c>
      <c r="G39" s="82" t="s">
        <v>78</v>
      </c>
    </row>
    <row r="40" spans="1:7" x14ac:dyDescent="0.25">
      <c r="A40" t="s">
        <v>79</v>
      </c>
      <c r="B40" t="s">
        <v>6</v>
      </c>
      <c r="C40" s="82" t="s">
        <v>80</v>
      </c>
      <c r="D40" s="80"/>
      <c r="E40" t="s">
        <v>79</v>
      </c>
      <c r="F40" t="s">
        <v>6</v>
      </c>
      <c r="G40" s="82" t="s">
        <v>140</v>
      </c>
    </row>
    <row r="41" spans="1:7" x14ac:dyDescent="0.25">
      <c r="D41" s="80"/>
    </row>
    <row r="42" spans="1:7" x14ac:dyDescent="0.25">
      <c r="A42" t="s">
        <v>81</v>
      </c>
      <c r="B42" t="s">
        <v>25</v>
      </c>
      <c r="C42" s="82" t="s">
        <v>82</v>
      </c>
      <c r="D42" s="80"/>
      <c r="E42" t="s">
        <v>81</v>
      </c>
      <c r="F42" t="s">
        <v>25</v>
      </c>
      <c r="G42" s="82" t="s">
        <v>82</v>
      </c>
    </row>
    <row r="43" spans="1:7" x14ac:dyDescent="0.25">
      <c r="A43" t="s">
        <v>83</v>
      </c>
      <c r="B43" t="s">
        <v>5</v>
      </c>
      <c r="C43" s="262">
        <v>4.47</v>
      </c>
      <c r="D43" s="80"/>
      <c r="E43" t="s">
        <v>83</v>
      </c>
      <c r="F43" t="s">
        <v>5</v>
      </c>
      <c r="G43" s="262">
        <v>2.98</v>
      </c>
    </row>
    <row r="44" spans="1:7" x14ac:dyDescent="0.25">
      <c r="A44" t="s">
        <v>84</v>
      </c>
      <c r="B44" t="s">
        <v>5</v>
      </c>
      <c r="C44" s="262">
        <v>2.5499999999999998</v>
      </c>
      <c r="D44" s="80"/>
      <c r="E44" t="s">
        <v>84</v>
      </c>
      <c r="F44" t="s">
        <v>5</v>
      </c>
      <c r="G44" s="262">
        <v>1.8</v>
      </c>
    </row>
    <row r="45" spans="1:7" x14ac:dyDescent="0.25">
      <c r="A45" t="s">
        <v>85</v>
      </c>
      <c r="B45" t="s">
        <v>5</v>
      </c>
      <c r="C45" s="262">
        <v>7.02</v>
      </c>
      <c r="D45" s="80"/>
      <c r="E45" t="s">
        <v>85</v>
      </c>
      <c r="F45" t="s">
        <v>5</v>
      </c>
      <c r="G45" s="262">
        <v>4.78</v>
      </c>
    </row>
    <row r="46" spans="1:7" x14ac:dyDescent="0.25">
      <c r="D46" s="80"/>
    </row>
    <row r="47" spans="1:7" x14ac:dyDescent="0.25">
      <c r="A47" t="s">
        <v>86</v>
      </c>
      <c r="B47" t="s">
        <v>2</v>
      </c>
      <c r="C47" s="264">
        <v>2256</v>
      </c>
      <c r="D47" s="80"/>
      <c r="E47" t="s">
        <v>86</v>
      </c>
      <c r="F47" t="s">
        <v>2</v>
      </c>
      <c r="G47" s="264">
        <v>2256</v>
      </c>
    </row>
    <row r="48" spans="1:7" x14ac:dyDescent="0.25">
      <c r="A48" t="s">
        <v>87</v>
      </c>
      <c r="B48" t="s">
        <v>2</v>
      </c>
      <c r="C48" s="264">
        <v>630</v>
      </c>
      <c r="D48" s="80"/>
      <c r="E48" t="s">
        <v>87</v>
      </c>
      <c r="F48" t="s">
        <v>2</v>
      </c>
      <c r="G48" s="264">
        <v>630</v>
      </c>
    </row>
    <row r="49" spans="1:7" x14ac:dyDescent="0.25">
      <c r="A49" t="s">
        <v>88</v>
      </c>
      <c r="B49" t="s">
        <v>2</v>
      </c>
      <c r="C49" s="264">
        <v>720</v>
      </c>
      <c r="D49" s="80"/>
      <c r="E49" t="s">
        <v>88</v>
      </c>
      <c r="F49" t="s">
        <v>2</v>
      </c>
      <c r="G49" s="264">
        <v>720</v>
      </c>
    </row>
    <row r="50" spans="1:7" x14ac:dyDescent="0.25">
      <c r="A50" t="s">
        <v>89</v>
      </c>
      <c r="B50" t="s">
        <v>8</v>
      </c>
      <c r="C50" s="264">
        <v>130</v>
      </c>
      <c r="D50" s="80"/>
      <c r="E50" t="s">
        <v>89</v>
      </c>
      <c r="F50" t="s">
        <v>8</v>
      </c>
      <c r="G50" s="264">
        <v>130</v>
      </c>
    </row>
    <row r="51" spans="1:7" x14ac:dyDescent="0.25">
      <c r="D51" s="80"/>
    </row>
    <row r="52" spans="1:7" x14ac:dyDescent="0.25">
      <c r="A52" t="s">
        <v>90</v>
      </c>
      <c r="B52" t="s">
        <v>25</v>
      </c>
      <c r="C52" s="82" t="s">
        <v>78</v>
      </c>
      <c r="D52" s="80"/>
      <c r="E52" t="s">
        <v>90</v>
      </c>
      <c r="F52" t="s">
        <v>25</v>
      </c>
      <c r="G52" s="82" t="s">
        <v>78</v>
      </c>
    </row>
    <row r="53" spans="1:7" x14ac:dyDescent="0.25">
      <c r="A53" t="s">
        <v>91</v>
      </c>
      <c r="B53" t="s">
        <v>25</v>
      </c>
      <c r="C53" s="82" t="s">
        <v>92</v>
      </c>
      <c r="D53" s="80"/>
      <c r="E53" t="s">
        <v>91</v>
      </c>
      <c r="F53" t="s">
        <v>25</v>
      </c>
      <c r="G53" s="82" t="s">
        <v>141</v>
      </c>
    </row>
    <row r="54" spans="1:7" x14ac:dyDescent="0.25">
      <c r="A54" t="s">
        <v>93</v>
      </c>
      <c r="B54" t="s">
        <v>25</v>
      </c>
      <c r="C54" s="82" t="s">
        <v>94</v>
      </c>
      <c r="D54" s="80"/>
      <c r="E54" t="s">
        <v>93</v>
      </c>
      <c r="F54" t="s">
        <v>25</v>
      </c>
      <c r="G54" s="82" t="s">
        <v>142</v>
      </c>
    </row>
    <row r="55" spans="1:7" x14ac:dyDescent="0.25">
      <c r="A55" t="s">
        <v>95</v>
      </c>
      <c r="B55" t="s">
        <v>25</v>
      </c>
      <c r="C55" s="82" t="s">
        <v>96</v>
      </c>
      <c r="D55" s="80"/>
      <c r="E55" t="s">
        <v>95</v>
      </c>
      <c r="F55" t="s">
        <v>25</v>
      </c>
      <c r="G55" s="82" t="s">
        <v>96</v>
      </c>
    </row>
    <row r="56" spans="1:7" x14ac:dyDescent="0.25">
      <c r="D56" s="80"/>
    </row>
    <row r="57" spans="1:7" x14ac:dyDescent="0.25">
      <c r="A57" t="s">
        <v>97</v>
      </c>
      <c r="B57" t="s">
        <v>25</v>
      </c>
      <c r="D57" s="80"/>
      <c r="E57" t="s">
        <v>97</v>
      </c>
      <c r="F57" t="s">
        <v>25</v>
      </c>
    </row>
    <row r="58" spans="1:7" x14ac:dyDescent="0.25">
      <c r="D58" s="80"/>
    </row>
    <row r="59" spans="1:7" x14ac:dyDescent="0.25">
      <c r="D59" s="80"/>
    </row>
    <row r="60" spans="1:7" x14ac:dyDescent="0.25">
      <c r="A60" s="265" t="s">
        <v>98</v>
      </c>
      <c r="B60" t="s">
        <v>25</v>
      </c>
      <c r="D60" s="80"/>
      <c r="E60" s="265" t="s">
        <v>98</v>
      </c>
      <c r="F60" t="s">
        <v>25</v>
      </c>
    </row>
    <row r="61" spans="1:7" x14ac:dyDescent="0.25">
      <c r="A61" t="s">
        <v>99</v>
      </c>
      <c r="B61" t="s">
        <v>100</v>
      </c>
      <c r="C61" s="82" t="s">
        <v>101</v>
      </c>
      <c r="D61" s="80"/>
      <c r="E61" t="s">
        <v>99</v>
      </c>
      <c r="F61" t="s">
        <v>100</v>
      </c>
      <c r="G61" s="82" t="s">
        <v>101</v>
      </c>
    </row>
    <row r="62" spans="1:7" x14ac:dyDescent="0.25">
      <c r="A62" t="s">
        <v>102</v>
      </c>
      <c r="B62" t="s">
        <v>103</v>
      </c>
      <c r="C62" s="82" t="s">
        <v>101</v>
      </c>
      <c r="D62" s="80"/>
      <c r="E62" t="s">
        <v>102</v>
      </c>
      <c r="F62" t="s">
        <v>103</v>
      </c>
      <c r="G62" s="82" t="s">
        <v>101</v>
      </c>
    </row>
    <row r="63" spans="1:7" x14ac:dyDescent="0.25">
      <c r="A63" t="s">
        <v>104</v>
      </c>
      <c r="B63" t="s">
        <v>64</v>
      </c>
      <c r="C63" s="82" t="s">
        <v>105</v>
      </c>
      <c r="D63" s="80"/>
      <c r="E63" t="s">
        <v>143</v>
      </c>
      <c r="F63" t="s">
        <v>137</v>
      </c>
      <c r="G63" s="82" t="s">
        <v>101</v>
      </c>
    </row>
    <row r="64" spans="1:7" x14ac:dyDescent="0.25">
      <c r="A64" t="s">
        <v>106</v>
      </c>
      <c r="B64" t="s">
        <v>107</v>
      </c>
      <c r="C64" s="82" t="s">
        <v>108</v>
      </c>
      <c r="D64" s="80"/>
      <c r="E64" t="s">
        <v>106</v>
      </c>
      <c r="F64" t="s">
        <v>107</v>
      </c>
      <c r="G64" s="82" t="s">
        <v>144</v>
      </c>
    </row>
    <row r="65" spans="1:7" x14ac:dyDescent="0.25">
      <c r="A65" t="s">
        <v>109</v>
      </c>
      <c r="B65" t="s">
        <v>110</v>
      </c>
      <c r="C65" s="82" t="s">
        <v>111</v>
      </c>
      <c r="D65" s="80"/>
      <c r="E65" t="s">
        <v>145</v>
      </c>
      <c r="F65" t="s">
        <v>146</v>
      </c>
      <c r="G65" s="82" t="s">
        <v>147</v>
      </c>
    </row>
    <row r="66" spans="1:7" x14ac:dyDescent="0.25">
      <c r="A66" t="s">
        <v>112</v>
      </c>
      <c r="B66" t="s">
        <v>113</v>
      </c>
      <c r="C66" s="82" t="s">
        <v>114</v>
      </c>
      <c r="D66" s="80"/>
      <c r="E66" t="s">
        <v>124</v>
      </c>
      <c r="F66" t="s">
        <v>125</v>
      </c>
      <c r="G66" s="82" t="s">
        <v>126</v>
      </c>
    </row>
    <row r="67" spans="1:7" x14ac:dyDescent="0.25">
      <c r="A67" t="s">
        <v>115</v>
      </c>
      <c r="B67" t="s">
        <v>116</v>
      </c>
      <c r="C67" s="82" t="s">
        <v>117</v>
      </c>
      <c r="D67" s="80"/>
      <c r="E67" t="s">
        <v>148</v>
      </c>
      <c r="F67" t="s">
        <v>149</v>
      </c>
      <c r="G67" s="82" t="s">
        <v>150</v>
      </c>
    </row>
    <row r="68" spans="1:7" x14ac:dyDescent="0.25">
      <c r="A68" t="s">
        <v>118</v>
      </c>
      <c r="B68" t="s">
        <v>119</v>
      </c>
      <c r="C68" s="82" t="s">
        <v>120</v>
      </c>
      <c r="D68" s="80"/>
    </row>
    <row r="69" spans="1:7" x14ac:dyDescent="0.25">
      <c r="A69" t="s">
        <v>121</v>
      </c>
      <c r="B69" t="s">
        <v>122</v>
      </c>
      <c r="C69" s="82" t="s">
        <v>123</v>
      </c>
      <c r="D69" s="80"/>
    </row>
    <row r="70" spans="1:7" x14ac:dyDescent="0.25">
      <c r="A70" t="s">
        <v>124</v>
      </c>
      <c r="B70" t="s">
        <v>125</v>
      </c>
      <c r="C70" s="82" t="s">
        <v>126</v>
      </c>
      <c r="D70" s="80"/>
    </row>
    <row r="71" spans="1:7" x14ac:dyDescent="0.25">
      <c r="A71" t="s">
        <v>127</v>
      </c>
      <c r="B71" t="s">
        <v>128</v>
      </c>
      <c r="C71" s="82" t="s">
        <v>129</v>
      </c>
      <c r="D71" s="80"/>
    </row>
    <row r="72" spans="1:7" x14ac:dyDescent="0.25">
      <c r="A72" t="s">
        <v>130</v>
      </c>
      <c r="B72" t="s">
        <v>131</v>
      </c>
      <c r="C72" s="82" t="s">
        <v>132</v>
      </c>
      <c r="D72" s="80"/>
    </row>
    <row r="73" spans="1:7" x14ac:dyDescent="0.25">
      <c r="A73" t="s">
        <v>133</v>
      </c>
      <c r="B73" t="s">
        <v>134</v>
      </c>
      <c r="C73" s="82" t="s">
        <v>135</v>
      </c>
      <c r="D73" s="8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55AEE-0C25-4C6E-82EF-CEEAF240CDE3}">
  <sheetPr>
    <tabColor theme="9"/>
  </sheetPr>
  <dimension ref="A5:X80"/>
  <sheetViews>
    <sheetView tabSelected="1" topLeftCell="A31" workbookViewId="0">
      <selection activeCell="E71" sqref="E71"/>
    </sheetView>
  </sheetViews>
  <sheetFormatPr baseColWidth="10" defaultRowHeight="15" x14ac:dyDescent="0.25"/>
  <cols>
    <col min="1" max="1" width="67.28515625" bestFit="1" customWidth="1"/>
    <col min="2" max="2" width="8.28515625" bestFit="1" customWidth="1"/>
    <col min="4" max="4" width="5.85546875" bestFit="1" customWidth="1"/>
    <col min="5" max="5" width="72.85546875" style="82" bestFit="1" customWidth="1"/>
    <col min="6" max="6" width="2.7109375" customWidth="1"/>
    <col min="7" max="7" width="67.28515625" bestFit="1" customWidth="1"/>
    <col min="10" max="10" width="5.85546875" bestFit="1" customWidth="1"/>
    <col min="11" max="11" width="14.42578125" bestFit="1" customWidth="1"/>
    <col min="12" max="12" width="2.7109375" customWidth="1"/>
    <col min="13" max="13" width="67.28515625" bestFit="1" customWidth="1"/>
    <col min="16" max="16" width="5.85546875" bestFit="1" customWidth="1"/>
    <col min="18" max="18" width="2.7109375" customWidth="1"/>
    <col min="19" max="19" width="67.28515625" bestFit="1" customWidth="1"/>
    <col min="22" max="22" width="5.85546875" bestFit="1" customWidth="1"/>
    <col min="24" max="24" width="2.7109375" customWidth="1"/>
  </cols>
  <sheetData>
    <row r="5" spans="1:24" s="24" customFormat="1" x14ac:dyDescent="0.25">
      <c r="E5" s="267"/>
    </row>
    <row r="6" spans="1:24" x14ac:dyDescent="0.25">
      <c r="A6" s="7" t="s">
        <v>151</v>
      </c>
      <c r="B6" t="s">
        <v>152</v>
      </c>
      <c r="E6" s="268"/>
      <c r="F6" s="271"/>
      <c r="G6" s="7" t="s">
        <v>151</v>
      </c>
      <c r="H6" t="s">
        <v>152</v>
      </c>
      <c r="K6" s="268"/>
      <c r="L6" s="271"/>
      <c r="M6" s="7" t="s">
        <v>151</v>
      </c>
      <c r="N6" t="s">
        <v>152</v>
      </c>
      <c r="Q6" s="268"/>
      <c r="R6" s="271"/>
      <c r="S6" s="7" t="s">
        <v>151</v>
      </c>
      <c r="T6" t="s">
        <v>152</v>
      </c>
      <c r="W6" s="268"/>
      <c r="X6" s="271"/>
    </row>
    <row r="7" spans="1:24" x14ac:dyDescent="0.25">
      <c r="B7" s="266">
        <v>2</v>
      </c>
      <c r="E7" s="269"/>
      <c r="F7" s="272"/>
      <c r="H7" s="266"/>
      <c r="K7" s="269"/>
      <c r="L7" s="272"/>
      <c r="N7" s="266"/>
      <c r="Q7" s="269"/>
      <c r="R7" s="272"/>
      <c r="T7" s="266"/>
      <c r="W7" s="269"/>
      <c r="X7" s="272"/>
    </row>
    <row r="8" spans="1:24" x14ac:dyDescent="0.25">
      <c r="A8" t="s">
        <v>29</v>
      </c>
      <c r="D8" t="s">
        <v>153</v>
      </c>
      <c r="E8" s="270">
        <f>_xlfn.XLOOKUP(A8,'DB Verdampers'!A:A,'DB Verdampers'!C:C)</f>
        <v>12.408134460449219</v>
      </c>
      <c r="F8" s="272"/>
      <c r="G8" t="s">
        <v>29</v>
      </c>
      <c r="J8" t="s">
        <v>153</v>
      </c>
      <c r="K8" s="270">
        <f>_xlfn.XLOOKUP(G8,'DB Verdampers'!E:E,'DB Verdampers'!G:G,"")</f>
        <v>10.678397178649902</v>
      </c>
      <c r="L8" s="272"/>
      <c r="M8" t="s">
        <v>29</v>
      </c>
      <c r="P8" t="s">
        <v>153</v>
      </c>
      <c r="Q8" s="270" t="e">
        <f>_xlfn.XLOOKUP(M8,'DB Verdampers'!M:M,'DB Verdampers'!O:O)</f>
        <v>#N/A</v>
      </c>
      <c r="R8" s="272"/>
      <c r="S8" t="s">
        <v>29</v>
      </c>
      <c r="V8" t="s">
        <v>153</v>
      </c>
      <c r="W8" s="270" t="e">
        <f>_xlfn.XLOOKUP(S8,'DB Verdampers'!S:S,'DB Verdampers'!U:U)</f>
        <v>#N/A</v>
      </c>
      <c r="X8" s="272"/>
    </row>
    <row r="9" spans="1:24" x14ac:dyDescent="0.25">
      <c r="A9" t="s">
        <v>32</v>
      </c>
      <c r="D9" t="s">
        <v>1</v>
      </c>
      <c r="E9" s="269">
        <f>_xlfn.XLOOKUP(A9,'DB Verdampers'!A:A,'DB Verdampers'!C:C)</f>
        <v>-20</v>
      </c>
      <c r="F9" s="272"/>
      <c r="G9" t="s">
        <v>32</v>
      </c>
      <c r="J9" t="s">
        <v>1</v>
      </c>
      <c r="K9" s="270">
        <f>_xlfn.XLOOKUP(G9,'DB Verdampers'!E:E,'DB Verdampers'!G:G,"")</f>
        <v>2</v>
      </c>
      <c r="L9" s="272"/>
      <c r="M9" t="s">
        <v>32</v>
      </c>
      <c r="P9" t="s">
        <v>1</v>
      </c>
      <c r="Q9" s="269" t="e">
        <f>_xlfn.XLOOKUP(M9,'DB Verdampers'!M:M,'DB Verdampers'!O:O)</f>
        <v>#N/A</v>
      </c>
      <c r="R9" s="272"/>
      <c r="S9" t="s">
        <v>32</v>
      </c>
      <c r="V9" t="s">
        <v>1</v>
      </c>
      <c r="W9" s="269" t="e">
        <f>_xlfn.XLOOKUP(S9,'DB Verdampers'!S:S,'DB Verdampers'!U:U)</f>
        <v>#N/A</v>
      </c>
      <c r="X9" s="272"/>
    </row>
    <row r="10" spans="1:24" x14ac:dyDescent="0.25">
      <c r="A10" t="s">
        <v>36</v>
      </c>
      <c r="D10" t="s">
        <v>1</v>
      </c>
      <c r="E10" s="269">
        <f>_xlfn.XLOOKUP(A10,'DB Verdampers'!A:A,'DB Verdampers'!C:C)</f>
        <v>-30</v>
      </c>
      <c r="F10" s="272"/>
      <c r="G10" t="s">
        <v>36</v>
      </c>
      <c r="J10" t="s">
        <v>1</v>
      </c>
      <c r="K10" s="270">
        <f>_xlfn.XLOOKUP(G10,'DB Verdampers'!E:E,'DB Verdampers'!G:G,"")</f>
        <v>-6</v>
      </c>
      <c r="L10" s="272"/>
      <c r="M10" t="s">
        <v>36</v>
      </c>
      <c r="P10" t="s">
        <v>1</v>
      </c>
      <c r="Q10" s="269" t="e">
        <f>_xlfn.XLOOKUP(M10,'DB Verdampers'!M:M,'DB Verdampers'!O:O)</f>
        <v>#N/A</v>
      </c>
      <c r="R10" s="272"/>
      <c r="S10" t="s">
        <v>36</v>
      </c>
      <c r="V10" t="s">
        <v>1</v>
      </c>
      <c r="W10" s="269" t="e">
        <f>_xlfn.XLOOKUP(S10,'DB Verdampers'!S:S,'DB Verdampers'!U:U)</f>
        <v>#N/A</v>
      </c>
      <c r="X10" s="272"/>
    </row>
    <row r="11" spans="1:24" x14ac:dyDescent="0.25">
      <c r="A11" t="s">
        <v>37</v>
      </c>
      <c r="E11" s="269" t="str">
        <f>_xlfn.XLOOKUP(A11,'DB Verdampers'!A:A,'DB Verdampers'!C:C)</f>
        <v>R744</v>
      </c>
      <c r="F11" s="272"/>
      <c r="G11" t="s">
        <v>37</v>
      </c>
      <c r="K11" s="270" t="str">
        <f>_xlfn.XLOOKUP(G11,'DB Verdampers'!E:E,'DB Verdampers'!G:G,"")</f>
        <v>R744</v>
      </c>
      <c r="L11" s="272"/>
      <c r="M11" t="s">
        <v>37</v>
      </c>
      <c r="Q11" s="269" t="e">
        <f>_xlfn.XLOOKUP(M11,'DB Verdampers'!M:M,'DB Verdampers'!O:O)</f>
        <v>#N/A</v>
      </c>
      <c r="R11" s="272"/>
      <c r="S11" t="s">
        <v>37</v>
      </c>
      <c r="W11" s="269" t="e">
        <f>_xlfn.XLOOKUP(S11,'DB Verdampers'!S:S,'DB Verdampers'!U:U)</f>
        <v>#N/A</v>
      </c>
      <c r="X11" s="272"/>
    </row>
    <row r="12" spans="1:24" x14ac:dyDescent="0.25">
      <c r="A12" t="s">
        <v>41</v>
      </c>
      <c r="D12" t="s">
        <v>154</v>
      </c>
      <c r="E12" s="269">
        <f>_xlfn.XLOOKUP(A12,'DB Verdampers'!A:A,'DB Verdampers'!C:C)</f>
        <v>90</v>
      </c>
      <c r="F12" s="272"/>
      <c r="G12" t="s">
        <v>41</v>
      </c>
      <c r="J12" t="s">
        <v>154</v>
      </c>
      <c r="K12" s="270">
        <f>_xlfn.XLOOKUP(G12,'DB Verdampers'!E:E,'DB Verdampers'!G:G,"")</f>
        <v>90</v>
      </c>
      <c r="L12" s="272"/>
      <c r="M12" t="s">
        <v>41</v>
      </c>
      <c r="P12" t="s">
        <v>154</v>
      </c>
      <c r="Q12" s="269" t="e">
        <f>_xlfn.XLOOKUP(M12,'DB Verdampers'!M:M,'DB Verdampers'!O:O)</f>
        <v>#N/A</v>
      </c>
      <c r="R12" s="272"/>
      <c r="S12" t="s">
        <v>41</v>
      </c>
      <c r="V12" t="s">
        <v>154</v>
      </c>
      <c r="W12" s="269" t="e">
        <f>_xlfn.XLOOKUP(S12,'DB Verdampers'!S:S,'DB Verdampers'!U:U)</f>
        <v>#N/A</v>
      </c>
      <c r="X12" s="272"/>
    </row>
    <row r="13" spans="1:24" x14ac:dyDescent="0.25">
      <c r="A13" t="s">
        <v>44</v>
      </c>
      <c r="D13" t="s">
        <v>0</v>
      </c>
      <c r="E13" s="269">
        <f>_xlfn.XLOOKUP(A13,'DB Verdampers'!A:A,'DB Verdampers'!C:C)</f>
        <v>13550</v>
      </c>
      <c r="F13" s="272"/>
      <c r="G13" t="s">
        <v>44</v>
      </c>
      <c r="J13" t="s">
        <v>0</v>
      </c>
      <c r="K13" s="270">
        <f>_xlfn.XLOOKUP(G13,'DB Verdampers'!E:E,'DB Verdampers'!G:G,"")</f>
        <v>10426</v>
      </c>
      <c r="L13" s="272"/>
      <c r="M13" t="s">
        <v>44</v>
      </c>
      <c r="P13" t="s">
        <v>0</v>
      </c>
      <c r="Q13" s="269" t="e">
        <f>_xlfn.XLOOKUP(M13,'DB Verdampers'!M:M,'DB Verdampers'!O:O)</f>
        <v>#N/A</v>
      </c>
      <c r="R13" s="272"/>
      <c r="S13" t="s">
        <v>44</v>
      </c>
      <c r="V13" t="s">
        <v>0</v>
      </c>
      <c r="W13" s="269" t="e">
        <f>_xlfn.XLOOKUP(S13,'DB Verdampers'!S:S,'DB Verdampers'!U:U)</f>
        <v>#N/A</v>
      </c>
      <c r="X13" s="272"/>
    </row>
    <row r="14" spans="1:24" x14ac:dyDescent="0.25">
      <c r="A14" t="s">
        <v>45</v>
      </c>
      <c r="D14" t="s">
        <v>4</v>
      </c>
      <c r="E14" s="269">
        <f>_xlfn.XLOOKUP(A14,'DB Verdampers'!A:A,'DB Verdampers'!C:C)</f>
        <v>32.049999999999997</v>
      </c>
      <c r="F14" s="272"/>
      <c r="G14" t="s">
        <v>45</v>
      </c>
      <c r="J14" t="s">
        <v>4</v>
      </c>
      <c r="K14" s="270">
        <f>_xlfn.XLOOKUP(G14,'DB Verdampers'!E:E,'DB Verdampers'!G:G,"")</f>
        <v>18</v>
      </c>
      <c r="L14" s="272"/>
      <c r="M14" t="s">
        <v>45</v>
      </c>
      <c r="P14" t="s">
        <v>4</v>
      </c>
      <c r="Q14" s="269" t="e">
        <f>_xlfn.XLOOKUP(M14,'DB Verdampers'!M:M,'DB Verdampers'!O:O)</f>
        <v>#N/A</v>
      </c>
      <c r="R14" s="272"/>
      <c r="S14" t="s">
        <v>45</v>
      </c>
      <c r="V14" t="s">
        <v>4</v>
      </c>
      <c r="W14" s="269" t="e">
        <f>_xlfn.XLOOKUP(S14,'DB Verdampers'!S:S,'DB Verdampers'!U:U)</f>
        <v>#N/A</v>
      </c>
      <c r="X14" s="272"/>
    </row>
    <row r="15" spans="1:24" x14ac:dyDescent="0.25">
      <c r="A15" t="s">
        <v>46</v>
      </c>
      <c r="D15" t="s">
        <v>155</v>
      </c>
      <c r="E15" s="269" t="str">
        <f>_xlfn.XLOOKUP(A15,'DB Verdampers'!A:A,'DB Verdampers'!C:C)</f>
        <v>61 @ 3 m</v>
      </c>
      <c r="F15" s="272"/>
      <c r="G15" t="s">
        <v>46</v>
      </c>
      <c r="J15" t="s">
        <v>155</v>
      </c>
      <c r="K15" s="270" t="str">
        <f>_xlfn.XLOOKUP(G15,'DB Verdampers'!E:E,'DB Verdampers'!G:G,"")</f>
        <v>52 @ 3 m</v>
      </c>
      <c r="L15" s="272"/>
      <c r="M15" t="s">
        <v>46</v>
      </c>
      <c r="P15" t="s">
        <v>155</v>
      </c>
      <c r="Q15" s="269" t="e">
        <f>_xlfn.XLOOKUP(M15,'DB Verdampers'!M:M,'DB Verdampers'!O:O)</f>
        <v>#N/A</v>
      </c>
      <c r="R15" s="272"/>
      <c r="S15" t="s">
        <v>46</v>
      </c>
      <c r="V15" t="s">
        <v>155</v>
      </c>
      <c r="W15" s="269" t="e">
        <f>_xlfn.XLOOKUP(S15,'DB Verdampers'!S:S,'DB Verdampers'!U:U)</f>
        <v>#N/A</v>
      </c>
      <c r="X15" s="272"/>
    </row>
    <row r="16" spans="1:24" x14ac:dyDescent="0.25">
      <c r="A16" t="s">
        <v>48</v>
      </c>
      <c r="E16" s="269" t="str">
        <f>_xlfn.XLOOKUP(A16,'DB Verdampers'!A:A,'DB Verdampers'!C:C)</f>
        <v>Cu</v>
      </c>
      <c r="F16" s="272"/>
      <c r="G16" t="s">
        <v>48</v>
      </c>
      <c r="K16" s="270" t="str">
        <f>_xlfn.XLOOKUP(G16,'DB Verdampers'!E:E,'DB Verdampers'!G:G,"")</f>
        <v>Cu</v>
      </c>
      <c r="L16" s="272"/>
      <c r="M16" t="s">
        <v>48</v>
      </c>
      <c r="Q16" s="269" t="e">
        <f>_xlfn.XLOOKUP(M16,'DB Verdampers'!M:M,'DB Verdampers'!O:O)</f>
        <v>#N/A</v>
      </c>
      <c r="R16" s="272"/>
      <c r="S16" t="s">
        <v>48</v>
      </c>
      <c r="W16" s="269" t="e">
        <f>_xlfn.XLOOKUP(S16,'DB Verdampers'!S:S,'DB Verdampers'!U:U)</f>
        <v>#N/A</v>
      </c>
      <c r="X16" s="272"/>
    </row>
    <row r="17" spans="1:24" x14ac:dyDescent="0.25">
      <c r="A17" t="s">
        <v>50</v>
      </c>
      <c r="E17" s="269" t="str">
        <f>_xlfn.XLOOKUP(A17,'DB Verdampers'!A:A,'DB Verdampers'!C:C)</f>
        <v>Al</v>
      </c>
      <c r="F17" s="272"/>
      <c r="G17" t="s">
        <v>50</v>
      </c>
      <c r="K17" s="270" t="str">
        <f>_xlfn.XLOOKUP(G17,'DB Verdampers'!E:E,'DB Verdampers'!G:G,"")</f>
        <v>Al</v>
      </c>
      <c r="L17" s="272"/>
      <c r="M17" t="s">
        <v>50</v>
      </c>
      <c r="Q17" s="269" t="e">
        <f>_xlfn.XLOOKUP(M17,'DB Verdampers'!M:M,'DB Verdampers'!O:O)</f>
        <v>#N/A</v>
      </c>
      <c r="R17" s="272"/>
      <c r="S17" t="s">
        <v>50</v>
      </c>
      <c r="W17" s="269" t="e">
        <f>_xlfn.XLOOKUP(S17,'DB Verdampers'!S:S,'DB Verdampers'!U:U)</f>
        <v>#N/A</v>
      </c>
      <c r="X17" s="272"/>
    </row>
    <row r="18" spans="1:24" x14ac:dyDescent="0.25">
      <c r="A18" t="s">
        <v>52</v>
      </c>
      <c r="D18" t="s">
        <v>2</v>
      </c>
      <c r="E18" s="269">
        <f>_xlfn.XLOOKUP(A18,'DB Verdampers'!A:A,'DB Verdampers'!C:C)</f>
        <v>7</v>
      </c>
      <c r="F18" s="272"/>
      <c r="G18" t="s">
        <v>52</v>
      </c>
      <c r="J18" t="s">
        <v>2</v>
      </c>
      <c r="K18" s="270">
        <f>_xlfn.XLOOKUP(G18,'DB Verdampers'!E:E,'DB Verdampers'!G:G,"")</f>
        <v>7</v>
      </c>
      <c r="L18" s="272"/>
      <c r="M18" t="s">
        <v>52</v>
      </c>
      <c r="P18" t="s">
        <v>2</v>
      </c>
      <c r="Q18" s="269" t="e">
        <f>_xlfn.XLOOKUP(M18,'DB Verdampers'!M:M,'DB Verdampers'!O:O)</f>
        <v>#N/A</v>
      </c>
      <c r="R18" s="272"/>
      <c r="S18" t="s">
        <v>52</v>
      </c>
      <c r="V18" t="s">
        <v>2</v>
      </c>
      <c r="W18" s="269" t="e">
        <f>_xlfn.XLOOKUP(S18,'DB Verdampers'!S:S,'DB Verdampers'!U:U)</f>
        <v>#N/A</v>
      </c>
      <c r="X18" s="272"/>
    </row>
    <row r="19" spans="1:24" x14ac:dyDescent="0.25">
      <c r="A19" t="s">
        <v>56</v>
      </c>
      <c r="E19" s="269" t="str">
        <f>_xlfn.XLOOKUP(A19,'DB Verdampers'!A:A,'DB Verdampers'!C:C)</f>
        <v>13 mm</v>
      </c>
      <c r="F19" s="272"/>
      <c r="G19" t="s">
        <v>56</v>
      </c>
      <c r="K19" s="270" t="str">
        <f>_xlfn.XLOOKUP(G19,'DB Verdampers'!E:E,'DB Verdampers'!G:G,"")</f>
        <v>13 mm</v>
      </c>
      <c r="L19" s="272"/>
      <c r="M19" t="s">
        <v>56</v>
      </c>
      <c r="Q19" s="269" t="e">
        <f>_xlfn.XLOOKUP(M19,'DB Verdampers'!M:M,'DB Verdampers'!O:O)</f>
        <v>#N/A</v>
      </c>
      <c r="R19" s="272"/>
      <c r="S19" t="s">
        <v>56</v>
      </c>
      <c r="W19" s="269" t="e">
        <f>_xlfn.XLOOKUP(S19,'DB Verdampers'!S:S,'DB Verdampers'!U:U)</f>
        <v>#N/A</v>
      </c>
      <c r="X19" s="272"/>
    </row>
    <row r="20" spans="1:24" x14ac:dyDescent="0.25">
      <c r="A20" t="s">
        <v>59</v>
      </c>
      <c r="E20" s="269" t="str">
        <f>_xlfn.XLOOKUP(A20,'DB Verdampers'!A:A,'DB Verdampers'!C:C)</f>
        <v>19 mm</v>
      </c>
      <c r="F20" s="272"/>
      <c r="G20" t="s">
        <v>59</v>
      </c>
      <c r="K20" s="270" t="str">
        <f>_xlfn.XLOOKUP(G20,'DB Verdampers'!E:E,'DB Verdampers'!G:G,"")</f>
        <v>13 mm</v>
      </c>
      <c r="L20" s="272"/>
      <c r="M20" t="s">
        <v>59</v>
      </c>
      <c r="Q20" s="269" t="e">
        <f>_xlfn.XLOOKUP(M20,'DB Verdampers'!M:M,'DB Verdampers'!O:O)</f>
        <v>#N/A</v>
      </c>
      <c r="R20" s="272"/>
      <c r="S20" t="s">
        <v>59</v>
      </c>
      <c r="W20" s="269" t="e">
        <f>_xlfn.XLOOKUP(S20,'DB Verdampers'!S:S,'DB Verdampers'!U:U)</f>
        <v>#N/A</v>
      </c>
      <c r="X20" s="272"/>
    </row>
    <row r="21" spans="1:24" x14ac:dyDescent="0.25">
      <c r="A21" t="s">
        <v>62</v>
      </c>
      <c r="D21" t="s">
        <v>8</v>
      </c>
      <c r="E21" s="270">
        <f>_xlfn.XLOOKUP(A21,'DB Verdampers'!A:A,'DB Verdampers'!C:C)</f>
        <v>3.2107322215543568</v>
      </c>
      <c r="F21" s="272"/>
      <c r="G21" t="s">
        <v>62</v>
      </c>
      <c r="J21" t="s">
        <v>8</v>
      </c>
      <c r="K21" s="270">
        <f>_xlfn.XLOOKUP(G21,'DB Verdampers'!E:E,'DB Verdampers'!G:G,"")</f>
        <v>2.7377166205626362</v>
      </c>
      <c r="L21" s="272"/>
      <c r="M21" t="s">
        <v>62</v>
      </c>
      <c r="P21" t="s">
        <v>8</v>
      </c>
      <c r="Q21" s="270" t="e">
        <f>_xlfn.XLOOKUP(M21,'DB Verdampers'!M:M,'DB Verdampers'!O:O)</f>
        <v>#N/A</v>
      </c>
      <c r="R21" s="272"/>
      <c r="S21" t="s">
        <v>62</v>
      </c>
      <c r="V21" t="s">
        <v>8</v>
      </c>
      <c r="W21" s="270" t="e">
        <f>_xlfn.XLOOKUP(S21,'DB Verdampers'!S:S,'DB Verdampers'!U:U)</f>
        <v>#N/A</v>
      </c>
      <c r="X21" s="272"/>
    </row>
    <row r="22" spans="1:24" x14ac:dyDescent="0.25">
      <c r="A22" t="s">
        <v>65</v>
      </c>
      <c r="E22" s="269" t="str">
        <f>_xlfn.XLOOKUP(A22,'DB Verdampers'!A:A,'DB Verdampers'!C:C)</f>
        <v>400V/3Ph/50-60Hz</v>
      </c>
      <c r="F22" s="272"/>
      <c r="G22" t="s">
        <v>65</v>
      </c>
      <c r="K22" s="270" t="str">
        <f>_xlfn.XLOOKUP(G22,'DB Verdampers'!E:E,'DB Verdampers'!G:G,"")</f>
        <v>400V/3Ph/50Hz</v>
      </c>
      <c r="L22" s="272"/>
      <c r="M22" t="s">
        <v>65</v>
      </c>
      <c r="Q22" s="269" t="e">
        <f>_xlfn.XLOOKUP(M22,'DB Verdampers'!M:M,'DB Verdampers'!O:O)</f>
        <v>#N/A</v>
      </c>
      <c r="R22" s="272"/>
      <c r="S22" t="s">
        <v>65</v>
      </c>
      <c r="W22" s="269" t="e">
        <f>_xlfn.XLOOKUP(S22,'DB Verdampers'!S:S,'DB Verdampers'!U:U)</f>
        <v>#N/A</v>
      </c>
      <c r="X22" s="272"/>
    </row>
    <row r="23" spans="1:24" x14ac:dyDescent="0.25">
      <c r="A23" t="s">
        <v>75</v>
      </c>
      <c r="D23" t="s">
        <v>156</v>
      </c>
      <c r="E23" s="269">
        <f>_xlfn.XLOOKUP(A23,'DB Verdampers'!A:A,'DB Verdampers'!C:C)</f>
        <v>674</v>
      </c>
      <c r="F23" s="272"/>
      <c r="G23" t="s">
        <v>75</v>
      </c>
      <c r="J23" t="s">
        <v>156</v>
      </c>
      <c r="K23" s="270">
        <f>_xlfn.XLOOKUP(G23,'DB Verdampers'!E:E,'DB Verdampers'!G:G,"")</f>
        <v>371</v>
      </c>
      <c r="L23" s="272"/>
      <c r="M23" t="s">
        <v>75</v>
      </c>
      <c r="P23" t="s">
        <v>156</v>
      </c>
      <c r="Q23" s="269" t="e">
        <f>_xlfn.XLOOKUP(M23,'DB Verdampers'!M:M,'DB Verdampers'!O:O)</f>
        <v>#N/A</v>
      </c>
      <c r="R23" s="272"/>
      <c r="S23" t="s">
        <v>75</v>
      </c>
      <c r="V23" t="s">
        <v>156</v>
      </c>
      <c r="W23" s="269" t="e">
        <f>_xlfn.XLOOKUP(S23,'DB Verdampers'!S:S,'DB Verdampers'!U:U)</f>
        <v>#N/A</v>
      </c>
      <c r="X23" s="272"/>
    </row>
    <row r="24" spans="1:24" x14ac:dyDescent="0.25">
      <c r="A24" t="s">
        <v>79</v>
      </c>
      <c r="D24" t="s">
        <v>6</v>
      </c>
      <c r="E24" s="269" t="str">
        <f>_xlfn.XLOOKUP(A24,'DB Verdampers'!A:A,'DB Verdampers'!C:C)</f>
        <v>1,4 (1,4 max)</v>
      </c>
      <c r="F24" s="272"/>
      <c r="G24" t="s">
        <v>79</v>
      </c>
      <c r="J24" t="s">
        <v>6</v>
      </c>
      <c r="K24" s="270" t="str">
        <f>_xlfn.XLOOKUP(G24,'DB Verdampers'!E:E,'DB Verdampers'!G:G,"")</f>
        <v>0,7 (1,1 max)</v>
      </c>
      <c r="L24" s="272"/>
      <c r="M24" t="s">
        <v>79</v>
      </c>
      <c r="P24" t="s">
        <v>6</v>
      </c>
      <c r="Q24" s="269" t="e">
        <f>_xlfn.XLOOKUP(M24,'DB Verdampers'!M:M,'DB Verdampers'!O:O)</f>
        <v>#N/A</v>
      </c>
      <c r="R24" s="272"/>
      <c r="S24" t="s">
        <v>79</v>
      </c>
      <c r="V24" t="s">
        <v>6</v>
      </c>
      <c r="W24" s="269" t="e">
        <f>_xlfn.XLOOKUP(S24,'DB Verdampers'!S:S,'DB Verdampers'!U:U)</f>
        <v>#N/A</v>
      </c>
      <c r="X24" s="272"/>
    </row>
    <row r="25" spans="1:24" x14ac:dyDescent="0.25">
      <c r="A25" t="s">
        <v>81</v>
      </c>
      <c r="E25" s="269" t="str">
        <f>_xlfn.XLOOKUP(A25,'DB Verdampers'!A:A,'DB Verdampers'!C:C)</f>
        <v>Electrique</v>
      </c>
      <c r="F25" s="272"/>
      <c r="G25" t="s">
        <v>81</v>
      </c>
      <c r="K25" s="270" t="str">
        <f>_xlfn.XLOOKUP(G25,'DB Verdampers'!E:E,'DB Verdampers'!G:G,"")</f>
        <v>Electrique</v>
      </c>
      <c r="L25" s="272"/>
      <c r="M25" t="s">
        <v>81</v>
      </c>
      <c r="Q25" s="269" t="e">
        <f>_xlfn.XLOOKUP(M25,'DB Verdampers'!M:M,'DB Verdampers'!O:O)</f>
        <v>#N/A</v>
      </c>
      <c r="R25" s="272"/>
      <c r="S25" t="s">
        <v>81</v>
      </c>
      <c r="W25" s="269" t="e">
        <f>_xlfn.XLOOKUP(S25,'DB Verdampers'!S:S,'DB Verdampers'!U:U)</f>
        <v>#N/A</v>
      </c>
      <c r="X25" s="272"/>
    </row>
    <row r="26" spans="1:24" x14ac:dyDescent="0.25">
      <c r="A26" t="s">
        <v>83</v>
      </c>
      <c r="D26" t="s">
        <v>153</v>
      </c>
      <c r="E26" s="269">
        <f>_xlfn.XLOOKUP(A26,'DB Verdampers'!A:A,'DB Verdampers'!C:C)</f>
        <v>4.47</v>
      </c>
      <c r="F26" s="272"/>
      <c r="G26" t="s">
        <v>83</v>
      </c>
      <c r="J26" t="s">
        <v>153</v>
      </c>
      <c r="K26" s="270">
        <f>_xlfn.XLOOKUP(G26,'DB Verdampers'!E:E,'DB Verdampers'!G:G,"")</f>
        <v>2.98</v>
      </c>
      <c r="L26" s="272"/>
      <c r="M26" t="s">
        <v>83</v>
      </c>
      <c r="P26" t="s">
        <v>153</v>
      </c>
      <c r="Q26" s="269" t="e">
        <f>_xlfn.XLOOKUP(M26,'DB Verdampers'!M:M,'DB Verdampers'!O:O)</f>
        <v>#N/A</v>
      </c>
      <c r="R26" s="272"/>
      <c r="S26" t="s">
        <v>83</v>
      </c>
      <c r="V26" t="s">
        <v>153</v>
      </c>
      <c r="W26" s="269" t="e">
        <f>_xlfn.XLOOKUP(S26,'DB Verdampers'!S:S,'DB Verdampers'!U:U)</f>
        <v>#N/A</v>
      </c>
      <c r="X26" s="272"/>
    </row>
    <row r="27" spans="1:24" x14ac:dyDescent="0.25">
      <c r="A27" t="s">
        <v>84</v>
      </c>
      <c r="D27" t="s">
        <v>153</v>
      </c>
      <c r="E27" s="269">
        <f>_xlfn.XLOOKUP(A27,'DB Verdampers'!A:A,'DB Verdampers'!C:C)</f>
        <v>2.5499999999999998</v>
      </c>
      <c r="F27" s="272"/>
      <c r="G27" t="s">
        <v>84</v>
      </c>
      <c r="J27" t="s">
        <v>153</v>
      </c>
      <c r="K27" s="270">
        <f>_xlfn.XLOOKUP(G27,'DB Verdampers'!E:E,'DB Verdampers'!G:G,"")</f>
        <v>1.8</v>
      </c>
      <c r="L27" s="272"/>
      <c r="M27" t="s">
        <v>84</v>
      </c>
      <c r="P27" t="s">
        <v>153</v>
      </c>
      <c r="Q27" s="269" t="e">
        <f>_xlfn.XLOOKUP(M27,'DB Verdampers'!M:M,'DB Verdampers'!O:O)</f>
        <v>#N/A</v>
      </c>
      <c r="R27" s="272"/>
      <c r="S27" t="s">
        <v>84</v>
      </c>
      <c r="V27" t="s">
        <v>153</v>
      </c>
      <c r="W27" s="269" t="e">
        <f>_xlfn.XLOOKUP(S27,'DB Verdampers'!S:S,'DB Verdampers'!U:U)</f>
        <v>#N/A</v>
      </c>
      <c r="X27" s="272"/>
    </row>
    <row r="28" spans="1:24" x14ac:dyDescent="0.25">
      <c r="A28" t="s">
        <v>85</v>
      </c>
      <c r="D28" t="s">
        <v>153</v>
      </c>
      <c r="E28" s="269">
        <f>_xlfn.XLOOKUP(A28,'DB Verdampers'!A:A,'DB Verdampers'!C:C)</f>
        <v>7.02</v>
      </c>
      <c r="F28" s="272"/>
      <c r="G28" t="s">
        <v>85</v>
      </c>
      <c r="J28" t="s">
        <v>153</v>
      </c>
      <c r="K28" s="270">
        <f>_xlfn.XLOOKUP(G28,'DB Verdampers'!E:E,'DB Verdampers'!G:G,"")</f>
        <v>4.78</v>
      </c>
      <c r="L28" s="272"/>
      <c r="M28" t="s">
        <v>85</v>
      </c>
      <c r="P28" t="s">
        <v>153</v>
      </c>
      <c r="Q28" s="269" t="e">
        <f>_xlfn.XLOOKUP(M28,'DB Verdampers'!M:M,'DB Verdampers'!O:O)</f>
        <v>#N/A</v>
      </c>
      <c r="R28" s="272"/>
      <c r="S28" t="s">
        <v>85</v>
      </c>
      <c r="V28" t="s">
        <v>153</v>
      </c>
      <c r="W28" s="269" t="e">
        <f>_xlfn.XLOOKUP(S28,'DB Verdampers'!S:S,'DB Verdampers'!U:U)</f>
        <v>#N/A</v>
      </c>
      <c r="X28" s="272"/>
    </row>
    <row r="29" spans="1:24" x14ac:dyDescent="0.25">
      <c r="A29" t="s">
        <v>86</v>
      </c>
      <c r="D29" t="s">
        <v>2</v>
      </c>
      <c r="E29" s="269">
        <f>_xlfn.XLOOKUP(A29,'DB Verdampers'!A:A,'DB Verdampers'!C:C)</f>
        <v>2256</v>
      </c>
      <c r="F29" s="272"/>
      <c r="G29" t="s">
        <v>86</v>
      </c>
      <c r="J29" t="s">
        <v>2</v>
      </c>
      <c r="K29" s="270">
        <f>_xlfn.XLOOKUP(G29,'DB Verdampers'!E:E,'DB Verdampers'!G:G,"")</f>
        <v>2256</v>
      </c>
      <c r="L29" s="272"/>
      <c r="M29" t="s">
        <v>86</v>
      </c>
      <c r="P29" t="s">
        <v>2</v>
      </c>
      <c r="Q29" s="269" t="e">
        <f>_xlfn.XLOOKUP(M29,'DB Verdampers'!M:M,'DB Verdampers'!O:O)</f>
        <v>#N/A</v>
      </c>
      <c r="R29" s="272"/>
      <c r="S29" t="s">
        <v>86</v>
      </c>
      <c r="V29" t="s">
        <v>2</v>
      </c>
      <c r="W29" s="269" t="e">
        <f>_xlfn.XLOOKUP(S29,'DB Verdampers'!S:S,'DB Verdampers'!U:U)</f>
        <v>#N/A</v>
      </c>
      <c r="X29" s="272"/>
    </row>
    <row r="30" spans="1:24" x14ac:dyDescent="0.25">
      <c r="A30" t="s">
        <v>87</v>
      </c>
      <c r="D30" t="s">
        <v>2</v>
      </c>
      <c r="E30" s="269">
        <f>_xlfn.XLOOKUP(A30,'DB Verdampers'!A:A,'DB Verdampers'!C:C)</f>
        <v>630</v>
      </c>
      <c r="F30" s="272"/>
      <c r="G30" t="s">
        <v>87</v>
      </c>
      <c r="J30" t="s">
        <v>2</v>
      </c>
      <c r="K30" s="270">
        <f>_xlfn.XLOOKUP(G30,'DB Verdampers'!E:E,'DB Verdampers'!G:G,"")</f>
        <v>630</v>
      </c>
      <c r="L30" s="272"/>
      <c r="M30" t="s">
        <v>87</v>
      </c>
      <c r="P30" t="s">
        <v>2</v>
      </c>
      <c r="Q30" s="269" t="e">
        <f>_xlfn.XLOOKUP(M30,'DB Verdampers'!M:M,'DB Verdampers'!O:O)</f>
        <v>#N/A</v>
      </c>
      <c r="R30" s="272"/>
      <c r="S30" t="s">
        <v>87</v>
      </c>
      <c r="V30" t="s">
        <v>2</v>
      </c>
      <c r="W30" s="269" t="e">
        <f>_xlfn.XLOOKUP(S30,'DB Verdampers'!S:S,'DB Verdampers'!U:U)</f>
        <v>#N/A</v>
      </c>
      <c r="X30" s="272"/>
    </row>
    <row r="31" spans="1:24" x14ac:dyDescent="0.25">
      <c r="A31" t="s">
        <v>88</v>
      </c>
      <c r="D31" t="s">
        <v>2</v>
      </c>
      <c r="E31" s="269">
        <f>_xlfn.XLOOKUP(A31,'DB Verdampers'!A:A,'DB Verdampers'!C:C)</f>
        <v>720</v>
      </c>
      <c r="F31" s="272"/>
      <c r="G31" t="s">
        <v>88</v>
      </c>
      <c r="J31" t="s">
        <v>2</v>
      </c>
      <c r="K31" s="270">
        <f>_xlfn.XLOOKUP(G31,'DB Verdampers'!E:E,'DB Verdampers'!G:G,"")</f>
        <v>720</v>
      </c>
      <c r="L31" s="272"/>
      <c r="M31" t="s">
        <v>88</v>
      </c>
      <c r="P31" t="s">
        <v>2</v>
      </c>
      <c r="Q31" s="269" t="e">
        <f>_xlfn.XLOOKUP(M31,'DB Verdampers'!M:M,'DB Verdampers'!O:O)</f>
        <v>#N/A</v>
      </c>
      <c r="R31" s="272"/>
      <c r="S31" t="s">
        <v>88</v>
      </c>
      <c r="V31" t="s">
        <v>2</v>
      </c>
      <c r="W31" s="269" t="e">
        <f>_xlfn.XLOOKUP(S31,'DB Verdampers'!S:S,'DB Verdampers'!U:U)</f>
        <v>#N/A</v>
      </c>
      <c r="X31" s="272"/>
    </row>
    <row r="32" spans="1:24" x14ac:dyDescent="0.25">
      <c r="A32" t="s">
        <v>89</v>
      </c>
      <c r="D32" t="s">
        <v>8</v>
      </c>
      <c r="E32" s="269">
        <f>_xlfn.XLOOKUP(A32,'DB Verdampers'!A:A,'DB Verdampers'!C:C)</f>
        <v>130</v>
      </c>
      <c r="F32" s="272"/>
      <c r="G32" t="s">
        <v>89</v>
      </c>
      <c r="J32" t="s">
        <v>8</v>
      </c>
      <c r="K32" s="270">
        <f>_xlfn.XLOOKUP(G32,'DB Verdampers'!E:E,'DB Verdampers'!G:G,"")</f>
        <v>130</v>
      </c>
      <c r="L32" s="272"/>
      <c r="M32" t="s">
        <v>89</v>
      </c>
      <c r="P32" t="s">
        <v>8</v>
      </c>
      <c r="Q32" s="269" t="e">
        <f>_xlfn.XLOOKUP(M32,'DB Verdampers'!M:M,'DB Verdampers'!O:O)</f>
        <v>#N/A</v>
      </c>
      <c r="R32" s="272"/>
      <c r="S32" t="s">
        <v>89</v>
      </c>
      <c r="V32" t="s">
        <v>8</v>
      </c>
      <c r="W32" s="269" t="e">
        <f>_xlfn.XLOOKUP(S32,'DB Verdampers'!S:S,'DB Verdampers'!U:U)</f>
        <v>#N/A</v>
      </c>
      <c r="X32" s="272"/>
    </row>
    <row r="33" spans="1:24" x14ac:dyDescent="0.25">
      <c r="E33" s="269"/>
      <c r="F33" s="272"/>
      <c r="K33" s="269"/>
      <c r="L33" s="272"/>
      <c r="Q33" s="269"/>
      <c r="R33" s="272"/>
      <c r="W33" s="269"/>
      <c r="X33" s="272"/>
    </row>
    <row r="34" spans="1:24" x14ac:dyDescent="0.25">
      <c r="A34" t="s">
        <v>99</v>
      </c>
      <c r="B34" t="s">
        <v>100</v>
      </c>
      <c r="E34" s="269" t="str">
        <f>_xlfn.XLOOKUP(B34,'DB Verdampers'!B:B,'DB Verdampers'!C:C,"")</f>
        <v>inclus</v>
      </c>
      <c r="F34" s="272"/>
      <c r="G34" t="s">
        <v>99</v>
      </c>
      <c r="H34" t="s">
        <v>100</v>
      </c>
      <c r="K34" s="269" t="str">
        <f>_xlfn.XLOOKUP(H34,'DB Verdampers'!F:F,'DB Verdampers'!G:G,"")</f>
        <v>inclus</v>
      </c>
      <c r="L34" s="272"/>
      <c r="M34" t="s">
        <v>99</v>
      </c>
      <c r="N34" t="s">
        <v>100</v>
      </c>
      <c r="Q34" s="269" t="str">
        <f>_xlfn.XLOOKUP(N34,'DB Verdampers'!N:N,'DB Verdampers'!O:O,"")</f>
        <v/>
      </c>
      <c r="R34" s="272"/>
      <c r="S34" t="s">
        <v>99</v>
      </c>
      <c r="T34" t="s">
        <v>100</v>
      </c>
      <c r="W34" s="269" t="str">
        <f>_xlfn.XLOOKUP(T34,'DB Verdampers'!T:T,'DB Verdampers'!U:U,"")</f>
        <v/>
      </c>
      <c r="X34" s="272"/>
    </row>
    <row r="35" spans="1:24" x14ac:dyDescent="0.25">
      <c r="A35" t="s">
        <v>102</v>
      </c>
      <c r="B35" t="s">
        <v>103</v>
      </c>
      <c r="E35" s="269" t="str">
        <f>_xlfn.XLOOKUP(B35,'DB Verdampers'!B:B,'DB Verdampers'!C:C,"")</f>
        <v>inclus</v>
      </c>
      <c r="F35" s="272"/>
      <c r="G35" t="s">
        <v>102</v>
      </c>
      <c r="H35" t="s">
        <v>103</v>
      </c>
      <c r="K35" s="269" t="str">
        <f>_xlfn.XLOOKUP(H35,'DB Verdampers'!F:F,'DB Verdampers'!G:G,"")</f>
        <v>inclus</v>
      </c>
      <c r="L35" s="272"/>
      <c r="M35" t="s">
        <v>102</v>
      </c>
      <c r="N35" t="s">
        <v>103</v>
      </c>
      <c r="Q35" s="269" t="str">
        <f>_xlfn.XLOOKUP(N35,'DB Verdampers'!N:N,'DB Verdampers'!O:O,"")</f>
        <v/>
      </c>
      <c r="R35" s="272"/>
      <c r="S35" t="s">
        <v>102</v>
      </c>
      <c r="T35" t="s">
        <v>103</v>
      </c>
      <c r="W35" s="269" t="str">
        <f>_xlfn.XLOOKUP(T35,'DB Verdampers'!T:T,'DB Verdampers'!U:U,"")</f>
        <v/>
      </c>
      <c r="X35" s="272"/>
    </row>
    <row r="36" spans="1:24" x14ac:dyDescent="0.25">
      <c r="A36" t="s">
        <v>104</v>
      </c>
      <c r="B36" t="s">
        <v>64</v>
      </c>
      <c r="E36" s="269" t="str">
        <f>_xlfn.XLOOKUP(B36,'DB Verdampers'!B:B,'DB Verdampers'!C:C,"")</f>
        <v>730,00 €</v>
      </c>
      <c r="F36" s="272"/>
      <c r="G36" t="s">
        <v>104</v>
      </c>
      <c r="H36" t="s">
        <v>64</v>
      </c>
      <c r="K36" s="269" t="str">
        <f>_xlfn.XLOOKUP(H36,'DB Verdampers'!F:F,'DB Verdampers'!G:G,"")</f>
        <v/>
      </c>
      <c r="L36" s="272"/>
      <c r="M36" t="s">
        <v>104</v>
      </c>
      <c r="N36" t="s">
        <v>64</v>
      </c>
      <c r="Q36" s="269" t="str">
        <f>_xlfn.XLOOKUP(N36,'DB Verdampers'!N:N,'DB Verdampers'!O:O,"")</f>
        <v/>
      </c>
      <c r="R36" s="272"/>
      <c r="S36" t="s">
        <v>104</v>
      </c>
      <c r="T36" t="s">
        <v>64</v>
      </c>
      <c r="W36" s="269" t="str">
        <f>_xlfn.XLOOKUP(T36,'DB Verdampers'!T:T,'DB Verdampers'!U:U,"")</f>
        <v/>
      </c>
      <c r="X36" s="272"/>
    </row>
    <row r="37" spans="1:24" x14ac:dyDescent="0.25">
      <c r="A37" t="s">
        <v>106</v>
      </c>
      <c r="B37" t="s">
        <v>107</v>
      </c>
      <c r="E37" s="269" t="str">
        <f>_xlfn.XLOOKUP(B37,'DB Verdampers'!B:B,'DB Verdampers'!C:C,"")</f>
        <v>1 226,00 €</v>
      </c>
      <c r="F37" s="272"/>
      <c r="G37" t="s">
        <v>106</v>
      </c>
      <c r="H37" t="s">
        <v>107</v>
      </c>
      <c r="K37" s="269" t="str">
        <f>_xlfn.XLOOKUP(H37,'DB Verdampers'!F:F,'DB Verdampers'!G:G,"")</f>
        <v>766,00 €</v>
      </c>
      <c r="L37" s="272"/>
      <c r="M37" t="s">
        <v>106</v>
      </c>
      <c r="N37" t="s">
        <v>107</v>
      </c>
      <c r="Q37" s="269" t="str">
        <f>_xlfn.XLOOKUP(N37,'DB Verdampers'!N:N,'DB Verdampers'!O:O,"")</f>
        <v/>
      </c>
      <c r="R37" s="272"/>
      <c r="S37" t="s">
        <v>106</v>
      </c>
      <c r="T37" t="s">
        <v>107</v>
      </c>
      <c r="W37" s="269" t="str">
        <f>_xlfn.XLOOKUP(T37,'DB Verdampers'!T:T,'DB Verdampers'!U:U,"")</f>
        <v/>
      </c>
      <c r="X37" s="272"/>
    </row>
    <row r="38" spans="1:24" x14ac:dyDescent="0.25">
      <c r="A38" t="s">
        <v>109</v>
      </c>
      <c r="B38" t="s">
        <v>110</v>
      </c>
      <c r="E38" s="269" t="str">
        <f>_xlfn.XLOOKUP(B38,'DB Verdampers'!B:B,'DB Verdampers'!C:C,"")</f>
        <v>620,00 €</v>
      </c>
      <c r="F38" s="272"/>
      <c r="G38" t="s">
        <v>109</v>
      </c>
      <c r="H38" t="s">
        <v>110</v>
      </c>
      <c r="K38" s="269" t="str">
        <f>_xlfn.XLOOKUP(H38,'DB Verdampers'!F:F,'DB Verdampers'!G:G,"")</f>
        <v/>
      </c>
      <c r="L38" s="272"/>
      <c r="M38" t="s">
        <v>109</v>
      </c>
      <c r="N38" t="s">
        <v>110</v>
      </c>
      <c r="Q38" s="269" t="str">
        <f>_xlfn.XLOOKUP(N38,'DB Verdampers'!N:N,'DB Verdampers'!O:O,"")</f>
        <v/>
      </c>
      <c r="R38" s="272"/>
      <c r="S38" t="s">
        <v>109</v>
      </c>
      <c r="T38" t="s">
        <v>110</v>
      </c>
      <c r="W38" s="269" t="str">
        <f>_xlfn.XLOOKUP(T38,'DB Verdampers'!T:T,'DB Verdampers'!U:U,"")</f>
        <v/>
      </c>
      <c r="X38" s="272"/>
    </row>
    <row r="39" spans="1:24" x14ac:dyDescent="0.25">
      <c r="A39" t="s">
        <v>112</v>
      </c>
      <c r="B39" t="s">
        <v>113</v>
      </c>
      <c r="E39" s="269" t="str">
        <f>_xlfn.XLOOKUP(B39,'DB Verdampers'!B:B,'DB Verdampers'!C:C,"")</f>
        <v>388,00 €</v>
      </c>
      <c r="F39" s="272"/>
      <c r="G39" t="s">
        <v>112</v>
      </c>
      <c r="H39" t="s">
        <v>113</v>
      </c>
      <c r="K39" s="269" t="str">
        <f>_xlfn.XLOOKUP(H39,'DB Verdampers'!F:F,'DB Verdampers'!G:G,"")</f>
        <v/>
      </c>
      <c r="L39" s="272"/>
      <c r="M39" t="s">
        <v>112</v>
      </c>
      <c r="N39" t="s">
        <v>113</v>
      </c>
      <c r="Q39" s="269" t="str">
        <f>_xlfn.XLOOKUP(N39,'DB Verdampers'!N:N,'DB Verdampers'!O:O,"")</f>
        <v/>
      </c>
      <c r="R39" s="272"/>
      <c r="S39" t="s">
        <v>112</v>
      </c>
      <c r="T39" t="s">
        <v>113</v>
      </c>
      <c r="W39" s="269" t="str">
        <f>_xlfn.XLOOKUP(T39,'DB Verdampers'!T:T,'DB Verdampers'!U:U,"")</f>
        <v/>
      </c>
      <c r="X39" s="272"/>
    </row>
    <row r="40" spans="1:24" x14ac:dyDescent="0.25">
      <c r="A40" t="s">
        <v>115</v>
      </c>
      <c r="B40" t="s">
        <v>116</v>
      </c>
      <c r="E40" s="269" t="str">
        <f>_xlfn.XLOOKUP(B40,'DB Verdampers'!B:B,'DB Verdampers'!C:C,"")</f>
        <v>312,00 €</v>
      </c>
      <c r="F40" s="272"/>
      <c r="G40" t="s">
        <v>115</v>
      </c>
      <c r="H40" t="s">
        <v>116</v>
      </c>
      <c r="K40" s="269" t="str">
        <f>_xlfn.XLOOKUP(H40,'DB Verdampers'!F:F,'DB Verdampers'!G:G,"")</f>
        <v/>
      </c>
      <c r="L40" s="272"/>
      <c r="M40" t="s">
        <v>115</v>
      </c>
      <c r="N40" t="s">
        <v>116</v>
      </c>
      <c r="Q40" s="269" t="str">
        <f>_xlfn.XLOOKUP(N40,'DB Verdampers'!N:N,'DB Verdampers'!O:O,"")</f>
        <v/>
      </c>
      <c r="R40" s="272"/>
      <c r="S40" t="s">
        <v>115</v>
      </c>
      <c r="T40" t="s">
        <v>116</v>
      </c>
      <c r="W40" s="269" t="str">
        <f>_xlfn.XLOOKUP(T40,'DB Verdampers'!T:T,'DB Verdampers'!U:U,"")</f>
        <v/>
      </c>
      <c r="X40" s="272"/>
    </row>
    <row r="41" spans="1:24" x14ac:dyDescent="0.25">
      <c r="A41" t="s">
        <v>118</v>
      </c>
      <c r="B41" t="s">
        <v>119</v>
      </c>
      <c r="E41" s="269" t="str">
        <f>_xlfn.XLOOKUP(B41,'DB Verdampers'!B:B,'DB Verdampers'!C:C,"")</f>
        <v>524,00 €</v>
      </c>
      <c r="F41" s="272"/>
      <c r="G41" t="s">
        <v>118</v>
      </c>
      <c r="H41" t="s">
        <v>119</v>
      </c>
      <c r="K41" s="269" t="str">
        <f>_xlfn.XLOOKUP(H41,'DB Verdampers'!F:F,'DB Verdampers'!G:G,"")</f>
        <v/>
      </c>
      <c r="L41" s="272"/>
      <c r="M41" t="s">
        <v>118</v>
      </c>
      <c r="N41" t="s">
        <v>119</v>
      </c>
      <c r="Q41" s="269" t="str">
        <f>_xlfn.XLOOKUP(N41,'DB Verdampers'!N:N,'DB Verdampers'!O:O,"")</f>
        <v/>
      </c>
      <c r="R41" s="272"/>
      <c r="S41" t="s">
        <v>118</v>
      </c>
      <c r="T41" t="s">
        <v>119</v>
      </c>
      <c r="W41" s="269" t="str">
        <f>_xlfn.XLOOKUP(T41,'DB Verdampers'!T:T,'DB Verdampers'!U:U,"")</f>
        <v/>
      </c>
      <c r="X41" s="272"/>
    </row>
    <row r="42" spans="1:24" x14ac:dyDescent="0.25">
      <c r="A42" t="s">
        <v>121</v>
      </c>
      <c r="B42" t="s">
        <v>122</v>
      </c>
      <c r="E42" s="269" t="str">
        <f>_xlfn.XLOOKUP(B42,'DB Verdampers'!B:B,'DB Verdampers'!C:C,"")</f>
        <v>1 109,00 €</v>
      </c>
      <c r="F42" s="272"/>
      <c r="G42" t="s">
        <v>121</v>
      </c>
      <c r="H42" t="s">
        <v>122</v>
      </c>
      <c r="K42" s="269" t="str">
        <f>_xlfn.XLOOKUP(H42,'DB Verdampers'!F:F,'DB Verdampers'!G:G,"")</f>
        <v/>
      </c>
      <c r="L42" s="272"/>
      <c r="M42" t="s">
        <v>121</v>
      </c>
      <c r="N42" t="s">
        <v>122</v>
      </c>
      <c r="Q42" s="269" t="str">
        <f>_xlfn.XLOOKUP(N42,'DB Verdampers'!N:N,'DB Verdampers'!O:O,"")</f>
        <v/>
      </c>
      <c r="R42" s="272"/>
      <c r="S42" t="s">
        <v>121</v>
      </c>
      <c r="T42" t="s">
        <v>122</v>
      </c>
      <c r="W42" s="269" t="str">
        <f>_xlfn.XLOOKUP(T42,'DB Verdampers'!T:T,'DB Verdampers'!U:U,"")</f>
        <v/>
      </c>
      <c r="X42" s="272"/>
    </row>
    <row r="43" spans="1:24" x14ac:dyDescent="0.25">
      <c r="A43" t="s">
        <v>124</v>
      </c>
      <c r="B43" t="s">
        <v>125</v>
      </c>
      <c r="E43" s="269" t="str">
        <f>_xlfn.XLOOKUP(B43,'DB Verdampers'!B:B,'DB Verdampers'!C:C,"")</f>
        <v>123,00 €</v>
      </c>
      <c r="F43" s="272"/>
      <c r="G43" t="s">
        <v>124</v>
      </c>
      <c r="H43" t="s">
        <v>125</v>
      </c>
      <c r="K43" s="269" t="str">
        <f>_xlfn.XLOOKUP(H43,'DB Verdampers'!F:F,'DB Verdampers'!G:G,"")</f>
        <v>123,00 €</v>
      </c>
      <c r="L43" s="272"/>
      <c r="M43" t="s">
        <v>124</v>
      </c>
      <c r="N43" t="s">
        <v>125</v>
      </c>
      <c r="Q43" s="269" t="str">
        <f>_xlfn.XLOOKUP(N43,'DB Verdampers'!N:N,'DB Verdampers'!O:O,"")</f>
        <v/>
      </c>
      <c r="R43" s="272"/>
      <c r="S43" t="s">
        <v>124</v>
      </c>
      <c r="T43" t="s">
        <v>125</v>
      </c>
      <c r="W43" s="269" t="str">
        <f>_xlfn.XLOOKUP(T43,'DB Verdampers'!T:T,'DB Verdampers'!U:U,"")</f>
        <v/>
      </c>
      <c r="X43" s="272"/>
    </row>
    <row r="44" spans="1:24" x14ac:dyDescent="0.25">
      <c r="A44" t="s">
        <v>127</v>
      </c>
      <c r="B44" t="s">
        <v>128</v>
      </c>
      <c r="E44" s="269" t="str">
        <f>_xlfn.XLOOKUP(B44,'DB Verdampers'!B:B,'DB Verdampers'!C:C,"")</f>
        <v>685,00 €</v>
      </c>
      <c r="F44" s="272"/>
      <c r="G44" t="s">
        <v>127</v>
      </c>
      <c r="H44" t="s">
        <v>128</v>
      </c>
      <c r="K44" s="269" t="str">
        <f>_xlfn.XLOOKUP(H44,'DB Verdampers'!F:F,'DB Verdampers'!G:G,"")</f>
        <v/>
      </c>
      <c r="L44" s="272"/>
      <c r="M44" t="s">
        <v>127</v>
      </c>
      <c r="N44" t="s">
        <v>128</v>
      </c>
      <c r="Q44" s="269" t="str">
        <f>_xlfn.XLOOKUP(N44,'DB Verdampers'!N:N,'DB Verdampers'!O:O,"")</f>
        <v/>
      </c>
      <c r="R44" s="272"/>
      <c r="S44" t="s">
        <v>127</v>
      </c>
      <c r="T44" t="s">
        <v>128</v>
      </c>
      <c r="W44" s="269" t="str">
        <f>_xlfn.XLOOKUP(T44,'DB Verdampers'!T:T,'DB Verdampers'!U:U,"")</f>
        <v/>
      </c>
      <c r="X44" s="272"/>
    </row>
    <row r="45" spans="1:24" x14ac:dyDescent="0.25">
      <c r="A45" t="s">
        <v>130</v>
      </c>
      <c r="B45" t="s">
        <v>131</v>
      </c>
      <c r="E45" s="269" t="str">
        <f>_xlfn.XLOOKUP(B45,'DB Verdampers'!B:B,'DB Verdampers'!C:C,"")</f>
        <v>463,00 €</v>
      </c>
      <c r="F45" s="272"/>
      <c r="G45" t="s">
        <v>130</v>
      </c>
      <c r="H45" t="s">
        <v>131</v>
      </c>
      <c r="K45" s="269" t="str">
        <f>_xlfn.XLOOKUP(H45,'DB Verdampers'!F:F,'DB Verdampers'!G:G,"")</f>
        <v/>
      </c>
      <c r="L45" s="272"/>
      <c r="M45" t="s">
        <v>130</v>
      </c>
      <c r="N45" t="s">
        <v>131</v>
      </c>
      <c r="Q45" s="269" t="str">
        <f>_xlfn.XLOOKUP(N45,'DB Verdampers'!N:N,'DB Verdampers'!O:O,"")</f>
        <v/>
      </c>
      <c r="R45" s="272"/>
      <c r="S45" t="s">
        <v>130</v>
      </c>
      <c r="T45" t="s">
        <v>131</v>
      </c>
      <c r="W45" s="269" t="str">
        <f>_xlfn.XLOOKUP(T45,'DB Verdampers'!T:T,'DB Verdampers'!U:U,"")</f>
        <v/>
      </c>
      <c r="X45" s="272"/>
    </row>
    <row r="46" spans="1:24" x14ac:dyDescent="0.25">
      <c r="A46" t="s">
        <v>133</v>
      </c>
      <c r="B46" t="s">
        <v>134</v>
      </c>
      <c r="E46" s="269" t="str">
        <f>_xlfn.XLOOKUP(B46,'DB Verdampers'!B:B,'DB Verdampers'!C:C,"")</f>
        <v>515,00 €</v>
      </c>
      <c r="F46" s="272"/>
      <c r="G46" t="s">
        <v>133</v>
      </c>
      <c r="H46" t="s">
        <v>134</v>
      </c>
      <c r="K46" s="269" t="str">
        <f>_xlfn.XLOOKUP(H46,'DB Verdampers'!F:F,'DB Verdampers'!G:G,"")</f>
        <v/>
      </c>
      <c r="L46" s="272"/>
      <c r="M46" t="s">
        <v>133</v>
      </c>
      <c r="N46" t="s">
        <v>134</v>
      </c>
      <c r="Q46" s="269" t="str">
        <f>_xlfn.XLOOKUP(N46,'DB Verdampers'!N:N,'DB Verdampers'!O:O,"")</f>
        <v/>
      </c>
      <c r="R46" s="272"/>
      <c r="S46" t="s">
        <v>133</v>
      </c>
      <c r="T46" t="s">
        <v>134</v>
      </c>
      <c r="W46" s="269" t="str">
        <f>_xlfn.XLOOKUP(T46,'DB Verdampers'!T:T,'DB Verdampers'!U:U,"")</f>
        <v/>
      </c>
      <c r="X46" s="272"/>
    </row>
    <row r="47" spans="1:24" x14ac:dyDescent="0.25">
      <c r="A47" t="s">
        <v>143</v>
      </c>
      <c r="B47" t="s">
        <v>137</v>
      </c>
      <c r="E47" s="269" t="str">
        <f>_xlfn.XLOOKUP(B47,'DB Verdampers'!B:B,'DB Verdampers'!C:C,"")</f>
        <v/>
      </c>
      <c r="F47" s="272"/>
      <c r="G47" t="s">
        <v>143</v>
      </c>
      <c r="H47" t="s">
        <v>137</v>
      </c>
      <c r="K47" s="269" t="str">
        <f>_xlfn.XLOOKUP(H47,'DB Verdampers'!F:F,'DB Verdampers'!G:G,"")</f>
        <v>inclus</v>
      </c>
      <c r="L47" s="272"/>
      <c r="M47" t="s">
        <v>143</v>
      </c>
      <c r="N47" t="s">
        <v>137</v>
      </c>
      <c r="Q47" s="269" t="str">
        <f>_xlfn.XLOOKUP(N47,'DB Verdampers'!N:N,'DB Verdampers'!O:O,"")</f>
        <v/>
      </c>
      <c r="R47" s="272"/>
      <c r="S47" t="s">
        <v>143</v>
      </c>
      <c r="T47" t="s">
        <v>137</v>
      </c>
      <c r="W47" s="269" t="str">
        <f>_xlfn.XLOOKUP(T47,'DB Verdampers'!T:T,'DB Verdampers'!U:U,"")</f>
        <v/>
      </c>
      <c r="X47" s="272"/>
    </row>
    <row r="48" spans="1:24" x14ac:dyDescent="0.25">
      <c r="A48" t="s">
        <v>145</v>
      </c>
      <c r="B48" t="s">
        <v>146</v>
      </c>
      <c r="E48" s="269" t="str">
        <f>_xlfn.XLOOKUP(B48,'DB Verdampers'!B:B,'DB Verdampers'!C:C,"")</f>
        <v/>
      </c>
      <c r="F48" s="272"/>
      <c r="G48" t="s">
        <v>145</v>
      </c>
      <c r="H48" t="s">
        <v>146</v>
      </c>
      <c r="K48" s="269" t="str">
        <f>_xlfn.XLOOKUP(H48,'DB Verdampers'!F:F,'DB Verdampers'!G:G,"")</f>
        <v>440,00 €</v>
      </c>
      <c r="L48" s="272"/>
      <c r="M48" t="s">
        <v>145</v>
      </c>
      <c r="N48" t="s">
        <v>146</v>
      </c>
      <c r="Q48" s="269" t="str">
        <f>_xlfn.XLOOKUP(N48,'DB Verdampers'!N:N,'DB Verdampers'!O:O,"")</f>
        <v/>
      </c>
      <c r="R48" s="272"/>
      <c r="S48" t="s">
        <v>145</v>
      </c>
      <c r="T48" t="s">
        <v>146</v>
      </c>
      <c r="W48" s="269" t="str">
        <f>_xlfn.XLOOKUP(T48,'DB Verdampers'!T:T,'DB Verdampers'!U:U,"")</f>
        <v/>
      </c>
      <c r="X48" s="272"/>
    </row>
    <row r="49" spans="1:24" x14ac:dyDescent="0.25">
      <c r="A49" t="s">
        <v>148</v>
      </c>
      <c r="B49" t="s">
        <v>149</v>
      </c>
      <c r="E49" s="269" t="str">
        <f>_xlfn.XLOOKUP(B49,'DB Verdampers'!B:B,'DB Verdampers'!C:C,"")</f>
        <v/>
      </c>
      <c r="F49" s="272"/>
      <c r="G49" t="s">
        <v>148</v>
      </c>
      <c r="H49" t="s">
        <v>149</v>
      </c>
      <c r="K49" s="269" t="str">
        <f>_xlfn.XLOOKUP(H49,'DB Verdampers'!F:F,'DB Verdampers'!G:G,"")</f>
        <v>271,00 €</v>
      </c>
      <c r="L49" s="272"/>
      <c r="M49" t="s">
        <v>148</v>
      </c>
      <c r="N49" t="s">
        <v>149</v>
      </c>
      <c r="Q49" s="269" t="str">
        <f>_xlfn.XLOOKUP(N49,'DB Verdampers'!N:N,'DB Verdampers'!O:O,"")</f>
        <v/>
      </c>
      <c r="R49" s="272"/>
      <c r="S49" t="s">
        <v>148</v>
      </c>
      <c r="T49" t="s">
        <v>149</v>
      </c>
      <c r="W49" s="269" t="str">
        <f>_xlfn.XLOOKUP(T49,'DB Verdampers'!T:T,'DB Verdampers'!U:U,"")</f>
        <v/>
      </c>
      <c r="X49" s="272"/>
    </row>
    <row r="50" spans="1:24" x14ac:dyDescent="0.25">
      <c r="E50" s="270"/>
      <c r="F50" s="272"/>
      <c r="K50" s="269"/>
      <c r="L50" s="272"/>
      <c r="Q50" s="269"/>
      <c r="R50" s="272"/>
      <c r="W50" s="269"/>
      <c r="X50" s="272"/>
    </row>
    <row r="51" spans="1:24" x14ac:dyDescent="0.25">
      <c r="A51" t="s">
        <v>93</v>
      </c>
      <c r="E51" s="270" t="str">
        <f>_xlfn.XLOOKUP(A51,'DB Verdampers'!A:A,'DB Verdampers'!C:C,"")</f>
        <v>11 104,00 €</v>
      </c>
      <c r="F51" s="272"/>
      <c r="G51" t="s">
        <v>93</v>
      </c>
      <c r="K51" s="291" t="str">
        <f>_xlfn.XLOOKUP(G51,'DB Verdampers'!E:E,'DB Verdampers'!G:G,"")</f>
        <v>6 009,00 €</v>
      </c>
      <c r="L51" s="272"/>
      <c r="M51" t="s">
        <v>93</v>
      </c>
      <c r="Q51" s="270" t="e">
        <f>_xlfn.XLOOKUP(M51,'DB Verdampers'!M:M,'DB Verdampers'!O:O)</f>
        <v>#N/A</v>
      </c>
      <c r="R51" s="272"/>
      <c r="S51" t="s">
        <v>93</v>
      </c>
      <c r="W51" s="270" t="e">
        <f>_xlfn.XLOOKUP(S51,'DB Verdampers'!S:S,'DB Verdampers'!U:U)</f>
        <v>#N/A</v>
      </c>
      <c r="X51" s="272"/>
    </row>
    <row r="52" spans="1:24" x14ac:dyDescent="0.25">
      <c r="E52" s="269"/>
      <c r="F52" s="272"/>
      <c r="K52" s="269"/>
      <c r="L52" s="272"/>
      <c r="Q52" s="269"/>
      <c r="R52" s="272"/>
      <c r="W52" s="269"/>
      <c r="X52" s="272"/>
    </row>
    <row r="53" spans="1:24" x14ac:dyDescent="0.25">
      <c r="A53" t="s">
        <v>12</v>
      </c>
      <c r="B53" t="s">
        <v>11</v>
      </c>
      <c r="D53" s="1"/>
      <c r="E53" s="273"/>
      <c r="F53" s="272"/>
      <c r="G53" t="s">
        <v>12</v>
      </c>
      <c r="H53" t="s">
        <v>11</v>
      </c>
      <c r="J53" s="1"/>
      <c r="K53" s="28">
        <f>SUM(L34:L49)</f>
        <v>0</v>
      </c>
      <c r="L53" s="272"/>
      <c r="M53" t="s">
        <v>12</v>
      </c>
      <c r="N53" t="s">
        <v>11</v>
      </c>
      <c r="P53" s="1"/>
      <c r="Q53" s="28">
        <f>SUM(R34:R49)</f>
        <v>0</v>
      </c>
      <c r="R53" s="272"/>
      <c r="S53" t="s">
        <v>12</v>
      </c>
      <c r="T53" t="s">
        <v>11</v>
      </c>
      <c r="V53" s="1"/>
      <c r="W53" s="28">
        <f>SUM(X34:X49)</f>
        <v>0</v>
      </c>
      <c r="X53" s="272"/>
    </row>
    <row r="54" spans="1:24" x14ac:dyDescent="0.25">
      <c r="D54" s="1"/>
      <c r="E54" s="292">
        <v>0.52500000000000002</v>
      </c>
      <c r="F54" s="272"/>
      <c r="G54" t="s">
        <v>17</v>
      </c>
      <c r="J54" s="1"/>
      <c r="K54" s="292">
        <v>0.52500000000000002</v>
      </c>
      <c r="L54" s="272"/>
      <c r="M54" t="s">
        <v>17</v>
      </c>
      <c r="P54" s="1"/>
      <c r="Q54" s="86">
        <v>0.52500000000000002</v>
      </c>
      <c r="R54" s="272"/>
      <c r="S54" t="s">
        <v>17</v>
      </c>
      <c r="V54" s="1"/>
      <c r="W54" s="86">
        <v>0.52500000000000002</v>
      </c>
      <c r="X54" s="272"/>
    </row>
    <row r="55" spans="1:24" ht="15.75" x14ac:dyDescent="0.25">
      <c r="A55" s="12" t="s">
        <v>157</v>
      </c>
      <c r="B55" t="s">
        <v>11</v>
      </c>
      <c r="C55" s="9"/>
      <c r="D55" s="6"/>
      <c r="E55" s="294">
        <f>PRODUCT(E51,E54)</f>
        <v>0.52500000000000002</v>
      </c>
      <c r="F55" s="272"/>
      <c r="G55" s="12" t="s">
        <v>13</v>
      </c>
      <c r="H55" t="s">
        <v>11</v>
      </c>
      <c r="I55" s="9"/>
      <c r="J55" s="6"/>
      <c r="K55" s="26">
        <f>SUM(K53:K53)*K54</f>
        <v>0</v>
      </c>
      <c r="L55" s="272"/>
      <c r="M55" s="12" t="s">
        <v>13</v>
      </c>
      <c r="N55" t="s">
        <v>11</v>
      </c>
      <c r="O55" s="9"/>
      <c r="P55" s="6"/>
      <c r="Q55" s="26">
        <f>SUM(Q53:Q53)*Q54</f>
        <v>0</v>
      </c>
      <c r="R55" s="272"/>
      <c r="S55" s="12" t="s">
        <v>13</v>
      </c>
      <c r="T55" t="s">
        <v>11</v>
      </c>
      <c r="U55" s="9"/>
      <c r="V55" s="6"/>
      <c r="W55" s="26">
        <f>SUM(W53:W53)*W54</f>
        <v>0</v>
      </c>
      <c r="X55" s="272"/>
    </row>
    <row r="56" spans="1:24" x14ac:dyDescent="0.25">
      <c r="C56" s="5"/>
      <c r="D56" s="1"/>
      <c r="E56" s="26"/>
      <c r="F56" s="272"/>
      <c r="I56" s="5"/>
      <c r="J56" s="1"/>
      <c r="K56" s="293">
        <f>PRODUCT(K54,K51)</f>
        <v>0.52500000000000002</v>
      </c>
      <c r="L56" s="272"/>
      <c r="O56" s="5"/>
      <c r="P56" s="1"/>
      <c r="Q56" s="26" t="e">
        <f>Q55*#REF!</f>
        <v>#REF!</v>
      </c>
      <c r="R56" s="272"/>
      <c r="U56" s="5"/>
      <c r="V56" s="1"/>
      <c r="W56" s="26" t="e">
        <f>W55*#REF!</f>
        <v>#REF!</v>
      </c>
      <c r="X56" s="272"/>
    </row>
    <row r="57" spans="1:24" x14ac:dyDescent="0.25">
      <c r="C57" s="5"/>
      <c r="D57" s="1"/>
      <c r="E57" s="26"/>
      <c r="F57" s="272"/>
      <c r="I57" s="5"/>
      <c r="J57" s="1"/>
      <c r="K57" s="26"/>
      <c r="L57" s="272"/>
      <c r="O57" s="5"/>
      <c r="P57" s="1"/>
      <c r="Q57" s="26"/>
      <c r="R57" s="272"/>
      <c r="U57" s="5"/>
      <c r="V57" s="1"/>
      <c r="W57" s="26"/>
      <c r="X57" s="272"/>
    </row>
    <row r="58" spans="1:24" x14ac:dyDescent="0.25">
      <c r="A58" s="16"/>
      <c r="C58" s="6"/>
      <c r="D58" s="6"/>
      <c r="E58" s="26"/>
      <c r="F58" s="272"/>
      <c r="G58" s="16"/>
      <c r="I58" s="6"/>
      <c r="J58" s="6"/>
      <c r="K58" s="26"/>
      <c r="L58" s="272"/>
      <c r="M58" s="16"/>
      <c r="O58" s="6"/>
      <c r="P58" s="6"/>
      <c r="Q58" s="26"/>
      <c r="R58" s="272"/>
      <c r="S58" s="16"/>
      <c r="U58" s="6"/>
      <c r="V58" s="6"/>
      <c r="W58" s="26"/>
      <c r="X58" s="272"/>
    </row>
    <row r="59" spans="1:24" x14ac:dyDescent="0.25">
      <c r="A59" s="16"/>
      <c r="C59" s="6"/>
      <c r="D59" s="6"/>
      <c r="E59" s="26"/>
      <c r="F59" s="272"/>
      <c r="G59" s="16"/>
      <c r="I59" s="6"/>
      <c r="J59" s="6"/>
      <c r="K59" s="26"/>
      <c r="L59" s="272"/>
      <c r="M59" s="16"/>
      <c r="O59" s="6"/>
      <c r="P59" s="6"/>
      <c r="Q59" s="26"/>
      <c r="R59" s="272"/>
      <c r="S59" s="16"/>
      <c r="U59" s="6"/>
      <c r="V59" s="6"/>
      <c r="W59" s="26"/>
      <c r="X59" s="272"/>
    </row>
    <row r="60" spans="1:24" x14ac:dyDescent="0.25">
      <c r="A60" s="16"/>
      <c r="C60" s="6"/>
      <c r="D60" s="6"/>
      <c r="E60" s="26"/>
      <c r="F60" s="272"/>
      <c r="G60" s="16"/>
      <c r="I60" s="6"/>
      <c r="J60" s="6"/>
      <c r="K60" s="26"/>
      <c r="L60" s="272"/>
      <c r="M60" s="16"/>
      <c r="O60" s="6"/>
      <c r="P60" s="6"/>
      <c r="Q60" s="26"/>
      <c r="R60" s="272"/>
      <c r="S60" s="16"/>
      <c r="U60" s="6"/>
      <c r="V60" s="6"/>
      <c r="W60" s="26"/>
      <c r="X60" s="272"/>
    </row>
    <row r="61" spans="1:24" x14ac:dyDescent="0.25">
      <c r="A61" s="16"/>
      <c r="C61" s="6"/>
      <c r="D61" s="6"/>
      <c r="E61" s="26"/>
      <c r="F61" s="272"/>
      <c r="G61" s="16"/>
      <c r="I61" s="6"/>
      <c r="J61" s="6"/>
      <c r="K61" s="26"/>
      <c r="L61" s="272"/>
      <c r="M61" s="16"/>
      <c r="O61" s="6"/>
      <c r="P61" s="6"/>
      <c r="Q61" s="26"/>
      <c r="R61" s="272"/>
      <c r="S61" s="16"/>
      <c r="U61" s="6"/>
      <c r="V61" s="6"/>
      <c r="W61" s="26"/>
      <c r="X61" s="272"/>
    </row>
    <row r="62" spans="1:24" x14ac:dyDescent="0.25">
      <c r="A62" s="16"/>
      <c r="C62" s="6"/>
      <c r="D62" s="6"/>
      <c r="E62" s="26"/>
      <c r="F62" s="272"/>
      <c r="G62" s="16"/>
      <c r="I62" s="6"/>
      <c r="J62" s="6"/>
      <c r="K62" s="26"/>
      <c r="L62" s="272"/>
      <c r="M62" s="16"/>
      <c r="O62" s="6"/>
      <c r="P62" s="6"/>
      <c r="Q62" s="26"/>
      <c r="R62" s="272"/>
      <c r="S62" s="16"/>
      <c r="U62" s="6"/>
      <c r="V62" s="6"/>
      <c r="W62" s="26"/>
      <c r="X62" s="272"/>
    </row>
    <row r="63" spans="1:24" x14ac:dyDescent="0.25">
      <c r="A63" s="16"/>
      <c r="C63" s="6"/>
      <c r="D63" s="6"/>
      <c r="E63" s="26"/>
      <c r="F63" s="272"/>
      <c r="G63" s="16"/>
      <c r="I63" s="6"/>
      <c r="J63" s="6"/>
      <c r="K63" s="26"/>
      <c r="L63" s="272"/>
      <c r="M63" s="16"/>
      <c r="O63" s="6"/>
      <c r="P63" s="6"/>
      <c r="Q63" s="26"/>
      <c r="R63" s="272"/>
      <c r="S63" s="16"/>
      <c r="U63" s="6"/>
      <c r="V63" s="6"/>
      <c r="W63" s="26"/>
      <c r="X63" s="272"/>
    </row>
    <row r="64" spans="1:24" x14ac:dyDescent="0.25">
      <c r="A64" s="16"/>
      <c r="C64" s="6"/>
      <c r="D64" s="6"/>
      <c r="E64" s="26"/>
      <c r="F64" s="272"/>
      <c r="G64" s="16"/>
      <c r="I64" s="6"/>
      <c r="J64" s="6"/>
      <c r="K64" s="26"/>
      <c r="L64" s="272"/>
      <c r="M64" s="16"/>
      <c r="O64" s="6"/>
      <c r="P64" s="6"/>
      <c r="Q64" s="26"/>
      <c r="R64" s="272"/>
      <c r="S64" s="16"/>
      <c r="U64" s="6"/>
      <c r="V64" s="6"/>
      <c r="W64" s="26"/>
      <c r="X64" s="272"/>
    </row>
    <row r="65" spans="1:24" x14ac:dyDescent="0.25">
      <c r="A65" s="16"/>
      <c r="C65" s="6"/>
      <c r="D65" s="6"/>
      <c r="E65" s="26"/>
      <c r="F65" s="272"/>
      <c r="G65" s="16"/>
      <c r="I65" s="6"/>
      <c r="J65" s="6"/>
      <c r="K65" s="26"/>
      <c r="L65" s="272"/>
      <c r="M65" s="16"/>
      <c r="O65" s="6"/>
      <c r="P65" s="6"/>
      <c r="Q65" s="26"/>
      <c r="R65" s="272"/>
      <c r="S65" s="16"/>
      <c r="U65" s="6"/>
      <c r="V65" s="6"/>
      <c r="W65" s="26"/>
      <c r="X65" s="272"/>
    </row>
    <row r="66" spans="1:24" x14ac:dyDescent="0.25">
      <c r="C66" s="1"/>
      <c r="D66" s="1"/>
      <c r="E66" s="26"/>
      <c r="F66" s="272"/>
      <c r="I66" s="1"/>
      <c r="J66" s="1"/>
      <c r="K66" s="26"/>
      <c r="L66" s="272"/>
      <c r="O66" s="1"/>
      <c r="P66" s="1"/>
      <c r="Q66" s="26"/>
      <c r="R66" s="272"/>
      <c r="U66" s="1"/>
      <c r="V66" s="1"/>
      <c r="W66" s="26"/>
      <c r="X66" s="272"/>
    </row>
    <row r="67" spans="1:24" x14ac:dyDescent="0.25">
      <c r="A67" s="2"/>
      <c r="D67" s="1"/>
      <c r="E67" s="26"/>
      <c r="F67" s="272"/>
      <c r="G67" s="2"/>
      <c r="J67" s="1"/>
      <c r="K67" s="26"/>
      <c r="L67" s="272"/>
      <c r="M67" s="2"/>
      <c r="P67" s="1"/>
      <c r="Q67" s="26"/>
      <c r="R67" s="272"/>
      <c r="S67" s="2"/>
      <c r="V67" s="1"/>
      <c r="W67" s="26"/>
      <c r="X67" s="272"/>
    </row>
    <row r="68" spans="1:24" x14ac:dyDescent="0.25">
      <c r="C68" s="177"/>
      <c r="D68" s="6"/>
      <c r="E68" s="30"/>
      <c r="F68" s="272"/>
      <c r="I68" s="177"/>
      <c r="J68" s="6"/>
      <c r="K68" s="30"/>
      <c r="L68" s="272"/>
      <c r="O68" s="177"/>
      <c r="P68" s="6"/>
      <c r="Q68" s="30"/>
      <c r="R68" s="272"/>
      <c r="U68" s="177"/>
      <c r="V68" s="6"/>
      <c r="W68" s="30"/>
      <c r="X68" s="272"/>
    </row>
    <row r="69" spans="1:24" x14ac:dyDescent="0.25">
      <c r="C69" s="177"/>
      <c r="D69" s="6"/>
      <c r="E69" s="30"/>
      <c r="F69" s="272"/>
      <c r="I69" s="177"/>
      <c r="J69" s="6"/>
      <c r="K69" s="30"/>
      <c r="L69" s="272"/>
      <c r="O69" s="177"/>
      <c r="P69" s="6"/>
      <c r="Q69" s="30"/>
      <c r="R69" s="272"/>
      <c r="U69" s="177"/>
      <c r="V69" s="6"/>
      <c r="W69" s="30"/>
      <c r="X69" s="272"/>
    </row>
    <row r="70" spans="1:24" x14ac:dyDescent="0.25">
      <c r="C70" s="177"/>
      <c r="D70" s="6"/>
      <c r="E70" s="29"/>
      <c r="F70" s="272"/>
      <c r="I70" s="177"/>
      <c r="J70" s="6"/>
      <c r="K70" s="29"/>
      <c r="L70" s="272"/>
      <c r="O70" s="177"/>
      <c r="P70" s="6"/>
      <c r="Q70" s="29"/>
      <c r="R70" s="272"/>
      <c r="U70" s="177"/>
      <c r="V70" s="6"/>
      <c r="W70" s="29"/>
      <c r="X70" s="272"/>
    </row>
    <row r="71" spans="1:24" x14ac:dyDescent="0.25">
      <c r="D71" s="1"/>
      <c r="E71" s="30"/>
      <c r="F71" s="272"/>
      <c r="J71" s="1"/>
      <c r="K71" s="30"/>
      <c r="L71" s="272"/>
      <c r="P71" s="1"/>
      <c r="Q71" s="30"/>
      <c r="R71" s="272"/>
      <c r="V71" s="1"/>
      <c r="W71" s="30"/>
      <c r="X71" s="272"/>
    </row>
    <row r="72" spans="1:24" x14ac:dyDescent="0.25">
      <c r="D72" s="1"/>
      <c r="E72" s="30"/>
      <c r="F72" s="272"/>
      <c r="J72" s="1"/>
      <c r="K72" s="30"/>
      <c r="L72" s="272"/>
      <c r="P72" s="1"/>
      <c r="Q72" s="30"/>
      <c r="R72" s="272"/>
      <c r="V72" s="1"/>
      <c r="W72" s="30"/>
      <c r="X72" s="272"/>
    </row>
    <row r="73" spans="1:24" ht="19.5" thickBot="1" x14ac:dyDescent="0.35">
      <c r="D73" s="1"/>
      <c r="E73" s="54"/>
      <c r="F73" s="272"/>
      <c r="J73" s="1"/>
      <c r="K73" s="54"/>
      <c r="L73" s="272"/>
      <c r="P73" s="1"/>
      <c r="Q73" s="54"/>
      <c r="R73" s="272"/>
      <c r="V73" s="1"/>
      <c r="W73" s="54"/>
      <c r="X73" s="272"/>
    </row>
    <row r="74" spans="1:24" ht="15.75" thickBot="1" x14ac:dyDescent="0.3">
      <c r="C74" s="5"/>
      <c r="D74" s="14"/>
      <c r="E74" s="30"/>
      <c r="F74" s="272"/>
      <c r="I74" s="5"/>
      <c r="J74" s="14"/>
      <c r="K74" s="30"/>
      <c r="L74" s="272"/>
      <c r="O74" s="5"/>
      <c r="P74" s="14"/>
      <c r="Q74" s="30"/>
      <c r="R74" s="272"/>
      <c r="U74" s="5"/>
      <c r="V74" s="14"/>
      <c r="W74" s="30"/>
      <c r="X74" s="272"/>
    </row>
    <row r="75" spans="1:24" x14ac:dyDescent="0.25">
      <c r="D75" s="1"/>
      <c r="E75" s="29"/>
      <c r="F75" s="272"/>
      <c r="J75" s="1"/>
      <c r="K75" s="29"/>
      <c r="L75" s="272"/>
      <c r="P75" s="1"/>
      <c r="Q75" s="29"/>
      <c r="R75" s="272"/>
      <c r="V75" s="1"/>
      <c r="W75" s="29"/>
      <c r="X75" s="272"/>
    </row>
    <row r="76" spans="1:24" x14ac:dyDescent="0.25">
      <c r="D76" s="1"/>
      <c r="E76" s="29"/>
      <c r="F76" s="272"/>
      <c r="J76" s="1"/>
      <c r="K76" s="29"/>
      <c r="L76" s="272"/>
      <c r="P76" s="1"/>
      <c r="Q76" s="29"/>
      <c r="R76" s="272"/>
      <c r="V76" s="1"/>
      <c r="W76" s="29"/>
      <c r="X76" s="272"/>
    </row>
    <row r="77" spans="1:24" x14ac:dyDescent="0.25">
      <c r="D77" s="1"/>
      <c r="E77" s="30"/>
      <c r="F77" s="272"/>
      <c r="J77" s="1"/>
      <c r="K77" s="30"/>
      <c r="L77" s="272"/>
      <c r="P77" s="1"/>
      <c r="Q77" s="30"/>
      <c r="R77" s="272"/>
      <c r="V77" s="1"/>
      <c r="W77" s="30"/>
      <c r="X77" s="272"/>
    </row>
    <row r="78" spans="1:24" x14ac:dyDescent="0.25">
      <c r="E78" s="269"/>
      <c r="F78" s="272"/>
      <c r="K78" s="269"/>
      <c r="L78" s="272"/>
      <c r="Q78" s="269"/>
      <c r="R78" s="272"/>
      <c r="W78" s="269"/>
      <c r="X78" s="272"/>
    </row>
    <row r="79" spans="1:24" x14ac:dyDescent="0.25">
      <c r="E79" s="269"/>
      <c r="F79" s="272"/>
      <c r="K79" s="269"/>
      <c r="L79" s="272"/>
      <c r="Q79" s="269"/>
      <c r="R79" s="272"/>
      <c r="W79" s="269"/>
      <c r="X79" s="272"/>
    </row>
    <row r="80" spans="1:24" x14ac:dyDescent="0.25">
      <c r="E80" s="269"/>
      <c r="F80" s="272"/>
      <c r="K80" s="269"/>
      <c r="L80" s="272"/>
      <c r="Q80" s="269"/>
      <c r="R80" s="272"/>
      <c r="W80" s="269"/>
      <c r="X80" s="272"/>
    </row>
  </sheetData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EA2FE0-412B-42AF-888E-E5035C49F3CC}">
  <sheetPr codeName="Feuil10"/>
  <dimension ref="A1:Y91"/>
  <sheetViews>
    <sheetView topLeftCell="A34" zoomScale="85" zoomScaleNormal="85" workbookViewId="0">
      <selection activeCell="AD63" sqref="A1:XFD1048576"/>
    </sheetView>
  </sheetViews>
  <sheetFormatPr baseColWidth="10" defaultColWidth="9.140625" defaultRowHeight="15" x14ac:dyDescent="0.25"/>
  <cols>
    <col min="1" max="1" width="9.42578125" style="114" bestFit="1" customWidth="1"/>
    <col min="2" max="2" width="9.140625" style="114"/>
    <col min="3" max="3" width="12.7109375" style="114" customWidth="1"/>
    <col min="4" max="4" width="19.140625" style="114" bestFit="1" customWidth="1"/>
    <col min="5" max="5" width="13.42578125" style="114" customWidth="1"/>
    <col min="6" max="6" width="17.42578125" style="114" customWidth="1"/>
    <col min="7" max="7" width="9.42578125" style="114" bestFit="1" customWidth="1"/>
    <col min="8" max="8" width="18.5703125" style="114" customWidth="1"/>
    <col min="9" max="17" width="9.140625" style="114"/>
    <col min="18" max="18" width="14.140625" style="114" customWidth="1"/>
    <col min="19" max="20" width="9.140625" style="114"/>
    <col min="21" max="21" width="11" style="114" bestFit="1" customWidth="1"/>
    <col min="22" max="16384" width="9.140625" style="114"/>
  </cols>
  <sheetData>
    <row r="1" spans="1:24" ht="14.45" customHeight="1" x14ac:dyDescent="0.25">
      <c r="A1" s="274"/>
      <c r="B1" s="274"/>
      <c r="C1" s="274"/>
    </row>
    <row r="2" spans="1:24" ht="14.45" customHeight="1" x14ac:dyDescent="0.25">
      <c r="A2" s="274"/>
      <c r="B2" s="274"/>
      <c r="C2" s="274"/>
    </row>
    <row r="12" spans="1:24" x14ac:dyDescent="0.25">
      <c r="L12" s="122"/>
      <c r="M12" s="122"/>
      <c r="N12" s="122"/>
      <c r="O12" s="122"/>
      <c r="P12" s="122"/>
      <c r="Q12" s="122"/>
      <c r="R12" s="122"/>
      <c r="S12" s="122"/>
      <c r="T12" s="122"/>
    </row>
    <row r="16" spans="1:24" ht="15.75" thickBot="1" x14ac:dyDescent="0.3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</row>
    <row r="17" spans="1:24" ht="15.75" thickBot="1" x14ac:dyDescent="0.3">
      <c r="Q17" s="115"/>
      <c r="U17" s="149"/>
      <c r="W17" s="150"/>
      <c r="X17"/>
    </row>
    <row r="18" spans="1:24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1:24" x14ac:dyDescent="0.25">
      <c r="U19" s="118"/>
    </row>
    <row r="20" spans="1:24" x14ac:dyDescent="0.25">
      <c r="U20" s="118"/>
    </row>
    <row r="21" spans="1:24" x14ac:dyDescent="0.25">
      <c r="A21" s="119"/>
      <c r="B21" s="119"/>
      <c r="C21" s="119"/>
      <c r="D21" s="119"/>
      <c r="E21" s="119"/>
      <c r="F21" s="119"/>
      <c r="G21" s="119"/>
      <c r="H21" s="119"/>
      <c r="I21" s="119"/>
      <c r="J21" s="119"/>
      <c r="K21" s="119"/>
      <c r="L21" s="119"/>
      <c r="M21" s="119"/>
      <c r="N21" s="119"/>
      <c r="O21" s="119"/>
      <c r="P21" s="119"/>
      <c r="Q21" s="119"/>
      <c r="R21" s="119"/>
      <c r="S21" s="119"/>
      <c r="T21" s="119"/>
      <c r="U21" s="119"/>
      <c r="V21" s="119"/>
      <c r="W21" s="119"/>
    </row>
    <row r="24" spans="1:24" x14ac:dyDescent="0.25">
      <c r="C24" s="120"/>
      <c r="E24" s="120"/>
    </row>
    <row r="26" spans="1:24" x14ac:dyDescent="0.25">
      <c r="C26" s="115"/>
      <c r="E26" s="116"/>
    </row>
    <row r="27" spans="1:24" x14ac:dyDescent="0.25">
      <c r="C27" s="115"/>
      <c r="E27" s="116"/>
    </row>
    <row r="28" spans="1:24" x14ac:dyDescent="0.25">
      <c r="C28" s="115"/>
      <c r="E28" s="116"/>
    </row>
    <row r="31" spans="1:24" x14ac:dyDescent="0.25">
      <c r="E31" s="121"/>
      <c r="F31" s="151"/>
    </row>
    <row r="33" spans="1:23" x14ac:dyDescent="0.25">
      <c r="A33" s="119"/>
      <c r="B33" s="119"/>
      <c r="C33" s="119"/>
      <c r="D33" s="119"/>
      <c r="E33" s="119"/>
      <c r="F33" s="119"/>
      <c r="G33" s="119"/>
      <c r="H33" s="119"/>
      <c r="I33" s="119"/>
      <c r="J33" s="119"/>
      <c r="K33" s="119"/>
      <c r="L33" s="119"/>
      <c r="M33" s="119"/>
      <c r="N33" s="119"/>
      <c r="O33" s="119"/>
      <c r="P33" s="119"/>
      <c r="Q33" s="119"/>
      <c r="R33" s="119"/>
      <c r="S33" s="119"/>
      <c r="T33" s="119"/>
      <c r="U33" s="119"/>
      <c r="V33" s="119"/>
      <c r="W33" s="119"/>
    </row>
    <row r="36" spans="1:23" x14ac:dyDescent="0.25">
      <c r="C36" s="120"/>
      <c r="E36" s="120"/>
    </row>
    <row r="37" spans="1:23" x14ac:dyDescent="0.25">
      <c r="C37" s="115"/>
      <c r="E37" s="120"/>
    </row>
    <row r="38" spans="1:23" x14ac:dyDescent="0.25">
      <c r="C38" s="115"/>
      <c r="E38" s="116"/>
    </row>
    <row r="41" spans="1:23" x14ac:dyDescent="0.25">
      <c r="E41" s="121"/>
      <c r="F41" s="151"/>
    </row>
    <row r="43" spans="1:23" x14ac:dyDescent="0.25">
      <c r="A43" s="119"/>
      <c r="B43" s="119"/>
      <c r="C43" s="119"/>
      <c r="D43" s="119"/>
      <c r="E43" s="119"/>
      <c r="F43" s="119"/>
      <c r="G43" s="119"/>
      <c r="H43" s="119"/>
      <c r="I43" s="119"/>
      <c r="J43" s="119"/>
      <c r="K43" s="119"/>
      <c r="L43" s="119"/>
      <c r="M43" s="119"/>
      <c r="N43" s="119"/>
      <c r="O43" s="119"/>
      <c r="P43" s="119"/>
      <c r="Q43" s="119"/>
      <c r="R43" s="119"/>
      <c r="S43" s="119"/>
      <c r="T43" s="119"/>
      <c r="U43" s="119"/>
      <c r="V43" s="119"/>
      <c r="W43" s="119"/>
    </row>
    <row r="45" spans="1:23" x14ac:dyDescent="0.25">
      <c r="C45" s="115"/>
      <c r="E45" s="116"/>
    </row>
    <row r="46" spans="1:23" x14ac:dyDescent="0.25">
      <c r="C46" s="115"/>
      <c r="E46" s="116"/>
    </row>
    <row r="47" spans="1:23" x14ac:dyDescent="0.25">
      <c r="C47" s="115"/>
      <c r="E47" s="116"/>
    </row>
    <row r="49" spans="1:23" x14ac:dyDescent="0.25">
      <c r="E49" s="117"/>
      <c r="F49" s="151"/>
    </row>
    <row r="52" spans="1:23" x14ac:dyDescent="0.25">
      <c r="A52" s="119"/>
      <c r="B52" s="119"/>
      <c r="C52" s="119"/>
      <c r="D52" s="119"/>
      <c r="E52" s="119"/>
      <c r="F52" s="119"/>
      <c r="G52" s="119"/>
      <c r="H52" s="119"/>
      <c r="I52" s="119"/>
      <c r="J52" s="119"/>
      <c r="K52" s="119"/>
      <c r="L52" s="119"/>
      <c r="M52" s="119"/>
      <c r="N52" s="119"/>
      <c r="O52" s="119"/>
      <c r="P52" s="119"/>
      <c r="Q52" s="119"/>
      <c r="R52" s="119"/>
      <c r="S52" s="119"/>
      <c r="T52" s="119"/>
      <c r="U52" s="119"/>
      <c r="V52" s="119"/>
      <c r="W52" s="119"/>
    </row>
    <row r="56" spans="1:23" x14ac:dyDescent="0.25">
      <c r="C56" s="115"/>
      <c r="E56" s="116"/>
    </row>
    <row r="57" spans="1:23" x14ac:dyDescent="0.25">
      <c r="C57" s="115"/>
      <c r="E57" s="116"/>
    </row>
    <row r="58" spans="1:23" x14ac:dyDescent="0.25">
      <c r="C58" s="115"/>
      <c r="E58" s="116"/>
    </row>
    <row r="59" spans="1:23" x14ac:dyDescent="0.25">
      <c r="C59" s="115"/>
      <c r="E59" s="116"/>
    </row>
    <row r="61" spans="1:23" x14ac:dyDescent="0.25">
      <c r="E61" s="117"/>
      <c r="F61" s="151"/>
    </row>
    <row r="66" spans="3:25" x14ac:dyDescent="0.25">
      <c r="C66" s="115"/>
      <c r="E66" s="116"/>
    </row>
    <row r="67" spans="3:25" x14ac:dyDescent="0.25">
      <c r="C67" s="115"/>
    </row>
    <row r="68" spans="3:25" x14ac:dyDescent="0.25">
      <c r="C68" s="115"/>
    </row>
    <row r="69" spans="3:25" x14ac:dyDescent="0.25">
      <c r="C69" s="115"/>
      <c r="E69" s="116"/>
    </row>
    <row r="70" spans="3:25" x14ac:dyDescent="0.25">
      <c r="C70" s="115"/>
    </row>
    <row r="76" spans="3:25" x14ac:dyDescent="0.25"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</row>
    <row r="77" spans="3:25" x14ac:dyDescent="0.25"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</row>
    <row r="78" spans="3:25" x14ac:dyDescent="0.25"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</row>
    <row r="79" spans="3:25" x14ac:dyDescent="0.25">
      <c r="E79" s="250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</row>
    <row r="80" spans="3:25" x14ac:dyDescent="0.25"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</row>
    <row r="81" spans="3:25" x14ac:dyDescent="0.25">
      <c r="E81" s="25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</row>
    <row r="82" spans="3:25" x14ac:dyDescent="0.25"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</row>
    <row r="83" spans="3:25" x14ac:dyDescent="0.25"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</row>
    <row r="84" spans="3:25" x14ac:dyDescent="0.25"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</row>
    <row r="85" spans="3:25" x14ac:dyDescent="0.25"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</row>
    <row r="86" spans="3:25" x14ac:dyDescent="0.25"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</row>
    <row r="87" spans="3:25" x14ac:dyDescent="0.25"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</row>
    <row r="88" spans="3:25" x14ac:dyDescent="0.25"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</row>
    <row r="89" spans="3:25" x14ac:dyDescent="0.25"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</row>
    <row r="90" spans="3:25" x14ac:dyDescent="0.25"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</row>
    <row r="91" spans="3:25" x14ac:dyDescent="0.25"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</row>
  </sheetData>
  <mergeCells count="1">
    <mergeCell ref="A1:C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72FC0F-BC5E-4122-AF12-055FF2BD4FFA}">
  <dimension ref="B4:G17"/>
  <sheetViews>
    <sheetView workbookViewId="0">
      <selection activeCell="J55" sqref="A1:XFD1048576"/>
    </sheetView>
  </sheetViews>
  <sheetFormatPr baseColWidth="10" defaultRowHeight="15" x14ac:dyDescent="0.25"/>
  <cols>
    <col min="1" max="1" width="25.7109375" customWidth="1"/>
  </cols>
  <sheetData>
    <row r="4" spans="2:4" x14ac:dyDescent="0.25">
      <c r="B4" s="257"/>
      <c r="D4" s="258"/>
    </row>
    <row r="5" spans="2:4" x14ac:dyDescent="0.25">
      <c r="B5" s="257"/>
    </row>
    <row r="6" spans="2:4" x14ac:dyDescent="0.25">
      <c r="B6" s="257"/>
    </row>
    <row r="7" spans="2:4" x14ac:dyDescent="0.25">
      <c r="B7" s="257"/>
    </row>
    <row r="9" spans="2:4" x14ac:dyDescent="0.25">
      <c r="B9" s="257"/>
    </row>
    <row r="17" spans="7:7" x14ac:dyDescent="0.25">
      <c r="G17" s="256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/>
  <dimension ref="A1:R23"/>
  <sheetViews>
    <sheetView workbookViewId="0">
      <selection activeCell="AB54" sqref="A1:XFD1048576"/>
    </sheetView>
  </sheetViews>
  <sheetFormatPr baseColWidth="10" defaultColWidth="9.140625" defaultRowHeight="15" x14ac:dyDescent="0.25"/>
  <cols>
    <col min="2" max="2" width="19.5703125" customWidth="1"/>
    <col min="3" max="3" width="9.42578125" bestFit="1" customWidth="1"/>
    <col min="4" max="4" width="17" customWidth="1"/>
    <col min="5" max="5" width="9.5703125" customWidth="1"/>
  </cols>
  <sheetData>
    <row r="1" spans="1:18" x14ac:dyDescent="0.25">
      <c r="A1" s="274"/>
      <c r="B1" s="274"/>
    </row>
    <row r="2" spans="1:18" x14ac:dyDescent="0.25">
      <c r="A2" s="274"/>
      <c r="B2" s="274"/>
    </row>
    <row r="9" spans="1:18" x14ac:dyDescent="0.25">
      <c r="H9" s="48"/>
    </row>
    <row r="10" spans="1:18" x14ac:dyDescent="0.25">
      <c r="O10" s="128"/>
      <c r="P10" s="129"/>
      <c r="Q10" s="129"/>
      <c r="R10" s="130"/>
    </row>
    <row r="11" spans="1:18" x14ac:dyDescent="0.25">
      <c r="O11" s="15"/>
      <c r="P11" s="125"/>
      <c r="Q11" s="22"/>
      <c r="R11" s="126"/>
    </row>
    <row r="12" spans="1:18" x14ac:dyDescent="0.25">
      <c r="A12" s="145"/>
      <c r="B12" s="19"/>
      <c r="C12" s="146"/>
      <c r="D12" s="19"/>
      <c r="E12" s="142"/>
      <c r="O12" s="15"/>
      <c r="P12" s="125"/>
      <c r="Q12" s="22"/>
      <c r="R12" s="126"/>
    </row>
    <row r="13" spans="1:18" x14ac:dyDescent="0.25">
      <c r="A13" s="21"/>
      <c r="B13" s="19"/>
      <c r="C13" s="31"/>
      <c r="D13" s="19"/>
      <c r="E13" s="143"/>
      <c r="O13" s="15"/>
      <c r="P13" s="125"/>
      <c r="Q13" s="22"/>
      <c r="R13" s="126"/>
    </row>
    <row r="14" spans="1:18" x14ac:dyDescent="0.25">
      <c r="A14" s="15"/>
      <c r="C14" s="3"/>
      <c r="E14" s="143"/>
      <c r="O14" s="15"/>
      <c r="P14" s="125"/>
      <c r="Q14" s="22"/>
      <c r="R14" s="126"/>
    </row>
    <row r="15" spans="1:18" x14ac:dyDescent="0.25">
      <c r="A15" s="23"/>
      <c r="B15" s="24"/>
      <c r="C15" s="32"/>
      <c r="D15" s="24"/>
      <c r="E15" s="144"/>
      <c r="O15" s="15"/>
      <c r="Q15" s="22"/>
      <c r="R15" s="126"/>
    </row>
    <row r="16" spans="1:18" x14ac:dyDescent="0.25">
      <c r="C16" s="3"/>
      <c r="E16" s="8"/>
      <c r="O16" s="15"/>
      <c r="Q16" s="22"/>
      <c r="R16" s="126"/>
    </row>
    <row r="17" spans="3:18" x14ac:dyDescent="0.25">
      <c r="C17" s="107"/>
      <c r="E17" s="8"/>
      <c r="O17" s="15"/>
      <c r="Q17" s="22"/>
      <c r="R17" s="126"/>
    </row>
    <row r="18" spans="3:18" x14ac:dyDescent="0.25">
      <c r="O18" s="15"/>
      <c r="Q18" s="22"/>
      <c r="R18" s="126"/>
    </row>
    <row r="19" spans="3:18" x14ac:dyDescent="0.25">
      <c r="O19" s="23"/>
      <c r="P19" s="24"/>
      <c r="Q19" s="127"/>
      <c r="R19" s="112"/>
    </row>
    <row r="21" spans="3:18" x14ac:dyDescent="0.25">
      <c r="E21" s="248"/>
    </row>
    <row r="23" spans="3:18" x14ac:dyDescent="0.25">
      <c r="E23" s="249"/>
    </row>
  </sheetData>
  <mergeCells count="1">
    <mergeCell ref="A1:B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3"/>
  <dimension ref="A1:H31"/>
  <sheetViews>
    <sheetView topLeftCell="C1" workbookViewId="0">
      <selection activeCell="C1" sqref="A1:XFD1048576"/>
    </sheetView>
  </sheetViews>
  <sheetFormatPr baseColWidth="10" defaultColWidth="9.140625" defaultRowHeight="15" x14ac:dyDescent="0.25"/>
  <cols>
    <col min="1" max="1" width="51.140625" bestFit="1" customWidth="1"/>
    <col min="2" max="2" width="19.7109375" bestFit="1" customWidth="1"/>
    <col min="3" max="3" width="12.28515625" bestFit="1" customWidth="1"/>
    <col min="4" max="4" width="9.5703125" bestFit="1" customWidth="1"/>
    <col min="5" max="6" width="11.5703125" bestFit="1" customWidth="1"/>
    <col min="7" max="7" width="9.5703125" bestFit="1" customWidth="1"/>
    <col min="8" max="8" width="10.5703125" bestFit="1" customWidth="1"/>
  </cols>
  <sheetData>
    <row r="1" spans="1:8" x14ac:dyDescent="0.25">
      <c r="C1" s="274"/>
      <c r="D1" s="274"/>
    </row>
    <row r="2" spans="1:8" x14ac:dyDescent="0.25">
      <c r="C2" s="274"/>
      <c r="D2" s="274"/>
    </row>
    <row r="9" spans="1:8" x14ac:dyDescent="0.25">
      <c r="H9" s="48"/>
    </row>
    <row r="11" spans="1:8" x14ac:dyDescent="0.25">
      <c r="A11" s="50"/>
      <c r="B11" s="5"/>
      <c r="E11" s="3"/>
      <c r="F11" s="3"/>
    </row>
    <row r="12" spans="1:8" x14ac:dyDescent="0.25">
      <c r="E12" s="3"/>
      <c r="F12" s="3"/>
    </row>
    <row r="13" spans="1:8" x14ac:dyDescent="0.25">
      <c r="A13" s="50"/>
      <c r="B13" s="5"/>
      <c r="E13" s="3"/>
      <c r="F13" s="3"/>
    </row>
    <row r="14" spans="1:8" x14ac:dyDescent="0.25">
      <c r="A14" s="50"/>
      <c r="B14" s="5"/>
      <c r="E14" s="3"/>
      <c r="F14" s="3"/>
    </row>
    <row r="15" spans="1:8" x14ac:dyDescent="0.25">
      <c r="A15" s="49"/>
      <c r="B15" s="5"/>
      <c r="E15" s="3"/>
      <c r="F15" s="3"/>
    </row>
    <row r="16" spans="1:8" x14ac:dyDescent="0.25">
      <c r="A16" s="49"/>
      <c r="B16" s="5"/>
      <c r="E16" s="3"/>
      <c r="F16" s="3"/>
    </row>
    <row r="17" spans="1:8" x14ac:dyDescent="0.25">
      <c r="A17" s="50"/>
      <c r="B17" s="5"/>
      <c r="E17" s="3"/>
      <c r="F17" s="3"/>
    </row>
    <row r="18" spans="1:8" x14ac:dyDescent="0.25">
      <c r="A18" s="49"/>
      <c r="B18" s="5"/>
      <c r="E18" s="3"/>
      <c r="F18" s="3"/>
    </row>
    <row r="19" spans="1:8" x14ac:dyDescent="0.25">
      <c r="A19" s="49"/>
      <c r="B19" s="5"/>
      <c r="E19" s="3"/>
      <c r="F19" s="3"/>
    </row>
    <row r="20" spans="1:8" x14ac:dyDescent="0.25">
      <c r="A20" s="49"/>
      <c r="B20" s="5"/>
      <c r="E20" s="3"/>
      <c r="F20" s="3"/>
    </row>
    <row r="21" spans="1:8" x14ac:dyDescent="0.25">
      <c r="A21" s="49"/>
      <c r="B21" s="5"/>
      <c r="E21" s="3"/>
      <c r="F21" s="3"/>
    </row>
    <row r="22" spans="1:8" x14ac:dyDescent="0.25">
      <c r="A22" s="49"/>
      <c r="B22" s="5"/>
      <c r="E22" s="3"/>
      <c r="F22" s="3"/>
    </row>
    <row r="23" spans="1:8" x14ac:dyDescent="0.25">
      <c r="A23" s="49"/>
      <c r="B23" s="5"/>
      <c r="E23" s="3"/>
      <c r="F23" s="3"/>
    </row>
    <row r="24" spans="1:8" x14ac:dyDescent="0.25">
      <c r="A24" s="49"/>
      <c r="B24" s="5"/>
      <c r="E24" s="3"/>
      <c r="F24" s="3"/>
    </row>
    <row r="25" spans="1:8" x14ac:dyDescent="0.25">
      <c r="E25" s="3"/>
      <c r="F25" s="3"/>
    </row>
    <row r="26" spans="1:8" x14ac:dyDescent="0.25">
      <c r="E26" s="3"/>
      <c r="F26" s="3"/>
    </row>
    <row r="27" spans="1:8" ht="15.75" thickBot="1" x14ac:dyDescent="0.3">
      <c r="E27" s="3"/>
      <c r="F27" s="3"/>
    </row>
    <row r="28" spans="1:8" ht="15.75" thickBot="1" x14ac:dyDescent="0.3">
      <c r="A28" s="49"/>
      <c r="C28" s="51"/>
      <c r="D28" s="46"/>
      <c r="E28" s="3"/>
      <c r="F28" s="3"/>
    </row>
    <row r="29" spans="1:8" ht="15.75" thickBot="1" x14ac:dyDescent="0.3">
      <c r="A29" s="49"/>
      <c r="E29" s="51"/>
      <c r="F29" s="41"/>
      <c r="H29" s="3"/>
    </row>
    <row r="30" spans="1:8" x14ac:dyDescent="0.25">
      <c r="A30" s="49"/>
      <c r="B30" s="5"/>
      <c r="H30" s="3"/>
    </row>
    <row r="31" spans="1:8" x14ac:dyDescent="0.25">
      <c r="A31" s="49"/>
    </row>
  </sheetData>
  <mergeCells count="1">
    <mergeCell ref="C1:D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7D159-6096-4A06-AFFB-9E21DD258701}">
  <sheetPr codeName="Feuil14"/>
  <dimension ref="A1:O159"/>
  <sheetViews>
    <sheetView workbookViewId="0">
      <selection sqref="A1:XFD1048576"/>
    </sheetView>
  </sheetViews>
  <sheetFormatPr baseColWidth="10" defaultColWidth="9.140625" defaultRowHeight="15" x14ac:dyDescent="0.25"/>
  <cols>
    <col min="1" max="1" width="51.140625" bestFit="1" customWidth="1"/>
    <col min="2" max="2" width="20.42578125" customWidth="1"/>
    <col min="3" max="3" width="17" customWidth="1"/>
    <col min="4" max="4" width="14.85546875" bestFit="1" customWidth="1"/>
    <col min="5" max="5" width="17.28515625" bestFit="1" customWidth="1"/>
    <col min="6" max="6" width="16.7109375" bestFit="1" customWidth="1"/>
    <col min="7" max="7" width="25.7109375" customWidth="1"/>
    <col min="8" max="8" width="27.5703125" customWidth="1"/>
    <col min="9" max="9" width="21.28515625" customWidth="1"/>
    <col min="10" max="11" width="21" customWidth="1"/>
    <col min="12" max="12" width="32.5703125" bestFit="1" customWidth="1"/>
    <col min="13" max="13" width="37.28515625" customWidth="1"/>
    <col min="14" max="14" width="15.42578125" bestFit="1" customWidth="1"/>
    <col min="15" max="15" width="11.140625" bestFit="1" customWidth="1"/>
  </cols>
  <sheetData>
    <row r="1" spans="1:9" x14ac:dyDescent="0.25">
      <c r="A1" s="274"/>
      <c r="B1" s="274"/>
    </row>
    <row r="2" spans="1:9" x14ac:dyDescent="0.25">
      <c r="A2" s="274"/>
      <c r="B2" s="274"/>
    </row>
    <row r="9" spans="1:9" x14ac:dyDescent="0.25">
      <c r="H9" s="48"/>
      <c r="I9" s="48"/>
    </row>
    <row r="13" spans="1:9" x14ac:dyDescent="0.25">
      <c r="A13" s="79"/>
      <c r="B13" s="5"/>
      <c r="D13" s="77"/>
      <c r="E13" s="78"/>
      <c r="F13" s="77"/>
    </row>
    <row r="14" spans="1:9" x14ac:dyDescent="0.25">
      <c r="A14" s="80"/>
      <c r="D14" s="80"/>
      <c r="E14" s="78"/>
      <c r="F14" s="77"/>
    </row>
    <row r="15" spans="1:9" x14ac:dyDescent="0.25">
      <c r="A15" s="50"/>
      <c r="B15" s="5"/>
      <c r="E15" s="1"/>
      <c r="F15" s="3"/>
    </row>
    <row r="16" spans="1:9" x14ac:dyDescent="0.25">
      <c r="A16" s="50"/>
      <c r="B16" s="5"/>
      <c r="E16" s="1"/>
      <c r="F16" s="3"/>
    </row>
    <row r="17" spans="1:9" x14ac:dyDescent="0.25">
      <c r="A17" s="81"/>
      <c r="B17" s="5"/>
      <c r="D17" s="80"/>
      <c r="E17" s="78"/>
      <c r="F17" s="77"/>
    </row>
    <row r="18" spans="1:9" x14ac:dyDescent="0.25">
      <c r="A18" s="49"/>
      <c r="B18" s="5"/>
      <c r="E18" s="1"/>
      <c r="F18" s="3"/>
    </row>
    <row r="19" spans="1:9" x14ac:dyDescent="0.25">
      <c r="A19" s="79"/>
      <c r="B19" s="5"/>
      <c r="D19" s="80"/>
      <c r="E19" s="78"/>
      <c r="F19" s="77"/>
    </row>
    <row r="20" spans="1:9" x14ac:dyDescent="0.25">
      <c r="A20" s="81"/>
      <c r="B20" s="5"/>
      <c r="D20" s="80"/>
      <c r="E20" s="78"/>
      <c r="F20" s="77"/>
    </row>
    <row r="21" spans="1:9" x14ac:dyDescent="0.25">
      <c r="A21" s="49"/>
      <c r="B21" s="5"/>
      <c r="E21" s="1"/>
      <c r="F21" s="3"/>
    </row>
    <row r="22" spans="1:9" x14ac:dyDescent="0.25">
      <c r="A22" s="49"/>
      <c r="B22" s="5"/>
      <c r="E22" s="1"/>
      <c r="F22" s="3"/>
    </row>
    <row r="23" spans="1:9" x14ac:dyDescent="0.25">
      <c r="A23" s="49"/>
      <c r="B23" s="5"/>
      <c r="E23" s="1"/>
      <c r="F23" s="3"/>
    </row>
    <row r="24" spans="1:9" x14ac:dyDescent="0.25">
      <c r="A24" s="49"/>
      <c r="B24" s="5"/>
      <c r="E24" s="1"/>
      <c r="F24" s="3"/>
    </row>
    <row r="25" spans="1:9" x14ac:dyDescent="0.25">
      <c r="A25" s="81"/>
      <c r="B25" s="5"/>
      <c r="D25" s="80"/>
      <c r="E25" s="78"/>
      <c r="F25" s="77"/>
    </row>
    <row r="26" spans="1:9" x14ac:dyDescent="0.25">
      <c r="A26" s="80"/>
      <c r="D26" s="80"/>
      <c r="E26" s="77"/>
      <c r="F26" s="77"/>
    </row>
    <row r="27" spans="1:9" x14ac:dyDescent="0.25">
      <c r="A27" s="80"/>
      <c r="D27" s="80"/>
      <c r="E27" s="77"/>
      <c r="F27" s="77"/>
    </row>
    <row r="28" spans="1:9" ht="15.75" thickBot="1" x14ac:dyDescent="0.3">
      <c r="A28" s="80"/>
      <c r="D28" s="80"/>
      <c r="E28" s="77"/>
      <c r="F28" s="77"/>
    </row>
    <row r="29" spans="1:9" ht="15.75" thickBot="1" x14ac:dyDescent="0.3">
      <c r="C29" s="46"/>
      <c r="D29" s="46"/>
      <c r="E29" s="3"/>
      <c r="F29" s="3"/>
    </row>
    <row r="30" spans="1:9" ht="15.75" thickBot="1" x14ac:dyDescent="0.3">
      <c r="A30" s="49"/>
      <c r="B30" s="5"/>
      <c r="E30" s="51"/>
      <c r="F30" s="41"/>
      <c r="H30" s="3"/>
      <c r="I30" s="3"/>
    </row>
    <row r="31" spans="1:9" x14ac:dyDescent="0.25">
      <c r="H31" s="3"/>
      <c r="I31" s="3"/>
    </row>
    <row r="33" spans="1:14" ht="15.75" thickBot="1" x14ac:dyDescent="0.3">
      <c r="A33" s="109"/>
    </row>
    <row r="34" spans="1:14" ht="15.75" thickBot="1" x14ac:dyDescent="0.3">
      <c r="A34" s="45"/>
      <c r="F34" s="100"/>
      <c r="G34" s="102"/>
      <c r="H34" s="100"/>
    </row>
    <row r="35" spans="1:14" x14ac:dyDescent="0.25">
      <c r="A35" s="44"/>
      <c r="B35" s="88"/>
      <c r="C35" s="18"/>
      <c r="D35" s="18"/>
      <c r="E35" s="18"/>
      <c r="F35" s="101"/>
      <c r="G35" s="103"/>
      <c r="H35" s="101"/>
      <c r="I35" s="18"/>
      <c r="J35" s="18"/>
      <c r="K35" s="18"/>
      <c r="L35" s="18"/>
      <c r="M35" s="59"/>
    </row>
    <row r="36" spans="1:14" x14ac:dyDescent="0.25">
      <c r="A36" s="37"/>
      <c r="B36" s="88"/>
      <c r="C36" s="18"/>
      <c r="D36" s="18"/>
      <c r="E36" s="18"/>
      <c r="F36" s="101"/>
      <c r="G36" s="103"/>
      <c r="H36" s="101"/>
      <c r="I36" s="18"/>
      <c r="J36" s="18"/>
      <c r="K36" s="18"/>
      <c r="L36" s="18"/>
      <c r="M36" s="59"/>
    </row>
    <row r="37" spans="1:14" x14ac:dyDescent="0.25">
      <c r="A37" s="37"/>
      <c r="B37" s="88"/>
      <c r="C37" s="18"/>
      <c r="D37" s="18"/>
      <c r="E37" s="18"/>
      <c r="F37" s="101"/>
      <c r="G37" s="103"/>
      <c r="H37" s="101"/>
      <c r="I37" s="18"/>
      <c r="J37" s="18"/>
      <c r="K37" s="18"/>
      <c r="L37" s="18"/>
      <c r="M37" s="59"/>
    </row>
    <row r="38" spans="1:14" x14ac:dyDescent="0.25">
      <c r="A38" s="37"/>
      <c r="B38" s="88"/>
      <c r="C38" s="18"/>
      <c r="D38" s="18"/>
      <c r="E38" s="18"/>
      <c r="F38" s="101"/>
      <c r="G38" s="103"/>
      <c r="H38" s="101"/>
      <c r="I38" s="18"/>
      <c r="J38" s="18"/>
      <c r="K38" s="18"/>
      <c r="L38" s="18"/>
      <c r="M38" s="59"/>
    </row>
    <row r="39" spans="1:14" x14ac:dyDescent="0.25">
      <c r="A39" s="37"/>
      <c r="B39" s="88"/>
      <c r="C39" s="18"/>
      <c r="D39" s="18"/>
      <c r="E39" s="18"/>
      <c r="F39" s="101"/>
      <c r="G39" s="103"/>
      <c r="H39" s="101"/>
      <c r="I39" s="18"/>
      <c r="J39" s="18"/>
      <c r="K39" s="18"/>
      <c r="L39" s="18"/>
      <c r="M39" s="59"/>
    </row>
    <row r="40" spans="1:14" x14ac:dyDescent="0.25">
      <c r="A40" s="37"/>
      <c r="B40" s="88"/>
      <c r="C40" s="18"/>
      <c r="D40" s="18"/>
      <c r="E40" s="18"/>
      <c r="F40" s="101"/>
      <c r="G40" s="103"/>
      <c r="H40" s="101"/>
      <c r="I40" s="18"/>
      <c r="J40" s="18"/>
      <c r="K40" s="18"/>
      <c r="L40" s="18"/>
      <c r="M40" s="59"/>
    </row>
    <row r="41" spans="1:14" x14ac:dyDescent="0.25">
      <c r="A41" s="37"/>
      <c r="B41" s="88"/>
      <c r="C41" s="18"/>
      <c r="D41" s="18"/>
      <c r="E41" s="18"/>
      <c r="F41" s="101"/>
      <c r="G41" s="103"/>
      <c r="H41" s="101"/>
      <c r="I41" s="18"/>
      <c r="J41" s="18"/>
      <c r="K41" s="18"/>
      <c r="L41" s="18"/>
      <c r="M41" s="59"/>
    </row>
    <row r="42" spans="1:14" x14ac:dyDescent="0.25">
      <c r="A42" s="37"/>
      <c r="B42" s="88"/>
      <c r="C42" s="18"/>
      <c r="D42" s="18"/>
      <c r="E42" s="18"/>
      <c r="F42" s="101"/>
      <c r="G42" s="103"/>
      <c r="H42" s="101"/>
      <c r="I42" s="18"/>
      <c r="J42" s="18"/>
      <c r="K42" s="18"/>
      <c r="L42" s="18"/>
      <c r="M42" s="59"/>
    </row>
    <row r="44" spans="1:14" x14ac:dyDescent="0.25">
      <c r="M44" s="92"/>
    </row>
    <row r="45" spans="1:14" ht="15.75" thickBot="1" x14ac:dyDescent="0.3">
      <c r="A45" s="110"/>
      <c r="D45" s="56"/>
      <c r="F45" s="107"/>
      <c r="M45" s="94"/>
    </row>
    <row r="46" spans="1:14" ht="15.75" thickBot="1" x14ac:dyDescent="0.3">
      <c r="D46" s="56"/>
      <c r="F46" s="107"/>
      <c r="K46" s="93"/>
      <c r="L46" s="93"/>
      <c r="M46" s="91"/>
      <c r="N46" s="95"/>
    </row>
    <row r="47" spans="1:14" x14ac:dyDescent="0.25">
      <c r="D47" s="56"/>
      <c r="F47" s="107"/>
    </row>
    <row r="48" spans="1:14" x14ac:dyDescent="0.25">
      <c r="D48" s="56"/>
      <c r="F48" s="107"/>
    </row>
    <row r="49" spans="1:6" x14ac:dyDescent="0.25">
      <c r="D49" s="56"/>
      <c r="F49" s="107"/>
    </row>
    <row r="50" spans="1:6" x14ac:dyDescent="0.25">
      <c r="D50" s="56"/>
      <c r="F50" s="107"/>
    </row>
    <row r="51" spans="1:6" x14ac:dyDescent="0.25">
      <c r="F51" s="107"/>
    </row>
    <row r="52" spans="1:6" x14ac:dyDescent="0.25">
      <c r="F52" s="107"/>
    </row>
    <row r="53" spans="1:6" x14ac:dyDescent="0.25">
      <c r="D53" s="56"/>
      <c r="F53" s="107"/>
    </row>
    <row r="54" spans="1:6" x14ac:dyDescent="0.25">
      <c r="D54" s="56"/>
      <c r="F54" s="111"/>
    </row>
    <row r="55" spans="1:6" x14ac:dyDescent="0.25">
      <c r="F55" s="107"/>
    </row>
    <row r="61" spans="1:6" x14ac:dyDescent="0.25">
      <c r="A61" s="109"/>
      <c r="D61" s="56"/>
      <c r="F61" s="107"/>
    </row>
    <row r="62" spans="1:6" x14ac:dyDescent="0.25">
      <c r="D62" s="56"/>
      <c r="F62" s="107"/>
    </row>
    <row r="63" spans="1:6" x14ac:dyDescent="0.25">
      <c r="D63" s="56"/>
      <c r="F63" s="107"/>
    </row>
    <row r="64" spans="1:6" x14ac:dyDescent="0.25">
      <c r="F64" s="107"/>
    </row>
    <row r="65" spans="1:7" x14ac:dyDescent="0.25">
      <c r="D65" s="56"/>
      <c r="F65" s="107"/>
    </row>
    <row r="66" spans="1:7" x14ac:dyDescent="0.25">
      <c r="D66" s="56"/>
      <c r="F66" s="111"/>
    </row>
    <row r="67" spans="1:7" x14ac:dyDescent="0.25">
      <c r="F67" s="107"/>
    </row>
    <row r="72" spans="1:7" x14ac:dyDescent="0.25">
      <c r="A72" s="109"/>
      <c r="D72" s="56"/>
      <c r="F72" s="107"/>
      <c r="G72" s="108"/>
    </row>
    <row r="73" spans="1:7" x14ac:dyDescent="0.25">
      <c r="D73" s="56"/>
      <c r="F73" s="107"/>
    </row>
    <row r="74" spans="1:7" x14ac:dyDescent="0.25">
      <c r="D74" s="56"/>
      <c r="F74" s="107"/>
    </row>
    <row r="75" spans="1:7" x14ac:dyDescent="0.25">
      <c r="D75" s="56"/>
      <c r="F75" s="107"/>
    </row>
    <row r="76" spans="1:7" x14ac:dyDescent="0.25">
      <c r="D76" s="56"/>
      <c r="F76" s="107"/>
    </row>
    <row r="77" spans="1:7" x14ac:dyDescent="0.25">
      <c r="D77" s="56"/>
      <c r="F77" s="107"/>
    </row>
    <row r="78" spans="1:7" x14ac:dyDescent="0.25">
      <c r="D78" s="56"/>
      <c r="F78" s="107"/>
    </row>
    <row r="79" spans="1:7" x14ac:dyDescent="0.25">
      <c r="D79" s="56"/>
      <c r="F79" s="107"/>
    </row>
    <row r="80" spans="1:7" x14ac:dyDescent="0.25">
      <c r="D80" s="56"/>
      <c r="F80" s="107"/>
    </row>
    <row r="81" spans="4:6" x14ac:dyDescent="0.25">
      <c r="D81" s="56"/>
      <c r="F81" s="107"/>
    </row>
    <row r="82" spans="4:6" x14ac:dyDescent="0.25">
      <c r="D82" s="56"/>
      <c r="F82" s="107"/>
    </row>
    <row r="84" spans="4:6" x14ac:dyDescent="0.25">
      <c r="D84" s="56"/>
      <c r="F84" s="111"/>
    </row>
    <row r="85" spans="4:6" x14ac:dyDescent="0.25">
      <c r="F85" s="107"/>
    </row>
    <row r="92" spans="4:6" x14ac:dyDescent="0.25">
      <c r="F92" s="111"/>
    </row>
    <row r="93" spans="4:6" x14ac:dyDescent="0.25">
      <c r="F93" s="107"/>
    </row>
    <row r="97" spans="6:6" x14ac:dyDescent="0.25">
      <c r="F97" s="112"/>
    </row>
    <row r="138" spans="2:14" x14ac:dyDescent="0.25">
      <c r="B138" s="7"/>
    </row>
    <row r="139" spans="2:14" x14ac:dyDescent="0.25">
      <c r="B139" s="36"/>
      <c r="N139" s="59"/>
    </row>
    <row r="140" spans="2:14" x14ac:dyDescent="0.25">
      <c r="B140" s="36"/>
      <c r="N140" s="59"/>
    </row>
    <row r="141" spans="2:14" x14ac:dyDescent="0.25">
      <c r="B141" s="36"/>
      <c r="N141" s="59"/>
    </row>
    <row r="142" spans="2:14" x14ac:dyDescent="0.25">
      <c r="B142" s="36"/>
      <c r="N142" s="59"/>
    </row>
    <row r="143" spans="2:14" x14ac:dyDescent="0.25">
      <c r="B143" s="36"/>
      <c r="N143" s="59"/>
    </row>
    <row r="144" spans="2:14" x14ac:dyDescent="0.25">
      <c r="B144" s="36"/>
      <c r="N144" s="59"/>
    </row>
    <row r="145" spans="2:15" x14ac:dyDescent="0.25">
      <c r="B145" s="36"/>
      <c r="N145" s="59"/>
    </row>
    <row r="146" spans="2:15" x14ac:dyDescent="0.25">
      <c r="B146" s="36"/>
      <c r="N146" s="59"/>
    </row>
    <row r="148" spans="2:15" x14ac:dyDescent="0.25">
      <c r="N148" s="92"/>
    </row>
    <row r="149" spans="2:15" x14ac:dyDescent="0.25">
      <c r="N149" s="94"/>
    </row>
    <row r="150" spans="2:15" x14ac:dyDescent="0.25">
      <c r="L150" s="93"/>
      <c r="M150" s="93"/>
      <c r="N150" s="91"/>
      <c r="O150" s="94"/>
    </row>
    <row r="152" spans="2:15" x14ac:dyDescent="0.25">
      <c r="D152" s="36"/>
    </row>
    <row r="153" spans="2:15" x14ac:dyDescent="0.25">
      <c r="D153" s="36"/>
    </row>
    <row r="154" spans="2:15" x14ac:dyDescent="0.25">
      <c r="D154" s="36"/>
    </row>
    <row r="155" spans="2:15" x14ac:dyDescent="0.25">
      <c r="D155" s="36"/>
    </row>
    <row r="156" spans="2:15" x14ac:dyDescent="0.25">
      <c r="D156" s="36"/>
    </row>
    <row r="157" spans="2:15" x14ac:dyDescent="0.25">
      <c r="D157" s="36"/>
    </row>
    <row r="158" spans="2:15" x14ac:dyDescent="0.25">
      <c r="D158" s="36"/>
    </row>
    <row r="159" spans="2:15" x14ac:dyDescent="0.25">
      <c r="D159" s="36"/>
    </row>
  </sheetData>
  <mergeCells count="1">
    <mergeCell ref="A1:B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5"/>
  <dimension ref="A1:O159"/>
  <sheetViews>
    <sheetView workbookViewId="0">
      <selection sqref="A1:XFD1048576"/>
    </sheetView>
  </sheetViews>
  <sheetFormatPr baseColWidth="10" defaultColWidth="9.140625" defaultRowHeight="15" x14ac:dyDescent="0.25"/>
  <cols>
    <col min="1" max="1" width="51.140625" bestFit="1" customWidth="1"/>
    <col min="2" max="2" width="20.42578125" customWidth="1"/>
    <col min="3" max="3" width="17" customWidth="1"/>
    <col min="4" max="4" width="14.85546875" bestFit="1" customWidth="1"/>
    <col min="5" max="6" width="17.28515625" bestFit="1" customWidth="1"/>
    <col min="7" max="7" width="25.7109375" customWidth="1"/>
    <col min="8" max="8" width="27.5703125" customWidth="1"/>
    <col min="9" max="9" width="21.28515625" customWidth="1"/>
    <col min="10" max="11" width="21" customWidth="1"/>
    <col min="12" max="12" width="32.5703125" bestFit="1" customWidth="1"/>
    <col min="13" max="13" width="37.28515625" customWidth="1"/>
    <col min="14" max="14" width="15.42578125" bestFit="1" customWidth="1"/>
    <col min="15" max="15" width="11.140625" bestFit="1" customWidth="1"/>
  </cols>
  <sheetData>
    <row r="1" spans="1:9" x14ac:dyDescent="0.25">
      <c r="A1" s="274"/>
      <c r="B1" s="274"/>
    </row>
    <row r="2" spans="1:9" x14ac:dyDescent="0.25">
      <c r="A2" s="274"/>
      <c r="B2" s="274"/>
    </row>
    <row r="9" spans="1:9" x14ac:dyDescent="0.25">
      <c r="H9" s="48"/>
      <c r="I9" s="48"/>
    </row>
    <row r="13" spans="1:9" x14ac:dyDescent="0.25">
      <c r="A13" s="79"/>
      <c r="B13" s="5"/>
      <c r="D13" s="77"/>
      <c r="E13" s="78"/>
      <c r="F13" s="77"/>
    </row>
    <row r="14" spans="1:9" x14ac:dyDescent="0.25">
      <c r="A14" s="80"/>
      <c r="D14" s="80"/>
      <c r="E14" s="78"/>
      <c r="F14" s="77"/>
    </row>
    <row r="15" spans="1:9" x14ac:dyDescent="0.25">
      <c r="A15" s="50"/>
      <c r="B15" s="5"/>
      <c r="E15" s="1"/>
      <c r="F15" s="3"/>
    </row>
    <row r="16" spans="1:9" x14ac:dyDescent="0.25">
      <c r="A16" s="50"/>
      <c r="B16" s="5"/>
      <c r="E16" s="1"/>
      <c r="F16" s="3"/>
    </row>
    <row r="17" spans="1:9" x14ac:dyDescent="0.25">
      <c r="A17" s="81"/>
      <c r="B17" s="5"/>
      <c r="D17" s="80"/>
      <c r="E17" s="78"/>
      <c r="F17" s="77"/>
    </row>
    <row r="18" spans="1:9" x14ac:dyDescent="0.25">
      <c r="A18" s="49"/>
      <c r="B18" s="5"/>
      <c r="E18" s="1"/>
      <c r="F18" s="3"/>
    </row>
    <row r="19" spans="1:9" x14ac:dyDescent="0.25">
      <c r="A19" s="79"/>
      <c r="B19" s="5"/>
      <c r="D19" s="80"/>
      <c r="E19" s="78"/>
      <c r="F19" s="77"/>
    </row>
    <row r="20" spans="1:9" x14ac:dyDescent="0.25">
      <c r="A20" s="81"/>
      <c r="B20" s="5"/>
      <c r="D20" s="80"/>
      <c r="E20" s="78"/>
      <c r="F20" s="77"/>
    </row>
    <row r="21" spans="1:9" x14ac:dyDescent="0.25">
      <c r="A21" s="49"/>
      <c r="B21" s="5"/>
      <c r="E21" s="1"/>
      <c r="F21" s="3"/>
    </row>
    <row r="22" spans="1:9" x14ac:dyDescent="0.25">
      <c r="A22" s="49"/>
      <c r="B22" s="5"/>
      <c r="E22" s="1"/>
      <c r="F22" s="3"/>
    </row>
    <row r="23" spans="1:9" x14ac:dyDescent="0.25">
      <c r="A23" s="49"/>
      <c r="B23" s="5"/>
      <c r="E23" s="1"/>
      <c r="F23" s="3"/>
    </row>
    <row r="24" spans="1:9" x14ac:dyDescent="0.25">
      <c r="A24" s="49"/>
      <c r="B24" s="5"/>
      <c r="E24" s="1"/>
      <c r="F24" s="3"/>
    </row>
    <row r="25" spans="1:9" x14ac:dyDescent="0.25">
      <c r="A25" s="81"/>
      <c r="B25" s="5"/>
      <c r="D25" s="80"/>
      <c r="E25" s="78"/>
      <c r="F25" s="77"/>
    </row>
    <row r="26" spans="1:9" x14ac:dyDescent="0.25">
      <c r="A26" s="80"/>
      <c r="D26" s="80"/>
      <c r="E26" s="77"/>
      <c r="F26" s="77"/>
    </row>
    <row r="27" spans="1:9" x14ac:dyDescent="0.25">
      <c r="A27" s="80"/>
      <c r="D27" s="80"/>
      <c r="E27" s="77"/>
      <c r="F27" s="77"/>
    </row>
    <row r="28" spans="1:9" ht="15.75" thickBot="1" x14ac:dyDescent="0.3">
      <c r="A28" s="80"/>
      <c r="D28" s="80"/>
      <c r="E28" s="77"/>
      <c r="F28" s="77"/>
    </row>
    <row r="29" spans="1:9" ht="15.75" thickBot="1" x14ac:dyDescent="0.3">
      <c r="C29" s="46"/>
      <c r="D29" s="46"/>
      <c r="E29" s="3"/>
      <c r="F29" s="3"/>
    </row>
    <row r="30" spans="1:9" ht="15.75" thickBot="1" x14ac:dyDescent="0.3">
      <c r="A30" s="49"/>
      <c r="B30" s="5"/>
      <c r="E30" s="51"/>
      <c r="F30" s="41"/>
      <c r="H30" s="3"/>
      <c r="I30" s="3"/>
    </row>
    <row r="31" spans="1:9" x14ac:dyDescent="0.25">
      <c r="H31" s="3"/>
      <c r="I31" s="3"/>
    </row>
    <row r="33" spans="1:14" ht="15.75" thickBot="1" x14ac:dyDescent="0.3">
      <c r="A33" s="109"/>
    </row>
    <row r="34" spans="1:14" ht="15.75" thickBot="1" x14ac:dyDescent="0.3">
      <c r="A34" s="45"/>
      <c r="F34" s="100"/>
      <c r="G34" s="102"/>
      <c r="H34" s="100"/>
    </row>
    <row r="35" spans="1:14" x14ac:dyDescent="0.25">
      <c r="A35" s="44"/>
      <c r="B35" s="88"/>
      <c r="C35" s="18"/>
      <c r="D35" s="18"/>
      <c r="E35" s="18"/>
      <c r="F35" s="101"/>
      <c r="G35" s="103"/>
      <c r="H35" s="101"/>
      <c r="I35" s="18"/>
      <c r="J35" s="18"/>
      <c r="K35" s="18"/>
      <c r="L35" s="18"/>
      <c r="M35" s="59"/>
    </row>
    <row r="36" spans="1:14" x14ac:dyDescent="0.25">
      <c r="A36" s="37"/>
      <c r="B36" s="88"/>
      <c r="C36" s="18"/>
      <c r="D36" s="18"/>
      <c r="E36" s="18"/>
      <c r="F36" s="101"/>
      <c r="G36" s="103"/>
      <c r="H36" s="101"/>
      <c r="I36" s="18"/>
      <c r="J36" s="18"/>
      <c r="K36" s="18"/>
      <c r="L36" s="18"/>
      <c r="M36" s="59"/>
    </row>
    <row r="37" spans="1:14" x14ac:dyDescent="0.25">
      <c r="A37" s="37"/>
      <c r="B37" s="88"/>
      <c r="C37" s="18"/>
      <c r="D37" s="18"/>
      <c r="E37" s="18"/>
      <c r="F37" s="101"/>
      <c r="G37" s="103"/>
      <c r="H37" s="101"/>
      <c r="I37" s="18"/>
      <c r="J37" s="18"/>
      <c r="K37" s="18"/>
      <c r="L37" s="18"/>
      <c r="M37" s="59"/>
    </row>
    <row r="38" spans="1:14" x14ac:dyDescent="0.25">
      <c r="A38" s="37"/>
      <c r="B38" s="88"/>
      <c r="C38" s="18"/>
      <c r="D38" s="18"/>
      <c r="E38" s="18"/>
      <c r="F38" s="101"/>
      <c r="G38" s="103"/>
      <c r="H38" s="101"/>
      <c r="I38" s="18"/>
      <c r="J38" s="18"/>
      <c r="K38" s="18"/>
      <c r="L38" s="18"/>
      <c r="M38" s="59"/>
    </row>
    <row r="39" spans="1:14" x14ac:dyDescent="0.25">
      <c r="A39" s="37"/>
      <c r="B39" s="88"/>
      <c r="C39" s="18"/>
      <c r="D39" s="18"/>
      <c r="E39" s="18"/>
      <c r="F39" s="101"/>
      <c r="G39" s="103"/>
      <c r="H39" s="101"/>
      <c r="I39" s="18"/>
      <c r="J39" s="18"/>
      <c r="K39" s="18"/>
      <c r="L39" s="18"/>
      <c r="M39" s="59"/>
    </row>
    <row r="40" spans="1:14" x14ac:dyDescent="0.25">
      <c r="A40" s="37"/>
      <c r="B40" s="88"/>
      <c r="C40" s="18"/>
      <c r="D40" s="18"/>
      <c r="E40" s="18"/>
      <c r="F40" s="101"/>
      <c r="G40" s="103"/>
      <c r="H40" s="101"/>
      <c r="I40" s="18"/>
      <c r="J40" s="18"/>
      <c r="K40" s="18"/>
      <c r="L40" s="18"/>
      <c r="M40" s="59"/>
    </row>
    <row r="41" spans="1:14" x14ac:dyDescent="0.25">
      <c r="A41" s="37"/>
      <c r="B41" s="88"/>
      <c r="C41" s="18"/>
      <c r="D41" s="18"/>
      <c r="E41" s="18"/>
      <c r="F41" s="101"/>
      <c r="G41" s="103"/>
      <c r="H41" s="101"/>
      <c r="I41" s="18"/>
      <c r="J41" s="18"/>
      <c r="K41" s="18"/>
      <c r="L41" s="18"/>
      <c r="M41" s="59"/>
    </row>
    <row r="42" spans="1:14" x14ac:dyDescent="0.25">
      <c r="A42" s="37"/>
      <c r="B42" s="88"/>
      <c r="C42" s="18"/>
      <c r="D42" s="18"/>
      <c r="E42" s="18"/>
      <c r="F42" s="101"/>
      <c r="G42" s="103"/>
      <c r="H42" s="101"/>
      <c r="I42" s="18"/>
      <c r="J42" s="18"/>
      <c r="K42" s="18"/>
      <c r="L42" s="18"/>
      <c r="M42" s="59"/>
    </row>
    <row r="44" spans="1:14" x14ac:dyDescent="0.25">
      <c r="M44" s="92"/>
    </row>
    <row r="45" spans="1:14" ht="15.75" thickBot="1" x14ac:dyDescent="0.3">
      <c r="A45" s="110"/>
      <c r="D45" s="56"/>
      <c r="F45" s="107"/>
      <c r="M45" s="94"/>
    </row>
    <row r="46" spans="1:14" ht="15.75" thickBot="1" x14ac:dyDescent="0.3">
      <c r="D46" s="56"/>
      <c r="F46" s="107"/>
      <c r="K46" s="93"/>
      <c r="L46" s="93"/>
      <c r="M46" s="91"/>
      <c r="N46" s="95"/>
    </row>
    <row r="47" spans="1:14" x14ac:dyDescent="0.25">
      <c r="D47" s="56"/>
      <c r="F47" s="107"/>
    </row>
    <row r="48" spans="1:14" x14ac:dyDescent="0.25">
      <c r="D48" s="56"/>
      <c r="F48" s="107"/>
    </row>
    <row r="49" spans="1:6" x14ac:dyDescent="0.25">
      <c r="D49" s="56"/>
      <c r="F49" s="107"/>
    </row>
    <row r="50" spans="1:6" x14ac:dyDescent="0.25">
      <c r="D50" s="56"/>
      <c r="F50" s="107"/>
    </row>
    <row r="51" spans="1:6" x14ac:dyDescent="0.25">
      <c r="F51" s="107"/>
    </row>
    <row r="52" spans="1:6" x14ac:dyDescent="0.25">
      <c r="F52" s="107"/>
    </row>
    <row r="53" spans="1:6" x14ac:dyDescent="0.25">
      <c r="D53" s="56"/>
      <c r="F53" s="107"/>
    </row>
    <row r="54" spans="1:6" x14ac:dyDescent="0.25">
      <c r="D54" s="56"/>
      <c r="F54" s="111"/>
    </row>
    <row r="55" spans="1:6" x14ac:dyDescent="0.25">
      <c r="F55" s="107"/>
    </row>
    <row r="61" spans="1:6" x14ac:dyDescent="0.25">
      <c r="A61" s="109"/>
      <c r="D61" s="56"/>
      <c r="F61" s="107"/>
    </row>
    <row r="62" spans="1:6" x14ac:dyDescent="0.25">
      <c r="D62" s="56"/>
      <c r="F62" s="107"/>
    </row>
    <row r="63" spans="1:6" x14ac:dyDescent="0.25">
      <c r="D63" s="56"/>
      <c r="F63" s="107"/>
    </row>
    <row r="64" spans="1:6" x14ac:dyDescent="0.25">
      <c r="F64" s="107"/>
    </row>
    <row r="65" spans="1:7" x14ac:dyDescent="0.25">
      <c r="D65" s="56"/>
      <c r="F65" s="107"/>
    </row>
    <row r="66" spans="1:7" x14ac:dyDescent="0.25">
      <c r="D66" s="56"/>
      <c r="F66" s="111"/>
    </row>
    <row r="67" spans="1:7" x14ac:dyDescent="0.25">
      <c r="F67" s="107"/>
    </row>
    <row r="72" spans="1:7" x14ac:dyDescent="0.25">
      <c r="A72" s="109"/>
      <c r="D72" s="56"/>
      <c r="F72" s="107"/>
      <c r="G72" s="108"/>
    </row>
    <row r="73" spans="1:7" x14ac:dyDescent="0.25">
      <c r="D73" s="56"/>
      <c r="F73" s="107"/>
    </row>
    <row r="74" spans="1:7" x14ac:dyDescent="0.25">
      <c r="D74" s="56"/>
      <c r="F74" s="107"/>
    </row>
    <row r="75" spans="1:7" x14ac:dyDescent="0.25">
      <c r="D75" s="56"/>
      <c r="F75" s="107"/>
    </row>
    <row r="76" spans="1:7" x14ac:dyDescent="0.25">
      <c r="D76" s="56"/>
      <c r="F76" s="107"/>
    </row>
    <row r="77" spans="1:7" x14ac:dyDescent="0.25">
      <c r="D77" s="56"/>
      <c r="F77" s="107"/>
    </row>
    <row r="78" spans="1:7" x14ac:dyDescent="0.25">
      <c r="D78" s="56"/>
      <c r="F78" s="107"/>
    </row>
    <row r="79" spans="1:7" x14ac:dyDescent="0.25">
      <c r="D79" s="56"/>
      <c r="F79" s="107"/>
    </row>
    <row r="80" spans="1:7" x14ac:dyDescent="0.25">
      <c r="D80" s="56"/>
      <c r="F80" s="107"/>
    </row>
    <row r="81" spans="4:6" x14ac:dyDescent="0.25">
      <c r="D81" s="56"/>
      <c r="F81" s="107"/>
    </row>
    <row r="82" spans="4:6" x14ac:dyDescent="0.25">
      <c r="D82" s="56"/>
      <c r="F82" s="107"/>
    </row>
    <row r="84" spans="4:6" x14ac:dyDescent="0.25">
      <c r="D84" s="56"/>
      <c r="F84" s="111"/>
    </row>
    <row r="85" spans="4:6" x14ac:dyDescent="0.25">
      <c r="F85" s="107"/>
    </row>
    <row r="92" spans="4:6" x14ac:dyDescent="0.25">
      <c r="F92" s="111"/>
    </row>
    <row r="93" spans="4:6" x14ac:dyDescent="0.25">
      <c r="F93" s="107"/>
    </row>
    <row r="97" spans="6:6" x14ac:dyDescent="0.25">
      <c r="F97" s="112"/>
    </row>
    <row r="138" spans="2:14" x14ac:dyDescent="0.25">
      <c r="B138" s="7"/>
    </row>
    <row r="139" spans="2:14" x14ac:dyDescent="0.25">
      <c r="B139" s="36"/>
      <c r="N139" s="59"/>
    </row>
    <row r="140" spans="2:14" x14ac:dyDescent="0.25">
      <c r="B140" s="36"/>
      <c r="N140" s="59"/>
    </row>
    <row r="141" spans="2:14" x14ac:dyDescent="0.25">
      <c r="B141" s="36"/>
      <c r="N141" s="59"/>
    </row>
    <row r="142" spans="2:14" x14ac:dyDescent="0.25">
      <c r="B142" s="36"/>
      <c r="N142" s="59"/>
    </row>
    <row r="143" spans="2:14" x14ac:dyDescent="0.25">
      <c r="B143" s="36"/>
      <c r="N143" s="59"/>
    </row>
    <row r="144" spans="2:14" x14ac:dyDescent="0.25">
      <c r="B144" s="36"/>
      <c r="N144" s="59"/>
    </row>
    <row r="145" spans="2:15" x14ac:dyDescent="0.25">
      <c r="B145" s="36"/>
      <c r="N145" s="59"/>
    </row>
    <row r="146" spans="2:15" x14ac:dyDescent="0.25">
      <c r="B146" s="36"/>
      <c r="N146" s="59"/>
    </row>
    <row r="148" spans="2:15" x14ac:dyDescent="0.25">
      <c r="N148" s="92"/>
    </row>
    <row r="149" spans="2:15" x14ac:dyDescent="0.25">
      <c r="N149" s="94"/>
    </row>
    <row r="150" spans="2:15" x14ac:dyDescent="0.25">
      <c r="L150" s="93"/>
      <c r="M150" s="93"/>
      <c r="N150" s="91"/>
      <c r="O150" s="94"/>
    </row>
    <row r="152" spans="2:15" x14ac:dyDescent="0.25">
      <c r="D152" s="36"/>
    </row>
    <row r="153" spans="2:15" x14ac:dyDescent="0.25">
      <c r="D153" s="36"/>
    </row>
    <row r="154" spans="2:15" x14ac:dyDescent="0.25">
      <c r="D154" s="36"/>
    </row>
    <row r="155" spans="2:15" x14ac:dyDescent="0.25">
      <c r="D155" s="36"/>
    </row>
    <row r="156" spans="2:15" x14ac:dyDescent="0.25">
      <c r="D156" s="36"/>
    </row>
    <row r="157" spans="2:15" x14ac:dyDescent="0.25">
      <c r="D157" s="36"/>
    </row>
    <row r="158" spans="2:15" x14ac:dyDescent="0.25">
      <c r="D158" s="36"/>
    </row>
    <row r="159" spans="2:15" x14ac:dyDescent="0.25">
      <c r="D159" s="36"/>
    </row>
  </sheetData>
  <mergeCells count="1">
    <mergeCell ref="A1:B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6"/>
  <dimension ref="A1:H2"/>
  <sheetViews>
    <sheetView zoomScale="110" zoomScaleNormal="110" workbookViewId="0">
      <selection sqref="A1:XFD1048576"/>
    </sheetView>
  </sheetViews>
  <sheetFormatPr baseColWidth="10" defaultColWidth="9.140625" defaultRowHeight="15" x14ac:dyDescent="0.25"/>
  <sheetData>
    <row r="1" spans="1:8" ht="14.45" customHeight="1" x14ac:dyDescent="0.25">
      <c r="A1" s="274"/>
      <c r="B1" s="274"/>
      <c r="H1" s="48"/>
    </row>
    <row r="2" spans="1:8" x14ac:dyDescent="0.25">
      <c r="A2" s="274"/>
      <c r="B2" s="274"/>
    </row>
  </sheetData>
  <mergeCells count="1">
    <mergeCell ref="A1:B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7"/>
  <dimension ref="A1:H28"/>
  <sheetViews>
    <sheetView workbookViewId="0">
      <selection sqref="A1:XFD1048576"/>
    </sheetView>
  </sheetViews>
  <sheetFormatPr baseColWidth="10" defaultColWidth="9.140625" defaultRowHeight="15" x14ac:dyDescent="0.25"/>
  <cols>
    <col min="1" max="1" width="51.140625" bestFit="1" customWidth="1"/>
    <col min="2" max="2" width="19.7109375" bestFit="1" customWidth="1"/>
    <col min="3" max="3" width="12.28515625" bestFit="1" customWidth="1"/>
    <col min="5" max="6" width="11.5703125" bestFit="1" customWidth="1"/>
    <col min="8" max="8" width="10.5703125" bestFit="1" customWidth="1"/>
  </cols>
  <sheetData>
    <row r="1" spans="1:8" x14ac:dyDescent="0.25">
      <c r="A1" s="274"/>
      <c r="B1" s="274"/>
    </row>
    <row r="2" spans="1:8" x14ac:dyDescent="0.25">
      <c r="A2" s="274"/>
      <c r="B2" s="274"/>
    </row>
    <row r="9" spans="1:8" x14ac:dyDescent="0.25">
      <c r="H9" s="48"/>
    </row>
    <row r="11" spans="1:8" x14ac:dyDescent="0.25">
      <c r="A11" s="50"/>
      <c r="B11" s="5"/>
      <c r="E11" s="3"/>
      <c r="F11" s="3"/>
    </row>
    <row r="12" spans="1:8" x14ac:dyDescent="0.25">
      <c r="A12" s="50"/>
      <c r="E12" s="3"/>
      <c r="F12" s="3"/>
    </row>
    <row r="13" spans="1:8" x14ac:dyDescent="0.25">
      <c r="A13" s="50"/>
      <c r="B13" s="5"/>
      <c r="E13" s="3"/>
      <c r="F13" s="3"/>
    </row>
    <row r="14" spans="1:8" x14ac:dyDescent="0.25">
      <c r="A14" s="49"/>
      <c r="B14" s="5"/>
      <c r="E14" s="3"/>
      <c r="F14" s="3"/>
    </row>
    <row r="15" spans="1:8" x14ac:dyDescent="0.25">
      <c r="E15" s="3"/>
      <c r="F15" s="3"/>
    </row>
    <row r="16" spans="1:8" x14ac:dyDescent="0.25">
      <c r="E16" s="3"/>
      <c r="F16" s="3"/>
    </row>
    <row r="17" spans="1:8" ht="15.75" thickBot="1" x14ac:dyDescent="0.3">
      <c r="E17" s="3"/>
      <c r="F17" s="3"/>
    </row>
    <row r="18" spans="1:8" ht="15.75" thickBot="1" x14ac:dyDescent="0.3">
      <c r="A18" s="50"/>
      <c r="B18" s="5"/>
      <c r="C18" s="46"/>
      <c r="D18" s="46"/>
      <c r="E18" s="3"/>
      <c r="F18" s="3"/>
    </row>
    <row r="19" spans="1:8" ht="15.75" thickBot="1" x14ac:dyDescent="0.3"/>
    <row r="20" spans="1:8" ht="15.75" thickBot="1" x14ac:dyDescent="0.3">
      <c r="A20" s="49"/>
      <c r="B20" s="5"/>
      <c r="E20" s="51"/>
      <c r="F20" s="41"/>
      <c r="H20" s="3"/>
    </row>
    <row r="21" spans="1:8" x14ac:dyDescent="0.25">
      <c r="A21" s="49"/>
      <c r="B21" s="5"/>
      <c r="E21" s="3"/>
      <c r="F21" s="3"/>
    </row>
    <row r="22" spans="1:8" x14ac:dyDescent="0.25">
      <c r="A22" s="49"/>
      <c r="B22" s="5"/>
      <c r="E22" s="3"/>
      <c r="F22" s="3"/>
    </row>
    <row r="23" spans="1:8" x14ac:dyDescent="0.25">
      <c r="A23" s="49"/>
      <c r="B23" s="5"/>
      <c r="E23" s="3"/>
      <c r="F23" s="3"/>
    </row>
    <row r="27" spans="1:8" x14ac:dyDescent="0.25">
      <c r="A27" s="49"/>
      <c r="B27" s="5"/>
    </row>
    <row r="28" spans="1:8" x14ac:dyDescent="0.25">
      <c r="A28" s="49"/>
    </row>
  </sheetData>
  <mergeCells count="1">
    <mergeCell ref="A1:B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8"/>
  <dimension ref="A1:F14"/>
  <sheetViews>
    <sheetView workbookViewId="0">
      <selection activeCell="D16" sqref="A1:XFD1048576"/>
    </sheetView>
  </sheetViews>
  <sheetFormatPr baseColWidth="10" defaultColWidth="9.140625" defaultRowHeight="15" x14ac:dyDescent="0.25"/>
  <sheetData>
    <row r="1" spans="1:6" x14ac:dyDescent="0.25">
      <c r="A1" s="274"/>
      <c r="B1" s="274"/>
      <c r="C1" s="274"/>
    </row>
    <row r="2" spans="1:6" x14ac:dyDescent="0.25">
      <c r="A2" s="274"/>
      <c r="B2" s="274"/>
      <c r="C2" s="274"/>
    </row>
    <row r="4" spans="1:6" ht="14.45" customHeight="1" x14ac:dyDescent="0.25"/>
    <row r="5" spans="1:6" ht="14.45" customHeight="1" x14ac:dyDescent="0.25"/>
    <row r="14" spans="1:6" x14ac:dyDescent="0.25">
      <c r="F14" s="256"/>
    </row>
  </sheetData>
  <mergeCells count="1">
    <mergeCell ref="A1:C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F124C-6719-484F-A8BA-4AA9A329A359}">
  <sheetPr codeName="Feuil19"/>
  <dimension ref="A1:B20"/>
  <sheetViews>
    <sheetView workbookViewId="0">
      <selection activeCell="H35" sqref="A1:XFD1048576"/>
    </sheetView>
  </sheetViews>
  <sheetFormatPr baseColWidth="10" defaultColWidth="11.42578125" defaultRowHeight="15" x14ac:dyDescent="0.25"/>
  <sheetData>
    <row r="1" spans="1:2" x14ac:dyDescent="0.25">
      <c r="A1" s="274" t="s">
        <v>26</v>
      </c>
      <c r="B1" s="274"/>
    </row>
    <row r="2" spans="1:2" x14ac:dyDescent="0.25">
      <c r="A2" s="274"/>
      <c r="B2" s="274"/>
    </row>
    <row r="14" spans="1:2" x14ac:dyDescent="0.25">
      <c r="B14" s="82"/>
    </row>
    <row r="20" spans="2:2" x14ac:dyDescent="0.25">
      <c r="B20" s="82"/>
    </row>
  </sheetData>
  <mergeCells count="1">
    <mergeCell ref="A1:B2"/>
  </mergeCells>
  <hyperlinks>
    <hyperlink ref="A1" location="'1.Overzicht prijzen'!A1" display="'1.Overzicht prijzen'" xr:uid="{22DC63FB-D14D-41D2-8294-6C7EA81BE284}"/>
    <hyperlink ref="A1:B2" location="'1.Overzicht prijzen'!A1" display="1.Overzicht prijzen" xr:uid="{17AF77BC-5791-4EA2-A72D-3CF3B20DDC9C}"/>
  </hyperlink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C90356-1F9D-40C9-AF7A-0C823E688867}">
  <sheetPr codeName="Feuil20"/>
  <dimension ref="A1:O2"/>
  <sheetViews>
    <sheetView workbookViewId="0">
      <selection sqref="A1:B2"/>
    </sheetView>
  </sheetViews>
  <sheetFormatPr baseColWidth="10" defaultColWidth="11.42578125" defaultRowHeight="15" x14ac:dyDescent="0.25"/>
  <sheetData>
    <row r="1" spans="1:15" x14ac:dyDescent="0.25">
      <c r="A1" s="274" t="s">
        <v>26</v>
      </c>
      <c r="B1" s="274"/>
      <c r="O1" s="48" t="s">
        <v>14</v>
      </c>
    </row>
    <row r="2" spans="1:15" x14ac:dyDescent="0.25">
      <c r="A2" s="274"/>
      <c r="B2" s="274"/>
    </row>
  </sheetData>
  <mergeCells count="1">
    <mergeCell ref="A1:B2"/>
  </mergeCells>
  <hyperlinks>
    <hyperlink ref="O1" location="'1.Overzicht prijzen'!A1" display="'1.Overzicht prijzen'!A1" xr:uid="{64EE41D2-0727-42CF-BB4D-5F6E65D1586E}"/>
    <hyperlink ref="A1" location="'1.Overzicht prijzen'!A1" display="'1.Overzicht prijzen'" xr:uid="{095F54BC-1005-4E23-A39F-7B1145333738}"/>
    <hyperlink ref="A1:B2" location="'1.Overzicht prijzen'!A1" display="1.Overzicht prijzen" xr:uid="{C48B8D66-404C-41AA-8A77-92CAE22BDD93}"/>
  </hyperlink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E9D49B-8241-4F6C-A700-985DEBD09029}">
  <sheetPr codeName="Feuil21"/>
  <dimension ref="A1:N20"/>
  <sheetViews>
    <sheetView workbookViewId="0">
      <selection activeCell="D11" sqref="A1:XFD1048576"/>
    </sheetView>
  </sheetViews>
  <sheetFormatPr baseColWidth="10" defaultColWidth="11.42578125" defaultRowHeight="15" x14ac:dyDescent="0.25"/>
  <cols>
    <col min="3" max="3" width="14.28515625" bestFit="1" customWidth="1"/>
    <col min="6" max="6" width="12" bestFit="1" customWidth="1"/>
  </cols>
  <sheetData>
    <row r="1" spans="1:14" x14ac:dyDescent="0.25">
      <c r="A1" s="274"/>
      <c r="B1" s="274"/>
    </row>
    <row r="2" spans="1:14" x14ac:dyDescent="0.25">
      <c r="A2" s="274"/>
      <c r="B2" s="274"/>
    </row>
    <row r="9" spans="1:14" x14ac:dyDescent="0.25">
      <c r="N9" s="48"/>
    </row>
    <row r="11" spans="1:14" x14ac:dyDescent="0.25">
      <c r="E11" s="56"/>
      <c r="F11" s="152"/>
    </row>
    <row r="12" spans="1:14" x14ac:dyDescent="0.25">
      <c r="F12" s="153"/>
    </row>
    <row r="13" spans="1:14" x14ac:dyDescent="0.25">
      <c r="E13" s="56"/>
      <c r="F13" s="153"/>
    </row>
    <row r="14" spans="1:14" x14ac:dyDescent="0.25">
      <c r="F14" s="153"/>
    </row>
    <row r="15" spans="1:14" x14ac:dyDescent="0.25">
      <c r="E15" s="56"/>
      <c r="F15" s="126"/>
    </row>
    <row r="16" spans="1:14" x14ac:dyDescent="0.25">
      <c r="F16" s="87"/>
    </row>
    <row r="17" spans="6:7" x14ac:dyDescent="0.25">
      <c r="F17" s="87"/>
      <c r="G17" s="15"/>
    </row>
    <row r="18" spans="6:7" x14ac:dyDescent="0.25">
      <c r="F18" s="259"/>
    </row>
    <row r="19" spans="6:7" x14ac:dyDescent="0.25">
      <c r="F19" s="76"/>
    </row>
    <row r="20" spans="6:7" x14ac:dyDescent="0.25">
      <c r="F20" s="252"/>
    </row>
  </sheetData>
  <mergeCells count="1">
    <mergeCell ref="A1:B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5D14DE-84D7-4703-9CC3-557B771411ED}">
  <sheetPr codeName="Feuil22"/>
  <dimension ref="A1:G24"/>
  <sheetViews>
    <sheetView workbookViewId="0">
      <selection activeCell="F11" sqref="C11:G24"/>
    </sheetView>
  </sheetViews>
  <sheetFormatPr baseColWidth="10" defaultColWidth="11.42578125" defaultRowHeight="15" x14ac:dyDescent="0.25"/>
  <sheetData>
    <row r="1" spans="1:7" x14ac:dyDescent="0.25">
      <c r="A1" s="274" t="s">
        <v>26</v>
      </c>
      <c r="B1" s="274"/>
    </row>
    <row r="2" spans="1:7" x14ac:dyDescent="0.25">
      <c r="A2" s="274"/>
      <c r="B2" s="274"/>
    </row>
    <row r="11" spans="1:7" x14ac:dyDescent="0.25">
      <c r="A11" t="s">
        <v>15</v>
      </c>
      <c r="E11" s="56"/>
      <c r="G11" s="107"/>
    </row>
    <row r="12" spans="1:7" x14ac:dyDescent="0.25">
      <c r="E12" s="56"/>
      <c r="G12" s="107"/>
    </row>
    <row r="13" spans="1:7" x14ac:dyDescent="0.25">
      <c r="A13" t="s">
        <v>24</v>
      </c>
      <c r="E13" s="56"/>
      <c r="G13" s="107"/>
    </row>
    <row r="14" spans="1:7" x14ac:dyDescent="0.25">
      <c r="E14" s="56"/>
      <c r="G14" s="107"/>
    </row>
    <row r="15" spans="1:7" x14ac:dyDescent="0.25">
      <c r="A15" t="s">
        <v>16</v>
      </c>
      <c r="E15" s="56"/>
      <c r="G15" s="107"/>
    </row>
    <row r="16" spans="1:7" x14ac:dyDescent="0.25">
      <c r="E16" s="56"/>
      <c r="G16" s="107"/>
    </row>
    <row r="17" spans="1:7" x14ac:dyDescent="0.25">
      <c r="E17" s="56"/>
      <c r="G17" s="107"/>
    </row>
    <row r="18" spans="1:7" x14ac:dyDescent="0.25">
      <c r="A18" t="s">
        <v>21</v>
      </c>
      <c r="E18" s="56"/>
      <c r="G18" s="107"/>
    </row>
    <row r="19" spans="1:7" x14ac:dyDescent="0.25">
      <c r="A19" t="s">
        <v>22</v>
      </c>
      <c r="E19" s="56"/>
      <c r="G19" s="107"/>
    </row>
    <row r="20" spans="1:7" x14ac:dyDescent="0.25">
      <c r="A20" t="s">
        <v>23</v>
      </c>
      <c r="E20" s="56"/>
      <c r="G20" s="107"/>
    </row>
    <row r="21" spans="1:7" x14ac:dyDescent="0.25">
      <c r="G21" s="107"/>
    </row>
    <row r="22" spans="1:7" x14ac:dyDescent="0.25">
      <c r="G22" s="107"/>
    </row>
    <row r="23" spans="1:7" x14ac:dyDescent="0.25">
      <c r="G23" s="107"/>
    </row>
    <row r="24" spans="1:7" x14ac:dyDescent="0.25">
      <c r="G24" s="253"/>
    </row>
  </sheetData>
  <mergeCells count="1">
    <mergeCell ref="A1:B2"/>
  </mergeCells>
  <hyperlinks>
    <hyperlink ref="A1" location="'1.Overzicht prijzen'!A1" display="'1.Overzicht prijzen'" xr:uid="{C50F3E01-3E3F-4103-97CC-F471AEA6DDAE}"/>
    <hyperlink ref="A1:B2" location="'1.Overzicht prijzen'!A1" display="1.Overzicht prijzen" xr:uid="{4ABF4B8D-D5D8-41F3-9B6D-783EB03411D5}"/>
  </hyperlink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AEDF27-0891-41F2-A6EE-CB9A9CECCFD7}">
  <dimension ref="A1:C11"/>
  <sheetViews>
    <sheetView workbookViewId="0">
      <selection activeCell="M14" sqref="M14"/>
    </sheetView>
  </sheetViews>
  <sheetFormatPr baseColWidth="10" defaultRowHeight="15" x14ac:dyDescent="0.25"/>
  <sheetData>
    <row r="1" spans="1:3" x14ac:dyDescent="0.25">
      <c r="A1" s="274"/>
      <c r="B1" s="274"/>
    </row>
    <row r="2" spans="1:3" x14ac:dyDescent="0.25">
      <c r="A2" s="274"/>
      <c r="B2" s="274"/>
    </row>
    <row r="11" spans="1:3" x14ac:dyDescent="0.25">
      <c r="C11" s="56"/>
    </row>
  </sheetData>
  <mergeCells count="1">
    <mergeCell ref="A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7</vt:i4>
      </vt:variant>
    </vt:vector>
  </HeadingPairs>
  <TitlesOfParts>
    <vt:vector size="32" baseType="lpstr">
      <vt:lpstr>1.Overzicht prijzen</vt:lpstr>
      <vt:lpstr>2,Centrale frigorifique</vt:lpstr>
      <vt:lpstr>3.Echangeurs et accessoires</vt:lpstr>
      <vt:lpstr>4.Gas cooler-condensor</vt:lpstr>
      <vt:lpstr>5.Accessoires SDM</vt:lpstr>
      <vt:lpstr>6.Tuyauteries frigorifiques</vt:lpstr>
      <vt:lpstr>Base de données</vt:lpstr>
      <vt:lpstr>7.Cladding</vt:lpstr>
      <vt:lpstr>8.Verdampers</vt:lpstr>
      <vt:lpstr>DB Verdampers</vt:lpstr>
      <vt:lpstr>8,2, Beta Verdampers</vt:lpstr>
      <vt:lpstr>9,Electricité</vt:lpstr>
      <vt:lpstr>9.1. Tableau électrique</vt:lpstr>
      <vt:lpstr>10.Toebehoren cellen</vt:lpstr>
      <vt:lpstr>11.Warmterecuperatie</vt:lpstr>
      <vt:lpstr>12.2Vloerverwarming_deg_elec</vt:lpstr>
      <vt:lpstr>12.1Vloerverwarming_deg_glycol</vt:lpstr>
      <vt:lpstr>13.Dem. en verw. koelm</vt:lpstr>
      <vt:lpstr>14.Luchtgordijnen</vt:lpstr>
      <vt:lpstr>15.Matériel</vt:lpstr>
      <vt:lpstr>16.Ecoulement</vt:lpstr>
      <vt:lpstr>17.Manutention</vt:lpstr>
      <vt:lpstr>18.Mise en S + Engineering </vt:lpstr>
      <vt:lpstr>19.Engins + containers</vt:lpstr>
      <vt:lpstr>Sous traitant</vt:lpstr>
      <vt:lpstr>accessoires_K65_7_8</vt:lpstr>
      <vt:lpstr>courbe_90_k65_7_8</vt:lpstr>
      <vt:lpstr>negatif</vt:lpstr>
      <vt:lpstr>positif</vt:lpstr>
      <vt:lpstr>prix_accessoires_K65</vt:lpstr>
      <vt:lpstr>prix_longueur_K65</vt:lpstr>
      <vt:lpstr>reduction_1_2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Stefan Rousseau</dc:creator>
  <cp:lastModifiedBy>Thomas Dessomme</cp:lastModifiedBy>
  <dcterms:created xsi:type="dcterms:W3CDTF">2023-02-14T13:12:23Z</dcterms:created>
  <dcterms:modified xsi:type="dcterms:W3CDTF">2024-07-25T11:41:51Z</dcterms:modified>
</cp:coreProperties>
</file>