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 codeName="{E757BCB4-07E6-AE0B-56E0-F0EEF7A6E26C}"/>
  <workbookPr filterPrivacy="1" codeName="ThisWorkbook"/>
  <xr:revisionPtr revIDLastSave="0" documentId="13_ncr:1_{D7A89564-55F0-4CE8-A873-9AA17D4EC4D6}" xr6:coauthVersionLast="47" xr6:coauthVersionMax="47" xr10:uidLastSave="{00000000-0000-0000-0000-000000000000}"/>
  <bookViews>
    <workbookView xWindow="-120" yWindow="-120" windowWidth="29040" windowHeight="15840" tabRatio="782" xr2:uid="{00000000-000D-0000-FFFF-FFFF00000000}"/>
  </bookViews>
  <sheets>
    <sheet name="Param_Compèt" sheetId="745" r:id="rId1"/>
    <sheet name="Fichier de données" sheetId="1" r:id="rId2"/>
    <sheet name="Modèle M" sheetId="423" r:id="rId3"/>
    <sheet name="Modèle F" sheetId="748" r:id="rId4"/>
    <sheet name="Modèle Mixte" sheetId="749" r:id="rId5"/>
  </sheets>
  <definedNames>
    <definedName name="_xlnm.Print_Area" localSheetId="3">'Modèle F'!$B$2:$X$51</definedName>
    <definedName name="_xlnm.Print_Area" localSheetId="2">'Modèle M'!$B$2:$X$51</definedName>
    <definedName name="_xlnm.Print_Area" localSheetId="4">'Modèle Mixte'!$B$2:$X$51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5" i="749" l="1"/>
  <c r="E41" i="749"/>
  <c r="E37" i="749"/>
  <c r="E33" i="749"/>
  <c r="E29" i="749"/>
  <c r="E25" i="749"/>
  <c r="E21" i="749"/>
  <c r="E17" i="749"/>
  <c r="E13" i="749"/>
  <c r="E11" i="749"/>
  <c r="E45" i="748"/>
  <c r="E41" i="748"/>
  <c r="E37" i="748"/>
  <c r="E33" i="748"/>
  <c r="E29" i="748"/>
  <c r="E25" i="748"/>
  <c r="E21" i="748"/>
  <c r="E17" i="748"/>
  <c r="E13" i="748"/>
  <c r="E11" i="748"/>
  <c r="E45" i="423"/>
  <c r="E41" i="423"/>
  <c r="E37" i="423"/>
  <c r="E33" i="423"/>
  <c r="E29" i="423"/>
  <c r="E25" i="423"/>
  <c r="E21" i="423"/>
  <c r="E17" i="423"/>
  <c r="E13" i="423"/>
  <c r="E11" i="42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Q24" authorId="0" shapeId="0" xr:uid="{B292ACBB-48E6-414E-8758-1CFB4E6641F3}">
      <text>
        <r>
          <rPr>
            <sz val="11"/>
            <color indexed="81"/>
            <rFont val="Tahoma"/>
            <family val="2"/>
          </rPr>
          <t>Pas plus de 3 combattant€ par caté, on retire dans l'ordre d'inscription les 3ème combattant d'une même caté (poids/Genre)</t>
        </r>
      </text>
    </comment>
  </commentList>
</comments>
</file>

<file path=xl/sharedStrings.xml><?xml version="1.0" encoding="utf-8"?>
<sst xmlns="http://schemas.openxmlformats.org/spreadsheetml/2006/main" count="561" uniqueCount="113">
  <si>
    <t>M</t>
  </si>
  <si>
    <t>F</t>
  </si>
  <si>
    <t>NOM</t>
  </si>
  <si>
    <t>PRENOM</t>
  </si>
  <si>
    <t>CLUB</t>
  </si>
  <si>
    <t>CATEGORIE</t>
  </si>
  <si>
    <t>NOM DE L'EQUIPE</t>
  </si>
  <si>
    <t>Catégories de poids qui commencent</t>
  </si>
  <si>
    <t>D.A.</t>
  </si>
  <si>
    <t>Poids exact</t>
  </si>
  <si>
    <t>Cat</t>
  </si>
  <si>
    <t>Noms et Prénoms</t>
  </si>
  <si>
    <t>ê</t>
  </si>
  <si>
    <t>T</t>
  </si>
  <si>
    <t>R</t>
  </si>
  <si>
    <t>Résultats</t>
  </si>
  <si>
    <t>Nom du Commissaire Sportif</t>
  </si>
  <si>
    <t>N° Tapis</t>
  </si>
  <si>
    <t>CLUB 1</t>
  </si>
  <si>
    <t>CLUB 2</t>
  </si>
  <si>
    <t>CLUB 4</t>
  </si>
  <si>
    <t>CLUB 5</t>
  </si>
  <si>
    <t>Date quelconque</t>
  </si>
  <si>
    <t>CLUB à afficher 1</t>
  </si>
  <si>
    <t>CLUB à afficher 2</t>
  </si>
  <si>
    <t>CLUB à afficher 4</t>
  </si>
  <si>
    <t>CLUB à afficher 5</t>
  </si>
  <si>
    <t>Info inutile pour la macro</t>
  </si>
  <si>
    <t>Data quelconque</t>
  </si>
  <si>
    <t>CLUB1_NOM1</t>
  </si>
  <si>
    <t>CLUB1_NOM2</t>
  </si>
  <si>
    <t>CLUB1_NOM4</t>
  </si>
  <si>
    <t>CLUB1_NOM5</t>
  </si>
  <si>
    <t>CLUB1_NOM6</t>
  </si>
  <si>
    <t>CLUB1_PRENOM1</t>
  </si>
  <si>
    <t>CLUB1_PRENOM2</t>
  </si>
  <si>
    <t>CLUB1_PRENOM4</t>
  </si>
  <si>
    <t>CLUB1_PRENOM5</t>
  </si>
  <si>
    <t>CLUB1_PRENOM6</t>
  </si>
  <si>
    <t>CLUB2_NOM1</t>
  </si>
  <si>
    <t>CLUB2_PRENOM1</t>
  </si>
  <si>
    <t>CLUB2_NOM2</t>
  </si>
  <si>
    <t>CLUB2_PRENOM2</t>
  </si>
  <si>
    <t>CLUB2_NOM3</t>
  </si>
  <si>
    <t>CLUB2_PRENOM3</t>
  </si>
  <si>
    <t>CLUB3_NOM1</t>
  </si>
  <si>
    <t>CLUB3_PRENOM1</t>
  </si>
  <si>
    <t>CLUB3_NOM2</t>
  </si>
  <si>
    <t>CLUB3_PRENOM2</t>
  </si>
  <si>
    <t>CLUB3_NOM3</t>
  </si>
  <si>
    <t>CLUB3_PRENOM3</t>
  </si>
  <si>
    <t>CLUB3_NOM4</t>
  </si>
  <si>
    <t>CLUB3_PRENOM4</t>
  </si>
  <si>
    <t>CLUB4_NOM1</t>
  </si>
  <si>
    <t>CLUB4_PRENOM1</t>
  </si>
  <si>
    <t>CLUB4_NOM2</t>
  </si>
  <si>
    <t>CLUB4_PRENOM2</t>
  </si>
  <si>
    <t>CLUB4_NOM3</t>
  </si>
  <si>
    <t>CLUB4_PRENOM3</t>
  </si>
  <si>
    <t>CLUB4_NOM4</t>
  </si>
  <si>
    <t>CLUB4_PRENOM4</t>
  </si>
  <si>
    <t>CLUB4_NOM5</t>
  </si>
  <si>
    <t>CLUB4_PRENOM5</t>
  </si>
  <si>
    <t>CLUB4_NOM6</t>
  </si>
  <si>
    <t>CLUB4_PRENOM6</t>
  </si>
  <si>
    <t>CLUB4_NOM7</t>
  </si>
  <si>
    <t>CLUB4_PRENOM7</t>
  </si>
  <si>
    <t>CLUB4_NOM8</t>
  </si>
  <si>
    <t>CLUB4_PRENOM8</t>
  </si>
  <si>
    <t>CLUB4_NOM9</t>
  </si>
  <si>
    <t>CLUB4_PRENOM9</t>
  </si>
  <si>
    <t>CLUB5_NOM1</t>
  </si>
  <si>
    <t>CLUB5_PRENOM1</t>
  </si>
  <si>
    <t>CLUB5_NOM2</t>
  </si>
  <si>
    <t>CLUB5_PRENOM2</t>
  </si>
  <si>
    <t>CLUB5_NOM3</t>
  </si>
  <si>
    <t>CLUB5_PRENOM3</t>
  </si>
  <si>
    <t>CLUB5_NOM4</t>
  </si>
  <si>
    <t>CLUB5_PRENOM4</t>
  </si>
  <si>
    <t>CLUB5_NOM5</t>
  </si>
  <si>
    <t>CLUB5_PRENOM5</t>
  </si>
  <si>
    <t>GENRE</t>
  </si>
  <si>
    <t>GENRE_CLUB</t>
  </si>
  <si>
    <t>Club adverse</t>
  </si>
  <si>
    <t>DESIGN CLUB</t>
  </si>
  <si>
    <t>DATA quelconque</t>
  </si>
  <si>
    <t>V/D</t>
  </si>
  <si>
    <t>Score</t>
  </si>
  <si>
    <t>Club à afficher</t>
  </si>
  <si>
    <t>CLUB2_NOM4</t>
  </si>
  <si>
    <t>CLUB2_PRENOM4</t>
  </si>
  <si>
    <t>CLUB2_NOM5</t>
  </si>
  <si>
    <t>CLUB2_PRENOM5</t>
  </si>
  <si>
    <t>CLUB2_NOM6</t>
  </si>
  <si>
    <t>CLUB2_PRENOM6</t>
  </si>
  <si>
    <t>CLUB 3</t>
  </si>
  <si>
    <t>CLUB à afficher 3</t>
  </si>
  <si>
    <t>à saisir par l'utilisateur avant lancement de la macro</t>
  </si>
  <si>
    <t>Masculines</t>
  </si>
  <si>
    <t>Féminines</t>
  </si>
  <si>
    <t>Mixtes</t>
  </si>
  <si>
    <t>nb_cat</t>
  </si>
  <si>
    <t>Autres exemples possibles d'évenement à prendre en charge si possible</t>
  </si>
  <si>
    <t>Masculins</t>
  </si>
  <si>
    <t>Féminins</t>
  </si>
  <si>
    <t>Si il y a une valeur dans l'index 1 (ligne 3), et en en-tête du tableau "Masculins" on génère autant de feuilles qu'il y a d'équipes masculins</t>
  </si>
  <si>
    <t>Si il y a une valeur dans l'index 1 (ligne 3), et en en-tête du tableau "Mixtes" on génère autant de feuilles qu'il y a d'équipes Mixtes</t>
  </si>
  <si>
    <t>Si il y a une valeur dans l'index 1 (ligne 3), et en en-tête du tableau "Féminines" on génère autant de feuilles qu'il y a d'équipes féminines</t>
  </si>
  <si>
    <t>Sinon on ne génère aucune feuille d'équipe masculines</t>
  </si>
  <si>
    <t>Sinon on ne génère aucune feuille d'équipe féminines</t>
  </si>
  <si>
    <t>Sinon on ne génère aucune feuille d'équipe mixtes</t>
  </si>
  <si>
    <t>A la génération d'une feuille d'équipe, transférer les combattants de l'équipe dans leur bonne catégorie de poids du fichier de donnée</t>
  </si>
  <si>
    <t>Dans les feuilles d'équipe, supprimer les lignes si dans la colonne E le champs catégorie est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</si>
</sst>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6"/>
      <name val="Arial"/>
      <family val="2"/>
    </font>
    <font>
      <sz val="8"/>
      <name val="Arial"/>
      <family val="2"/>
    </font>
    <font>
      <i/>
      <sz val="10"/>
      <color indexed="9"/>
      <name val="Arial"/>
      <family val="2"/>
    </font>
    <font>
      <b/>
      <sz val="20"/>
      <color indexed="12"/>
      <name val="Arial"/>
      <family val="2"/>
    </font>
    <font>
      <b/>
      <sz val="10"/>
      <name val="Wingdings"/>
      <charset val="2"/>
    </font>
    <font>
      <sz val="10"/>
      <name val="Arial"/>
      <family val="2"/>
    </font>
    <font>
      <sz val="8"/>
      <name val="Calibri"/>
      <family val="2"/>
      <scheme val="minor"/>
    </font>
    <font>
      <sz val="11"/>
      <color indexed="81"/>
      <name val="Tahoma"/>
      <family val="2"/>
    </font>
    <font>
      <sz val="11"/>
      <name val="Calibri"/>
      <family val="2"/>
      <scheme val="minor"/>
    </font>
    <font>
      <sz val="1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19">
    <xf numFmtId="0" fontId="0" fillId="0" borderId="0" xfId="0"/>
    <xf numFmtId="0" fontId="4" fillId="0" borderId="0" xfId="1"/>
    <xf numFmtId="0" fontId="5" fillId="0" borderId="0" xfId="0" applyFont="1"/>
    <xf numFmtId="0" fontId="6" fillId="0" borderId="0" xfId="0" applyFont="1"/>
    <xf numFmtId="0" fontId="0" fillId="0" borderId="0" xfId="0" applyAlignment="1">
      <alignment horizontal="centerContinuous"/>
    </xf>
    <xf numFmtId="0" fontId="5" fillId="0" borderId="0" xfId="0" applyFont="1" applyAlignment="1">
      <alignment horizontal="left" vertical="top"/>
    </xf>
    <xf numFmtId="0" fontId="0" fillId="0" borderId="17" xfId="0" applyBorder="1" applyAlignment="1">
      <alignment horizontal="center"/>
    </xf>
    <xf numFmtId="0" fontId="0" fillId="0" borderId="51" xfId="0" applyBorder="1" applyAlignment="1">
      <alignment horizontal="center"/>
    </xf>
    <xf numFmtId="0" fontId="5" fillId="0" borderId="1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0" fillId="0" borderId="15" xfId="0" applyBorder="1"/>
    <xf numFmtId="0" fontId="5" fillId="0" borderId="15" xfId="0" applyFont="1" applyBorder="1" applyAlignment="1">
      <alignment horizontal="center" vertical="center"/>
    </xf>
    <xf numFmtId="0" fontId="5" fillId="0" borderId="52" xfId="0" applyFont="1" applyBorder="1" applyAlignment="1">
      <alignment horizontal="centerContinuous" vertical="center"/>
    </xf>
    <xf numFmtId="0" fontId="10" fillId="0" borderId="19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11" fillId="0" borderId="23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0" fillId="3" borderId="56" xfId="0" applyFill="1" applyBorder="1"/>
    <xf numFmtId="0" fontId="0" fillId="0" borderId="42" xfId="0" applyBorder="1"/>
    <xf numFmtId="0" fontId="0" fillId="0" borderId="43" xfId="0" applyBorder="1"/>
    <xf numFmtId="0" fontId="0" fillId="0" borderId="57" xfId="0" applyBorder="1"/>
    <xf numFmtId="0" fontId="11" fillId="0" borderId="58" xfId="0" applyFont="1" applyBorder="1" applyAlignment="1">
      <alignment horizontal="right"/>
    </xf>
    <xf numFmtId="0" fontId="0" fillId="3" borderId="6" xfId="0" applyFill="1" applyBorder="1"/>
    <xf numFmtId="0" fontId="11" fillId="0" borderId="59" xfId="0" applyFont="1" applyBorder="1" applyAlignment="1">
      <alignment horizontal="right"/>
    </xf>
    <xf numFmtId="0" fontId="0" fillId="3" borderId="60" xfId="0" applyFill="1" applyBorder="1"/>
    <xf numFmtId="0" fontId="0" fillId="6" borderId="22" xfId="0" applyFill="1" applyBorder="1" applyAlignment="1">
      <alignment horizontal="left" vertical="center"/>
    </xf>
    <xf numFmtId="0" fontId="0" fillId="6" borderId="27" xfId="0" applyFill="1" applyBorder="1" applyAlignment="1">
      <alignment horizontal="left" vertical="center"/>
    </xf>
    <xf numFmtId="0" fontId="0" fillId="6" borderId="31" xfId="0" applyFill="1" applyBorder="1" applyAlignment="1">
      <alignment horizontal="left" vertical="center"/>
    </xf>
    <xf numFmtId="0" fontId="0" fillId="6" borderId="35" xfId="0" applyFill="1" applyBorder="1" applyAlignment="1">
      <alignment horizontal="left" vertical="center"/>
    </xf>
    <xf numFmtId="0" fontId="0" fillId="5" borderId="0" xfId="0" applyFill="1"/>
    <xf numFmtId="0" fontId="0" fillId="7" borderId="0" xfId="0" applyFill="1"/>
    <xf numFmtId="0" fontId="3" fillId="0" borderId="0" xfId="0" applyFont="1"/>
    <xf numFmtId="0" fontId="3" fillId="4" borderId="0" xfId="0" applyFont="1" applyFill="1"/>
    <xf numFmtId="0" fontId="3" fillId="6" borderId="0" xfId="0" applyFont="1" applyFill="1"/>
    <xf numFmtId="0" fontId="3" fillId="5" borderId="0" xfId="0" applyFont="1" applyFill="1"/>
    <xf numFmtId="0" fontId="0" fillId="0" borderId="22" xfId="0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0" fillId="0" borderId="37" xfId="0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0" xfId="0" applyBorder="1" applyAlignment="1">
      <alignment horizontal="left" vertical="center"/>
    </xf>
    <xf numFmtId="0" fontId="0" fillId="0" borderId="41" xfId="0" applyBorder="1" applyAlignment="1">
      <alignment horizontal="center" vertical="center"/>
    </xf>
    <xf numFmtId="0" fontId="2" fillId="0" borderId="0" xfId="0" applyFont="1"/>
    <xf numFmtId="0" fontId="0" fillId="9" borderId="0" xfId="0" applyFill="1"/>
    <xf numFmtId="0" fontId="0" fillId="4" borderId="0" xfId="0" applyFill="1"/>
    <xf numFmtId="0" fontId="0" fillId="0" borderId="0" xfId="0" applyAlignment="1">
      <alignment horizontal="center" vertical="center"/>
    </xf>
    <xf numFmtId="0" fontId="0" fillId="0" borderId="68" xfId="0" applyBorder="1"/>
    <xf numFmtId="0" fontId="0" fillId="0" borderId="69" xfId="0" applyBorder="1" applyAlignment="1">
      <alignment horizontal="center" vertical="center"/>
    </xf>
    <xf numFmtId="0" fontId="0" fillId="0" borderId="44" xfId="0" applyBorder="1"/>
    <xf numFmtId="0" fontId="0" fillId="0" borderId="73" xfId="0" applyBorder="1" applyAlignment="1">
      <alignment horizontal="center" vertical="center"/>
    </xf>
    <xf numFmtId="0" fontId="0" fillId="0" borderId="74" xfId="0" applyBorder="1"/>
    <xf numFmtId="0" fontId="0" fillId="0" borderId="75" xfId="0" applyBorder="1"/>
    <xf numFmtId="0" fontId="14" fillId="0" borderId="70" xfId="0" applyFont="1" applyBorder="1"/>
    <xf numFmtId="0" fontId="14" fillId="9" borderId="71" xfId="0" applyFont="1" applyFill="1" applyBorder="1"/>
    <xf numFmtId="0" fontId="14" fillId="7" borderId="71" xfId="0" applyFont="1" applyFill="1" applyBorder="1"/>
    <xf numFmtId="0" fontId="14" fillId="4" borderId="72" xfId="0" applyFont="1" applyFill="1" applyBorder="1"/>
    <xf numFmtId="0" fontId="1" fillId="0" borderId="0" xfId="0" applyFont="1"/>
    <xf numFmtId="0" fontId="0" fillId="8" borderId="0" xfId="0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2" xfId="0" applyFont="1" applyBorder="1" applyAlignment="1">
      <alignment horizontal="center"/>
    </xf>
    <xf numFmtId="0" fontId="7" fillId="0" borderId="63" xfId="0" applyFont="1" applyBorder="1" applyAlignment="1">
      <alignment horizontal="center"/>
    </xf>
    <xf numFmtId="0" fontId="7" fillId="0" borderId="64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15" fillId="0" borderId="17" xfId="0" quotePrefix="1" applyNumberFormat="1" applyFont="1" applyBorder="1" applyAlignment="1">
      <alignment horizontal="center" vertical="center"/>
    </xf>
    <xf numFmtId="1" fontId="15" fillId="0" borderId="65" xfId="0" quotePrefix="1" applyNumberFormat="1" applyFont="1" applyBorder="1" applyAlignment="1">
      <alignment horizontal="center" vertic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5" fillId="0" borderId="11" xfId="0" applyFont="1" applyBorder="1" applyAlignment="1">
      <alignment horizontal="center" vertical="top"/>
    </xf>
    <xf numFmtId="0" fontId="5" fillId="0" borderId="12" xfId="0" applyFont="1" applyBorder="1" applyAlignment="1">
      <alignment horizontal="center" vertical="top"/>
    </xf>
    <xf numFmtId="0" fontId="5" fillId="0" borderId="13" xfId="0" applyFont="1" applyBorder="1" applyAlignment="1">
      <alignment horizontal="center" vertical="top"/>
    </xf>
    <xf numFmtId="0" fontId="8" fillId="2" borderId="14" xfId="0" applyFont="1" applyFill="1" applyBorder="1" applyAlignment="1">
      <alignment horizontal="center"/>
    </xf>
    <xf numFmtId="0" fontId="8" fillId="2" borderId="15" xfId="0" applyFont="1" applyFill="1" applyBorder="1" applyAlignment="1">
      <alignment horizontal="center"/>
    </xf>
    <xf numFmtId="0" fontId="8" fillId="2" borderId="16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52" xfId="0" applyBorder="1" applyAlignment="1">
      <alignment horizontal="center"/>
    </xf>
    <xf numFmtId="1" fontId="15" fillId="0" borderId="66" xfId="0" quotePrefix="1" applyNumberFormat="1" applyFont="1" applyBorder="1" applyAlignment="1">
      <alignment horizontal="center" vertical="center"/>
    </xf>
    <xf numFmtId="1" fontId="15" fillId="0" borderId="67" xfId="0" quotePrefix="1" applyNumberFormat="1" applyFont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61" xfId="0" applyBorder="1" applyAlignment="1">
      <alignment horizontal="center"/>
    </xf>
  </cellXfs>
  <cellStyles count="2">
    <cellStyle name="Normal" xfId="0" builtinId="0"/>
    <cellStyle name="Normal 2" xfId="1" xr:uid="{801827CB-242C-4509-81D1-8AD40A4AD323}"/>
  </cellStyles>
  <dxfs count="8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</xdr:colOff>
      <xdr:row>24</xdr:row>
      <xdr:rowOff>9525</xdr:rowOff>
    </xdr:from>
    <xdr:to>
      <xdr:col>5</xdr:col>
      <xdr:colOff>686921</xdr:colOff>
      <xdr:row>27</xdr:row>
      <xdr:rowOff>53228</xdr:rowOff>
    </xdr:to>
    <xdr:sp macro="[0]!Remplissage_Cibles" textlink="">
      <xdr:nvSpPr>
        <xdr:cNvPr id="2" name="ZoneTexte 1">
          <a:extLst>
            <a:ext uri="{FF2B5EF4-FFF2-40B4-BE49-F238E27FC236}">
              <a16:creationId xmlns:a16="http://schemas.microsoft.com/office/drawing/2014/main" id="{4DCF3D83-8336-4EE4-9EEB-3E9A6ECCCA1F}"/>
            </a:ext>
          </a:extLst>
        </xdr:cNvPr>
        <xdr:cNvSpPr txBox="1"/>
      </xdr:nvSpPr>
      <xdr:spPr>
        <a:xfrm>
          <a:off x="9525" y="4581525"/>
          <a:ext cx="4677896" cy="615203"/>
        </a:xfrm>
        <a:prstGeom prst="rect">
          <a:avLst/>
        </a:prstGeom>
        <a:solidFill>
          <a:srgbClr val="0070C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Création des feuilles par club et par genre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AE7DF9-B5D1-4255-8695-D0D92554E4F1}" name="Saisie_CAT" displayName="Saisie_CAT" ref="A2:D12" totalsRowShown="0" headerRowDxfId="7" headerRowBorderDxfId="6" tableBorderDxfId="5" totalsRowBorderDxfId="4">
  <autoFilter ref="A2:D12" xr:uid="{D5AE7DF9-B5D1-4255-8695-D0D92554E4F1}"/>
  <tableColumns count="4">
    <tableColumn id="1" xr3:uid="{DE6A1FC9-C0D4-436C-86AA-1786819B95CC}" name="nb_cat" dataDxfId="3"/>
    <tableColumn id="2" xr3:uid="{53EFF498-A8C6-4514-9A6A-CCD0D5ACD7AE}" name="Masculins" dataDxfId="2"/>
    <tableColumn id="3" xr3:uid="{488F6DCA-1AF4-46C2-B8ED-C466FEAAB38F}" name="Féminins" dataDxfId="1"/>
    <tableColumn id="4" xr3:uid="{2F00CA7F-97BD-4507-ADD3-0717A226096D}" name="Mixt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8773E-684B-4727-8D4D-10F357ADEBCF}">
  <sheetPr codeName="Feuil2"/>
  <dimension ref="A1:N22"/>
  <sheetViews>
    <sheetView tabSelected="1" workbookViewId="0">
      <selection activeCell="A23" sqref="A23"/>
    </sheetView>
  </sheetViews>
  <sheetFormatPr baseColWidth="10" defaultRowHeight="15" x14ac:dyDescent="0.25"/>
  <cols>
    <col min="1" max="1" width="10.85546875" customWidth="1"/>
    <col min="2" max="4" width="12.5703125" customWidth="1"/>
    <col min="6" max="6" width="12.140625" customWidth="1"/>
    <col min="7" max="9" width="17.85546875" customWidth="1"/>
    <col min="11" max="11" width="12.140625" customWidth="1"/>
    <col min="12" max="14" width="17.85546875" customWidth="1"/>
  </cols>
  <sheetData>
    <row r="1" spans="1:14" x14ac:dyDescent="0.25">
      <c r="A1" s="77" t="s">
        <v>97</v>
      </c>
      <c r="B1" s="77"/>
      <c r="C1" s="77"/>
      <c r="D1" s="77"/>
      <c r="F1" s="77" t="s">
        <v>102</v>
      </c>
      <c r="G1" s="77"/>
      <c r="H1" s="77"/>
      <c r="I1" s="77"/>
      <c r="K1" s="77" t="s">
        <v>102</v>
      </c>
      <c r="L1" s="77"/>
      <c r="M1" s="77"/>
      <c r="N1" s="77"/>
    </row>
    <row r="2" spans="1:14" x14ac:dyDescent="0.25">
      <c r="A2" s="72" t="s">
        <v>101</v>
      </c>
      <c r="B2" s="73" t="s">
        <v>103</v>
      </c>
      <c r="C2" s="74" t="s">
        <v>104</v>
      </c>
      <c r="D2" s="75" t="s">
        <v>100</v>
      </c>
      <c r="F2" t="s">
        <v>101</v>
      </c>
      <c r="G2" s="63" t="s">
        <v>98</v>
      </c>
      <c r="H2" s="48" t="s">
        <v>99</v>
      </c>
      <c r="I2" s="64" t="s">
        <v>100</v>
      </c>
      <c r="K2" t="s">
        <v>101</v>
      </c>
      <c r="L2" s="63" t="s">
        <v>98</v>
      </c>
      <c r="M2" s="48" t="s">
        <v>99</v>
      </c>
      <c r="N2" s="64" t="s">
        <v>100</v>
      </c>
    </row>
    <row r="3" spans="1:14" x14ac:dyDescent="0.25">
      <c r="A3" s="67">
        <v>1</v>
      </c>
      <c r="B3" s="66">
        <v>-41</v>
      </c>
      <c r="C3" s="66">
        <v>-39</v>
      </c>
      <c r="D3" s="68"/>
      <c r="F3" s="65">
        <v>1</v>
      </c>
      <c r="G3">
        <v>-41</v>
      </c>
      <c r="H3">
        <v>-39</v>
      </c>
      <c r="K3" s="65">
        <v>1</v>
      </c>
      <c r="L3">
        <v>-41</v>
      </c>
      <c r="M3">
        <v>-39</v>
      </c>
    </row>
    <row r="4" spans="1:14" x14ac:dyDescent="0.25">
      <c r="A4" s="67">
        <v>2</v>
      </c>
      <c r="B4" s="66">
        <v>-47</v>
      </c>
      <c r="C4" s="66">
        <v>-46</v>
      </c>
      <c r="D4" s="68"/>
      <c r="F4" s="65">
        <v>2</v>
      </c>
      <c r="G4">
        <v>-47</v>
      </c>
      <c r="H4">
        <v>-46</v>
      </c>
      <c r="K4" s="65">
        <v>2</v>
      </c>
      <c r="L4">
        <v>-47</v>
      </c>
      <c r="M4">
        <v>-46</v>
      </c>
    </row>
    <row r="5" spans="1:14" x14ac:dyDescent="0.25">
      <c r="A5" s="67">
        <v>3</v>
      </c>
      <c r="B5" s="66">
        <v>-54</v>
      </c>
      <c r="C5" s="66">
        <v>-54</v>
      </c>
      <c r="D5" s="68"/>
      <c r="F5" s="65">
        <v>3</v>
      </c>
      <c r="G5">
        <v>-54</v>
      </c>
      <c r="H5">
        <v>-54</v>
      </c>
      <c r="K5" s="65">
        <v>3</v>
      </c>
      <c r="L5">
        <v>-54</v>
      </c>
      <c r="M5">
        <v>-54</v>
      </c>
    </row>
    <row r="6" spans="1:14" x14ac:dyDescent="0.25">
      <c r="A6" s="67">
        <v>4</v>
      </c>
      <c r="B6" s="66">
        <v>-62</v>
      </c>
      <c r="C6" s="66">
        <v>-60</v>
      </c>
      <c r="D6" s="68"/>
      <c r="F6" s="65">
        <v>4</v>
      </c>
      <c r="G6">
        <v>-62</v>
      </c>
      <c r="H6">
        <v>-60</v>
      </c>
      <c r="K6" s="65">
        <v>4</v>
      </c>
      <c r="L6">
        <v>-62</v>
      </c>
      <c r="M6">
        <v>-60</v>
      </c>
    </row>
    <row r="7" spans="1:14" x14ac:dyDescent="0.25">
      <c r="A7" s="67">
        <v>5</v>
      </c>
      <c r="B7" s="66">
        <v>62</v>
      </c>
      <c r="C7" s="66">
        <v>60</v>
      </c>
      <c r="D7" s="68"/>
      <c r="F7" s="65">
        <v>5</v>
      </c>
      <c r="G7">
        <v>-69</v>
      </c>
      <c r="H7">
        <v>60</v>
      </c>
      <c r="K7" s="65">
        <v>5</v>
      </c>
      <c r="L7">
        <v>-69</v>
      </c>
      <c r="M7">
        <v>-67</v>
      </c>
    </row>
    <row r="8" spans="1:14" x14ac:dyDescent="0.25">
      <c r="A8" s="67">
        <v>6</v>
      </c>
      <c r="B8" s="66"/>
      <c r="C8" s="66"/>
      <c r="D8" s="68"/>
      <c r="F8" s="65">
        <v>6</v>
      </c>
      <c r="G8">
        <v>69</v>
      </c>
      <c r="K8" s="65">
        <v>6</v>
      </c>
      <c r="L8">
        <v>-75</v>
      </c>
      <c r="M8">
        <v>-72</v>
      </c>
    </row>
    <row r="9" spans="1:14" x14ac:dyDescent="0.25">
      <c r="A9" s="67">
        <v>7</v>
      </c>
      <c r="B9" s="66"/>
      <c r="C9" s="66"/>
      <c r="D9" s="68"/>
      <c r="F9" s="65">
        <v>7</v>
      </c>
      <c r="K9" s="65">
        <v>7</v>
      </c>
      <c r="L9">
        <v>-81</v>
      </c>
      <c r="M9">
        <v>-78</v>
      </c>
    </row>
    <row r="10" spans="1:14" x14ac:dyDescent="0.25">
      <c r="A10" s="67">
        <v>8</v>
      </c>
      <c r="B10" s="66"/>
      <c r="C10" s="66"/>
      <c r="D10" s="68"/>
      <c r="F10" s="65">
        <v>8</v>
      </c>
      <c r="K10" s="65">
        <v>8</v>
      </c>
      <c r="L10">
        <v>-87</v>
      </c>
      <c r="M10">
        <v>-85</v>
      </c>
    </row>
    <row r="11" spans="1:14" x14ac:dyDescent="0.25">
      <c r="A11" s="67">
        <v>9</v>
      </c>
      <c r="B11" s="66"/>
      <c r="C11" s="66"/>
      <c r="D11" s="68"/>
      <c r="F11" s="65">
        <v>9</v>
      </c>
      <c r="K11" s="65">
        <v>9</v>
      </c>
      <c r="L11">
        <v>-94</v>
      </c>
      <c r="M11">
        <v>85</v>
      </c>
    </row>
    <row r="12" spans="1:14" x14ac:dyDescent="0.25">
      <c r="A12" s="69">
        <v>10</v>
      </c>
      <c r="B12" s="70"/>
      <c r="C12" s="70"/>
      <c r="D12" s="71"/>
      <c r="F12" s="65">
        <v>10</v>
      </c>
      <c r="K12" s="65">
        <v>10</v>
      </c>
      <c r="L12">
        <v>94</v>
      </c>
    </row>
    <row r="14" spans="1:14" x14ac:dyDescent="0.25">
      <c r="A14" s="76" t="s">
        <v>105</v>
      </c>
    </row>
    <row r="15" spans="1:14" x14ac:dyDescent="0.25">
      <c r="A15" s="76" t="s">
        <v>108</v>
      </c>
    </row>
    <row r="16" spans="1:14" x14ac:dyDescent="0.25">
      <c r="A16" s="76" t="s">
        <v>107</v>
      </c>
    </row>
    <row r="17" spans="1:1" x14ac:dyDescent="0.25">
      <c r="A17" s="76" t="s">
        <v>109</v>
      </c>
    </row>
    <row r="18" spans="1:1" x14ac:dyDescent="0.25">
      <c r="A18" s="76" t="s">
        <v>106</v>
      </c>
    </row>
    <row r="19" spans="1:1" x14ac:dyDescent="0.25">
      <c r="A19" s="76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</sheetData>
  <mergeCells count="3">
    <mergeCell ref="A1:D1"/>
    <mergeCell ref="F1:I1"/>
    <mergeCell ref="K1:N1"/>
  </mergeCell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35"/>
  <sheetViews>
    <sheetView zoomScale="85" zoomScaleNormal="85" workbookViewId="0">
      <selection activeCell="B37" sqref="B37"/>
    </sheetView>
  </sheetViews>
  <sheetFormatPr baseColWidth="10" defaultColWidth="9.28515625" defaultRowHeight="15" x14ac:dyDescent="0.25"/>
  <cols>
    <col min="1" max="1" width="12.7109375" bestFit="1" customWidth="1"/>
    <col min="2" max="2" width="17.140625" bestFit="1" customWidth="1"/>
    <col min="3" max="3" width="17.42578125" bestFit="1" customWidth="1"/>
    <col min="4" max="4" width="12.42578125" bestFit="1" customWidth="1"/>
    <col min="5" max="5" width="25" bestFit="1" customWidth="1"/>
    <col min="6" max="6" width="17.140625" bestFit="1" customWidth="1"/>
    <col min="7" max="7" width="25" bestFit="1" customWidth="1"/>
    <col min="8" max="8" width="14" bestFit="1" customWidth="1"/>
    <col min="9" max="9" width="17.42578125" bestFit="1" customWidth="1"/>
    <col min="10" max="10" width="7" bestFit="1" customWidth="1"/>
    <col min="11" max="11" width="17.140625" bestFit="1" customWidth="1"/>
    <col min="12" max="15" width="25" bestFit="1" customWidth="1"/>
    <col min="16" max="16" width="17.140625" bestFit="1" customWidth="1"/>
    <col min="17" max="17" width="10.85546875" bestFit="1" customWidth="1"/>
  </cols>
  <sheetData>
    <row r="1" spans="1:17" x14ac:dyDescent="0.25">
      <c r="A1" s="49" t="s">
        <v>84</v>
      </c>
      <c r="B1" s="49" t="s">
        <v>22</v>
      </c>
      <c r="C1" s="49" t="s">
        <v>4</v>
      </c>
      <c r="D1" s="49" t="s">
        <v>82</v>
      </c>
      <c r="E1" s="49" t="s">
        <v>27</v>
      </c>
      <c r="F1" s="49" t="s">
        <v>22</v>
      </c>
      <c r="G1" s="49" t="s">
        <v>27</v>
      </c>
      <c r="H1" s="49" t="s">
        <v>2</v>
      </c>
      <c r="I1" t="s">
        <v>3</v>
      </c>
      <c r="J1" s="49" t="s">
        <v>81</v>
      </c>
      <c r="K1" s="49" t="s">
        <v>22</v>
      </c>
      <c r="L1" s="49" t="s">
        <v>27</v>
      </c>
      <c r="M1" s="49" t="s">
        <v>27</v>
      </c>
      <c r="N1" s="49" t="s">
        <v>27</v>
      </c>
      <c r="O1" s="49" t="s">
        <v>27</v>
      </c>
      <c r="P1" s="49" t="s">
        <v>22</v>
      </c>
      <c r="Q1" t="s">
        <v>5</v>
      </c>
    </row>
    <row r="2" spans="1:17" x14ac:dyDescent="0.25">
      <c r="A2" s="49" t="s">
        <v>18</v>
      </c>
      <c r="B2" s="49" t="s">
        <v>22</v>
      </c>
      <c r="C2" s="62" t="s">
        <v>23</v>
      </c>
      <c r="D2" t="s">
        <v>0</v>
      </c>
      <c r="F2" s="49" t="s">
        <v>22</v>
      </c>
      <c r="G2" s="49" t="s">
        <v>28</v>
      </c>
      <c r="M2" s="49" t="s">
        <v>85</v>
      </c>
      <c r="N2" s="49" t="s">
        <v>85</v>
      </c>
    </row>
    <row r="3" spans="1:17" x14ac:dyDescent="0.25">
      <c r="E3" s="49" t="s">
        <v>85</v>
      </c>
      <c r="G3" s="49" t="s">
        <v>28</v>
      </c>
      <c r="H3" s="49" t="s">
        <v>29</v>
      </c>
      <c r="I3" s="49" t="s">
        <v>34</v>
      </c>
      <c r="J3" t="s">
        <v>0</v>
      </c>
      <c r="K3" s="49" t="s">
        <v>22</v>
      </c>
      <c r="L3" s="49" t="s">
        <v>85</v>
      </c>
      <c r="M3" s="49" t="s">
        <v>85</v>
      </c>
      <c r="N3" s="49" t="s">
        <v>85</v>
      </c>
      <c r="O3" s="49" t="s">
        <v>85</v>
      </c>
      <c r="P3" s="49" t="s">
        <v>22</v>
      </c>
      <c r="Q3">
        <v>-41</v>
      </c>
    </row>
    <row r="4" spans="1:17" x14ac:dyDescent="0.25">
      <c r="E4" s="49" t="s">
        <v>85</v>
      </c>
      <c r="G4" s="49" t="s">
        <v>28</v>
      </c>
      <c r="H4" s="49" t="s">
        <v>30</v>
      </c>
      <c r="I4" s="49" t="s">
        <v>35</v>
      </c>
      <c r="J4" t="s">
        <v>0</v>
      </c>
      <c r="K4" s="49" t="s">
        <v>22</v>
      </c>
      <c r="L4" s="49" t="s">
        <v>85</v>
      </c>
      <c r="M4" s="49" t="s">
        <v>85</v>
      </c>
      <c r="N4" s="49" t="s">
        <v>85</v>
      </c>
      <c r="O4" s="49" t="s">
        <v>85</v>
      </c>
      <c r="P4" s="49" t="s">
        <v>22</v>
      </c>
      <c r="Q4">
        <v>-41</v>
      </c>
    </row>
    <row r="5" spans="1:17" x14ac:dyDescent="0.25">
      <c r="E5" s="49" t="s">
        <v>85</v>
      </c>
      <c r="G5" s="49" t="s">
        <v>28</v>
      </c>
      <c r="H5" s="49" t="s">
        <v>31</v>
      </c>
      <c r="I5" s="49" t="s">
        <v>36</v>
      </c>
      <c r="J5" t="s">
        <v>0</v>
      </c>
      <c r="K5" s="49" t="s">
        <v>22</v>
      </c>
      <c r="L5" s="49" t="s">
        <v>85</v>
      </c>
      <c r="M5" s="49" t="s">
        <v>85</v>
      </c>
      <c r="N5" s="49" t="s">
        <v>85</v>
      </c>
      <c r="O5" s="49" t="s">
        <v>85</v>
      </c>
      <c r="P5" s="49" t="s">
        <v>22</v>
      </c>
      <c r="Q5">
        <v>-54</v>
      </c>
    </row>
    <row r="6" spans="1:17" x14ac:dyDescent="0.25">
      <c r="E6" s="49" t="s">
        <v>85</v>
      </c>
      <c r="G6" s="49" t="s">
        <v>28</v>
      </c>
      <c r="H6" s="49" t="s">
        <v>32</v>
      </c>
      <c r="I6" s="49" t="s">
        <v>37</v>
      </c>
      <c r="J6" t="s">
        <v>0</v>
      </c>
      <c r="K6" s="49" t="s">
        <v>22</v>
      </c>
      <c r="L6" s="49" t="s">
        <v>85</v>
      </c>
      <c r="M6" s="49" t="s">
        <v>85</v>
      </c>
      <c r="N6" s="49" t="s">
        <v>85</v>
      </c>
      <c r="O6" s="49" t="s">
        <v>85</v>
      </c>
      <c r="P6" s="49" t="s">
        <v>22</v>
      </c>
      <c r="Q6">
        <v>-62</v>
      </c>
    </row>
    <row r="7" spans="1:17" x14ac:dyDescent="0.25">
      <c r="E7" s="49" t="s">
        <v>85</v>
      </c>
      <c r="G7" s="49" t="s">
        <v>28</v>
      </c>
      <c r="H7" s="49" t="s">
        <v>33</v>
      </c>
      <c r="I7" s="49" t="s">
        <v>38</v>
      </c>
      <c r="J7" t="s">
        <v>0</v>
      </c>
      <c r="K7" s="49" t="s">
        <v>22</v>
      </c>
      <c r="L7" s="49" t="s">
        <v>85</v>
      </c>
      <c r="M7" s="49" t="s">
        <v>85</v>
      </c>
      <c r="N7" s="49" t="s">
        <v>85</v>
      </c>
      <c r="O7" s="49" t="s">
        <v>85</v>
      </c>
      <c r="P7" s="49" t="s">
        <v>22</v>
      </c>
      <c r="Q7">
        <v>-62</v>
      </c>
    </row>
    <row r="8" spans="1:17" x14ac:dyDescent="0.25">
      <c r="A8" s="49" t="s">
        <v>19</v>
      </c>
      <c r="B8" s="49" t="s">
        <v>22</v>
      </c>
      <c r="C8" s="49" t="s">
        <v>24</v>
      </c>
      <c r="D8" t="s">
        <v>0</v>
      </c>
      <c r="F8" s="49" t="s">
        <v>22</v>
      </c>
      <c r="G8" s="49" t="s">
        <v>28</v>
      </c>
      <c r="M8" s="49" t="s">
        <v>85</v>
      </c>
      <c r="N8" s="49" t="s">
        <v>85</v>
      </c>
    </row>
    <row r="9" spans="1:17" x14ac:dyDescent="0.25">
      <c r="E9" s="49" t="s">
        <v>85</v>
      </c>
      <c r="G9" s="49" t="s">
        <v>28</v>
      </c>
      <c r="H9" s="49" t="s">
        <v>39</v>
      </c>
      <c r="I9" s="49" t="s">
        <v>40</v>
      </c>
      <c r="J9" t="s">
        <v>0</v>
      </c>
      <c r="K9" s="49" t="s">
        <v>22</v>
      </c>
      <c r="L9" s="49" t="s">
        <v>85</v>
      </c>
      <c r="M9" s="49" t="s">
        <v>85</v>
      </c>
      <c r="N9" s="49" t="s">
        <v>85</v>
      </c>
      <c r="O9" s="49" t="s">
        <v>85</v>
      </c>
      <c r="P9" s="49" t="s">
        <v>22</v>
      </c>
      <c r="Q9">
        <v>-41</v>
      </c>
    </row>
    <row r="10" spans="1:17" x14ac:dyDescent="0.25">
      <c r="E10" s="49" t="s">
        <v>85</v>
      </c>
      <c r="G10" s="49" t="s">
        <v>28</v>
      </c>
      <c r="H10" s="49" t="s">
        <v>41</v>
      </c>
      <c r="I10" s="49" t="s">
        <v>42</v>
      </c>
      <c r="J10" t="s">
        <v>0</v>
      </c>
      <c r="K10" s="49" t="s">
        <v>22</v>
      </c>
      <c r="L10" s="49" t="s">
        <v>85</v>
      </c>
      <c r="M10" s="49" t="s">
        <v>85</v>
      </c>
      <c r="N10" s="49" t="s">
        <v>85</v>
      </c>
      <c r="O10" s="49" t="s">
        <v>85</v>
      </c>
      <c r="P10" s="49" t="s">
        <v>22</v>
      </c>
      <c r="Q10">
        <v>-47</v>
      </c>
    </row>
    <row r="11" spans="1:17" x14ac:dyDescent="0.25">
      <c r="E11" s="49" t="s">
        <v>85</v>
      </c>
      <c r="G11" s="49" t="s">
        <v>28</v>
      </c>
      <c r="H11" s="49" t="s">
        <v>43</v>
      </c>
      <c r="I11" s="49" t="s">
        <v>44</v>
      </c>
      <c r="J11" t="s">
        <v>0</v>
      </c>
      <c r="K11" s="49" t="s">
        <v>22</v>
      </c>
      <c r="L11" s="49" t="s">
        <v>85</v>
      </c>
      <c r="M11" s="49" t="s">
        <v>85</v>
      </c>
      <c r="N11" s="49" t="s">
        <v>85</v>
      </c>
      <c r="O11" s="49" t="s">
        <v>85</v>
      </c>
      <c r="P11" s="49" t="s">
        <v>22</v>
      </c>
      <c r="Q11">
        <v>-47</v>
      </c>
    </row>
    <row r="12" spans="1:17" x14ac:dyDescent="0.25">
      <c r="E12" s="49" t="s">
        <v>85</v>
      </c>
      <c r="G12" s="49" t="s">
        <v>28</v>
      </c>
      <c r="H12" s="49" t="s">
        <v>89</v>
      </c>
      <c r="I12" s="49" t="s">
        <v>90</v>
      </c>
      <c r="J12" t="s">
        <v>0</v>
      </c>
      <c r="K12" s="49" t="s">
        <v>22</v>
      </c>
      <c r="L12" s="49" t="s">
        <v>85</v>
      </c>
      <c r="M12" s="49" t="s">
        <v>85</v>
      </c>
      <c r="N12" s="49" t="s">
        <v>85</v>
      </c>
      <c r="O12" s="49" t="s">
        <v>85</v>
      </c>
      <c r="P12" s="49" t="s">
        <v>22</v>
      </c>
      <c r="Q12">
        <v>-54</v>
      </c>
    </row>
    <row r="13" spans="1:17" x14ac:dyDescent="0.25">
      <c r="E13" s="49" t="s">
        <v>85</v>
      </c>
      <c r="G13" s="49" t="s">
        <v>28</v>
      </c>
      <c r="H13" s="49" t="s">
        <v>91</v>
      </c>
      <c r="I13" s="49" t="s">
        <v>92</v>
      </c>
      <c r="J13" t="s">
        <v>0</v>
      </c>
      <c r="K13" s="49" t="s">
        <v>22</v>
      </c>
      <c r="L13" s="49" t="s">
        <v>85</v>
      </c>
      <c r="M13" s="49" t="s">
        <v>85</v>
      </c>
      <c r="N13" s="49" t="s">
        <v>85</v>
      </c>
      <c r="O13" s="49" t="s">
        <v>85</v>
      </c>
      <c r="P13" s="49" t="s">
        <v>22</v>
      </c>
      <c r="Q13">
        <v>-54</v>
      </c>
    </row>
    <row r="14" spans="1:17" x14ac:dyDescent="0.25">
      <c r="E14" s="49" t="s">
        <v>85</v>
      </c>
      <c r="G14" s="49" t="s">
        <v>28</v>
      </c>
      <c r="H14" s="49" t="s">
        <v>93</v>
      </c>
      <c r="I14" s="49" t="s">
        <v>94</v>
      </c>
      <c r="J14" t="s">
        <v>0</v>
      </c>
      <c r="K14" s="49" t="s">
        <v>22</v>
      </c>
      <c r="L14" s="49" t="s">
        <v>85</v>
      </c>
      <c r="M14" s="49" t="s">
        <v>85</v>
      </c>
      <c r="N14" s="49" t="s">
        <v>85</v>
      </c>
      <c r="O14" s="49" t="s">
        <v>85</v>
      </c>
      <c r="P14" s="49" t="s">
        <v>22</v>
      </c>
      <c r="Q14">
        <v>62</v>
      </c>
    </row>
    <row r="15" spans="1:17" x14ac:dyDescent="0.25">
      <c r="A15" s="49" t="s">
        <v>95</v>
      </c>
      <c r="B15" s="49" t="s">
        <v>22</v>
      </c>
      <c r="C15" s="49" t="s">
        <v>96</v>
      </c>
      <c r="D15" t="s">
        <v>1</v>
      </c>
      <c r="F15" s="49" t="s">
        <v>22</v>
      </c>
      <c r="G15" s="49" t="s">
        <v>28</v>
      </c>
      <c r="M15" s="49" t="s">
        <v>85</v>
      </c>
      <c r="N15" s="49" t="s">
        <v>85</v>
      </c>
    </row>
    <row r="16" spans="1:17" x14ac:dyDescent="0.25">
      <c r="E16" s="49" t="s">
        <v>85</v>
      </c>
      <c r="G16" s="49" t="s">
        <v>28</v>
      </c>
      <c r="H16" s="49" t="s">
        <v>45</v>
      </c>
      <c r="I16" s="49" t="s">
        <v>46</v>
      </c>
      <c r="J16" t="s">
        <v>1</v>
      </c>
      <c r="K16" s="49" t="s">
        <v>22</v>
      </c>
      <c r="L16" s="49" t="s">
        <v>85</v>
      </c>
      <c r="M16" s="49" t="s">
        <v>85</v>
      </c>
      <c r="N16" s="49" t="s">
        <v>85</v>
      </c>
      <c r="O16" s="49" t="s">
        <v>85</v>
      </c>
      <c r="P16" s="49" t="s">
        <v>22</v>
      </c>
      <c r="Q16">
        <v>-39</v>
      </c>
    </row>
    <row r="17" spans="1:17" x14ac:dyDescent="0.25">
      <c r="E17" s="49" t="s">
        <v>85</v>
      </c>
      <c r="G17" s="49" t="s">
        <v>28</v>
      </c>
      <c r="H17" s="49" t="s">
        <v>47</v>
      </c>
      <c r="I17" s="49" t="s">
        <v>48</v>
      </c>
      <c r="J17" t="s">
        <v>1</v>
      </c>
      <c r="K17" s="49" t="s">
        <v>22</v>
      </c>
      <c r="L17" s="49" t="s">
        <v>85</v>
      </c>
      <c r="M17" s="49" t="s">
        <v>85</v>
      </c>
      <c r="N17" s="49" t="s">
        <v>85</v>
      </c>
      <c r="O17" s="49" t="s">
        <v>85</v>
      </c>
      <c r="P17" s="49" t="s">
        <v>22</v>
      </c>
      <c r="Q17">
        <v>-46</v>
      </c>
    </row>
    <row r="18" spans="1:17" x14ac:dyDescent="0.25">
      <c r="E18" s="49" t="s">
        <v>85</v>
      </c>
      <c r="G18" s="49" t="s">
        <v>28</v>
      </c>
      <c r="H18" s="49" t="s">
        <v>49</v>
      </c>
      <c r="I18" s="49" t="s">
        <v>50</v>
      </c>
      <c r="J18" t="s">
        <v>1</v>
      </c>
      <c r="K18" s="49" t="s">
        <v>22</v>
      </c>
      <c r="L18" s="49" t="s">
        <v>85</v>
      </c>
      <c r="M18" s="49" t="s">
        <v>85</v>
      </c>
      <c r="N18" s="49" t="s">
        <v>85</v>
      </c>
      <c r="O18" s="49" t="s">
        <v>85</v>
      </c>
      <c r="P18" s="49" t="s">
        <v>22</v>
      </c>
      <c r="Q18">
        <v>-54</v>
      </c>
    </row>
    <row r="19" spans="1:17" x14ac:dyDescent="0.25">
      <c r="E19" s="49" t="s">
        <v>85</v>
      </c>
      <c r="G19" s="49" t="s">
        <v>28</v>
      </c>
      <c r="H19" s="49" t="s">
        <v>51</v>
      </c>
      <c r="I19" s="49" t="s">
        <v>52</v>
      </c>
      <c r="J19" t="s">
        <v>1</v>
      </c>
      <c r="K19" s="49" t="s">
        <v>22</v>
      </c>
      <c r="L19" s="49" t="s">
        <v>85</v>
      </c>
      <c r="M19" s="49" t="s">
        <v>85</v>
      </c>
      <c r="N19" s="49" t="s">
        <v>85</v>
      </c>
      <c r="O19" s="49" t="s">
        <v>85</v>
      </c>
      <c r="P19" s="49" t="s">
        <v>22</v>
      </c>
      <c r="Q19">
        <v>60</v>
      </c>
    </row>
    <row r="20" spans="1:17" x14ac:dyDescent="0.25">
      <c r="A20" s="49" t="s">
        <v>20</v>
      </c>
      <c r="B20" s="49" t="s">
        <v>22</v>
      </c>
      <c r="C20" s="49" t="s">
        <v>25</v>
      </c>
      <c r="D20" t="s">
        <v>0</v>
      </c>
      <c r="F20" s="49" t="s">
        <v>22</v>
      </c>
      <c r="G20" s="49" t="s">
        <v>28</v>
      </c>
      <c r="M20" s="49" t="s">
        <v>85</v>
      </c>
      <c r="N20" s="49" t="s">
        <v>85</v>
      </c>
    </row>
    <row r="21" spans="1:17" x14ac:dyDescent="0.25">
      <c r="E21" s="49" t="s">
        <v>85</v>
      </c>
      <c r="G21" s="49" t="s">
        <v>28</v>
      </c>
      <c r="H21" s="49" t="s">
        <v>53</v>
      </c>
      <c r="I21" s="49" t="s">
        <v>54</v>
      </c>
      <c r="J21" t="s">
        <v>0</v>
      </c>
      <c r="K21" s="49" t="s">
        <v>22</v>
      </c>
      <c r="L21" s="49" t="s">
        <v>85</v>
      </c>
      <c r="M21" s="49" t="s">
        <v>85</v>
      </c>
      <c r="N21" s="49" t="s">
        <v>85</v>
      </c>
      <c r="O21" s="49" t="s">
        <v>85</v>
      </c>
      <c r="P21" s="49" t="s">
        <v>22</v>
      </c>
      <c r="Q21">
        <v>-41</v>
      </c>
    </row>
    <row r="22" spans="1:17" x14ac:dyDescent="0.25">
      <c r="E22" s="49" t="s">
        <v>85</v>
      </c>
      <c r="G22" s="49" t="s">
        <v>28</v>
      </c>
      <c r="H22" s="49" t="s">
        <v>55</v>
      </c>
      <c r="I22" s="49" t="s">
        <v>56</v>
      </c>
      <c r="J22" t="s">
        <v>0</v>
      </c>
      <c r="K22" s="49" t="s">
        <v>22</v>
      </c>
      <c r="L22" s="49" t="s">
        <v>85</v>
      </c>
      <c r="M22" s="49" t="s">
        <v>85</v>
      </c>
      <c r="N22" s="49" t="s">
        <v>85</v>
      </c>
      <c r="O22" s="49" t="s">
        <v>85</v>
      </c>
      <c r="P22" s="49" t="s">
        <v>22</v>
      </c>
      <c r="Q22">
        <v>-47</v>
      </c>
    </row>
    <row r="23" spans="1:17" x14ac:dyDescent="0.25">
      <c r="E23" s="49" t="s">
        <v>85</v>
      </c>
      <c r="G23" s="49" t="s">
        <v>28</v>
      </c>
      <c r="H23" s="49" t="s">
        <v>57</v>
      </c>
      <c r="I23" s="49" t="s">
        <v>58</v>
      </c>
      <c r="J23" t="s">
        <v>0</v>
      </c>
      <c r="K23" s="49" t="s">
        <v>22</v>
      </c>
      <c r="L23" s="49" t="s">
        <v>85</v>
      </c>
      <c r="M23" s="49" t="s">
        <v>85</v>
      </c>
      <c r="N23" s="49" t="s">
        <v>85</v>
      </c>
      <c r="O23" s="49" t="s">
        <v>85</v>
      </c>
      <c r="P23" s="49" t="s">
        <v>22</v>
      </c>
      <c r="Q23">
        <v>-47</v>
      </c>
    </row>
    <row r="24" spans="1:17" x14ac:dyDescent="0.25">
      <c r="E24" s="49" t="s">
        <v>85</v>
      </c>
      <c r="G24" s="49" t="s">
        <v>28</v>
      </c>
      <c r="H24" s="49" t="s">
        <v>59</v>
      </c>
      <c r="I24" s="49" t="s">
        <v>60</v>
      </c>
      <c r="J24" t="s">
        <v>0</v>
      </c>
      <c r="K24" s="49" t="s">
        <v>22</v>
      </c>
      <c r="L24" s="49" t="s">
        <v>85</v>
      </c>
      <c r="M24" s="49" t="s">
        <v>85</v>
      </c>
      <c r="N24" s="49" t="s">
        <v>85</v>
      </c>
      <c r="O24" s="49" t="s">
        <v>85</v>
      </c>
      <c r="P24" s="49" t="s">
        <v>22</v>
      </c>
      <c r="Q24">
        <v>-47</v>
      </c>
    </row>
    <row r="25" spans="1:17" x14ac:dyDescent="0.25">
      <c r="E25" s="49" t="s">
        <v>85</v>
      </c>
      <c r="G25" s="49" t="s">
        <v>28</v>
      </c>
      <c r="H25" s="49" t="s">
        <v>61</v>
      </c>
      <c r="I25" s="49" t="s">
        <v>62</v>
      </c>
      <c r="J25" t="s">
        <v>0</v>
      </c>
      <c r="K25" s="49" t="s">
        <v>22</v>
      </c>
      <c r="L25" s="49" t="s">
        <v>85</v>
      </c>
      <c r="M25" s="49" t="s">
        <v>85</v>
      </c>
      <c r="N25" s="49" t="s">
        <v>85</v>
      </c>
      <c r="O25" s="49" t="s">
        <v>85</v>
      </c>
      <c r="P25" s="49" t="s">
        <v>22</v>
      </c>
      <c r="Q25">
        <v>-54</v>
      </c>
    </row>
    <row r="26" spans="1:17" x14ac:dyDescent="0.25">
      <c r="E26" s="49" t="s">
        <v>85</v>
      </c>
      <c r="G26" s="49" t="s">
        <v>28</v>
      </c>
      <c r="H26" s="49" t="s">
        <v>63</v>
      </c>
      <c r="I26" s="49" t="s">
        <v>64</v>
      </c>
      <c r="J26" t="s">
        <v>0</v>
      </c>
      <c r="K26" s="49" t="s">
        <v>22</v>
      </c>
      <c r="L26" s="49" t="s">
        <v>85</v>
      </c>
      <c r="M26" s="49" t="s">
        <v>85</v>
      </c>
      <c r="N26" s="49" t="s">
        <v>85</v>
      </c>
      <c r="O26" s="49" t="s">
        <v>85</v>
      </c>
      <c r="P26" s="49" t="s">
        <v>22</v>
      </c>
      <c r="Q26">
        <v>-54</v>
      </c>
    </row>
    <row r="27" spans="1:17" x14ac:dyDescent="0.25">
      <c r="E27" s="49" t="s">
        <v>85</v>
      </c>
      <c r="G27" s="49" t="s">
        <v>28</v>
      </c>
      <c r="H27" s="49" t="s">
        <v>65</v>
      </c>
      <c r="I27" s="49" t="s">
        <v>66</v>
      </c>
      <c r="J27" t="s">
        <v>0</v>
      </c>
      <c r="K27" s="49" t="s">
        <v>22</v>
      </c>
      <c r="L27" s="49" t="s">
        <v>85</v>
      </c>
      <c r="M27" s="49" t="s">
        <v>85</v>
      </c>
      <c r="N27" s="49" t="s">
        <v>85</v>
      </c>
      <c r="O27" s="49" t="s">
        <v>85</v>
      </c>
      <c r="P27" s="49" t="s">
        <v>22</v>
      </c>
      <c r="Q27">
        <v>-62</v>
      </c>
    </row>
    <row r="28" spans="1:17" x14ac:dyDescent="0.25">
      <c r="E28" s="49" t="s">
        <v>85</v>
      </c>
      <c r="G28" s="49" t="s">
        <v>28</v>
      </c>
      <c r="H28" s="49" t="s">
        <v>67</v>
      </c>
      <c r="I28" s="49" t="s">
        <v>68</v>
      </c>
      <c r="J28" t="s">
        <v>0</v>
      </c>
      <c r="K28" s="49" t="s">
        <v>22</v>
      </c>
      <c r="L28" s="49" t="s">
        <v>85</v>
      </c>
      <c r="M28" s="49" t="s">
        <v>85</v>
      </c>
      <c r="N28" s="49" t="s">
        <v>85</v>
      </c>
      <c r="O28" s="49" t="s">
        <v>85</v>
      </c>
      <c r="P28" s="49" t="s">
        <v>22</v>
      </c>
      <c r="Q28">
        <v>-62</v>
      </c>
    </row>
    <row r="29" spans="1:17" x14ac:dyDescent="0.25">
      <c r="E29" s="49" t="s">
        <v>85</v>
      </c>
      <c r="G29" s="49" t="s">
        <v>28</v>
      </c>
      <c r="H29" s="49" t="s">
        <v>69</v>
      </c>
      <c r="I29" s="49" t="s">
        <v>70</v>
      </c>
      <c r="J29" t="s">
        <v>0</v>
      </c>
      <c r="K29" s="49" t="s">
        <v>22</v>
      </c>
      <c r="L29" s="49" t="s">
        <v>85</v>
      </c>
      <c r="M29" s="49" t="s">
        <v>85</v>
      </c>
      <c r="N29" s="49" t="s">
        <v>85</v>
      </c>
      <c r="O29" s="49" t="s">
        <v>85</v>
      </c>
      <c r="P29" s="49" t="s">
        <v>22</v>
      </c>
      <c r="Q29">
        <v>62</v>
      </c>
    </row>
    <row r="30" spans="1:17" x14ac:dyDescent="0.25">
      <c r="A30" s="49" t="s">
        <v>21</v>
      </c>
      <c r="B30" s="49" t="s">
        <v>22</v>
      </c>
      <c r="C30" s="50" t="s">
        <v>26</v>
      </c>
      <c r="D30" s="48" t="s">
        <v>1</v>
      </c>
      <c r="F30" s="49" t="s">
        <v>22</v>
      </c>
      <c r="G30" s="49" t="s">
        <v>28</v>
      </c>
      <c r="M30" s="49" t="s">
        <v>85</v>
      </c>
      <c r="N30" s="49" t="s">
        <v>85</v>
      </c>
    </row>
    <row r="31" spans="1:17" x14ac:dyDescent="0.25">
      <c r="E31" s="49" t="s">
        <v>85</v>
      </c>
      <c r="G31" s="49" t="s">
        <v>28</v>
      </c>
      <c r="H31" s="51" t="s">
        <v>71</v>
      </c>
      <c r="I31" s="51" t="s">
        <v>72</v>
      </c>
      <c r="J31" t="s">
        <v>1</v>
      </c>
      <c r="K31" s="49" t="s">
        <v>22</v>
      </c>
      <c r="L31" s="49" t="s">
        <v>85</v>
      </c>
      <c r="M31" s="49" t="s">
        <v>85</v>
      </c>
      <c r="N31" s="49" t="s">
        <v>85</v>
      </c>
      <c r="O31" s="49" t="s">
        <v>85</v>
      </c>
      <c r="P31" s="49" t="s">
        <v>22</v>
      </c>
      <c r="Q31" s="47">
        <v>-39</v>
      </c>
    </row>
    <row r="32" spans="1:17" x14ac:dyDescent="0.25">
      <c r="E32" s="49" t="s">
        <v>85</v>
      </c>
      <c r="G32" s="49" t="s">
        <v>28</v>
      </c>
      <c r="H32" s="51" t="s">
        <v>73</v>
      </c>
      <c r="I32" s="51" t="s">
        <v>74</v>
      </c>
      <c r="J32" t="s">
        <v>1</v>
      </c>
      <c r="K32" s="49" t="s">
        <v>22</v>
      </c>
      <c r="L32" s="49" t="s">
        <v>85</v>
      </c>
      <c r="M32" s="49" t="s">
        <v>85</v>
      </c>
      <c r="N32" s="49" t="s">
        <v>85</v>
      </c>
      <c r="O32" s="49" t="s">
        <v>85</v>
      </c>
      <c r="P32" s="49" t="s">
        <v>22</v>
      </c>
      <c r="Q32" s="47">
        <v>-46</v>
      </c>
    </row>
    <row r="33" spans="5:17" x14ac:dyDescent="0.25">
      <c r="E33" s="49" t="s">
        <v>85</v>
      </c>
      <c r="G33" s="49" t="s">
        <v>28</v>
      </c>
      <c r="H33" s="51" t="s">
        <v>75</v>
      </c>
      <c r="I33" s="51" t="s">
        <v>76</v>
      </c>
      <c r="J33" t="s">
        <v>1</v>
      </c>
      <c r="K33" s="49" t="s">
        <v>22</v>
      </c>
      <c r="L33" s="49" t="s">
        <v>85</v>
      </c>
      <c r="M33" s="49" t="s">
        <v>85</v>
      </c>
      <c r="N33" s="49" t="s">
        <v>85</v>
      </c>
      <c r="O33" s="49" t="s">
        <v>85</v>
      </c>
      <c r="P33" s="49" t="s">
        <v>22</v>
      </c>
      <c r="Q33" s="47">
        <v>-54</v>
      </c>
    </row>
    <row r="34" spans="5:17" x14ac:dyDescent="0.25">
      <c r="E34" s="49" t="s">
        <v>85</v>
      </c>
      <c r="G34" s="49" t="s">
        <v>28</v>
      </c>
      <c r="H34" s="51" t="s">
        <v>77</v>
      </c>
      <c r="I34" s="51" t="s">
        <v>78</v>
      </c>
      <c r="J34" t="s">
        <v>1</v>
      </c>
      <c r="K34" s="49" t="s">
        <v>22</v>
      </c>
      <c r="L34" s="49" t="s">
        <v>85</v>
      </c>
      <c r="M34" s="49" t="s">
        <v>85</v>
      </c>
      <c r="N34" s="49" t="s">
        <v>85</v>
      </c>
      <c r="O34" s="49" t="s">
        <v>85</v>
      </c>
      <c r="P34" s="49" t="s">
        <v>22</v>
      </c>
      <c r="Q34" s="52">
        <v>-60</v>
      </c>
    </row>
    <row r="35" spans="5:17" x14ac:dyDescent="0.25">
      <c r="E35" s="49" t="s">
        <v>85</v>
      </c>
      <c r="G35" s="49" t="s">
        <v>28</v>
      </c>
      <c r="H35" s="51" t="s">
        <v>79</v>
      </c>
      <c r="I35" s="51" t="s">
        <v>80</v>
      </c>
      <c r="J35" t="s">
        <v>1</v>
      </c>
      <c r="K35" s="49" t="s">
        <v>22</v>
      </c>
      <c r="L35" s="49" t="s">
        <v>85</v>
      </c>
      <c r="M35" s="49" t="s">
        <v>85</v>
      </c>
      <c r="N35" s="49" t="s">
        <v>85</v>
      </c>
      <c r="O35" s="49" t="s">
        <v>85</v>
      </c>
      <c r="P35" s="49" t="s">
        <v>22</v>
      </c>
      <c r="Q35" s="47">
        <v>60</v>
      </c>
    </row>
  </sheetData>
  <phoneticPr fontId="12" type="noConversion"/>
  <pageMargins left="0.7" right="0.7" top="0.75" bottom="0.75" header="0.3" footer="0.3"/>
  <pageSetup paperSize="9" fitToWidth="0" fitToHeight="0" orientation="portrait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FAD21-EE7E-4F3C-9390-7FCD8B4EFA5E}">
  <sheetPr codeName="Feuil3">
    <tabColor rgb="FF92D050"/>
    <pageSetUpPr fitToPage="1"/>
  </sheetPr>
  <dimension ref="B2:X51"/>
  <sheetViews>
    <sheetView zoomScale="85" zoomScaleNormal="85" workbookViewId="0">
      <pane ySplit="10" topLeftCell="A11" activePane="bottomLeft" state="frozen"/>
      <selection pane="bottomLeft" activeCell="E1" sqref="E1:E1048576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9.71093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78"/>
      <c r="C6" s="79"/>
      <c r="D6" s="79"/>
      <c r="E6" s="80"/>
      <c r="F6"/>
      <c r="G6" s="84" t="s">
        <v>83</v>
      </c>
      <c r="H6" s="85"/>
      <c r="I6" s="85"/>
      <c r="J6" s="86" t="s">
        <v>83</v>
      </c>
      <c r="K6" s="87"/>
      <c r="L6" s="88"/>
      <c r="M6" s="86" t="s">
        <v>83</v>
      </c>
      <c r="N6" s="87"/>
      <c r="O6" s="88"/>
      <c r="P6" s="86" t="s">
        <v>83</v>
      </c>
      <c r="Q6" s="87"/>
      <c r="R6" s="88"/>
      <c r="S6" s="86" t="s">
        <v>83</v>
      </c>
      <c r="T6" s="87"/>
      <c r="U6" s="88"/>
      <c r="V6" s="86" t="s">
        <v>83</v>
      </c>
      <c r="W6" s="87"/>
      <c r="X6" s="88"/>
    </row>
    <row r="7" spans="2:24" ht="15.75" thickBot="1" x14ac:dyDescent="0.3">
      <c r="B7" s="81"/>
      <c r="C7" s="82"/>
      <c r="D7" s="82"/>
      <c r="E7" s="83"/>
      <c r="F7"/>
      <c r="G7" s="89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1"/>
    </row>
    <row r="8" spans="2:24" ht="13.5" thickBot="1" x14ac:dyDescent="0.25">
      <c r="B8" s="96" t="s">
        <v>6</v>
      </c>
      <c r="C8" s="97"/>
      <c r="D8" s="97"/>
      <c r="E8" s="97"/>
      <c r="F8" s="98"/>
      <c r="G8" s="99" t="s">
        <v>7</v>
      </c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1"/>
    </row>
    <row r="9" spans="2:24" ht="27" thickBot="1" x14ac:dyDescent="0.3">
      <c r="B9" s="102" t="s">
        <v>88</v>
      </c>
      <c r="C9" s="103"/>
      <c r="D9" s="103"/>
      <c r="E9" s="103"/>
      <c r="F9" s="103"/>
      <c r="G9" s="104"/>
      <c r="H9" s="105"/>
      <c r="I9" s="106"/>
      <c r="J9" s="107"/>
      <c r="K9" s="108"/>
      <c r="L9" s="109"/>
      <c r="M9" s="107"/>
      <c r="N9" s="108"/>
      <c r="O9" s="110"/>
      <c r="P9" s="107"/>
      <c r="Q9" s="108"/>
      <c r="R9" s="109"/>
      <c r="S9" s="107"/>
      <c r="T9" s="108"/>
      <c r="U9" s="109"/>
      <c r="V9" s="107"/>
      <c r="W9" s="108"/>
      <c r="X9" s="109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86</v>
      </c>
      <c r="I10" s="7" t="s">
        <v>87</v>
      </c>
      <c r="J10" s="13" t="s">
        <v>12</v>
      </c>
      <c r="K10" s="6" t="s">
        <v>86</v>
      </c>
      <c r="L10" s="7" t="s">
        <v>87</v>
      </c>
      <c r="M10" s="13" t="s">
        <v>12</v>
      </c>
      <c r="N10" s="6" t="s">
        <v>86</v>
      </c>
      <c r="O10" s="7" t="s">
        <v>87</v>
      </c>
      <c r="P10" s="13" t="s">
        <v>12</v>
      </c>
      <c r="Q10" s="6" t="s">
        <v>86</v>
      </c>
      <c r="R10" s="7" t="s">
        <v>87</v>
      </c>
      <c r="S10" s="13" t="s">
        <v>12</v>
      </c>
      <c r="T10" s="6" t="s">
        <v>86</v>
      </c>
      <c r="U10" s="7" t="s">
        <v>87</v>
      </c>
      <c r="V10" s="14" t="s">
        <v>12</v>
      </c>
      <c r="W10" s="6" t="s">
        <v>86</v>
      </c>
      <c r="X10" s="7" t="s">
        <v>87</v>
      </c>
    </row>
    <row r="11" spans="2:24" ht="30" customHeight="1" x14ac:dyDescent="0.2">
      <c r="B11" s="15"/>
      <c r="C11" s="16"/>
      <c r="D11" s="16" t="s">
        <v>13</v>
      </c>
      <c r="E11" s="92" t="str">
        <f>IF(INDEX(Saisie_CAT[],1,MATCH("Masculins",Saisie_CAT[#Headers],0))=0,"",IF(INDEX(Saisie_CAT[],1,MATCH("Masculins",Saisie_CAT[#Headers],0))&lt;0,(INDEX(Saisie_CAT[],1,MATCH("Masculins",Saisie_CAT[#Headers],0)))&amp;" kg","+"&amp;(INDEX(Saisie_CAT[],1,MATCH("Masculins",Saisie_CAT[#Headers],0))&amp;" kg")))</f>
        <v>-41 kg</v>
      </c>
      <c r="F11" s="43"/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93"/>
      <c r="F12" s="44"/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26"/>
      <c r="C13" s="27"/>
      <c r="D13" s="27" t="s">
        <v>13</v>
      </c>
      <c r="E13" s="111" t="str">
        <f>IF(INDEX(Saisie_CAT[],2,MATCH("Masculins",Saisie_CAT[#Headers],0))=0,"",IF(INDEX(Saisie_CAT[],2,MATCH("Masculins",Saisie_CAT[#Headers],0))&lt;0,(INDEX(Saisie_CAT[],2,MATCH("Masculins",Saisie_CAT[#Headers],0)))&amp;" kg","+"&amp;(INDEX(Saisie_CAT[],2,MATCH("Masculins",Saisie_CAT[#Headers],0))&amp;" kg")))</f>
        <v>-47 kg</v>
      </c>
      <c r="F13" s="45"/>
      <c r="G13" s="26"/>
      <c r="H13" s="27"/>
      <c r="I13" s="28"/>
      <c r="J13" s="26"/>
      <c r="K13" s="27"/>
      <c r="L13" s="28"/>
      <c r="M13" s="26"/>
      <c r="N13" s="27"/>
      <c r="O13" s="29"/>
      <c r="P13" s="26"/>
      <c r="Q13" s="27"/>
      <c r="R13" s="28"/>
      <c r="S13" s="26"/>
      <c r="T13" s="27"/>
      <c r="U13" s="28"/>
      <c r="V13" s="26"/>
      <c r="W13" s="27"/>
      <c r="X13" s="28"/>
    </row>
    <row r="14" spans="2:24" ht="30" customHeight="1" x14ac:dyDescent="0.2">
      <c r="B14" s="30"/>
      <c r="C14" s="31"/>
      <c r="D14" s="31" t="s">
        <v>14</v>
      </c>
      <c r="E14" s="112"/>
      <c r="F14" s="46"/>
      <c r="G14" s="30"/>
      <c r="H14" s="31"/>
      <c r="I14" s="32"/>
      <c r="J14" s="30"/>
      <c r="K14" s="31"/>
      <c r="L14" s="32"/>
      <c r="M14" s="30"/>
      <c r="N14" s="31"/>
      <c r="O14" s="33"/>
      <c r="P14" s="30"/>
      <c r="Q14" s="31"/>
      <c r="R14" s="32"/>
      <c r="S14" s="30"/>
      <c r="T14" s="31"/>
      <c r="U14" s="32"/>
      <c r="V14" s="30"/>
      <c r="W14" s="31"/>
      <c r="X14" s="32"/>
    </row>
    <row r="15" spans="2:24" ht="30" customHeight="1" x14ac:dyDescent="0.2">
      <c r="B15" s="15"/>
      <c r="C15" s="16"/>
      <c r="D15" s="16"/>
      <c r="E15" s="112"/>
      <c r="F15" s="54"/>
      <c r="G15" s="15"/>
      <c r="H15" s="16"/>
      <c r="I15" s="55"/>
      <c r="J15" s="15"/>
      <c r="K15" s="16"/>
      <c r="L15" s="55"/>
      <c r="M15" s="15"/>
      <c r="N15" s="16"/>
      <c r="O15" s="53"/>
      <c r="P15" s="15"/>
      <c r="Q15" s="16"/>
      <c r="R15" s="55"/>
      <c r="S15" s="15"/>
      <c r="T15" s="16"/>
      <c r="U15" s="55"/>
      <c r="V15" s="15"/>
      <c r="W15" s="16"/>
      <c r="X15" s="55"/>
    </row>
    <row r="16" spans="2:24" ht="30" customHeight="1" thickBot="1" x14ac:dyDescent="0.25">
      <c r="B16" s="22"/>
      <c r="C16" s="23"/>
      <c r="D16" s="23"/>
      <c r="E16" s="93"/>
      <c r="F16" s="56"/>
      <c r="G16" s="22"/>
      <c r="H16" s="23"/>
      <c r="I16" s="24"/>
      <c r="J16" s="22"/>
      <c r="K16" s="23"/>
      <c r="L16" s="24"/>
      <c r="M16" s="22"/>
      <c r="N16" s="23"/>
      <c r="O16" s="25"/>
      <c r="P16" s="22"/>
      <c r="Q16" s="23"/>
      <c r="R16" s="24"/>
      <c r="S16" s="22"/>
      <c r="T16" s="23"/>
      <c r="U16" s="24"/>
      <c r="V16" s="22"/>
      <c r="W16" s="23"/>
      <c r="X16" s="24"/>
    </row>
    <row r="17" spans="2:24" ht="30" customHeight="1" thickTop="1" x14ac:dyDescent="0.2">
      <c r="B17" s="26"/>
      <c r="C17" s="27"/>
      <c r="D17" s="27" t="s">
        <v>13</v>
      </c>
      <c r="E17" s="111" t="str">
        <f>IF(INDEX(Saisie_CAT[],3,MATCH("Masculins",Saisie_CAT[#Headers],0))=0,"",IF(INDEX(Saisie_CAT[],3,MATCH("Masculins",Saisie_CAT[#Headers],0))&lt;0,(INDEX(Saisie_CAT[],3,MATCH("Masculins",Saisie_CAT[#Headers],0)))&amp;" kg","+"&amp;(INDEX(Saisie_CAT[],3,MATCH("Masculins",Saisie_CAT[#Headers],0))&amp;" kg")))</f>
        <v>-54 kg</v>
      </c>
      <c r="F17" s="45"/>
      <c r="G17" s="26"/>
      <c r="H17" s="27"/>
      <c r="I17" s="28"/>
      <c r="J17" s="26"/>
      <c r="K17" s="27"/>
      <c r="L17" s="28"/>
      <c r="M17" s="26"/>
      <c r="N17" s="27"/>
      <c r="O17" s="29"/>
      <c r="P17" s="26"/>
      <c r="Q17" s="27"/>
      <c r="R17" s="28"/>
      <c r="S17" s="26"/>
      <c r="T17" s="27"/>
      <c r="U17" s="28"/>
      <c r="V17" s="26"/>
      <c r="W17" s="27"/>
      <c r="X17" s="28"/>
    </row>
    <row r="18" spans="2:24" ht="30" customHeight="1" x14ac:dyDescent="0.2">
      <c r="B18" s="30"/>
      <c r="C18" s="31"/>
      <c r="D18" s="31" t="s">
        <v>14</v>
      </c>
      <c r="E18" s="112"/>
      <c r="F18" s="46"/>
      <c r="G18" s="30"/>
      <c r="H18" s="31"/>
      <c r="I18" s="32"/>
      <c r="J18" s="30"/>
      <c r="K18" s="31"/>
      <c r="L18" s="32"/>
      <c r="M18" s="30"/>
      <c r="N18" s="31"/>
      <c r="O18" s="33"/>
      <c r="P18" s="30"/>
      <c r="Q18" s="31"/>
      <c r="R18" s="32"/>
      <c r="S18" s="30"/>
      <c r="T18" s="31"/>
      <c r="U18" s="32"/>
      <c r="V18" s="30"/>
      <c r="W18" s="31"/>
      <c r="X18" s="32"/>
    </row>
    <row r="19" spans="2:24" ht="30" customHeight="1" x14ac:dyDescent="0.2">
      <c r="B19" s="57"/>
      <c r="C19" s="58"/>
      <c r="D19" s="58"/>
      <c r="E19" s="112"/>
      <c r="F19" s="60"/>
      <c r="G19" s="57"/>
      <c r="H19" s="58"/>
      <c r="I19" s="61"/>
      <c r="J19" s="57"/>
      <c r="K19" s="58"/>
      <c r="L19" s="61"/>
      <c r="M19" s="57"/>
      <c r="N19" s="58"/>
      <c r="O19" s="59"/>
      <c r="P19" s="57"/>
      <c r="Q19" s="58"/>
      <c r="R19" s="61"/>
      <c r="S19" s="57"/>
      <c r="T19" s="58"/>
      <c r="U19" s="61"/>
      <c r="V19" s="57"/>
      <c r="W19" s="58"/>
      <c r="X19" s="61"/>
    </row>
    <row r="20" spans="2:24" ht="30" customHeight="1" thickBot="1" x14ac:dyDescent="0.25">
      <c r="B20" s="22"/>
      <c r="C20" s="23"/>
      <c r="D20" s="23"/>
      <c r="E20" s="93"/>
      <c r="F20" s="56"/>
      <c r="G20" s="22"/>
      <c r="H20" s="23"/>
      <c r="I20" s="24"/>
      <c r="J20" s="22"/>
      <c r="K20" s="23"/>
      <c r="L20" s="24"/>
      <c r="M20" s="22"/>
      <c r="N20" s="23"/>
      <c r="O20" s="25"/>
      <c r="P20" s="22"/>
      <c r="Q20" s="23"/>
      <c r="R20" s="24"/>
      <c r="S20" s="22"/>
      <c r="T20" s="23"/>
      <c r="U20" s="24"/>
      <c r="V20" s="22"/>
      <c r="W20" s="23"/>
      <c r="X20" s="24"/>
    </row>
    <row r="21" spans="2:24" ht="30" customHeight="1" thickTop="1" x14ac:dyDescent="0.2">
      <c r="B21" s="26"/>
      <c r="C21" s="27"/>
      <c r="D21" s="27" t="s">
        <v>13</v>
      </c>
      <c r="E21" s="111" t="str">
        <f>IF(INDEX(Saisie_CAT[],4,MATCH("Masculins",Saisie_CAT[#Headers],0))=0,"",IF(INDEX(Saisie_CAT[],4,MATCH("Masculins",Saisie_CAT[#Headers],0))&lt;0,(INDEX(Saisie_CAT[],4,MATCH("Masculins",Saisie_CAT[#Headers],0)))&amp;" kg","+"&amp;(INDEX(Saisie_CAT[],4,MATCH("Masculins",Saisie_CAT[#Headers],0))&amp;" kg")))</f>
        <v>-62 kg</v>
      </c>
      <c r="F21" s="45"/>
      <c r="G21" s="26"/>
      <c r="H21" s="27"/>
      <c r="I21" s="28"/>
      <c r="J21" s="26"/>
      <c r="K21" s="27"/>
      <c r="L21" s="28"/>
      <c r="M21" s="26"/>
      <c r="N21" s="27"/>
      <c r="O21" s="29"/>
      <c r="P21" s="26"/>
      <c r="Q21" s="27"/>
      <c r="R21" s="28"/>
      <c r="S21" s="26"/>
      <c r="T21" s="27"/>
      <c r="U21" s="28"/>
      <c r="V21" s="26"/>
      <c r="W21" s="27"/>
      <c r="X21" s="28"/>
    </row>
    <row r="22" spans="2:24" ht="30" customHeight="1" x14ac:dyDescent="0.2">
      <c r="B22" s="30"/>
      <c r="C22" s="31"/>
      <c r="D22" s="31" t="s">
        <v>14</v>
      </c>
      <c r="E22" s="112"/>
      <c r="F22" s="46"/>
      <c r="G22" s="30"/>
      <c r="H22" s="31"/>
      <c r="I22" s="32"/>
      <c r="J22" s="30"/>
      <c r="K22" s="31"/>
      <c r="L22" s="32"/>
      <c r="M22" s="30"/>
      <c r="N22" s="31"/>
      <c r="O22" s="33"/>
      <c r="P22" s="30"/>
      <c r="Q22" s="31"/>
      <c r="R22" s="32"/>
      <c r="S22" s="30"/>
      <c r="T22" s="31"/>
      <c r="U22" s="32"/>
      <c r="V22" s="30"/>
      <c r="W22" s="31"/>
      <c r="X22" s="32"/>
    </row>
    <row r="23" spans="2:24" ht="30" customHeight="1" x14ac:dyDescent="0.2">
      <c r="B23" s="57"/>
      <c r="C23" s="58"/>
      <c r="D23" s="58"/>
      <c r="E23" s="112"/>
      <c r="F23" s="60"/>
      <c r="G23" s="57"/>
      <c r="H23" s="58"/>
      <c r="I23" s="61"/>
      <c r="J23" s="57"/>
      <c r="K23" s="58"/>
      <c r="L23" s="61"/>
      <c r="M23" s="57"/>
      <c r="N23" s="58"/>
      <c r="O23" s="59"/>
      <c r="P23" s="57"/>
      <c r="Q23" s="58"/>
      <c r="R23" s="61"/>
      <c r="S23" s="57"/>
      <c r="T23" s="58"/>
      <c r="U23" s="61"/>
      <c r="V23" s="57"/>
      <c r="W23" s="58"/>
      <c r="X23" s="61"/>
    </row>
    <row r="24" spans="2:24" ht="30" customHeight="1" thickBot="1" x14ac:dyDescent="0.25">
      <c r="B24" s="22"/>
      <c r="C24" s="23"/>
      <c r="D24" s="23"/>
      <c r="E24" s="93"/>
      <c r="F24" s="56"/>
      <c r="G24" s="22"/>
      <c r="H24" s="23"/>
      <c r="I24" s="24"/>
      <c r="J24" s="22"/>
      <c r="K24" s="23"/>
      <c r="L24" s="24"/>
      <c r="M24" s="22"/>
      <c r="N24" s="23"/>
      <c r="O24" s="25"/>
      <c r="P24" s="22"/>
      <c r="Q24" s="23"/>
      <c r="R24" s="24"/>
      <c r="S24" s="22"/>
      <c r="T24" s="23"/>
      <c r="U24" s="24"/>
      <c r="V24" s="22"/>
      <c r="W24" s="23"/>
      <c r="X24" s="24"/>
    </row>
    <row r="25" spans="2:24" ht="30" customHeight="1" thickTop="1" x14ac:dyDescent="0.2">
      <c r="B25" s="26"/>
      <c r="C25" s="27"/>
      <c r="D25" s="27" t="s">
        <v>13</v>
      </c>
      <c r="E25" s="111" t="str">
        <f>IF(INDEX(Saisie_CAT[],5,MATCH("Masculins",Saisie_CAT[#Headers],0))=0,"",IF(INDEX(Saisie_CAT[],5,MATCH("Masculins",Saisie_CAT[#Headers],0))&lt;0,(INDEX(Saisie_CAT[],5,MATCH("Masculins",Saisie_CAT[#Headers],0)))&amp;" kg","+"&amp;(INDEX(Saisie_CAT[],5,MATCH("Masculins",Saisie_CAT[#Headers],0))&amp;" kg")))</f>
        <v>+62 kg</v>
      </c>
      <c r="F25" s="45"/>
      <c r="G25" s="26"/>
      <c r="H25" s="27"/>
      <c r="I25" s="28"/>
      <c r="J25" s="26"/>
      <c r="K25" s="27"/>
      <c r="L25" s="28"/>
      <c r="M25" s="26"/>
      <c r="N25" s="27"/>
      <c r="O25" s="29"/>
      <c r="P25" s="26"/>
      <c r="Q25" s="27"/>
      <c r="R25" s="28"/>
      <c r="S25" s="26"/>
      <c r="T25" s="27"/>
      <c r="U25" s="28"/>
      <c r="V25" s="26"/>
      <c r="W25" s="27"/>
      <c r="X25" s="28"/>
    </row>
    <row r="26" spans="2:24" ht="30" customHeight="1" x14ac:dyDescent="0.2">
      <c r="B26" s="30"/>
      <c r="C26" s="31"/>
      <c r="D26" s="31" t="s">
        <v>14</v>
      </c>
      <c r="E26" s="112"/>
      <c r="F26" s="46"/>
      <c r="G26" s="30"/>
      <c r="H26" s="31"/>
      <c r="I26" s="32"/>
      <c r="J26" s="30"/>
      <c r="K26" s="31"/>
      <c r="L26" s="32"/>
      <c r="M26" s="30"/>
      <c r="N26" s="31"/>
      <c r="O26" s="33"/>
      <c r="P26" s="30"/>
      <c r="Q26" s="31"/>
      <c r="R26" s="32"/>
      <c r="S26" s="30"/>
      <c r="T26" s="31"/>
      <c r="U26" s="32"/>
      <c r="V26" s="30"/>
      <c r="W26" s="31"/>
      <c r="X26" s="32"/>
    </row>
    <row r="27" spans="2:24" ht="30" customHeight="1" x14ac:dyDescent="0.2">
      <c r="B27" s="57"/>
      <c r="C27" s="58"/>
      <c r="D27" s="58"/>
      <c r="E27" s="112"/>
      <c r="F27" s="60"/>
      <c r="G27" s="57"/>
      <c r="H27" s="58"/>
      <c r="I27" s="61"/>
      <c r="J27" s="57"/>
      <c r="K27" s="58"/>
      <c r="L27" s="61"/>
      <c r="M27" s="57"/>
      <c r="N27" s="58"/>
      <c r="O27" s="59"/>
      <c r="P27" s="57"/>
      <c r="Q27" s="58"/>
      <c r="R27" s="61"/>
      <c r="S27" s="57"/>
      <c r="T27" s="58"/>
      <c r="U27" s="61"/>
      <c r="V27" s="57"/>
      <c r="W27" s="58"/>
      <c r="X27" s="61"/>
    </row>
    <row r="28" spans="2:24" ht="30" customHeight="1" thickBot="1" x14ac:dyDescent="0.25">
      <c r="B28" s="22"/>
      <c r="C28" s="23"/>
      <c r="D28" s="23"/>
      <c r="E28" s="93"/>
      <c r="F28" s="56"/>
      <c r="G28" s="22"/>
      <c r="H28" s="23"/>
      <c r="I28" s="24"/>
      <c r="J28" s="22"/>
      <c r="K28" s="23"/>
      <c r="L28" s="24"/>
      <c r="M28" s="22"/>
      <c r="N28" s="23"/>
      <c r="O28" s="25"/>
      <c r="P28" s="22"/>
      <c r="Q28" s="23"/>
      <c r="R28" s="24"/>
      <c r="S28" s="22"/>
      <c r="T28" s="23"/>
      <c r="U28" s="24"/>
      <c r="V28" s="22"/>
      <c r="W28" s="23"/>
      <c r="X28" s="24"/>
    </row>
    <row r="29" spans="2:24" ht="30" customHeight="1" thickTop="1" x14ac:dyDescent="0.2">
      <c r="B29" s="26"/>
      <c r="C29" s="27"/>
      <c r="D29" s="27" t="s">
        <v>13</v>
      </c>
      <c r="E29" s="111" t="str">
        <f>IF(INDEX(Saisie_CAT[],6,MATCH("Masculins",Saisie_CAT[#Headers],0))=0,"",IF(INDEX(Saisie_CAT[],6,MATCH("Masculins",Saisie_CAT[#Headers],0))&lt;0,(INDEX(Saisie_CAT[],6,MATCH("Masculins",Saisie_CAT[#Headers],0)))&amp;" kg","+"&amp;(INDEX(Saisie_CAT[],6,MATCH("Masculins",Saisie_CAT[#Headers],0))&amp;" kg")))</f>
        <v/>
      </c>
      <c r="F29" s="45"/>
      <c r="G29" s="26"/>
      <c r="H29" s="27"/>
      <c r="I29" s="28"/>
      <c r="J29" s="26"/>
      <c r="K29" s="27"/>
      <c r="L29" s="28"/>
      <c r="M29" s="26"/>
      <c r="N29" s="27"/>
      <c r="O29" s="29"/>
      <c r="P29" s="26"/>
      <c r="Q29" s="27"/>
      <c r="R29" s="28"/>
      <c r="S29" s="26"/>
      <c r="T29" s="27"/>
      <c r="U29" s="28"/>
      <c r="V29" s="26"/>
      <c r="W29" s="27"/>
      <c r="X29" s="28"/>
    </row>
    <row r="30" spans="2:24" ht="30" customHeight="1" x14ac:dyDescent="0.2">
      <c r="B30" s="30"/>
      <c r="C30" s="31"/>
      <c r="D30" s="31" t="s">
        <v>14</v>
      </c>
      <c r="E30" s="112"/>
      <c r="F30" s="46"/>
      <c r="G30" s="30"/>
      <c r="H30" s="31"/>
      <c r="I30" s="32"/>
      <c r="J30" s="30"/>
      <c r="K30" s="31"/>
      <c r="L30" s="32"/>
      <c r="M30" s="30"/>
      <c r="N30" s="31"/>
      <c r="O30" s="33"/>
      <c r="P30" s="30"/>
      <c r="Q30" s="31"/>
      <c r="R30" s="32"/>
      <c r="S30" s="30"/>
      <c r="T30" s="31"/>
      <c r="U30" s="32"/>
      <c r="V30" s="30"/>
      <c r="W30" s="31"/>
      <c r="X30" s="32"/>
    </row>
    <row r="31" spans="2:24" ht="30" customHeight="1" x14ac:dyDescent="0.2">
      <c r="B31" s="57"/>
      <c r="C31" s="58"/>
      <c r="D31" s="58"/>
      <c r="E31" s="112"/>
      <c r="F31" s="60"/>
      <c r="G31" s="57"/>
      <c r="H31" s="58"/>
      <c r="I31" s="61"/>
      <c r="J31" s="57"/>
      <c r="K31" s="58"/>
      <c r="L31" s="61"/>
      <c r="M31" s="57"/>
      <c r="N31" s="58"/>
      <c r="O31" s="59"/>
      <c r="P31" s="57"/>
      <c r="Q31" s="58"/>
      <c r="R31" s="61"/>
      <c r="S31" s="57"/>
      <c r="T31" s="58"/>
      <c r="U31" s="61"/>
      <c r="V31" s="57"/>
      <c r="W31" s="58"/>
      <c r="X31" s="61"/>
    </row>
    <row r="32" spans="2:24" ht="30" customHeight="1" thickBot="1" x14ac:dyDescent="0.25">
      <c r="B32" s="22"/>
      <c r="C32" s="23"/>
      <c r="D32" s="23"/>
      <c r="E32" s="93"/>
      <c r="F32" s="56"/>
      <c r="G32" s="22"/>
      <c r="H32" s="23"/>
      <c r="I32" s="24"/>
      <c r="J32" s="22"/>
      <c r="K32" s="23"/>
      <c r="L32" s="24"/>
      <c r="M32" s="22"/>
      <c r="N32" s="23"/>
      <c r="O32" s="25"/>
      <c r="P32" s="22"/>
      <c r="Q32" s="23"/>
      <c r="R32" s="24"/>
      <c r="S32" s="22"/>
      <c r="T32" s="23"/>
      <c r="U32" s="24"/>
      <c r="V32" s="22"/>
      <c r="W32" s="23"/>
      <c r="X32" s="24"/>
    </row>
    <row r="33" spans="2:24" ht="30" customHeight="1" thickTop="1" x14ac:dyDescent="0.2">
      <c r="B33" s="26"/>
      <c r="C33" s="27"/>
      <c r="D33" s="27" t="s">
        <v>13</v>
      </c>
      <c r="E33" s="111" t="str">
        <f>IF(INDEX(Saisie_CAT[],7,MATCH("Masculins",Saisie_CAT[#Headers],0))=0,"",IF(INDEX(Saisie_CAT[],7,MATCH("Masculins",Saisie_CAT[#Headers],0))&lt;0,(INDEX(Saisie_CAT[],7,MATCH("Masculins",Saisie_CAT[#Headers],0)))&amp;" kg","+"&amp;(INDEX(Saisie_CAT[],7,MATCH("Masculins",Saisie_CAT[#Headers],0))&amp;" kg")))</f>
        <v/>
      </c>
      <c r="F33" s="45"/>
      <c r="G33" s="26"/>
      <c r="H33" s="27"/>
      <c r="I33" s="28"/>
      <c r="J33" s="26"/>
      <c r="K33" s="27"/>
      <c r="L33" s="28"/>
      <c r="M33" s="26"/>
      <c r="N33" s="27"/>
      <c r="O33" s="29"/>
      <c r="P33" s="26"/>
      <c r="Q33" s="27"/>
      <c r="R33" s="28"/>
      <c r="S33" s="26"/>
      <c r="T33" s="27"/>
      <c r="U33" s="28"/>
      <c r="V33" s="26"/>
      <c r="W33" s="27"/>
      <c r="X33" s="28"/>
    </row>
    <row r="34" spans="2:24" ht="30" customHeight="1" x14ac:dyDescent="0.2">
      <c r="B34" s="30"/>
      <c r="C34" s="31"/>
      <c r="D34" s="31" t="s">
        <v>14</v>
      </c>
      <c r="E34" s="112"/>
      <c r="F34" s="46"/>
      <c r="G34" s="30"/>
      <c r="H34" s="31"/>
      <c r="I34" s="32"/>
      <c r="J34" s="30"/>
      <c r="K34" s="31"/>
      <c r="L34" s="32"/>
      <c r="M34" s="30"/>
      <c r="N34" s="31"/>
      <c r="O34" s="33"/>
      <c r="P34" s="30"/>
      <c r="Q34" s="31"/>
      <c r="R34" s="32"/>
      <c r="S34" s="30"/>
      <c r="T34" s="31"/>
      <c r="U34" s="32"/>
      <c r="V34" s="30"/>
      <c r="W34" s="31"/>
      <c r="X34" s="32"/>
    </row>
    <row r="35" spans="2:24" ht="30" customHeight="1" x14ac:dyDescent="0.2">
      <c r="B35" s="57"/>
      <c r="C35" s="58"/>
      <c r="D35" s="58"/>
      <c r="E35" s="112"/>
      <c r="F35" s="60"/>
      <c r="G35" s="57"/>
      <c r="H35" s="58"/>
      <c r="I35" s="61"/>
      <c r="J35" s="57"/>
      <c r="K35" s="58"/>
      <c r="L35" s="61"/>
      <c r="M35" s="57"/>
      <c r="N35" s="58"/>
      <c r="O35" s="59"/>
      <c r="P35" s="57"/>
      <c r="Q35" s="58"/>
      <c r="R35" s="61"/>
      <c r="S35" s="57"/>
      <c r="T35" s="58"/>
      <c r="U35" s="61"/>
      <c r="V35" s="57"/>
      <c r="W35" s="58"/>
      <c r="X35" s="61"/>
    </row>
    <row r="36" spans="2:24" ht="30" customHeight="1" thickBot="1" x14ac:dyDescent="0.25">
      <c r="B36" s="22"/>
      <c r="C36" s="23"/>
      <c r="D36" s="23"/>
      <c r="E36" s="93"/>
      <c r="F36" s="56"/>
      <c r="G36" s="22"/>
      <c r="H36" s="23"/>
      <c r="I36" s="24"/>
      <c r="J36" s="22"/>
      <c r="K36" s="23"/>
      <c r="L36" s="24"/>
      <c r="M36" s="22"/>
      <c r="N36" s="23"/>
      <c r="O36" s="25"/>
      <c r="P36" s="22"/>
      <c r="Q36" s="23"/>
      <c r="R36" s="24"/>
      <c r="S36" s="22"/>
      <c r="T36" s="23"/>
      <c r="U36" s="24"/>
      <c r="V36" s="22"/>
      <c r="W36" s="23"/>
      <c r="X36" s="24"/>
    </row>
    <row r="37" spans="2:24" ht="30" customHeight="1" thickTop="1" x14ac:dyDescent="0.2">
      <c r="B37" s="26"/>
      <c r="C37" s="27"/>
      <c r="D37" s="27" t="s">
        <v>13</v>
      </c>
      <c r="E37" s="111" t="str">
        <f>IF(INDEX(Saisie_CAT[],8,MATCH("Masculins",Saisie_CAT[#Headers],0))=0,"",IF(INDEX(Saisie_CAT[],8,MATCH("Masculins",Saisie_CAT[#Headers],0))&lt;0,(INDEX(Saisie_CAT[],8,MATCH("Masculins",Saisie_CAT[#Headers],0)))&amp;" kg","+"&amp;(INDEX(Saisie_CAT[],8,MATCH("Masculins",Saisie_CAT[#Headers],0))&amp;" kg")))</f>
        <v/>
      </c>
      <c r="F37" s="45"/>
      <c r="G37" s="26"/>
      <c r="H37" s="27"/>
      <c r="I37" s="28"/>
      <c r="J37" s="26"/>
      <c r="K37" s="27"/>
      <c r="L37" s="28"/>
      <c r="M37" s="26"/>
      <c r="N37" s="27"/>
      <c r="O37" s="29"/>
      <c r="P37" s="26"/>
      <c r="Q37" s="27"/>
      <c r="R37" s="28"/>
      <c r="S37" s="26"/>
      <c r="T37" s="27"/>
      <c r="U37" s="28"/>
      <c r="V37" s="26"/>
      <c r="W37" s="27"/>
      <c r="X37" s="28"/>
    </row>
    <row r="38" spans="2:24" ht="30" customHeight="1" x14ac:dyDescent="0.2">
      <c r="B38" s="30"/>
      <c r="C38" s="31"/>
      <c r="D38" s="31" t="s">
        <v>14</v>
      </c>
      <c r="E38" s="112"/>
      <c r="F38" s="46"/>
      <c r="G38" s="30"/>
      <c r="H38" s="31"/>
      <c r="I38" s="32"/>
      <c r="J38" s="30"/>
      <c r="K38" s="31"/>
      <c r="L38" s="32"/>
      <c r="M38" s="30"/>
      <c r="N38" s="31"/>
      <c r="O38" s="33"/>
      <c r="P38" s="30"/>
      <c r="Q38" s="31"/>
      <c r="R38" s="32"/>
      <c r="S38" s="30"/>
      <c r="T38" s="31"/>
      <c r="U38" s="32"/>
      <c r="V38" s="30"/>
      <c r="W38" s="31"/>
      <c r="X38" s="32"/>
    </row>
    <row r="39" spans="2:24" ht="30" customHeight="1" x14ac:dyDescent="0.2">
      <c r="B39" s="57"/>
      <c r="C39" s="58"/>
      <c r="D39" s="58"/>
      <c r="E39" s="112"/>
      <c r="F39" s="60"/>
      <c r="G39" s="57"/>
      <c r="H39" s="58"/>
      <c r="I39" s="61"/>
      <c r="J39" s="57"/>
      <c r="K39" s="58"/>
      <c r="L39" s="61"/>
      <c r="M39" s="57"/>
      <c r="N39" s="58"/>
      <c r="O39" s="59"/>
      <c r="P39" s="57"/>
      <c r="Q39" s="58"/>
      <c r="R39" s="61"/>
      <c r="S39" s="57"/>
      <c r="T39" s="58"/>
      <c r="U39" s="61"/>
      <c r="V39" s="57"/>
      <c r="W39" s="58"/>
      <c r="X39" s="61"/>
    </row>
    <row r="40" spans="2:24" ht="30" customHeight="1" thickBot="1" x14ac:dyDescent="0.25">
      <c r="B40" s="22"/>
      <c r="C40" s="23"/>
      <c r="D40" s="23"/>
      <c r="E40" s="93"/>
      <c r="F40" s="56"/>
      <c r="G40" s="22"/>
      <c r="H40" s="23"/>
      <c r="I40" s="24"/>
      <c r="J40" s="22"/>
      <c r="K40" s="23"/>
      <c r="L40" s="24"/>
      <c r="M40" s="22"/>
      <c r="N40" s="23"/>
      <c r="O40" s="25"/>
      <c r="P40" s="22"/>
      <c r="Q40" s="23"/>
      <c r="R40" s="24"/>
      <c r="S40" s="22"/>
      <c r="T40" s="23"/>
      <c r="U40" s="24"/>
      <c r="V40" s="22"/>
      <c r="W40" s="23"/>
      <c r="X40" s="24"/>
    </row>
    <row r="41" spans="2:24" ht="30" customHeight="1" thickTop="1" x14ac:dyDescent="0.2">
      <c r="B41" s="26"/>
      <c r="C41" s="27"/>
      <c r="D41" s="27" t="s">
        <v>13</v>
      </c>
      <c r="E41" s="111" t="str">
        <f>IF(INDEX(Saisie_CAT[],9,MATCH("Masculins",Saisie_CAT[#Headers],0))=0,"",IF(INDEX(Saisie_CAT[],9,MATCH("Masculins",Saisie_CAT[#Headers],0))&lt;0,(INDEX(Saisie_CAT[],9,MATCH("Masculins",Saisie_CAT[#Headers],0)))&amp;" kg","+"&amp;(INDEX(Saisie_CAT[],9,MATCH("Masculins",Saisie_CAT[#Headers],0))&amp;" kg")))</f>
        <v/>
      </c>
      <c r="F41" s="45"/>
      <c r="G41" s="26"/>
      <c r="H41" s="27"/>
      <c r="I41" s="28"/>
      <c r="J41" s="26"/>
      <c r="K41" s="27"/>
      <c r="L41" s="28"/>
      <c r="M41" s="26"/>
      <c r="N41" s="27"/>
      <c r="O41" s="29"/>
      <c r="P41" s="26"/>
      <c r="Q41" s="27"/>
      <c r="R41" s="28"/>
      <c r="S41" s="26"/>
      <c r="T41" s="27"/>
      <c r="U41" s="28"/>
      <c r="V41" s="26"/>
      <c r="W41" s="27"/>
      <c r="X41" s="28"/>
    </row>
    <row r="42" spans="2:24" ht="30" customHeight="1" x14ac:dyDescent="0.2">
      <c r="B42" s="30"/>
      <c r="C42" s="31"/>
      <c r="D42" s="31" t="s">
        <v>14</v>
      </c>
      <c r="E42" s="112"/>
      <c r="F42" s="46"/>
      <c r="G42" s="30"/>
      <c r="H42" s="31"/>
      <c r="I42" s="32"/>
      <c r="J42" s="30"/>
      <c r="K42" s="31"/>
      <c r="L42" s="32"/>
      <c r="M42" s="30"/>
      <c r="N42" s="31"/>
      <c r="O42" s="33"/>
      <c r="P42" s="30"/>
      <c r="Q42" s="31"/>
      <c r="R42" s="32"/>
      <c r="S42" s="30"/>
      <c r="T42" s="31"/>
      <c r="U42" s="32"/>
      <c r="V42" s="30"/>
      <c r="W42" s="31"/>
      <c r="X42" s="32"/>
    </row>
    <row r="43" spans="2:24" ht="30" customHeight="1" x14ac:dyDescent="0.2">
      <c r="B43" s="57"/>
      <c r="C43" s="58"/>
      <c r="D43" s="58"/>
      <c r="E43" s="112"/>
      <c r="F43" s="60"/>
      <c r="G43" s="57"/>
      <c r="H43" s="58"/>
      <c r="I43" s="61"/>
      <c r="J43" s="57"/>
      <c r="K43" s="58"/>
      <c r="L43" s="61"/>
      <c r="M43" s="57"/>
      <c r="N43" s="58"/>
      <c r="O43" s="59"/>
      <c r="P43" s="57"/>
      <c r="Q43" s="58"/>
      <c r="R43" s="61"/>
      <c r="S43" s="57"/>
      <c r="T43" s="58"/>
      <c r="U43" s="61"/>
      <c r="V43" s="57"/>
      <c r="W43" s="58"/>
      <c r="X43" s="61"/>
    </row>
    <row r="44" spans="2:24" ht="30" customHeight="1" thickBot="1" x14ac:dyDescent="0.25">
      <c r="B44" s="22"/>
      <c r="C44" s="23"/>
      <c r="D44" s="23"/>
      <c r="E44" s="93"/>
      <c r="F44" s="56"/>
      <c r="G44" s="22"/>
      <c r="H44" s="23"/>
      <c r="I44" s="24"/>
      <c r="J44" s="22"/>
      <c r="K44" s="23"/>
      <c r="L44" s="24"/>
      <c r="M44" s="22"/>
      <c r="N44" s="23"/>
      <c r="O44" s="25"/>
      <c r="P44" s="22"/>
      <c r="Q44" s="23"/>
      <c r="R44" s="24"/>
      <c r="S44" s="22"/>
      <c r="T44" s="23"/>
      <c r="U44" s="24"/>
      <c r="V44" s="22"/>
      <c r="W44" s="23"/>
      <c r="X44" s="24"/>
    </row>
    <row r="45" spans="2:24" ht="30" customHeight="1" thickTop="1" x14ac:dyDescent="0.2">
      <c r="B45" s="26"/>
      <c r="C45" s="27"/>
      <c r="D45" s="27" t="s">
        <v>13</v>
      </c>
      <c r="E45" s="111" t="str">
        <f>IF(INDEX(Saisie_CAT[],10,MATCH("Masculins",Saisie_CAT[#Headers],0))=0,"",IF(INDEX(Saisie_CAT[],10,MATCH("Masculins",Saisie_CAT[#Headers],0))&lt;0,(INDEX(Saisie_CAT[],10,MATCH("Masculins",Saisie_CAT[#Headers],0)))&amp;" kg","+"&amp;(INDEX(Saisie_CAT[],10,MATCH("Masculins",Saisie_CAT[#Headers],0))&amp;" kg")))</f>
        <v/>
      </c>
      <c r="F45" s="45"/>
      <c r="G45" s="26"/>
      <c r="H45" s="27"/>
      <c r="I45" s="28"/>
      <c r="J45" s="26"/>
      <c r="K45" s="27"/>
      <c r="L45" s="28"/>
      <c r="M45" s="26"/>
      <c r="N45" s="27"/>
      <c r="O45" s="29"/>
      <c r="P45" s="26"/>
      <c r="Q45" s="27"/>
      <c r="R45" s="28"/>
      <c r="S45" s="26"/>
      <c r="T45" s="27"/>
      <c r="U45" s="28"/>
      <c r="V45" s="26"/>
      <c r="W45" s="27"/>
      <c r="X45" s="28"/>
    </row>
    <row r="46" spans="2:24" ht="30" customHeight="1" x14ac:dyDescent="0.2">
      <c r="B46" s="30"/>
      <c r="C46" s="31"/>
      <c r="D46" s="31" t="s">
        <v>14</v>
      </c>
      <c r="E46" s="112"/>
      <c r="F46" s="46"/>
      <c r="G46" s="30"/>
      <c r="H46" s="31"/>
      <c r="I46" s="32"/>
      <c r="J46" s="30"/>
      <c r="K46" s="31"/>
      <c r="L46" s="32"/>
      <c r="M46" s="30"/>
      <c r="N46" s="31"/>
      <c r="O46" s="33"/>
      <c r="P46" s="30"/>
      <c r="Q46" s="31"/>
      <c r="R46" s="32"/>
      <c r="S46" s="30"/>
      <c r="T46" s="31"/>
      <c r="U46" s="32"/>
      <c r="V46" s="30"/>
      <c r="W46" s="31"/>
      <c r="X46" s="32"/>
    </row>
    <row r="47" spans="2:24" ht="30" customHeight="1" x14ac:dyDescent="0.2">
      <c r="B47" s="57"/>
      <c r="C47" s="58"/>
      <c r="D47" s="58"/>
      <c r="E47" s="112"/>
      <c r="F47" s="60"/>
      <c r="G47" s="57"/>
      <c r="H47" s="58"/>
      <c r="I47" s="61"/>
      <c r="J47" s="57"/>
      <c r="K47" s="58"/>
      <c r="L47" s="61"/>
      <c r="M47" s="57"/>
      <c r="N47" s="58"/>
      <c r="O47" s="59"/>
      <c r="P47" s="57"/>
      <c r="Q47" s="58"/>
      <c r="R47" s="61"/>
      <c r="S47" s="57"/>
      <c r="T47" s="58"/>
      <c r="U47" s="61"/>
      <c r="V47" s="57"/>
      <c r="W47" s="58"/>
      <c r="X47" s="61"/>
    </row>
    <row r="48" spans="2:24" ht="30" customHeight="1" thickBot="1" x14ac:dyDescent="0.25">
      <c r="B48" s="22"/>
      <c r="C48" s="23"/>
      <c r="D48" s="23"/>
      <c r="E48" s="93"/>
      <c r="F48" s="56"/>
      <c r="G48" s="22"/>
      <c r="H48" s="23"/>
      <c r="I48" s="24"/>
      <c r="J48" s="22"/>
      <c r="K48" s="23"/>
      <c r="L48" s="24"/>
      <c r="M48" s="22"/>
      <c r="N48" s="23"/>
      <c r="O48" s="25"/>
      <c r="P48" s="22"/>
      <c r="Q48" s="23"/>
      <c r="R48" s="24"/>
      <c r="S48" s="22"/>
      <c r="T48" s="23"/>
      <c r="U48" s="24"/>
      <c r="V48" s="22"/>
      <c r="W48" s="23"/>
      <c r="X48" s="24"/>
    </row>
    <row r="49" spans="2:24" ht="15.75" thickTop="1" x14ac:dyDescent="0.25">
      <c r="B49"/>
      <c r="C49"/>
      <c r="D49"/>
      <c r="E49"/>
      <c r="F49" s="34" t="s">
        <v>15</v>
      </c>
      <c r="G49" s="35"/>
      <c r="H49" s="36"/>
      <c r="I49" s="37"/>
      <c r="J49" s="35"/>
      <c r="K49" s="36"/>
      <c r="L49" s="37"/>
      <c r="M49" s="35"/>
      <c r="N49" s="36"/>
      <c r="O49" s="38"/>
      <c r="P49" s="35"/>
      <c r="Q49" s="36"/>
      <c r="R49" s="37"/>
      <c r="S49" s="35"/>
      <c r="T49" s="36"/>
      <c r="U49" s="37"/>
      <c r="V49" s="35"/>
      <c r="W49" s="36"/>
      <c r="X49" s="37"/>
    </row>
    <row r="50" spans="2:24" ht="15" x14ac:dyDescent="0.25">
      <c r="B50"/>
      <c r="C50"/>
      <c r="D50"/>
      <c r="E50"/>
      <c r="F50" s="39" t="s">
        <v>16</v>
      </c>
      <c r="G50" s="40"/>
      <c r="H50" s="94"/>
      <c r="I50" s="95"/>
      <c r="J50" s="40"/>
      <c r="K50" s="94"/>
      <c r="L50" s="95"/>
      <c r="M50" s="40"/>
      <c r="N50" s="94"/>
      <c r="O50" s="115"/>
      <c r="P50" s="40"/>
      <c r="Q50" s="94"/>
      <c r="R50" s="95"/>
      <c r="S50" s="40"/>
      <c r="T50" s="94"/>
      <c r="U50" s="95"/>
      <c r="V50" s="40"/>
      <c r="W50" s="116"/>
      <c r="X50" s="117"/>
    </row>
    <row r="51" spans="2:24" ht="15.75" thickBot="1" x14ac:dyDescent="0.3">
      <c r="B51"/>
      <c r="C51"/>
      <c r="D51"/>
      <c r="E51"/>
      <c r="F51" s="41" t="s">
        <v>17</v>
      </c>
      <c r="G51" s="42"/>
      <c r="H51" s="89"/>
      <c r="I51" s="91"/>
      <c r="J51" s="42"/>
      <c r="K51" s="89"/>
      <c r="L51" s="91"/>
      <c r="M51" s="42"/>
      <c r="N51" s="89"/>
      <c r="O51" s="118"/>
      <c r="P51" s="42"/>
      <c r="Q51" s="89"/>
      <c r="R51" s="91"/>
      <c r="S51" s="42"/>
      <c r="T51" s="89"/>
      <c r="U51" s="91"/>
      <c r="V51" s="42"/>
      <c r="W51" s="113"/>
      <c r="X51" s="114"/>
    </row>
  </sheetData>
  <mergeCells count="44">
    <mergeCell ref="W51:X51"/>
    <mergeCell ref="E13:E16"/>
    <mergeCell ref="E17:E20"/>
    <mergeCell ref="E41:E44"/>
    <mergeCell ref="E45:E48"/>
    <mergeCell ref="K50:L50"/>
    <mergeCell ref="N50:O50"/>
    <mergeCell ref="Q50:R50"/>
    <mergeCell ref="T50:U50"/>
    <mergeCell ref="W50:X50"/>
    <mergeCell ref="H51:I51"/>
    <mergeCell ref="K51:L51"/>
    <mergeCell ref="N51:O51"/>
    <mergeCell ref="Q51:R51"/>
    <mergeCell ref="T51:U51"/>
    <mergeCell ref="E37:E40"/>
    <mergeCell ref="E11:E12"/>
    <mergeCell ref="H50:I50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E21:E24"/>
    <mergeCell ref="E33:E36"/>
    <mergeCell ref="E25:E28"/>
    <mergeCell ref="E29:E32"/>
    <mergeCell ref="V6:X6"/>
    <mergeCell ref="G7:I7"/>
    <mergeCell ref="J7:L7"/>
    <mergeCell ref="M7:O7"/>
    <mergeCell ref="P7:R7"/>
    <mergeCell ref="S7:U7"/>
    <mergeCell ref="V7:X7"/>
    <mergeCell ref="S6:U6"/>
    <mergeCell ref="B6:E7"/>
    <mergeCell ref="G6:I6"/>
    <mergeCell ref="J6:L6"/>
    <mergeCell ref="M6:O6"/>
    <mergeCell ref="P6:R6"/>
  </mergeCells>
  <pageMargins left="0.23622047244094491" right="0.23622047244094491" top="0.35433070866141736" bottom="0.35433070866141736" header="0.11811023622047245" footer="0.11811023622047245"/>
  <pageSetup paperSize="9" scale="4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66B34-615F-4C14-9860-061A90E50670}">
  <sheetPr codeName="Feuil4">
    <tabColor rgb="FFFF0000"/>
    <pageSetUpPr fitToPage="1"/>
  </sheetPr>
  <dimension ref="B2:X51"/>
  <sheetViews>
    <sheetView zoomScale="85" zoomScaleNormal="85" workbookViewId="0">
      <pane ySplit="10" topLeftCell="A11" activePane="bottomLeft" state="frozen"/>
      <selection pane="bottomLeft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9.71093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 s="76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78"/>
      <c r="C6" s="79"/>
      <c r="D6" s="79"/>
      <c r="E6" s="80"/>
      <c r="F6"/>
      <c r="G6" s="84" t="s">
        <v>83</v>
      </c>
      <c r="H6" s="85"/>
      <c r="I6" s="85"/>
      <c r="J6" s="86" t="s">
        <v>83</v>
      </c>
      <c r="K6" s="87"/>
      <c r="L6" s="88"/>
      <c r="M6" s="86" t="s">
        <v>83</v>
      </c>
      <c r="N6" s="87"/>
      <c r="O6" s="88"/>
      <c r="P6" s="86" t="s">
        <v>83</v>
      </c>
      <c r="Q6" s="87"/>
      <c r="R6" s="88"/>
      <c r="S6" s="86" t="s">
        <v>83</v>
      </c>
      <c r="T6" s="87"/>
      <c r="U6" s="88"/>
      <c r="V6" s="86" t="s">
        <v>83</v>
      </c>
      <c r="W6" s="87"/>
      <c r="X6" s="88"/>
    </row>
    <row r="7" spans="2:24" ht="15.75" thickBot="1" x14ac:dyDescent="0.3">
      <c r="B7" s="81"/>
      <c r="C7" s="82"/>
      <c r="D7" s="82"/>
      <c r="E7" s="83"/>
      <c r="F7"/>
      <c r="G7" s="89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1"/>
    </row>
    <row r="8" spans="2:24" ht="13.5" thickBot="1" x14ac:dyDescent="0.25">
      <c r="B8" s="96" t="s">
        <v>6</v>
      </c>
      <c r="C8" s="97"/>
      <c r="D8" s="97"/>
      <c r="E8" s="97"/>
      <c r="F8" s="98"/>
      <c r="G8" s="99" t="s">
        <v>7</v>
      </c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1"/>
    </row>
    <row r="9" spans="2:24" ht="27" thickBot="1" x14ac:dyDescent="0.3">
      <c r="B9" s="102" t="s">
        <v>88</v>
      </c>
      <c r="C9" s="103"/>
      <c r="D9" s="103"/>
      <c r="E9" s="103"/>
      <c r="F9" s="103"/>
      <c r="G9" s="104"/>
      <c r="H9" s="105"/>
      <c r="I9" s="106"/>
      <c r="J9" s="107"/>
      <c r="K9" s="108"/>
      <c r="L9" s="109"/>
      <c r="M9" s="107"/>
      <c r="N9" s="108"/>
      <c r="O9" s="110"/>
      <c r="P9" s="107"/>
      <c r="Q9" s="108"/>
      <c r="R9" s="109"/>
      <c r="S9" s="107"/>
      <c r="T9" s="108"/>
      <c r="U9" s="109"/>
      <c r="V9" s="107"/>
      <c r="W9" s="108"/>
      <c r="X9" s="109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86</v>
      </c>
      <c r="I10" s="7" t="s">
        <v>87</v>
      </c>
      <c r="J10" s="13" t="s">
        <v>12</v>
      </c>
      <c r="K10" s="6" t="s">
        <v>86</v>
      </c>
      <c r="L10" s="7" t="s">
        <v>87</v>
      </c>
      <c r="M10" s="13" t="s">
        <v>12</v>
      </c>
      <c r="N10" s="6" t="s">
        <v>86</v>
      </c>
      <c r="O10" s="7" t="s">
        <v>87</v>
      </c>
      <c r="P10" s="13" t="s">
        <v>12</v>
      </c>
      <c r="Q10" s="6" t="s">
        <v>86</v>
      </c>
      <c r="R10" s="7" t="s">
        <v>87</v>
      </c>
      <c r="S10" s="13" t="s">
        <v>12</v>
      </c>
      <c r="T10" s="6" t="s">
        <v>86</v>
      </c>
      <c r="U10" s="7" t="s">
        <v>87</v>
      </c>
      <c r="V10" s="14" t="s">
        <v>12</v>
      </c>
      <c r="W10" s="6" t="s">
        <v>86</v>
      </c>
      <c r="X10" s="7" t="s">
        <v>87</v>
      </c>
    </row>
    <row r="11" spans="2:24" ht="30" customHeight="1" x14ac:dyDescent="0.2">
      <c r="B11" s="15"/>
      <c r="C11" s="16"/>
      <c r="D11" s="16" t="s">
        <v>13</v>
      </c>
      <c r="E11" s="92" t="str">
        <f>IF(INDEX(Saisie_CAT[],1,MATCH("Féminins",Saisie_CAT[#Headers],0))=0,"",IF(INDEX(Saisie_CAT[],1,MATCH("Féminins",Saisie_CAT[#Headers],0))&lt;0,(INDEX(Saisie_CAT[],1,MATCH("Féminins",Saisie_CAT[#Headers],0)))&amp;" kg","+"&amp;(INDEX(Saisie_CAT[],1,MATCH("Féminins",Saisie_CAT[#Headers],0))&amp;" kg")))</f>
        <v>-39 kg</v>
      </c>
      <c r="F11" s="43"/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93"/>
      <c r="F12" s="44"/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26"/>
      <c r="C13" s="27"/>
      <c r="D13" s="27" t="s">
        <v>13</v>
      </c>
      <c r="E13" s="111" t="str">
        <f>IF(INDEX(Saisie_CAT[],2,MATCH("Féminins",Saisie_CAT[#Headers],0))=0,"",IF(INDEX(Saisie_CAT[],2,MATCH("Féminins",Saisie_CAT[#Headers],0))&lt;0,(INDEX(Saisie_CAT[],2,MATCH("Féminins",Saisie_CAT[#Headers],0)))&amp;" kg","+"&amp;(INDEX(Saisie_CAT[],2,MATCH("Féminins",Saisie_CAT[#Headers],0))&amp;" kg")))</f>
        <v>-46 kg</v>
      </c>
      <c r="F13" s="45"/>
      <c r="G13" s="26"/>
      <c r="H13" s="27"/>
      <c r="I13" s="28"/>
      <c r="J13" s="26"/>
      <c r="K13" s="27"/>
      <c r="L13" s="28"/>
      <c r="M13" s="26"/>
      <c r="N13" s="27"/>
      <c r="O13" s="29"/>
      <c r="P13" s="26"/>
      <c r="Q13" s="27"/>
      <c r="R13" s="28"/>
      <c r="S13" s="26"/>
      <c r="T13" s="27"/>
      <c r="U13" s="28"/>
      <c r="V13" s="26"/>
      <c r="W13" s="27"/>
      <c r="X13" s="28"/>
    </row>
    <row r="14" spans="2:24" ht="30" customHeight="1" x14ac:dyDescent="0.2">
      <c r="B14" s="30"/>
      <c r="C14" s="31"/>
      <c r="D14" s="31" t="s">
        <v>14</v>
      </c>
      <c r="E14" s="112"/>
      <c r="F14" s="46"/>
      <c r="G14" s="30"/>
      <c r="H14" s="31"/>
      <c r="I14" s="32"/>
      <c r="J14" s="30"/>
      <c r="K14" s="31"/>
      <c r="L14" s="32"/>
      <c r="M14" s="30"/>
      <c r="N14" s="31"/>
      <c r="O14" s="33"/>
      <c r="P14" s="30"/>
      <c r="Q14" s="31"/>
      <c r="R14" s="32"/>
      <c r="S14" s="30"/>
      <c r="T14" s="31"/>
      <c r="U14" s="32"/>
      <c r="V14" s="30"/>
      <c r="W14" s="31"/>
      <c r="X14" s="32"/>
    </row>
    <row r="15" spans="2:24" ht="30" customHeight="1" x14ac:dyDescent="0.2">
      <c r="B15" s="15"/>
      <c r="C15" s="16"/>
      <c r="D15" s="16"/>
      <c r="E15" s="112"/>
      <c r="F15" s="54"/>
      <c r="G15" s="15"/>
      <c r="H15" s="16"/>
      <c r="I15" s="55"/>
      <c r="J15" s="15"/>
      <c r="K15" s="16"/>
      <c r="L15" s="55"/>
      <c r="M15" s="15"/>
      <c r="N15" s="16"/>
      <c r="O15" s="53"/>
      <c r="P15" s="15"/>
      <c r="Q15" s="16"/>
      <c r="R15" s="55"/>
      <c r="S15" s="15"/>
      <c r="T15" s="16"/>
      <c r="U15" s="55"/>
      <c r="V15" s="15"/>
      <c r="W15" s="16"/>
      <c r="X15" s="55"/>
    </row>
    <row r="16" spans="2:24" ht="30" customHeight="1" thickBot="1" x14ac:dyDescent="0.25">
      <c r="B16" s="22"/>
      <c r="C16" s="23"/>
      <c r="D16" s="23"/>
      <c r="E16" s="93"/>
      <c r="F16" s="56"/>
      <c r="G16" s="22"/>
      <c r="H16" s="23"/>
      <c r="I16" s="24"/>
      <c r="J16" s="22"/>
      <c r="K16" s="23"/>
      <c r="L16" s="24"/>
      <c r="M16" s="22"/>
      <c r="N16" s="23"/>
      <c r="O16" s="25"/>
      <c r="P16" s="22"/>
      <c r="Q16" s="23"/>
      <c r="R16" s="24"/>
      <c r="S16" s="22"/>
      <c r="T16" s="23"/>
      <c r="U16" s="24"/>
      <c r="V16" s="22"/>
      <c r="W16" s="23"/>
      <c r="X16" s="24"/>
    </row>
    <row r="17" spans="2:24" ht="30" customHeight="1" thickTop="1" x14ac:dyDescent="0.2">
      <c r="B17" s="26"/>
      <c r="C17" s="27"/>
      <c r="D17" s="27" t="s">
        <v>13</v>
      </c>
      <c r="E17" s="111" t="str">
        <f>IF(INDEX(Saisie_CAT[],3,MATCH("Féminins",Saisie_CAT[#Headers],0))=0,"",IF(INDEX(Saisie_CAT[],3,MATCH("Féminins",Saisie_CAT[#Headers],0))&lt;0,(INDEX(Saisie_CAT[],3,MATCH("Féminins",Saisie_CAT[#Headers],0)))&amp;" kg","+"&amp;(INDEX(Saisie_CAT[],3,MATCH("Féminins",Saisie_CAT[#Headers],0))&amp;" kg")))</f>
        <v>-54 kg</v>
      </c>
      <c r="F17" s="45"/>
      <c r="G17" s="26"/>
      <c r="H17" s="27"/>
      <c r="I17" s="28"/>
      <c r="J17" s="26"/>
      <c r="K17" s="27"/>
      <c r="L17" s="28"/>
      <c r="M17" s="26"/>
      <c r="N17" s="27"/>
      <c r="O17" s="29"/>
      <c r="P17" s="26"/>
      <c r="Q17" s="27"/>
      <c r="R17" s="28"/>
      <c r="S17" s="26"/>
      <c r="T17" s="27"/>
      <c r="U17" s="28"/>
      <c r="V17" s="26"/>
      <c r="W17" s="27"/>
      <c r="X17" s="28"/>
    </row>
    <row r="18" spans="2:24" ht="30" customHeight="1" x14ac:dyDescent="0.2">
      <c r="B18" s="30"/>
      <c r="C18" s="31"/>
      <c r="D18" s="31" t="s">
        <v>14</v>
      </c>
      <c r="E18" s="112"/>
      <c r="F18" s="46"/>
      <c r="G18" s="30"/>
      <c r="H18" s="31"/>
      <c r="I18" s="32"/>
      <c r="J18" s="30"/>
      <c r="K18" s="31"/>
      <c r="L18" s="32"/>
      <c r="M18" s="30"/>
      <c r="N18" s="31"/>
      <c r="O18" s="33"/>
      <c r="P18" s="30"/>
      <c r="Q18" s="31"/>
      <c r="R18" s="32"/>
      <c r="S18" s="30"/>
      <c r="T18" s="31"/>
      <c r="U18" s="32"/>
      <c r="V18" s="30"/>
      <c r="W18" s="31"/>
      <c r="X18" s="32"/>
    </row>
    <row r="19" spans="2:24" ht="30" customHeight="1" x14ac:dyDescent="0.2">
      <c r="B19" s="57"/>
      <c r="C19" s="58"/>
      <c r="D19" s="58"/>
      <c r="E19" s="112"/>
      <c r="F19" s="60"/>
      <c r="G19" s="57"/>
      <c r="H19" s="58"/>
      <c r="I19" s="61"/>
      <c r="J19" s="57"/>
      <c r="K19" s="58"/>
      <c r="L19" s="61"/>
      <c r="M19" s="57"/>
      <c r="N19" s="58"/>
      <c r="O19" s="59"/>
      <c r="P19" s="57"/>
      <c r="Q19" s="58"/>
      <c r="R19" s="61"/>
      <c r="S19" s="57"/>
      <c r="T19" s="58"/>
      <c r="U19" s="61"/>
      <c r="V19" s="57"/>
      <c r="W19" s="58"/>
      <c r="X19" s="61"/>
    </row>
    <row r="20" spans="2:24" ht="30" customHeight="1" thickBot="1" x14ac:dyDescent="0.25">
      <c r="B20" s="22"/>
      <c r="C20" s="23"/>
      <c r="D20" s="23"/>
      <c r="E20" s="93"/>
      <c r="F20" s="56"/>
      <c r="G20" s="22"/>
      <c r="H20" s="23"/>
      <c r="I20" s="24"/>
      <c r="J20" s="22"/>
      <c r="K20" s="23"/>
      <c r="L20" s="24"/>
      <c r="M20" s="22"/>
      <c r="N20" s="23"/>
      <c r="O20" s="25"/>
      <c r="P20" s="22"/>
      <c r="Q20" s="23"/>
      <c r="R20" s="24"/>
      <c r="S20" s="22"/>
      <c r="T20" s="23"/>
      <c r="U20" s="24"/>
      <c r="V20" s="22"/>
      <c r="W20" s="23"/>
      <c r="X20" s="24"/>
    </row>
    <row r="21" spans="2:24" ht="30" customHeight="1" thickTop="1" x14ac:dyDescent="0.2">
      <c r="B21" s="26"/>
      <c r="C21" s="27"/>
      <c r="D21" s="27" t="s">
        <v>13</v>
      </c>
      <c r="E21" s="111" t="str">
        <f>IF(INDEX(Saisie_CAT[],4,MATCH("Féminins",Saisie_CAT[#Headers],0))=0,"",IF(INDEX(Saisie_CAT[],4,MATCH("Féminins",Saisie_CAT[#Headers],0))&lt;0,(INDEX(Saisie_CAT[],4,MATCH("Féminins",Saisie_CAT[#Headers],0)))&amp;" kg","+"&amp;(INDEX(Saisie_CAT[],4,MATCH("Féminins",Saisie_CAT[#Headers],0))&amp;" kg")))</f>
        <v>-60 kg</v>
      </c>
      <c r="F21" s="45"/>
      <c r="G21" s="26"/>
      <c r="H21" s="27"/>
      <c r="I21" s="28"/>
      <c r="J21" s="26"/>
      <c r="K21" s="27"/>
      <c r="L21" s="28"/>
      <c r="M21" s="26"/>
      <c r="N21" s="27"/>
      <c r="O21" s="29"/>
      <c r="P21" s="26"/>
      <c r="Q21" s="27"/>
      <c r="R21" s="28"/>
      <c r="S21" s="26"/>
      <c r="T21" s="27"/>
      <c r="U21" s="28"/>
      <c r="V21" s="26"/>
      <c r="W21" s="27"/>
      <c r="X21" s="28"/>
    </row>
    <row r="22" spans="2:24" ht="30" customHeight="1" x14ac:dyDescent="0.2">
      <c r="B22" s="30"/>
      <c r="C22" s="31"/>
      <c r="D22" s="31" t="s">
        <v>14</v>
      </c>
      <c r="E22" s="112"/>
      <c r="F22" s="46"/>
      <c r="G22" s="30"/>
      <c r="H22" s="31"/>
      <c r="I22" s="32"/>
      <c r="J22" s="30"/>
      <c r="K22" s="31"/>
      <c r="L22" s="32"/>
      <c r="M22" s="30"/>
      <c r="N22" s="31"/>
      <c r="O22" s="33"/>
      <c r="P22" s="30"/>
      <c r="Q22" s="31"/>
      <c r="R22" s="32"/>
      <c r="S22" s="30"/>
      <c r="T22" s="31"/>
      <c r="U22" s="32"/>
      <c r="V22" s="30"/>
      <c r="W22" s="31"/>
      <c r="X22" s="32"/>
    </row>
    <row r="23" spans="2:24" ht="30" customHeight="1" x14ac:dyDescent="0.2">
      <c r="B23" s="57"/>
      <c r="C23" s="58"/>
      <c r="D23" s="58"/>
      <c r="E23" s="112"/>
      <c r="F23" s="60"/>
      <c r="G23" s="57"/>
      <c r="H23" s="58"/>
      <c r="I23" s="61"/>
      <c r="J23" s="57"/>
      <c r="K23" s="58"/>
      <c r="L23" s="61"/>
      <c r="M23" s="57"/>
      <c r="N23" s="58"/>
      <c r="O23" s="59"/>
      <c r="P23" s="57"/>
      <c r="Q23" s="58"/>
      <c r="R23" s="61"/>
      <c r="S23" s="57"/>
      <c r="T23" s="58"/>
      <c r="U23" s="61"/>
      <c r="V23" s="57"/>
      <c r="W23" s="58"/>
      <c r="X23" s="61"/>
    </row>
    <row r="24" spans="2:24" ht="30" customHeight="1" thickBot="1" x14ac:dyDescent="0.25">
      <c r="B24" s="22"/>
      <c r="C24" s="23"/>
      <c r="D24" s="23"/>
      <c r="E24" s="93"/>
      <c r="F24" s="56"/>
      <c r="G24" s="22"/>
      <c r="H24" s="23"/>
      <c r="I24" s="24"/>
      <c r="J24" s="22"/>
      <c r="K24" s="23"/>
      <c r="L24" s="24"/>
      <c r="M24" s="22"/>
      <c r="N24" s="23"/>
      <c r="O24" s="25"/>
      <c r="P24" s="22"/>
      <c r="Q24" s="23"/>
      <c r="R24" s="24"/>
      <c r="S24" s="22"/>
      <c r="T24" s="23"/>
      <c r="U24" s="24"/>
      <c r="V24" s="22"/>
      <c r="W24" s="23"/>
      <c r="X24" s="24"/>
    </row>
    <row r="25" spans="2:24" ht="30" customHeight="1" thickTop="1" x14ac:dyDescent="0.2">
      <c r="B25" s="26"/>
      <c r="C25" s="27"/>
      <c r="D25" s="27" t="s">
        <v>13</v>
      </c>
      <c r="E25" s="111" t="str">
        <f>IF(INDEX(Saisie_CAT[],5,MATCH("Féminins",Saisie_CAT[#Headers],0))=0,"",IF(INDEX(Saisie_CAT[],5,MATCH("Féminins",Saisie_CAT[#Headers],0))&lt;0,(INDEX(Saisie_CAT[],5,MATCH("Féminins",Saisie_CAT[#Headers],0)))&amp;" kg","+"&amp;(INDEX(Saisie_CAT[],5,MATCH("Féminins",Saisie_CAT[#Headers],0))&amp;" kg")))</f>
        <v>+60 kg</v>
      </c>
      <c r="F25" s="45"/>
      <c r="G25" s="26"/>
      <c r="H25" s="27"/>
      <c r="I25" s="28"/>
      <c r="J25" s="26"/>
      <c r="K25" s="27"/>
      <c r="L25" s="28"/>
      <c r="M25" s="26"/>
      <c r="N25" s="27"/>
      <c r="O25" s="29"/>
      <c r="P25" s="26"/>
      <c r="Q25" s="27"/>
      <c r="R25" s="28"/>
      <c r="S25" s="26"/>
      <c r="T25" s="27"/>
      <c r="U25" s="28"/>
      <c r="V25" s="26"/>
      <c r="W25" s="27"/>
      <c r="X25" s="28"/>
    </row>
    <row r="26" spans="2:24" ht="30" customHeight="1" x14ac:dyDescent="0.2">
      <c r="B26" s="30"/>
      <c r="C26" s="31"/>
      <c r="D26" s="31" t="s">
        <v>14</v>
      </c>
      <c r="E26" s="112"/>
      <c r="F26" s="46"/>
      <c r="G26" s="30"/>
      <c r="H26" s="31"/>
      <c r="I26" s="32"/>
      <c r="J26" s="30"/>
      <c r="K26" s="31"/>
      <c r="L26" s="32"/>
      <c r="M26" s="30"/>
      <c r="N26" s="31"/>
      <c r="O26" s="33"/>
      <c r="P26" s="30"/>
      <c r="Q26" s="31"/>
      <c r="R26" s="32"/>
      <c r="S26" s="30"/>
      <c r="T26" s="31"/>
      <c r="U26" s="32"/>
      <c r="V26" s="30"/>
      <c r="W26" s="31"/>
      <c r="X26" s="32"/>
    </row>
    <row r="27" spans="2:24" ht="30" customHeight="1" x14ac:dyDescent="0.2">
      <c r="B27" s="57"/>
      <c r="C27" s="58"/>
      <c r="D27" s="58"/>
      <c r="E27" s="112"/>
      <c r="F27" s="60"/>
      <c r="G27" s="57"/>
      <c r="H27" s="58"/>
      <c r="I27" s="61"/>
      <c r="J27" s="57"/>
      <c r="K27" s="58"/>
      <c r="L27" s="61"/>
      <c r="M27" s="57"/>
      <c r="N27" s="58"/>
      <c r="O27" s="59"/>
      <c r="P27" s="57"/>
      <c r="Q27" s="58"/>
      <c r="R27" s="61"/>
      <c r="S27" s="57"/>
      <c r="T27" s="58"/>
      <c r="U27" s="61"/>
      <c r="V27" s="57"/>
      <c r="W27" s="58"/>
      <c r="X27" s="61"/>
    </row>
    <row r="28" spans="2:24" ht="30" customHeight="1" thickBot="1" x14ac:dyDescent="0.25">
      <c r="B28" s="22"/>
      <c r="C28" s="23"/>
      <c r="D28" s="23"/>
      <c r="E28" s="93"/>
      <c r="F28" s="56"/>
      <c r="G28" s="22"/>
      <c r="H28" s="23"/>
      <c r="I28" s="24"/>
      <c r="J28" s="22"/>
      <c r="K28" s="23"/>
      <c r="L28" s="24"/>
      <c r="M28" s="22"/>
      <c r="N28" s="23"/>
      <c r="O28" s="25"/>
      <c r="P28" s="22"/>
      <c r="Q28" s="23"/>
      <c r="R28" s="24"/>
      <c r="S28" s="22"/>
      <c r="T28" s="23"/>
      <c r="U28" s="24"/>
      <c r="V28" s="22"/>
      <c r="W28" s="23"/>
      <c r="X28" s="24"/>
    </row>
    <row r="29" spans="2:24" ht="30" customHeight="1" thickTop="1" x14ac:dyDescent="0.2">
      <c r="B29" s="26"/>
      <c r="C29" s="27"/>
      <c r="D29" s="27" t="s">
        <v>13</v>
      </c>
      <c r="E29" s="111" t="str">
        <f>IF(INDEX(Saisie_CAT[],6,MATCH("Féminins",Saisie_CAT[#Headers],0))=0,"",IF(INDEX(Saisie_CAT[],6,MATCH("Féminins",Saisie_CAT[#Headers],0))&lt;0,(INDEX(Saisie_CAT[],6,MATCH("Féminins",Saisie_CAT[#Headers],0)))&amp;" kg","+"&amp;(INDEX(Saisie_CAT[],6,MATCH("Féminins",Saisie_CAT[#Headers],0))&amp;" kg")))</f>
        <v/>
      </c>
      <c r="F29" s="45"/>
      <c r="G29" s="26"/>
      <c r="H29" s="27"/>
      <c r="I29" s="28"/>
      <c r="J29" s="26"/>
      <c r="K29" s="27"/>
      <c r="L29" s="28"/>
      <c r="M29" s="26"/>
      <c r="N29" s="27"/>
      <c r="O29" s="29"/>
      <c r="P29" s="26"/>
      <c r="Q29" s="27"/>
      <c r="R29" s="28"/>
      <c r="S29" s="26"/>
      <c r="T29" s="27"/>
      <c r="U29" s="28"/>
      <c r="V29" s="26"/>
      <c r="W29" s="27"/>
      <c r="X29" s="28"/>
    </row>
    <row r="30" spans="2:24" ht="30" customHeight="1" x14ac:dyDescent="0.2">
      <c r="B30" s="30"/>
      <c r="C30" s="31"/>
      <c r="D30" s="31" t="s">
        <v>14</v>
      </c>
      <c r="E30" s="112"/>
      <c r="F30" s="46"/>
      <c r="G30" s="30"/>
      <c r="H30" s="31"/>
      <c r="I30" s="32"/>
      <c r="J30" s="30"/>
      <c r="K30" s="31"/>
      <c r="L30" s="32"/>
      <c r="M30" s="30"/>
      <c r="N30" s="31"/>
      <c r="O30" s="33"/>
      <c r="P30" s="30"/>
      <c r="Q30" s="31"/>
      <c r="R30" s="32"/>
      <c r="S30" s="30"/>
      <c r="T30" s="31"/>
      <c r="U30" s="32"/>
      <c r="V30" s="30"/>
      <c r="W30" s="31"/>
      <c r="X30" s="32"/>
    </row>
    <row r="31" spans="2:24" ht="30" customHeight="1" x14ac:dyDescent="0.2">
      <c r="B31" s="57"/>
      <c r="C31" s="58"/>
      <c r="D31" s="58"/>
      <c r="E31" s="112"/>
      <c r="F31" s="60"/>
      <c r="G31" s="57"/>
      <c r="H31" s="58"/>
      <c r="I31" s="61"/>
      <c r="J31" s="57"/>
      <c r="K31" s="58"/>
      <c r="L31" s="61"/>
      <c r="M31" s="57"/>
      <c r="N31" s="58"/>
      <c r="O31" s="59"/>
      <c r="P31" s="57"/>
      <c r="Q31" s="58"/>
      <c r="R31" s="61"/>
      <c r="S31" s="57"/>
      <c r="T31" s="58"/>
      <c r="U31" s="61"/>
      <c r="V31" s="57"/>
      <c r="W31" s="58"/>
      <c r="X31" s="61"/>
    </row>
    <row r="32" spans="2:24" ht="30" customHeight="1" thickBot="1" x14ac:dyDescent="0.25">
      <c r="B32" s="22"/>
      <c r="C32" s="23"/>
      <c r="D32" s="23"/>
      <c r="E32" s="93"/>
      <c r="F32" s="56"/>
      <c r="G32" s="22"/>
      <c r="H32" s="23"/>
      <c r="I32" s="24"/>
      <c r="J32" s="22"/>
      <c r="K32" s="23"/>
      <c r="L32" s="24"/>
      <c r="M32" s="22"/>
      <c r="N32" s="23"/>
      <c r="O32" s="25"/>
      <c r="P32" s="22"/>
      <c r="Q32" s="23"/>
      <c r="R32" s="24"/>
      <c r="S32" s="22"/>
      <c r="T32" s="23"/>
      <c r="U32" s="24"/>
      <c r="V32" s="22"/>
      <c r="W32" s="23"/>
      <c r="X32" s="24"/>
    </row>
    <row r="33" spans="2:24" ht="30" customHeight="1" thickTop="1" x14ac:dyDescent="0.2">
      <c r="B33" s="26"/>
      <c r="C33" s="27"/>
      <c r="D33" s="27" t="s">
        <v>13</v>
      </c>
      <c r="E33" s="111" t="str">
        <f>IF(INDEX(Saisie_CAT[],7,MATCH("Féminins",Saisie_CAT[#Headers],0))=0,"",IF(INDEX(Saisie_CAT[],7,MATCH("Féminins",Saisie_CAT[#Headers],0))&lt;0,(INDEX(Saisie_CAT[],7,MATCH("Féminins",Saisie_CAT[#Headers],0)))&amp;" kg","+"&amp;(INDEX(Saisie_CAT[],7,MATCH("Féminins",Saisie_CAT[#Headers],0))&amp;" kg")))</f>
        <v/>
      </c>
      <c r="F33" s="45"/>
      <c r="G33" s="26"/>
      <c r="H33" s="27"/>
      <c r="I33" s="28"/>
      <c r="J33" s="26"/>
      <c r="K33" s="27"/>
      <c r="L33" s="28"/>
      <c r="M33" s="26"/>
      <c r="N33" s="27"/>
      <c r="O33" s="29"/>
      <c r="P33" s="26"/>
      <c r="Q33" s="27"/>
      <c r="R33" s="28"/>
      <c r="S33" s="26"/>
      <c r="T33" s="27"/>
      <c r="U33" s="28"/>
      <c r="V33" s="26"/>
      <c r="W33" s="27"/>
      <c r="X33" s="28"/>
    </row>
    <row r="34" spans="2:24" ht="30" customHeight="1" x14ac:dyDescent="0.2">
      <c r="B34" s="30"/>
      <c r="C34" s="31"/>
      <c r="D34" s="31" t="s">
        <v>14</v>
      </c>
      <c r="E34" s="112"/>
      <c r="F34" s="46"/>
      <c r="G34" s="30"/>
      <c r="H34" s="31"/>
      <c r="I34" s="32"/>
      <c r="J34" s="30"/>
      <c r="K34" s="31"/>
      <c r="L34" s="32"/>
      <c r="M34" s="30"/>
      <c r="N34" s="31"/>
      <c r="O34" s="33"/>
      <c r="P34" s="30"/>
      <c r="Q34" s="31"/>
      <c r="R34" s="32"/>
      <c r="S34" s="30"/>
      <c r="T34" s="31"/>
      <c r="U34" s="32"/>
      <c r="V34" s="30"/>
      <c r="W34" s="31"/>
      <c r="X34" s="32"/>
    </row>
    <row r="35" spans="2:24" ht="30" customHeight="1" x14ac:dyDescent="0.2">
      <c r="B35" s="57"/>
      <c r="C35" s="58"/>
      <c r="D35" s="58"/>
      <c r="E35" s="112"/>
      <c r="F35" s="60"/>
      <c r="G35" s="57"/>
      <c r="H35" s="58"/>
      <c r="I35" s="61"/>
      <c r="J35" s="57"/>
      <c r="K35" s="58"/>
      <c r="L35" s="61"/>
      <c r="M35" s="57"/>
      <c r="N35" s="58"/>
      <c r="O35" s="59"/>
      <c r="P35" s="57"/>
      <c r="Q35" s="58"/>
      <c r="R35" s="61"/>
      <c r="S35" s="57"/>
      <c r="T35" s="58"/>
      <c r="U35" s="61"/>
      <c r="V35" s="57"/>
      <c r="W35" s="58"/>
      <c r="X35" s="61"/>
    </row>
    <row r="36" spans="2:24" ht="30" customHeight="1" thickBot="1" x14ac:dyDescent="0.25">
      <c r="B36" s="22"/>
      <c r="C36" s="23"/>
      <c r="D36" s="23"/>
      <c r="E36" s="93"/>
      <c r="F36" s="56"/>
      <c r="G36" s="22"/>
      <c r="H36" s="23"/>
      <c r="I36" s="24"/>
      <c r="J36" s="22"/>
      <c r="K36" s="23"/>
      <c r="L36" s="24"/>
      <c r="M36" s="22"/>
      <c r="N36" s="23"/>
      <c r="O36" s="25"/>
      <c r="P36" s="22"/>
      <c r="Q36" s="23"/>
      <c r="R36" s="24"/>
      <c r="S36" s="22"/>
      <c r="T36" s="23"/>
      <c r="U36" s="24"/>
      <c r="V36" s="22"/>
      <c r="W36" s="23"/>
      <c r="X36" s="24"/>
    </row>
    <row r="37" spans="2:24" ht="30" customHeight="1" thickTop="1" x14ac:dyDescent="0.2">
      <c r="B37" s="26"/>
      <c r="C37" s="27"/>
      <c r="D37" s="27" t="s">
        <v>13</v>
      </c>
      <c r="E37" s="111" t="str">
        <f>IF(INDEX(Saisie_CAT[],8,MATCH("Féminins",Saisie_CAT[#Headers],0))=0,"",IF(INDEX(Saisie_CAT[],8,MATCH("Féminins",Saisie_CAT[#Headers],0))&lt;0,(INDEX(Saisie_CAT[],8,MATCH("Féminins",Saisie_CAT[#Headers],0)))&amp;" kg","+"&amp;(INDEX(Saisie_CAT[],8,MATCH("Féminins",Saisie_CAT[#Headers],0))&amp;" kg")))</f>
        <v/>
      </c>
      <c r="F37" s="45"/>
      <c r="G37" s="26"/>
      <c r="H37" s="27"/>
      <c r="I37" s="28"/>
      <c r="J37" s="26"/>
      <c r="K37" s="27"/>
      <c r="L37" s="28"/>
      <c r="M37" s="26"/>
      <c r="N37" s="27"/>
      <c r="O37" s="29"/>
      <c r="P37" s="26"/>
      <c r="Q37" s="27"/>
      <c r="R37" s="28"/>
      <c r="S37" s="26"/>
      <c r="T37" s="27"/>
      <c r="U37" s="28"/>
      <c r="V37" s="26"/>
      <c r="W37" s="27"/>
      <c r="X37" s="28"/>
    </row>
    <row r="38" spans="2:24" ht="30" customHeight="1" x14ac:dyDescent="0.2">
      <c r="B38" s="30"/>
      <c r="C38" s="31"/>
      <c r="D38" s="31" t="s">
        <v>14</v>
      </c>
      <c r="E38" s="112"/>
      <c r="F38" s="46"/>
      <c r="G38" s="30"/>
      <c r="H38" s="31"/>
      <c r="I38" s="32"/>
      <c r="J38" s="30"/>
      <c r="K38" s="31"/>
      <c r="L38" s="32"/>
      <c r="M38" s="30"/>
      <c r="N38" s="31"/>
      <c r="O38" s="33"/>
      <c r="P38" s="30"/>
      <c r="Q38" s="31"/>
      <c r="R38" s="32"/>
      <c r="S38" s="30"/>
      <c r="T38" s="31"/>
      <c r="U38" s="32"/>
      <c r="V38" s="30"/>
      <c r="W38" s="31"/>
      <c r="X38" s="32"/>
    </row>
    <row r="39" spans="2:24" ht="30" customHeight="1" x14ac:dyDescent="0.2">
      <c r="B39" s="57"/>
      <c r="C39" s="58"/>
      <c r="D39" s="58"/>
      <c r="E39" s="112"/>
      <c r="F39" s="60"/>
      <c r="G39" s="57"/>
      <c r="H39" s="58"/>
      <c r="I39" s="61"/>
      <c r="J39" s="57"/>
      <c r="K39" s="58"/>
      <c r="L39" s="61"/>
      <c r="M39" s="57"/>
      <c r="N39" s="58"/>
      <c r="O39" s="59"/>
      <c r="P39" s="57"/>
      <c r="Q39" s="58"/>
      <c r="R39" s="61"/>
      <c r="S39" s="57"/>
      <c r="T39" s="58"/>
      <c r="U39" s="61"/>
      <c r="V39" s="57"/>
      <c r="W39" s="58"/>
      <c r="X39" s="61"/>
    </row>
    <row r="40" spans="2:24" ht="30" customHeight="1" thickBot="1" x14ac:dyDescent="0.25">
      <c r="B40" s="22"/>
      <c r="C40" s="23"/>
      <c r="D40" s="23"/>
      <c r="E40" s="93"/>
      <c r="F40" s="56"/>
      <c r="G40" s="22"/>
      <c r="H40" s="23"/>
      <c r="I40" s="24"/>
      <c r="J40" s="22"/>
      <c r="K40" s="23"/>
      <c r="L40" s="24"/>
      <c r="M40" s="22"/>
      <c r="N40" s="23"/>
      <c r="O40" s="25"/>
      <c r="P40" s="22"/>
      <c r="Q40" s="23"/>
      <c r="R40" s="24"/>
      <c r="S40" s="22"/>
      <c r="T40" s="23"/>
      <c r="U40" s="24"/>
      <c r="V40" s="22"/>
      <c r="W40" s="23"/>
      <c r="X40" s="24"/>
    </row>
    <row r="41" spans="2:24" ht="30" customHeight="1" thickTop="1" x14ac:dyDescent="0.2">
      <c r="B41" s="26"/>
      <c r="C41" s="27"/>
      <c r="D41" s="27" t="s">
        <v>13</v>
      </c>
      <c r="E41" s="111" t="str">
        <f>IF(INDEX(Saisie_CAT[],9,MATCH("Féminins",Saisie_CAT[#Headers],0))=0,"",IF(INDEX(Saisie_CAT[],9,MATCH("Féminins",Saisie_CAT[#Headers],0))&lt;0,(INDEX(Saisie_CAT[],9,MATCH("Féminins",Saisie_CAT[#Headers],0)))&amp;" kg","+"&amp;(INDEX(Saisie_CAT[],9,MATCH("Féminins",Saisie_CAT[#Headers],0))&amp;" kg")))</f>
        <v/>
      </c>
      <c r="F41" s="45"/>
      <c r="G41" s="26"/>
      <c r="H41" s="27"/>
      <c r="I41" s="28"/>
      <c r="J41" s="26"/>
      <c r="K41" s="27"/>
      <c r="L41" s="28"/>
      <c r="M41" s="26"/>
      <c r="N41" s="27"/>
      <c r="O41" s="29"/>
      <c r="P41" s="26"/>
      <c r="Q41" s="27"/>
      <c r="R41" s="28"/>
      <c r="S41" s="26"/>
      <c r="T41" s="27"/>
      <c r="U41" s="28"/>
      <c r="V41" s="26"/>
      <c r="W41" s="27"/>
      <c r="X41" s="28"/>
    </row>
    <row r="42" spans="2:24" ht="30" customHeight="1" x14ac:dyDescent="0.2">
      <c r="B42" s="30"/>
      <c r="C42" s="31"/>
      <c r="D42" s="31" t="s">
        <v>14</v>
      </c>
      <c r="E42" s="112"/>
      <c r="F42" s="46"/>
      <c r="G42" s="30"/>
      <c r="H42" s="31"/>
      <c r="I42" s="32"/>
      <c r="J42" s="30"/>
      <c r="K42" s="31"/>
      <c r="L42" s="32"/>
      <c r="M42" s="30"/>
      <c r="N42" s="31"/>
      <c r="O42" s="33"/>
      <c r="P42" s="30"/>
      <c r="Q42" s="31"/>
      <c r="R42" s="32"/>
      <c r="S42" s="30"/>
      <c r="T42" s="31"/>
      <c r="U42" s="32"/>
      <c r="V42" s="30"/>
      <c r="W42" s="31"/>
      <c r="X42" s="32"/>
    </row>
    <row r="43" spans="2:24" ht="30" customHeight="1" x14ac:dyDescent="0.2">
      <c r="B43" s="57"/>
      <c r="C43" s="58"/>
      <c r="D43" s="58"/>
      <c r="E43" s="112"/>
      <c r="F43" s="60"/>
      <c r="G43" s="57"/>
      <c r="H43" s="58"/>
      <c r="I43" s="61"/>
      <c r="J43" s="57"/>
      <c r="K43" s="58"/>
      <c r="L43" s="61"/>
      <c r="M43" s="57"/>
      <c r="N43" s="58"/>
      <c r="O43" s="59"/>
      <c r="P43" s="57"/>
      <c r="Q43" s="58"/>
      <c r="R43" s="61"/>
      <c r="S43" s="57"/>
      <c r="T43" s="58"/>
      <c r="U43" s="61"/>
      <c r="V43" s="57"/>
      <c r="W43" s="58"/>
      <c r="X43" s="61"/>
    </row>
    <row r="44" spans="2:24" ht="30" customHeight="1" thickBot="1" x14ac:dyDescent="0.25">
      <c r="B44" s="22"/>
      <c r="C44" s="23"/>
      <c r="D44" s="23"/>
      <c r="E44" s="93"/>
      <c r="F44" s="56"/>
      <c r="G44" s="22"/>
      <c r="H44" s="23"/>
      <c r="I44" s="24"/>
      <c r="J44" s="22"/>
      <c r="K44" s="23"/>
      <c r="L44" s="24"/>
      <c r="M44" s="22"/>
      <c r="N44" s="23"/>
      <c r="O44" s="25"/>
      <c r="P44" s="22"/>
      <c r="Q44" s="23"/>
      <c r="R44" s="24"/>
      <c r="S44" s="22"/>
      <c r="T44" s="23"/>
      <c r="U44" s="24"/>
      <c r="V44" s="22"/>
      <c r="W44" s="23"/>
      <c r="X44" s="24"/>
    </row>
    <row r="45" spans="2:24" ht="30" customHeight="1" thickTop="1" x14ac:dyDescent="0.2">
      <c r="B45" s="26"/>
      <c r="C45" s="27"/>
      <c r="D45" s="27" t="s">
        <v>13</v>
      </c>
      <c r="E45" s="111" t="str">
        <f>IF(INDEX(Saisie_CAT[],10,MATCH("Féminins",Saisie_CAT[#Headers],0))=0,"",IF(INDEX(Saisie_CAT[],10,MATCH("Féminins",Saisie_CAT[#Headers],0))&lt;0,(INDEX(Saisie_CAT[],10,MATCH("Féminins",Saisie_CAT[#Headers],0)))&amp;" kg","+"&amp;(INDEX(Saisie_CAT[],10,MATCH("Féminins",Saisie_CAT[#Headers],0))&amp;" kg")))</f>
        <v/>
      </c>
      <c r="F45" s="45"/>
      <c r="G45" s="26"/>
      <c r="H45" s="27"/>
      <c r="I45" s="28"/>
      <c r="J45" s="26"/>
      <c r="K45" s="27"/>
      <c r="L45" s="28"/>
      <c r="M45" s="26"/>
      <c r="N45" s="27"/>
      <c r="O45" s="29"/>
      <c r="P45" s="26"/>
      <c r="Q45" s="27"/>
      <c r="R45" s="28"/>
      <c r="S45" s="26"/>
      <c r="T45" s="27"/>
      <c r="U45" s="28"/>
      <c r="V45" s="26"/>
      <c r="W45" s="27"/>
      <c r="X45" s="28"/>
    </row>
    <row r="46" spans="2:24" ht="30" customHeight="1" x14ac:dyDescent="0.2">
      <c r="B46" s="30"/>
      <c r="C46" s="31"/>
      <c r="D46" s="31" t="s">
        <v>14</v>
      </c>
      <c r="E46" s="112"/>
      <c r="F46" s="46"/>
      <c r="G46" s="30"/>
      <c r="H46" s="31"/>
      <c r="I46" s="32"/>
      <c r="J46" s="30"/>
      <c r="K46" s="31"/>
      <c r="L46" s="32"/>
      <c r="M46" s="30"/>
      <c r="N46" s="31"/>
      <c r="O46" s="33"/>
      <c r="P46" s="30"/>
      <c r="Q46" s="31"/>
      <c r="R46" s="32"/>
      <c r="S46" s="30"/>
      <c r="T46" s="31"/>
      <c r="U46" s="32"/>
      <c r="V46" s="30"/>
      <c r="W46" s="31"/>
      <c r="X46" s="32"/>
    </row>
    <row r="47" spans="2:24" ht="30" customHeight="1" x14ac:dyDescent="0.2">
      <c r="B47" s="57"/>
      <c r="C47" s="58"/>
      <c r="D47" s="58"/>
      <c r="E47" s="112"/>
      <c r="F47" s="60"/>
      <c r="G47" s="57"/>
      <c r="H47" s="58"/>
      <c r="I47" s="61"/>
      <c r="J47" s="57"/>
      <c r="K47" s="58"/>
      <c r="L47" s="61"/>
      <c r="M47" s="57"/>
      <c r="N47" s="58"/>
      <c r="O47" s="59"/>
      <c r="P47" s="57"/>
      <c r="Q47" s="58"/>
      <c r="R47" s="61"/>
      <c r="S47" s="57"/>
      <c r="T47" s="58"/>
      <c r="U47" s="61"/>
      <c r="V47" s="57"/>
      <c r="W47" s="58"/>
      <c r="X47" s="61"/>
    </row>
    <row r="48" spans="2:24" ht="30" customHeight="1" thickBot="1" x14ac:dyDescent="0.25">
      <c r="B48" s="22"/>
      <c r="C48" s="23"/>
      <c r="D48" s="23"/>
      <c r="E48" s="93"/>
      <c r="F48" s="56"/>
      <c r="G48" s="22"/>
      <c r="H48" s="23"/>
      <c r="I48" s="24"/>
      <c r="J48" s="22"/>
      <c r="K48" s="23"/>
      <c r="L48" s="24"/>
      <c r="M48" s="22"/>
      <c r="N48" s="23"/>
      <c r="O48" s="25"/>
      <c r="P48" s="22"/>
      <c r="Q48" s="23"/>
      <c r="R48" s="24"/>
      <c r="S48" s="22"/>
      <c r="T48" s="23"/>
      <c r="U48" s="24"/>
      <c r="V48" s="22"/>
      <c r="W48" s="23"/>
      <c r="X48" s="24"/>
    </row>
    <row r="49" spans="2:24" ht="15.75" thickTop="1" x14ac:dyDescent="0.25">
      <c r="B49"/>
      <c r="C49"/>
      <c r="D49"/>
      <c r="E49"/>
      <c r="F49" s="34" t="s">
        <v>15</v>
      </c>
      <c r="G49" s="35"/>
      <c r="H49" s="36"/>
      <c r="I49" s="37"/>
      <c r="J49" s="35"/>
      <c r="K49" s="36"/>
      <c r="L49" s="37"/>
      <c r="M49" s="35"/>
      <c r="N49" s="36"/>
      <c r="O49" s="38"/>
      <c r="P49" s="35"/>
      <c r="Q49" s="36"/>
      <c r="R49" s="37"/>
      <c r="S49" s="35"/>
      <c r="T49" s="36"/>
      <c r="U49" s="37"/>
      <c r="V49" s="35"/>
      <c r="W49" s="36"/>
      <c r="X49" s="37"/>
    </row>
    <row r="50" spans="2:24" ht="15" x14ac:dyDescent="0.25">
      <c r="B50"/>
      <c r="C50"/>
      <c r="D50"/>
      <c r="E50"/>
      <c r="F50" s="39" t="s">
        <v>16</v>
      </c>
      <c r="G50" s="40"/>
      <c r="H50" s="94"/>
      <c r="I50" s="95"/>
      <c r="J50" s="40"/>
      <c r="K50" s="94"/>
      <c r="L50" s="95"/>
      <c r="M50" s="40"/>
      <c r="N50" s="94"/>
      <c r="O50" s="115"/>
      <c r="P50" s="40"/>
      <c r="Q50" s="94"/>
      <c r="R50" s="95"/>
      <c r="S50" s="40"/>
      <c r="T50" s="94"/>
      <c r="U50" s="95"/>
      <c r="V50" s="40"/>
      <c r="W50" s="116"/>
      <c r="X50" s="117"/>
    </row>
    <row r="51" spans="2:24" ht="15.75" thickBot="1" x14ac:dyDescent="0.3">
      <c r="B51"/>
      <c r="C51"/>
      <c r="D51"/>
      <c r="E51"/>
      <c r="F51" s="41" t="s">
        <v>17</v>
      </c>
      <c r="G51" s="42"/>
      <c r="H51" s="89"/>
      <c r="I51" s="91"/>
      <c r="J51" s="42"/>
      <c r="K51" s="89"/>
      <c r="L51" s="91"/>
      <c r="M51" s="42"/>
      <c r="N51" s="89"/>
      <c r="O51" s="118"/>
      <c r="P51" s="42"/>
      <c r="Q51" s="89"/>
      <c r="R51" s="91"/>
      <c r="S51" s="42"/>
      <c r="T51" s="89"/>
      <c r="U51" s="91"/>
      <c r="V51" s="42"/>
      <c r="W51" s="113"/>
      <c r="X51" s="114"/>
    </row>
  </sheetData>
  <mergeCells count="44">
    <mergeCell ref="B6:E7"/>
    <mergeCell ref="G6:I6"/>
    <mergeCell ref="J6:L6"/>
    <mergeCell ref="M6:O6"/>
    <mergeCell ref="P6:R6"/>
    <mergeCell ref="V6:X6"/>
    <mergeCell ref="G7:I7"/>
    <mergeCell ref="J7:L7"/>
    <mergeCell ref="M7:O7"/>
    <mergeCell ref="P7:R7"/>
    <mergeCell ref="S7:U7"/>
    <mergeCell ref="V7:X7"/>
    <mergeCell ref="S6:U6"/>
    <mergeCell ref="E29:E32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E11:E12"/>
    <mergeCell ref="E13:E16"/>
    <mergeCell ref="E17:E20"/>
    <mergeCell ref="E21:E24"/>
    <mergeCell ref="E25:E28"/>
    <mergeCell ref="E33:E36"/>
    <mergeCell ref="E37:E40"/>
    <mergeCell ref="E41:E44"/>
    <mergeCell ref="E45:E48"/>
    <mergeCell ref="H50:I50"/>
    <mergeCell ref="N50:O50"/>
    <mergeCell ref="Q50:R50"/>
    <mergeCell ref="T50:U50"/>
    <mergeCell ref="W50:X50"/>
    <mergeCell ref="H51:I51"/>
    <mergeCell ref="K51:L51"/>
    <mergeCell ref="N51:O51"/>
    <mergeCell ref="Q51:R51"/>
    <mergeCell ref="T51:U51"/>
    <mergeCell ref="W51:X51"/>
    <mergeCell ref="K50:L50"/>
  </mergeCells>
  <pageMargins left="0.23622047244094491" right="0.23622047244094491" top="0.35433070866141736" bottom="0.35433070866141736" header="0.11811023622047245" footer="0.11811023622047245"/>
  <pageSetup paperSize="9" scale="4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188F6-FFA1-41C6-AD4E-646E8F2228C1}">
  <sheetPr codeName="Feuil5">
    <tabColor rgb="FFFFFF00"/>
    <pageSetUpPr fitToPage="1"/>
  </sheetPr>
  <dimension ref="B2:X51"/>
  <sheetViews>
    <sheetView zoomScale="85" zoomScaleNormal="85" workbookViewId="0">
      <pane ySplit="10" topLeftCell="A11" activePane="bottomLeft" state="frozen"/>
      <selection pane="bottomLeft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9.71093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 s="76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78"/>
      <c r="C6" s="79"/>
      <c r="D6" s="79"/>
      <c r="E6" s="80"/>
      <c r="F6"/>
      <c r="G6" s="84" t="s">
        <v>83</v>
      </c>
      <c r="H6" s="85"/>
      <c r="I6" s="85"/>
      <c r="J6" s="86" t="s">
        <v>83</v>
      </c>
      <c r="K6" s="87"/>
      <c r="L6" s="88"/>
      <c r="M6" s="86" t="s">
        <v>83</v>
      </c>
      <c r="N6" s="87"/>
      <c r="O6" s="88"/>
      <c r="P6" s="86" t="s">
        <v>83</v>
      </c>
      <c r="Q6" s="87"/>
      <c r="R6" s="88"/>
      <c r="S6" s="86" t="s">
        <v>83</v>
      </c>
      <c r="T6" s="87"/>
      <c r="U6" s="88"/>
      <c r="V6" s="86" t="s">
        <v>83</v>
      </c>
      <c r="W6" s="87"/>
      <c r="X6" s="88"/>
    </row>
    <row r="7" spans="2:24" ht="15.75" thickBot="1" x14ac:dyDescent="0.3">
      <c r="B7" s="81"/>
      <c r="C7" s="82"/>
      <c r="D7" s="82"/>
      <c r="E7" s="83"/>
      <c r="F7"/>
      <c r="G7" s="89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1"/>
    </row>
    <row r="8" spans="2:24" ht="13.5" thickBot="1" x14ac:dyDescent="0.25">
      <c r="B8" s="96" t="s">
        <v>6</v>
      </c>
      <c r="C8" s="97"/>
      <c r="D8" s="97"/>
      <c r="E8" s="97"/>
      <c r="F8" s="98"/>
      <c r="G8" s="99" t="s">
        <v>7</v>
      </c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1"/>
    </row>
    <row r="9" spans="2:24" ht="27" thickBot="1" x14ac:dyDescent="0.3">
      <c r="B9" s="102" t="s">
        <v>88</v>
      </c>
      <c r="C9" s="103"/>
      <c r="D9" s="103"/>
      <c r="E9" s="103"/>
      <c r="F9" s="103"/>
      <c r="G9" s="104"/>
      <c r="H9" s="105"/>
      <c r="I9" s="106"/>
      <c r="J9" s="107"/>
      <c r="K9" s="108"/>
      <c r="L9" s="109"/>
      <c r="M9" s="107"/>
      <c r="N9" s="108"/>
      <c r="O9" s="110"/>
      <c r="P9" s="107"/>
      <c r="Q9" s="108"/>
      <c r="R9" s="109"/>
      <c r="S9" s="107"/>
      <c r="T9" s="108"/>
      <c r="U9" s="109"/>
      <c r="V9" s="107"/>
      <c r="W9" s="108"/>
      <c r="X9" s="109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86</v>
      </c>
      <c r="I10" s="7" t="s">
        <v>87</v>
      </c>
      <c r="J10" s="13" t="s">
        <v>12</v>
      </c>
      <c r="K10" s="6" t="s">
        <v>86</v>
      </c>
      <c r="L10" s="7" t="s">
        <v>87</v>
      </c>
      <c r="M10" s="13" t="s">
        <v>12</v>
      </c>
      <c r="N10" s="6" t="s">
        <v>86</v>
      </c>
      <c r="O10" s="7" t="s">
        <v>87</v>
      </c>
      <c r="P10" s="13" t="s">
        <v>12</v>
      </c>
      <c r="Q10" s="6" t="s">
        <v>86</v>
      </c>
      <c r="R10" s="7" t="s">
        <v>87</v>
      </c>
      <c r="S10" s="13" t="s">
        <v>12</v>
      </c>
      <c r="T10" s="6" t="s">
        <v>86</v>
      </c>
      <c r="U10" s="7" t="s">
        <v>87</v>
      </c>
      <c r="V10" s="14" t="s">
        <v>12</v>
      </c>
      <c r="W10" s="6" t="s">
        <v>86</v>
      </c>
      <c r="X10" s="7" t="s">
        <v>87</v>
      </c>
    </row>
    <row r="11" spans="2:24" ht="30" customHeight="1" x14ac:dyDescent="0.2">
      <c r="B11" s="15"/>
      <c r="C11" s="16"/>
      <c r="D11" s="16" t="s">
        <v>13</v>
      </c>
      <c r="E11" s="92" t="str">
        <f>IF(INDEX(Saisie_CAT[],1,MATCH("Mixtes",Saisie_CAT[#Headers],0))=0,"",IF(INDEX(Saisie_CAT[],1,MATCH("Mixtes",Saisie_CAT[#Headers],0))&lt;0,(INDEX(Saisie_CAT[],1,MATCH("Mixtes",Saisie_CAT[#Headers],0)))&amp;" kg","+"&amp;(INDEX(Saisie_CAT[],1,MATCH("Mixtes",Saisie_CAT[#Headers],0))&amp;" kg")))</f>
        <v/>
      </c>
      <c r="F11" s="43"/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93"/>
      <c r="F12" s="44"/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26"/>
      <c r="C13" s="27"/>
      <c r="D13" s="27" t="s">
        <v>13</v>
      </c>
      <c r="E13" s="111" t="str">
        <f>IF(INDEX(Saisie_CAT[],2,MATCH("Mixtes",Saisie_CAT[#Headers],0))=0,"",IF(INDEX(Saisie_CAT[],2,MATCH("Mixtes",Saisie_CAT[#Headers],0))&lt;0,(INDEX(Saisie_CAT[],2,MATCH("Mixtes",Saisie_CAT[#Headers],0)))&amp;" kg","+"&amp;(INDEX(Saisie_CAT[],2,MATCH("Mixtes",Saisie_CAT[#Headers],0))&amp;" kg")))</f>
        <v/>
      </c>
      <c r="F13" s="45"/>
      <c r="G13" s="26"/>
      <c r="H13" s="27"/>
      <c r="I13" s="28"/>
      <c r="J13" s="26"/>
      <c r="K13" s="27"/>
      <c r="L13" s="28"/>
      <c r="M13" s="26"/>
      <c r="N13" s="27"/>
      <c r="O13" s="29"/>
      <c r="P13" s="26"/>
      <c r="Q13" s="27"/>
      <c r="R13" s="28"/>
      <c r="S13" s="26"/>
      <c r="T13" s="27"/>
      <c r="U13" s="28"/>
      <c r="V13" s="26"/>
      <c r="W13" s="27"/>
      <c r="X13" s="28"/>
    </row>
    <row r="14" spans="2:24" ht="30" customHeight="1" x14ac:dyDescent="0.2">
      <c r="B14" s="30"/>
      <c r="C14" s="31"/>
      <c r="D14" s="31" t="s">
        <v>14</v>
      </c>
      <c r="E14" s="112"/>
      <c r="F14" s="46"/>
      <c r="G14" s="30"/>
      <c r="H14" s="31"/>
      <c r="I14" s="32"/>
      <c r="J14" s="30"/>
      <c r="K14" s="31"/>
      <c r="L14" s="32"/>
      <c r="M14" s="30"/>
      <c r="N14" s="31"/>
      <c r="O14" s="33"/>
      <c r="P14" s="30"/>
      <c r="Q14" s="31"/>
      <c r="R14" s="32"/>
      <c r="S14" s="30"/>
      <c r="T14" s="31"/>
      <c r="U14" s="32"/>
      <c r="V14" s="30"/>
      <c r="W14" s="31"/>
      <c r="X14" s="32"/>
    </row>
    <row r="15" spans="2:24" ht="30" customHeight="1" x14ac:dyDescent="0.2">
      <c r="B15" s="15"/>
      <c r="C15" s="16"/>
      <c r="D15" s="16"/>
      <c r="E15" s="112"/>
      <c r="F15" s="54"/>
      <c r="G15" s="15"/>
      <c r="H15" s="16"/>
      <c r="I15" s="55"/>
      <c r="J15" s="15"/>
      <c r="K15" s="16"/>
      <c r="L15" s="55"/>
      <c r="M15" s="15"/>
      <c r="N15" s="16"/>
      <c r="O15" s="53"/>
      <c r="P15" s="15"/>
      <c r="Q15" s="16"/>
      <c r="R15" s="55"/>
      <c r="S15" s="15"/>
      <c r="T15" s="16"/>
      <c r="U15" s="55"/>
      <c r="V15" s="15"/>
      <c r="W15" s="16"/>
      <c r="X15" s="55"/>
    </row>
    <row r="16" spans="2:24" ht="30" customHeight="1" thickBot="1" x14ac:dyDescent="0.25">
      <c r="B16" s="22"/>
      <c r="C16" s="23"/>
      <c r="D16" s="23"/>
      <c r="E16" s="93"/>
      <c r="F16" s="56"/>
      <c r="G16" s="22"/>
      <c r="H16" s="23"/>
      <c r="I16" s="24"/>
      <c r="J16" s="22"/>
      <c r="K16" s="23"/>
      <c r="L16" s="24"/>
      <c r="M16" s="22"/>
      <c r="N16" s="23"/>
      <c r="O16" s="25"/>
      <c r="P16" s="22"/>
      <c r="Q16" s="23"/>
      <c r="R16" s="24"/>
      <c r="S16" s="22"/>
      <c r="T16" s="23"/>
      <c r="U16" s="24"/>
      <c r="V16" s="22"/>
      <c r="W16" s="23"/>
      <c r="X16" s="24"/>
    </row>
    <row r="17" spans="2:24" ht="30" customHeight="1" thickTop="1" x14ac:dyDescent="0.2">
      <c r="B17" s="26"/>
      <c r="C17" s="27"/>
      <c r="D17" s="27" t="s">
        <v>13</v>
      </c>
      <c r="E17" s="111" t="str">
        <f>IF(INDEX(Saisie_CAT[],3,MATCH("Mixtes",Saisie_CAT[#Headers],0))=0,"",IF(INDEX(Saisie_CAT[],3,MATCH("Mixtes",Saisie_CAT[#Headers],0))&lt;0,(INDEX(Saisie_CAT[],3,MATCH("Mixtes",Saisie_CAT[#Headers],0)))&amp;" kg","+"&amp;(INDEX(Saisie_CAT[],3,MATCH("Mixtes",Saisie_CAT[#Headers],0))&amp;" kg")))</f>
        <v/>
      </c>
      <c r="F17" s="45"/>
      <c r="G17" s="26"/>
      <c r="H17" s="27"/>
      <c r="I17" s="28"/>
      <c r="J17" s="26"/>
      <c r="K17" s="27"/>
      <c r="L17" s="28"/>
      <c r="M17" s="26"/>
      <c r="N17" s="27"/>
      <c r="O17" s="29"/>
      <c r="P17" s="26"/>
      <c r="Q17" s="27"/>
      <c r="R17" s="28"/>
      <c r="S17" s="26"/>
      <c r="T17" s="27"/>
      <c r="U17" s="28"/>
      <c r="V17" s="26"/>
      <c r="W17" s="27"/>
      <c r="X17" s="28"/>
    </row>
    <row r="18" spans="2:24" ht="30" customHeight="1" x14ac:dyDescent="0.2">
      <c r="B18" s="30"/>
      <c r="C18" s="31"/>
      <c r="D18" s="31" t="s">
        <v>14</v>
      </c>
      <c r="E18" s="112"/>
      <c r="F18" s="46"/>
      <c r="G18" s="30"/>
      <c r="H18" s="31"/>
      <c r="I18" s="32"/>
      <c r="J18" s="30"/>
      <c r="K18" s="31"/>
      <c r="L18" s="32"/>
      <c r="M18" s="30"/>
      <c r="N18" s="31"/>
      <c r="O18" s="33"/>
      <c r="P18" s="30"/>
      <c r="Q18" s="31"/>
      <c r="R18" s="32"/>
      <c r="S18" s="30"/>
      <c r="T18" s="31"/>
      <c r="U18" s="32"/>
      <c r="V18" s="30"/>
      <c r="W18" s="31"/>
      <c r="X18" s="32"/>
    </row>
    <row r="19" spans="2:24" ht="30" customHeight="1" x14ac:dyDescent="0.2">
      <c r="B19" s="57"/>
      <c r="C19" s="58"/>
      <c r="D19" s="58"/>
      <c r="E19" s="112"/>
      <c r="F19" s="60"/>
      <c r="G19" s="57"/>
      <c r="H19" s="58"/>
      <c r="I19" s="61"/>
      <c r="J19" s="57"/>
      <c r="K19" s="58"/>
      <c r="L19" s="61"/>
      <c r="M19" s="57"/>
      <c r="N19" s="58"/>
      <c r="O19" s="59"/>
      <c r="P19" s="57"/>
      <c r="Q19" s="58"/>
      <c r="R19" s="61"/>
      <c r="S19" s="57"/>
      <c r="T19" s="58"/>
      <c r="U19" s="61"/>
      <c r="V19" s="57"/>
      <c r="W19" s="58"/>
      <c r="X19" s="61"/>
    </row>
    <row r="20" spans="2:24" ht="30" customHeight="1" thickBot="1" x14ac:dyDescent="0.25">
      <c r="B20" s="22"/>
      <c r="C20" s="23"/>
      <c r="D20" s="23"/>
      <c r="E20" s="93"/>
      <c r="F20" s="56"/>
      <c r="G20" s="22"/>
      <c r="H20" s="23"/>
      <c r="I20" s="24"/>
      <c r="J20" s="22"/>
      <c r="K20" s="23"/>
      <c r="L20" s="24"/>
      <c r="M20" s="22"/>
      <c r="N20" s="23"/>
      <c r="O20" s="25"/>
      <c r="P20" s="22"/>
      <c r="Q20" s="23"/>
      <c r="R20" s="24"/>
      <c r="S20" s="22"/>
      <c r="T20" s="23"/>
      <c r="U20" s="24"/>
      <c r="V20" s="22"/>
      <c r="W20" s="23"/>
      <c r="X20" s="24"/>
    </row>
    <row r="21" spans="2:24" ht="30" customHeight="1" thickTop="1" x14ac:dyDescent="0.2">
      <c r="B21" s="26"/>
      <c r="C21" s="27"/>
      <c r="D21" s="27" t="s">
        <v>13</v>
      </c>
      <c r="E21" s="111" t="str">
        <f>IF(INDEX(Saisie_CAT[],4,MATCH("Mixtes",Saisie_CAT[#Headers],0))=0,"",IF(INDEX(Saisie_CAT[],4,MATCH("Mixtes",Saisie_CAT[#Headers],0))&lt;0,(INDEX(Saisie_CAT[],4,MATCH("Mixtes",Saisie_CAT[#Headers],0)))&amp;" kg","+"&amp;(INDEX(Saisie_CAT[],4,MATCH("Mixtes",Saisie_CAT[#Headers],0))&amp;" kg")))</f>
        <v/>
      </c>
      <c r="F21" s="45"/>
      <c r="G21" s="26"/>
      <c r="H21" s="27"/>
      <c r="I21" s="28"/>
      <c r="J21" s="26"/>
      <c r="K21" s="27"/>
      <c r="L21" s="28"/>
      <c r="M21" s="26"/>
      <c r="N21" s="27"/>
      <c r="O21" s="29"/>
      <c r="P21" s="26"/>
      <c r="Q21" s="27"/>
      <c r="R21" s="28"/>
      <c r="S21" s="26"/>
      <c r="T21" s="27"/>
      <c r="U21" s="28"/>
      <c r="V21" s="26"/>
      <c r="W21" s="27"/>
      <c r="X21" s="28"/>
    </row>
    <row r="22" spans="2:24" ht="30" customHeight="1" x14ac:dyDescent="0.2">
      <c r="B22" s="30"/>
      <c r="C22" s="31"/>
      <c r="D22" s="31" t="s">
        <v>14</v>
      </c>
      <c r="E22" s="112"/>
      <c r="F22" s="46"/>
      <c r="G22" s="30"/>
      <c r="H22" s="31"/>
      <c r="I22" s="32"/>
      <c r="J22" s="30"/>
      <c r="K22" s="31"/>
      <c r="L22" s="32"/>
      <c r="M22" s="30"/>
      <c r="N22" s="31"/>
      <c r="O22" s="33"/>
      <c r="P22" s="30"/>
      <c r="Q22" s="31"/>
      <c r="R22" s="32"/>
      <c r="S22" s="30"/>
      <c r="T22" s="31"/>
      <c r="U22" s="32"/>
      <c r="V22" s="30"/>
      <c r="W22" s="31"/>
      <c r="X22" s="32"/>
    </row>
    <row r="23" spans="2:24" ht="30" customHeight="1" x14ac:dyDescent="0.2">
      <c r="B23" s="57"/>
      <c r="C23" s="58"/>
      <c r="D23" s="58"/>
      <c r="E23" s="112"/>
      <c r="F23" s="60"/>
      <c r="G23" s="57"/>
      <c r="H23" s="58"/>
      <c r="I23" s="61"/>
      <c r="J23" s="57"/>
      <c r="K23" s="58"/>
      <c r="L23" s="61"/>
      <c r="M23" s="57"/>
      <c r="N23" s="58"/>
      <c r="O23" s="59"/>
      <c r="P23" s="57"/>
      <c r="Q23" s="58"/>
      <c r="R23" s="61"/>
      <c r="S23" s="57"/>
      <c r="T23" s="58"/>
      <c r="U23" s="61"/>
      <c r="V23" s="57"/>
      <c r="W23" s="58"/>
      <c r="X23" s="61"/>
    </row>
    <row r="24" spans="2:24" ht="30" customHeight="1" thickBot="1" x14ac:dyDescent="0.25">
      <c r="B24" s="22"/>
      <c r="C24" s="23"/>
      <c r="D24" s="23"/>
      <c r="E24" s="93"/>
      <c r="F24" s="56"/>
      <c r="G24" s="22"/>
      <c r="H24" s="23"/>
      <c r="I24" s="24"/>
      <c r="J24" s="22"/>
      <c r="K24" s="23"/>
      <c r="L24" s="24"/>
      <c r="M24" s="22"/>
      <c r="N24" s="23"/>
      <c r="O24" s="25"/>
      <c r="P24" s="22"/>
      <c r="Q24" s="23"/>
      <c r="R24" s="24"/>
      <c r="S24" s="22"/>
      <c r="T24" s="23"/>
      <c r="U24" s="24"/>
      <c r="V24" s="22"/>
      <c r="W24" s="23"/>
      <c r="X24" s="24"/>
    </row>
    <row r="25" spans="2:24" ht="30" customHeight="1" thickTop="1" x14ac:dyDescent="0.2">
      <c r="B25" s="26"/>
      <c r="C25" s="27"/>
      <c r="D25" s="27" t="s">
        <v>13</v>
      </c>
      <c r="E25" s="111" t="str">
        <f>IF(INDEX(Saisie_CAT[],5,MATCH("Mixtes",Saisie_CAT[#Headers],0))=0,"",IF(INDEX(Saisie_CAT[],5,MATCH("Mixtes",Saisie_CAT[#Headers],0))&lt;0,(INDEX(Saisie_CAT[],5,MATCH("Mixtes",Saisie_CAT[#Headers],0)))&amp;" kg","+"&amp;(INDEX(Saisie_CAT[],5,MATCH("Mixtes",Saisie_CAT[#Headers],0))&amp;" kg")))</f>
        <v/>
      </c>
      <c r="F25" s="45"/>
      <c r="G25" s="26"/>
      <c r="H25" s="27"/>
      <c r="I25" s="28"/>
      <c r="J25" s="26"/>
      <c r="K25" s="27"/>
      <c r="L25" s="28"/>
      <c r="M25" s="26"/>
      <c r="N25" s="27"/>
      <c r="O25" s="29"/>
      <c r="P25" s="26"/>
      <c r="Q25" s="27"/>
      <c r="R25" s="28"/>
      <c r="S25" s="26"/>
      <c r="T25" s="27"/>
      <c r="U25" s="28"/>
      <c r="V25" s="26"/>
      <c r="W25" s="27"/>
      <c r="X25" s="28"/>
    </row>
    <row r="26" spans="2:24" ht="30" customHeight="1" x14ac:dyDescent="0.2">
      <c r="B26" s="30"/>
      <c r="C26" s="31"/>
      <c r="D26" s="31" t="s">
        <v>14</v>
      </c>
      <c r="E26" s="112"/>
      <c r="F26" s="46"/>
      <c r="G26" s="30"/>
      <c r="H26" s="31"/>
      <c r="I26" s="32"/>
      <c r="J26" s="30"/>
      <c r="K26" s="31"/>
      <c r="L26" s="32"/>
      <c r="M26" s="30"/>
      <c r="N26" s="31"/>
      <c r="O26" s="33"/>
      <c r="P26" s="30"/>
      <c r="Q26" s="31"/>
      <c r="R26" s="32"/>
      <c r="S26" s="30"/>
      <c r="T26" s="31"/>
      <c r="U26" s="32"/>
      <c r="V26" s="30"/>
      <c r="W26" s="31"/>
      <c r="X26" s="32"/>
    </row>
    <row r="27" spans="2:24" ht="30" customHeight="1" x14ac:dyDescent="0.2">
      <c r="B27" s="57"/>
      <c r="C27" s="58"/>
      <c r="D27" s="58"/>
      <c r="E27" s="112"/>
      <c r="F27" s="60"/>
      <c r="G27" s="57"/>
      <c r="H27" s="58"/>
      <c r="I27" s="61"/>
      <c r="J27" s="57"/>
      <c r="K27" s="58"/>
      <c r="L27" s="61"/>
      <c r="M27" s="57"/>
      <c r="N27" s="58"/>
      <c r="O27" s="59"/>
      <c r="P27" s="57"/>
      <c r="Q27" s="58"/>
      <c r="R27" s="61"/>
      <c r="S27" s="57"/>
      <c r="T27" s="58"/>
      <c r="U27" s="61"/>
      <c r="V27" s="57"/>
      <c r="W27" s="58"/>
      <c r="X27" s="61"/>
    </row>
    <row r="28" spans="2:24" ht="30" customHeight="1" thickBot="1" x14ac:dyDescent="0.25">
      <c r="B28" s="22"/>
      <c r="C28" s="23"/>
      <c r="D28" s="23"/>
      <c r="E28" s="93"/>
      <c r="F28" s="56"/>
      <c r="G28" s="22"/>
      <c r="H28" s="23"/>
      <c r="I28" s="24"/>
      <c r="J28" s="22"/>
      <c r="K28" s="23"/>
      <c r="L28" s="24"/>
      <c r="M28" s="22"/>
      <c r="N28" s="23"/>
      <c r="O28" s="25"/>
      <c r="P28" s="22"/>
      <c r="Q28" s="23"/>
      <c r="R28" s="24"/>
      <c r="S28" s="22"/>
      <c r="T28" s="23"/>
      <c r="U28" s="24"/>
      <c r="V28" s="22"/>
      <c r="W28" s="23"/>
      <c r="X28" s="24"/>
    </row>
    <row r="29" spans="2:24" ht="30" customHeight="1" thickTop="1" x14ac:dyDescent="0.2">
      <c r="B29" s="26"/>
      <c r="C29" s="27"/>
      <c r="D29" s="27" t="s">
        <v>13</v>
      </c>
      <c r="E29" s="111" t="str">
        <f>IF(INDEX(Saisie_CAT[],6,MATCH("Mixtes",Saisie_CAT[#Headers],0))=0,"",IF(INDEX(Saisie_CAT[],6,MATCH("Mixtes",Saisie_CAT[#Headers],0))&lt;0,(INDEX(Saisie_CAT[],6,MATCH("Mixtes",Saisie_CAT[#Headers],0)))&amp;" kg","+"&amp;(INDEX(Saisie_CAT[],6,MATCH("Mixtes",Saisie_CAT[#Headers],0))&amp;" kg")))</f>
        <v/>
      </c>
      <c r="F29" s="45"/>
      <c r="G29" s="26"/>
      <c r="H29" s="27"/>
      <c r="I29" s="28"/>
      <c r="J29" s="26"/>
      <c r="K29" s="27"/>
      <c r="L29" s="28"/>
      <c r="M29" s="26"/>
      <c r="N29" s="27"/>
      <c r="O29" s="29"/>
      <c r="P29" s="26"/>
      <c r="Q29" s="27"/>
      <c r="R29" s="28"/>
      <c r="S29" s="26"/>
      <c r="T29" s="27"/>
      <c r="U29" s="28"/>
      <c r="V29" s="26"/>
      <c r="W29" s="27"/>
      <c r="X29" s="28"/>
    </row>
    <row r="30" spans="2:24" ht="30" customHeight="1" x14ac:dyDescent="0.2">
      <c r="B30" s="30"/>
      <c r="C30" s="31"/>
      <c r="D30" s="31" t="s">
        <v>14</v>
      </c>
      <c r="E30" s="112"/>
      <c r="F30" s="46"/>
      <c r="G30" s="30"/>
      <c r="H30" s="31"/>
      <c r="I30" s="32"/>
      <c r="J30" s="30"/>
      <c r="K30" s="31"/>
      <c r="L30" s="32"/>
      <c r="M30" s="30"/>
      <c r="N30" s="31"/>
      <c r="O30" s="33"/>
      <c r="P30" s="30"/>
      <c r="Q30" s="31"/>
      <c r="R30" s="32"/>
      <c r="S30" s="30"/>
      <c r="T30" s="31"/>
      <c r="U30" s="32"/>
      <c r="V30" s="30"/>
      <c r="W30" s="31"/>
      <c r="X30" s="32"/>
    </row>
    <row r="31" spans="2:24" ht="30" customHeight="1" x14ac:dyDescent="0.2">
      <c r="B31" s="57"/>
      <c r="C31" s="58"/>
      <c r="D31" s="58"/>
      <c r="E31" s="112"/>
      <c r="F31" s="60"/>
      <c r="G31" s="57"/>
      <c r="H31" s="58"/>
      <c r="I31" s="61"/>
      <c r="J31" s="57"/>
      <c r="K31" s="58"/>
      <c r="L31" s="61"/>
      <c r="M31" s="57"/>
      <c r="N31" s="58"/>
      <c r="O31" s="59"/>
      <c r="P31" s="57"/>
      <c r="Q31" s="58"/>
      <c r="R31" s="61"/>
      <c r="S31" s="57"/>
      <c r="T31" s="58"/>
      <c r="U31" s="61"/>
      <c r="V31" s="57"/>
      <c r="W31" s="58"/>
      <c r="X31" s="61"/>
    </row>
    <row r="32" spans="2:24" ht="30" customHeight="1" thickBot="1" x14ac:dyDescent="0.25">
      <c r="B32" s="22"/>
      <c r="C32" s="23"/>
      <c r="D32" s="23"/>
      <c r="E32" s="93"/>
      <c r="F32" s="56"/>
      <c r="G32" s="22"/>
      <c r="H32" s="23"/>
      <c r="I32" s="24"/>
      <c r="J32" s="22"/>
      <c r="K32" s="23"/>
      <c r="L32" s="24"/>
      <c r="M32" s="22"/>
      <c r="N32" s="23"/>
      <c r="O32" s="25"/>
      <c r="P32" s="22"/>
      <c r="Q32" s="23"/>
      <c r="R32" s="24"/>
      <c r="S32" s="22"/>
      <c r="T32" s="23"/>
      <c r="U32" s="24"/>
      <c r="V32" s="22"/>
      <c r="W32" s="23"/>
      <c r="X32" s="24"/>
    </row>
    <row r="33" spans="2:24" ht="30" customHeight="1" thickTop="1" x14ac:dyDescent="0.2">
      <c r="B33" s="26"/>
      <c r="C33" s="27"/>
      <c r="D33" s="27" t="s">
        <v>13</v>
      </c>
      <c r="E33" s="111" t="str">
        <f>IF(INDEX(Saisie_CAT[],7,MATCH("Mixtes",Saisie_CAT[#Headers],0))=0,"",IF(INDEX(Saisie_CAT[],7,MATCH("Mixtes",Saisie_CAT[#Headers],0))&lt;0,(INDEX(Saisie_CAT[],7,MATCH("Mixtes",Saisie_CAT[#Headers],0)))&amp;" kg","+"&amp;(INDEX(Saisie_CAT[],7,MATCH("Mixtes",Saisie_CAT[#Headers],0))&amp;" kg")))</f>
        <v/>
      </c>
      <c r="F33" s="45"/>
      <c r="G33" s="26"/>
      <c r="H33" s="27"/>
      <c r="I33" s="28"/>
      <c r="J33" s="26"/>
      <c r="K33" s="27"/>
      <c r="L33" s="28"/>
      <c r="M33" s="26"/>
      <c r="N33" s="27"/>
      <c r="O33" s="29"/>
      <c r="P33" s="26"/>
      <c r="Q33" s="27"/>
      <c r="R33" s="28"/>
      <c r="S33" s="26"/>
      <c r="T33" s="27"/>
      <c r="U33" s="28"/>
      <c r="V33" s="26"/>
      <c r="W33" s="27"/>
      <c r="X33" s="28"/>
    </row>
    <row r="34" spans="2:24" ht="30" customHeight="1" x14ac:dyDescent="0.2">
      <c r="B34" s="30"/>
      <c r="C34" s="31"/>
      <c r="D34" s="31" t="s">
        <v>14</v>
      </c>
      <c r="E34" s="112"/>
      <c r="F34" s="46"/>
      <c r="G34" s="30"/>
      <c r="H34" s="31"/>
      <c r="I34" s="32"/>
      <c r="J34" s="30"/>
      <c r="K34" s="31"/>
      <c r="L34" s="32"/>
      <c r="M34" s="30"/>
      <c r="N34" s="31"/>
      <c r="O34" s="33"/>
      <c r="P34" s="30"/>
      <c r="Q34" s="31"/>
      <c r="R34" s="32"/>
      <c r="S34" s="30"/>
      <c r="T34" s="31"/>
      <c r="U34" s="32"/>
      <c r="V34" s="30"/>
      <c r="W34" s="31"/>
      <c r="X34" s="32"/>
    </row>
    <row r="35" spans="2:24" ht="30" customHeight="1" x14ac:dyDescent="0.2">
      <c r="B35" s="57"/>
      <c r="C35" s="58"/>
      <c r="D35" s="58"/>
      <c r="E35" s="112"/>
      <c r="F35" s="60"/>
      <c r="G35" s="57"/>
      <c r="H35" s="58"/>
      <c r="I35" s="61"/>
      <c r="J35" s="57"/>
      <c r="K35" s="58"/>
      <c r="L35" s="61"/>
      <c r="M35" s="57"/>
      <c r="N35" s="58"/>
      <c r="O35" s="59"/>
      <c r="P35" s="57"/>
      <c r="Q35" s="58"/>
      <c r="R35" s="61"/>
      <c r="S35" s="57"/>
      <c r="T35" s="58"/>
      <c r="U35" s="61"/>
      <c r="V35" s="57"/>
      <c r="W35" s="58"/>
      <c r="X35" s="61"/>
    </row>
    <row r="36" spans="2:24" ht="30" customHeight="1" thickBot="1" x14ac:dyDescent="0.25">
      <c r="B36" s="22"/>
      <c r="C36" s="23"/>
      <c r="D36" s="23"/>
      <c r="E36" s="93"/>
      <c r="F36" s="56"/>
      <c r="G36" s="22"/>
      <c r="H36" s="23"/>
      <c r="I36" s="24"/>
      <c r="J36" s="22"/>
      <c r="K36" s="23"/>
      <c r="L36" s="24"/>
      <c r="M36" s="22"/>
      <c r="N36" s="23"/>
      <c r="O36" s="25"/>
      <c r="P36" s="22"/>
      <c r="Q36" s="23"/>
      <c r="R36" s="24"/>
      <c r="S36" s="22"/>
      <c r="T36" s="23"/>
      <c r="U36" s="24"/>
      <c r="V36" s="22"/>
      <c r="W36" s="23"/>
      <c r="X36" s="24"/>
    </row>
    <row r="37" spans="2:24" ht="30" customHeight="1" thickTop="1" x14ac:dyDescent="0.2">
      <c r="B37" s="26"/>
      <c r="C37" s="27"/>
      <c r="D37" s="27" t="s">
        <v>13</v>
      </c>
      <c r="E37" s="111" t="str">
        <f>IF(INDEX(Saisie_CAT[],8,MATCH("Mixtes",Saisie_CAT[#Headers],0))=0,"",IF(INDEX(Saisie_CAT[],8,MATCH("Mixtes",Saisie_CAT[#Headers],0))&lt;0,(INDEX(Saisie_CAT[],8,MATCH("Mixtes",Saisie_CAT[#Headers],0)))&amp;" kg","+"&amp;(INDEX(Saisie_CAT[],8,MATCH("Mixtes",Saisie_CAT[#Headers],0))&amp;" kg")))</f>
        <v/>
      </c>
      <c r="F37" s="45"/>
      <c r="G37" s="26"/>
      <c r="H37" s="27"/>
      <c r="I37" s="28"/>
      <c r="J37" s="26"/>
      <c r="K37" s="27"/>
      <c r="L37" s="28"/>
      <c r="M37" s="26"/>
      <c r="N37" s="27"/>
      <c r="O37" s="29"/>
      <c r="P37" s="26"/>
      <c r="Q37" s="27"/>
      <c r="R37" s="28"/>
      <c r="S37" s="26"/>
      <c r="T37" s="27"/>
      <c r="U37" s="28"/>
      <c r="V37" s="26"/>
      <c r="W37" s="27"/>
      <c r="X37" s="28"/>
    </row>
    <row r="38" spans="2:24" ht="30" customHeight="1" x14ac:dyDescent="0.2">
      <c r="B38" s="30"/>
      <c r="C38" s="31"/>
      <c r="D38" s="31" t="s">
        <v>14</v>
      </c>
      <c r="E38" s="112"/>
      <c r="F38" s="46"/>
      <c r="G38" s="30"/>
      <c r="H38" s="31"/>
      <c r="I38" s="32"/>
      <c r="J38" s="30"/>
      <c r="K38" s="31"/>
      <c r="L38" s="32"/>
      <c r="M38" s="30"/>
      <c r="N38" s="31"/>
      <c r="O38" s="33"/>
      <c r="P38" s="30"/>
      <c r="Q38" s="31"/>
      <c r="R38" s="32"/>
      <c r="S38" s="30"/>
      <c r="T38" s="31"/>
      <c r="U38" s="32"/>
      <c r="V38" s="30"/>
      <c r="W38" s="31"/>
      <c r="X38" s="32"/>
    </row>
    <row r="39" spans="2:24" ht="30" customHeight="1" x14ac:dyDescent="0.2">
      <c r="B39" s="57"/>
      <c r="C39" s="58"/>
      <c r="D39" s="58"/>
      <c r="E39" s="112"/>
      <c r="F39" s="60"/>
      <c r="G39" s="57"/>
      <c r="H39" s="58"/>
      <c r="I39" s="61"/>
      <c r="J39" s="57"/>
      <c r="K39" s="58"/>
      <c r="L39" s="61"/>
      <c r="M39" s="57"/>
      <c r="N39" s="58"/>
      <c r="O39" s="59"/>
      <c r="P39" s="57"/>
      <c r="Q39" s="58"/>
      <c r="R39" s="61"/>
      <c r="S39" s="57"/>
      <c r="T39" s="58"/>
      <c r="U39" s="61"/>
      <c r="V39" s="57"/>
      <c r="W39" s="58"/>
      <c r="X39" s="61"/>
    </row>
    <row r="40" spans="2:24" ht="30" customHeight="1" thickBot="1" x14ac:dyDescent="0.25">
      <c r="B40" s="22"/>
      <c r="C40" s="23"/>
      <c r="D40" s="23"/>
      <c r="E40" s="93"/>
      <c r="F40" s="56"/>
      <c r="G40" s="22"/>
      <c r="H40" s="23"/>
      <c r="I40" s="24"/>
      <c r="J40" s="22"/>
      <c r="K40" s="23"/>
      <c r="L40" s="24"/>
      <c r="M40" s="22"/>
      <c r="N40" s="23"/>
      <c r="O40" s="25"/>
      <c r="P40" s="22"/>
      <c r="Q40" s="23"/>
      <c r="R40" s="24"/>
      <c r="S40" s="22"/>
      <c r="T40" s="23"/>
      <c r="U40" s="24"/>
      <c r="V40" s="22"/>
      <c r="W40" s="23"/>
      <c r="X40" s="24"/>
    </row>
    <row r="41" spans="2:24" ht="30" customHeight="1" thickTop="1" x14ac:dyDescent="0.2">
      <c r="B41" s="26"/>
      <c r="C41" s="27"/>
      <c r="D41" s="27" t="s">
        <v>13</v>
      </c>
      <c r="E41" s="111" t="str">
        <f>IF(INDEX(Saisie_CAT[],9,MATCH("Mixtes",Saisie_CAT[#Headers],0))=0,"",IF(INDEX(Saisie_CAT[],9,MATCH("Mixtes",Saisie_CAT[#Headers],0))&lt;0,(INDEX(Saisie_CAT[],9,MATCH("Mixtes",Saisie_CAT[#Headers],0)))&amp;" kg","+"&amp;(INDEX(Saisie_CAT[],9,MATCH("Mixtes",Saisie_CAT[#Headers],0))&amp;" kg")))</f>
        <v/>
      </c>
      <c r="F41" s="45"/>
      <c r="G41" s="26"/>
      <c r="H41" s="27"/>
      <c r="I41" s="28"/>
      <c r="J41" s="26"/>
      <c r="K41" s="27"/>
      <c r="L41" s="28"/>
      <c r="M41" s="26"/>
      <c r="N41" s="27"/>
      <c r="O41" s="29"/>
      <c r="P41" s="26"/>
      <c r="Q41" s="27"/>
      <c r="R41" s="28"/>
      <c r="S41" s="26"/>
      <c r="T41" s="27"/>
      <c r="U41" s="28"/>
      <c r="V41" s="26"/>
      <c r="W41" s="27"/>
      <c r="X41" s="28"/>
    </row>
    <row r="42" spans="2:24" ht="30" customHeight="1" x14ac:dyDescent="0.2">
      <c r="B42" s="30"/>
      <c r="C42" s="31"/>
      <c r="D42" s="31" t="s">
        <v>14</v>
      </c>
      <c r="E42" s="112"/>
      <c r="F42" s="46"/>
      <c r="G42" s="30"/>
      <c r="H42" s="31"/>
      <c r="I42" s="32"/>
      <c r="J42" s="30"/>
      <c r="K42" s="31"/>
      <c r="L42" s="32"/>
      <c r="M42" s="30"/>
      <c r="N42" s="31"/>
      <c r="O42" s="33"/>
      <c r="P42" s="30"/>
      <c r="Q42" s="31"/>
      <c r="R42" s="32"/>
      <c r="S42" s="30"/>
      <c r="T42" s="31"/>
      <c r="U42" s="32"/>
      <c r="V42" s="30"/>
      <c r="W42" s="31"/>
      <c r="X42" s="32"/>
    </row>
    <row r="43" spans="2:24" ht="30" customHeight="1" x14ac:dyDescent="0.2">
      <c r="B43" s="57"/>
      <c r="C43" s="58"/>
      <c r="D43" s="58"/>
      <c r="E43" s="112"/>
      <c r="F43" s="60"/>
      <c r="G43" s="57"/>
      <c r="H43" s="58"/>
      <c r="I43" s="61"/>
      <c r="J43" s="57"/>
      <c r="K43" s="58"/>
      <c r="L43" s="61"/>
      <c r="M43" s="57"/>
      <c r="N43" s="58"/>
      <c r="O43" s="59"/>
      <c r="P43" s="57"/>
      <c r="Q43" s="58"/>
      <c r="R43" s="61"/>
      <c r="S43" s="57"/>
      <c r="T43" s="58"/>
      <c r="U43" s="61"/>
      <c r="V43" s="57"/>
      <c r="W43" s="58"/>
      <c r="X43" s="61"/>
    </row>
    <row r="44" spans="2:24" ht="30" customHeight="1" thickBot="1" x14ac:dyDescent="0.25">
      <c r="B44" s="22"/>
      <c r="C44" s="23"/>
      <c r="D44" s="23"/>
      <c r="E44" s="93"/>
      <c r="F44" s="56"/>
      <c r="G44" s="22"/>
      <c r="H44" s="23"/>
      <c r="I44" s="24"/>
      <c r="J44" s="22"/>
      <c r="K44" s="23"/>
      <c r="L44" s="24"/>
      <c r="M44" s="22"/>
      <c r="N44" s="23"/>
      <c r="O44" s="25"/>
      <c r="P44" s="22"/>
      <c r="Q44" s="23"/>
      <c r="R44" s="24"/>
      <c r="S44" s="22"/>
      <c r="T44" s="23"/>
      <c r="U44" s="24"/>
      <c r="V44" s="22"/>
      <c r="W44" s="23"/>
      <c r="X44" s="24"/>
    </row>
    <row r="45" spans="2:24" ht="30" customHeight="1" thickTop="1" x14ac:dyDescent="0.2">
      <c r="B45" s="26"/>
      <c r="C45" s="27"/>
      <c r="D45" s="27" t="s">
        <v>13</v>
      </c>
      <c r="E45" s="111" t="str">
        <f>IF(INDEX(Saisie_CAT[],10,MATCH("Mixtes",Saisie_CAT[#Headers],0))=0,"",IF(INDEX(Saisie_CAT[],10,MATCH("Mixtes",Saisie_CAT[#Headers],0))&lt;0,(INDEX(Saisie_CAT[],10,MATCH("Mixtes",Saisie_CAT[#Headers],0)))&amp;" kg","+"&amp;(INDEX(Saisie_CAT[],10,MATCH("Mixtes",Saisie_CAT[#Headers],0))&amp;" kg")))</f>
        <v/>
      </c>
      <c r="F45" s="45"/>
      <c r="G45" s="26"/>
      <c r="H45" s="27"/>
      <c r="I45" s="28"/>
      <c r="J45" s="26"/>
      <c r="K45" s="27"/>
      <c r="L45" s="28"/>
      <c r="M45" s="26"/>
      <c r="N45" s="27"/>
      <c r="O45" s="29"/>
      <c r="P45" s="26"/>
      <c r="Q45" s="27"/>
      <c r="R45" s="28"/>
      <c r="S45" s="26"/>
      <c r="T45" s="27"/>
      <c r="U45" s="28"/>
      <c r="V45" s="26"/>
      <c r="W45" s="27"/>
      <c r="X45" s="28"/>
    </row>
    <row r="46" spans="2:24" ht="30" customHeight="1" x14ac:dyDescent="0.2">
      <c r="B46" s="30"/>
      <c r="C46" s="31"/>
      <c r="D46" s="31" t="s">
        <v>14</v>
      </c>
      <c r="E46" s="112"/>
      <c r="F46" s="46"/>
      <c r="G46" s="30"/>
      <c r="H46" s="31"/>
      <c r="I46" s="32"/>
      <c r="J46" s="30"/>
      <c r="K46" s="31"/>
      <c r="L46" s="32"/>
      <c r="M46" s="30"/>
      <c r="N46" s="31"/>
      <c r="O46" s="33"/>
      <c r="P46" s="30"/>
      <c r="Q46" s="31"/>
      <c r="R46" s="32"/>
      <c r="S46" s="30"/>
      <c r="T46" s="31"/>
      <c r="U46" s="32"/>
      <c r="V46" s="30"/>
      <c r="W46" s="31"/>
      <c r="X46" s="32"/>
    </row>
    <row r="47" spans="2:24" ht="30" customHeight="1" x14ac:dyDescent="0.2">
      <c r="B47" s="57"/>
      <c r="C47" s="58"/>
      <c r="D47" s="58"/>
      <c r="E47" s="112"/>
      <c r="F47" s="60"/>
      <c r="G47" s="57"/>
      <c r="H47" s="58"/>
      <c r="I47" s="61"/>
      <c r="J47" s="57"/>
      <c r="K47" s="58"/>
      <c r="L47" s="61"/>
      <c r="M47" s="57"/>
      <c r="N47" s="58"/>
      <c r="O47" s="59"/>
      <c r="P47" s="57"/>
      <c r="Q47" s="58"/>
      <c r="R47" s="61"/>
      <c r="S47" s="57"/>
      <c r="T47" s="58"/>
      <c r="U47" s="61"/>
      <c r="V47" s="57"/>
      <c r="W47" s="58"/>
      <c r="X47" s="61"/>
    </row>
    <row r="48" spans="2:24" ht="30" customHeight="1" thickBot="1" x14ac:dyDescent="0.25">
      <c r="B48" s="22"/>
      <c r="C48" s="23"/>
      <c r="D48" s="23"/>
      <c r="E48" s="93"/>
      <c r="F48" s="56"/>
      <c r="G48" s="22"/>
      <c r="H48" s="23"/>
      <c r="I48" s="24"/>
      <c r="J48" s="22"/>
      <c r="K48" s="23"/>
      <c r="L48" s="24"/>
      <c r="M48" s="22"/>
      <c r="N48" s="23"/>
      <c r="O48" s="25"/>
      <c r="P48" s="22"/>
      <c r="Q48" s="23"/>
      <c r="R48" s="24"/>
      <c r="S48" s="22"/>
      <c r="T48" s="23"/>
      <c r="U48" s="24"/>
      <c r="V48" s="22"/>
      <c r="W48" s="23"/>
      <c r="X48" s="24"/>
    </row>
    <row r="49" spans="2:24" ht="15.75" thickTop="1" x14ac:dyDescent="0.25">
      <c r="B49"/>
      <c r="C49"/>
      <c r="D49"/>
      <c r="E49"/>
      <c r="F49" s="34" t="s">
        <v>15</v>
      </c>
      <c r="G49" s="35"/>
      <c r="H49" s="36"/>
      <c r="I49" s="37"/>
      <c r="J49" s="35"/>
      <c r="K49" s="36"/>
      <c r="L49" s="37"/>
      <c r="M49" s="35"/>
      <c r="N49" s="36"/>
      <c r="O49" s="38"/>
      <c r="P49" s="35"/>
      <c r="Q49" s="36"/>
      <c r="R49" s="37"/>
      <c r="S49" s="35"/>
      <c r="T49" s="36"/>
      <c r="U49" s="37"/>
      <c r="V49" s="35"/>
      <c r="W49" s="36"/>
      <c r="X49" s="37"/>
    </row>
    <row r="50" spans="2:24" ht="15" x14ac:dyDescent="0.25">
      <c r="B50"/>
      <c r="C50"/>
      <c r="D50"/>
      <c r="E50"/>
      <c r="F50" s="39" t="s">
        <v>16</v>
      </c>
      <c r="G50" s="40"/>
      <c r="H50" s="94"/>
      <c r="I50" s="95"/>
      <c r="J50" s="40"/>
      <c r="K50" s="94"/>
      <c r="L50" s="95"/>
      <c r="M50" s="40"/>
      <c r="N50" s="94"/>
      <c r="O50" s="115"/>
      <c r="P50" s="40"/>
      <c r="Q50" s="94"/>
      <c r="R50" s="95"/>
      <c r="S50" s="40"/>
      <c r="T50" s="94"/>
      <c r="U50" s="95"/>
      <c r="V50" s="40"/>
      <c r="W50" s="116"/>
      <c r="X50" s="117"/>
    </row>
    <row r="51" spans="2:24" ht="15.75" thickBot="1" x14ac:dyDescent="0.3">
      <c r="B51"/>
      <c r="C51"/>
      <c r="D51"/>
      <c r="E51"/>
      <c r="F51" s="41" t="s">
        <v>17</v>
      </c>
      <c r="G51" s="42"/>
      <c r="H51" s="89"/>
      <c r="I51" s="91"/>
      <c r="J51" s="42"/>
      <c r="K51" s="89"/>
      <c r="L51" s="91"/>
      <c r="M51" s="42"/>
      <c r="N51" s="89"/>
      <c r="O51" s="118"/>
      <c r="P51" s="42"/>
      <c r="Q51" s="89"/>
      <c r="R51" s="91"/>
      <c r="S51" s="42"/>
      <c r="T51" s="89"/>
      <c r="U51" s="91"/>
      <c r="V51" s="42"/>
      <c r="W51" s="113"/>
      <c r="X51" s="114"/>
    </row>
  </sheetData>
  <mergeCells count="44">
    <mergeCell ref="B6:E7"/>
    <mergeCell ref="G6:I6"/>
    <mergeCell ref="J6:L6"/>
    <mergeCell ref="M6:O6"/>
    <mergeCell ref="P6:R6"/>
    <mergeCell ref="V6:X6"/>
    <mergeCell ref="G7:I7"/>
    <mergeCell ref="J7:L7"/>
    <mergeCell ref="M7:O7"/>
    <mergeCell ref="P7:R7"/>
    <mergeCell ref="S7:U7"/>
    <mergeCell ref="V7:X7"/>
    <mergeCell ref="S6:U6"/>
    <mergeCell ref="E29:E32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E11:E12"/>
    <mergeCell ref="E13:E16"/>
    <mergeCell ref="E17:E20"/>
    <mergeCell ref="E21:E24"/>
    <mergeCell ref="E25:E28"/>
    <mergeCell ref="E33:E36"/>
    <mergeCell ref="E37:E40"/>
    <mergeCell ref="E41:E44"/>
    <mergeCell ref="E45:E48"/>
    <mergeCell ref="H50:I50"/>
    <mergeCell ref="N50:O50"/>
    <mergeCell ref="Q50:R50"/>
    <mergeCell ref="T50:U50"/>
    <mergeCell ref="W50:X50"/>
    <mergeCell ref="H51:I51"/>
    <mergeCell ref="K51:L51"/>
    <mergeCell ref="N51:O51"/>
    <mergeCell ref="Q51:R51"/>
    <mergeCell ref="T51:U51"/>
    <mergeCell ref="W51:X51"/>
    <mergeCell ref="K50:L50"/>
  </mergeCells>
  <pageMargins left="0.23622047244094491" right="0.23622047244094491" top="0.35433070866141736" bottom="0.35433070866141736" header="0.11811023622047245" footer="0.11811023622047245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Param_Compèt</vt:lpstr>
      <vt:lpstr>Fichier de données</vt:lpstr>
      <vt:lpstr>Modèle M</vt:lpstr>
      <vt:lpstr>Modèle F</vt:lpstr>
      <vt:lpstr>Modèle Mixte</vt:lpstr>
      <vt:lpstr>'Modèle F'!Zone_d_impression</vt:lpstr>
      <vt:lpstr>'Modèle M'!Zone_d_impression</vt:lpstr>
      <vt:lpstr>'Modèle Mixte'!Zone_d_impression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2024-04-05T21:09:18Z</dcterms:created>
  <dcterms:modified xsi:type="dcterms:W3CDTF">2024-04-09T23:39:51Z</dcterms:modified>
</cp:coreProperties>
</file>