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e4b8cd8f31a69356/Dokument/"/>
    </mc:Choice>
  </mc:AlternateContent>
  <xr:revisionPtr revIDLastSave="164" documentId="8_{E026A0C2-CA54-4C30-BEE9-CC871CC49809}" xr6:coauthVersionLast="47" xr6:coauthVersionMax="47" xr10:uidLastSave="{D6A7503F-8DEB-45CF-829C-AEB887EF0948}"/>
  <bookViews>
    <workbookView xWindow="-110" yWindow="-110" windowWidth="19420" windowHeight="10300" activeTab="2" xr2:uid="{1A16437F-7567-4011-9829-F78FC98B38B0}"/>
  </bookViews>
  <sheets>
    <sheet name="Planning individuel Hebdo" sheetId="3" r:id="rId1"/>
    <sheet name="Planning collectif jour" sheetId="6" r:id="rId2"/>
    <sheet name="Planning collectif hebdo" sheetId="7" r:id="rId3"/>
    <sheet name="Sources" sheetId="2" r:id="rId4"/>
  </sheets>
  <definedNames>
    <definedName name="Dateabs">Sources!$L$3:$L$164</definedName>
    <definedName name="DatesF">Sources!$D$17:$D$29</definedName>
    <definedName name="DateW">Sources!#REF!</definedName>
    <definedName name="HW">Sources!$K$3:$K$164</definedName>
    <definedName name="Postes">Sources!$J$3:$J$27</definedName>
    <definedName name="Salariés">Sources!$I$3:$I$164</definedName>
    <definedName name="Typeabs">Sources!$M$3:$M$164</definedName>
    <definedName name="Typesabs">Sources!#REF!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6" l="1"/>
  <c r="F9" i="6"/>
  <c r="G9" i="6"/>
  <c r="H9" i="6"/>
  <c r="I9" i="6"/>
  <c r="J9" i="6"/>
  <c r="K9" i="6"/>
  <c r="L9" i="6"/>
  <c r="M9" i="6"/>
  <c r="N9" i="6"/>
  <c r="O9" i="6"/>
  <c r="P9" i="6"/>
  <c r="Q9" i="6"/>
  <c r="R9" i="6"/>
  <c r="S9" i="6"/>
  <c r="T9" i="6"/>
  <c r="U9" i="6"/>
  <c r="V9" i="6"/>
  <c r="W9" i="6"/>
  <c r="X9" i="6"/>
  <c r="Y9" i="6"/>
  <c r="Z9" i="6"/>
  <c r="AA9" i="6"/>
  <c r="AB9" i="6"/>
  <c r="AC9" i="6"/>
  <c r="AD9" i="6"/>
  <c r="AE9" i="6"/>
  <c r="AF9" i="6"/>
  <c r="AG9" i="6"/>
  <c r="D9" i="6"/>
  <c r="F2" i="6"/>
  <c r="F2" i="3"/>
  <c r="AL14" i="3"/>
  <c r="AM14" i="3" s="1"/>
  <c r="AN14" i="3" s="1"/>
  <c r="AO14" i="3" s="1"/>
  <c r="AP14" i="3" s="1"/>
  <c r="AQ14" i="3" s="1"/>
  <c r="AK11" i="3"/>
  <c r="H9" i="3"/>
  <c r="I9" i="3"/>
  <c r="J9" i="3"/>
  <c r="K9" i="3"/>
  <c r="L9" i="3"/>
  <c r="M9" i="3"/>
  <c r="N9" i="3"/>
  <c r="O9" i="3"/>
  <c r="P9" i="3"/>
  <c r="Q9" i="3"/>
  <c r="R9" i="3"/>
  <c r="AH8" i="6"/>
  <c r="AH9" i="6" s="1"/>
  <c r="AG8" i="6"/>
  <c r="AF8" i="6"/>
  <c r="AE8" i="6"/>
  <c r="AD8" i="6"/>
  <c r="AC8" i="6"/>
  <c r="AB8" i="6"/>
  <c r="AA8" i="6"/>
  <c r="Z8" i="6"/>
  <c r="Y8" i="6"/>
  <c r="X8" i="6"/>
  <c r="W8" i="6"/>
  <c r="V8" i="6"/>
  <c r="U8" i="6"/>
  <c r="T8" i="6"/>
  <c r="S8" i="6"/>
  <c r="R8" i="6"/>
  <c r="Q8" i="6"/>
  <c r="P8" i="6"/>
  <c r="O8" i="6"/>
  <c r="N8" i="6"/>
  <c r="M8" i="6"/>
  <c r="L8" i="6"/>
  <c r="K8" i="6"/>
  <c r="J8" i="6"/>
  <c r="I8" i="6"/>
  <c r="H8" i="6"/>
  <c r="G8" i="6"/>
  <c r="F8" i="6"/>
  <c r="E8" i="6"/>
  <c r="D8" i="6"/>
  <c r="AS14" i="2" l="1"/>
  <c r="AP14" i="2"/>
  <c r="AK14" i="2"/>
  <c r="AF14" i="2"/>
  <c r="AA14" i="2"/>
  <c r="V14" i="2"/>
  <c r="Q14" i="2"/>
  <c r="K14" i="2" s="1"/>
  <c r="L14" i="2" s="1"/>
  <c r="AS13" i="2"/>
  <c r="AP13" i="2"/>
  <c r="AK13" i="2"/>
  <c r="AF13" i="2"/>
  <c r="AA13" i="2"/>
  <c r="V13" i="2"/>
  <c r="Q13" i="2"/>
  <c r="K13" i="2" s="1"/>
  <c r="AS12" i="2"/>
  <c r="AP12" i="2"/>
  <c r="AK12" i="2"/>
  <c r="AF12" i="2"/>
  <c r="AA12" i="2"/>
  <c r="V12" i="2"/>
  <c r="Q12" i="2"/>
  <c r="AS11" i="2"/>
  <c r="AP11" i="2"/>
  <c r="AK11" i="2"/>
  <c r="AF11" i="2"/>
  <c r="AA11" i="2"/>
  <c r="V11" i="2"/>
  <c r="Q11" i="2"/>
  <c r="AS10" i="2"/>
  <c r="AP10" i="2"/>
  <c r="AK10" i="2"/>
  <c r="AF10" i="2"/>
  <c r="AA10" i="2"/>
  <c r="V10" i="2"/>
  <c r="Q10" i="2"/>
  <c r="AS9" i="2"/>
  <c r="AP9" i="2"/>
  <c r="AK9" i="2"/>
  <c r="AF9" i="2"/>
  <c r="AA9" i="2"/>
  <c r="V9" i="2"/>
  <c r="Q9" i="2"/>
  <c r="AS8" i="2"/>
  <c r="AP8" i="2"/>
  <c r="AK8" i="2"/>
  <c r="AF8" i="2"/>
  <c r="AA8" i="2"/>
  <c r="V8" i="2"/>
  <c r="Q8" i="2"/>
  <c r="AS7" i="2"/>
  <c r="AP7" i="2"/>
  <c r="AK7" i="2"/>
  <c r="AF7" i="2"/>
  <c r="AA7" i="2"/>
  <c r="V7" i="2"/>
  <c r="Q7" i="2"/>
  <c r="AS6" i="2"/>
  <c r="AP6" i="2"/>
  <c r="AK6" i="2"/>
  <c r="AF6" i="2"/>
  <c r="AA6" i="2"/>
  <c r="V6" i="2"/>
  <c r="Q6" i="2"/>
  <c r="K6" i="2"/>
  <c r="L6" i="2" s="1"/>
  <c r="AS5" i="2"/>
  <c r="AP5" i="2"/>
  <c r="AK5" i="2"/>
  <c r="AF5" i="2"/>
  <c r="AA5" i="2"/>
  <c r="V5" i="2"/>
  <c r="Q5" i="2"/>
  <c r="K5" i="2" s="1"/>
  <c r="L5" i="2" s="1"/>
  <c r="AS4" i="2"/>
  <c r="AP4" i="2"/>
  <c r="AK4" i="2"/>
  <c r="AF4" i="2"/>
  <c r="AA4" i="2"/>
  <c r="V4" i="2"/>
  <c r="Q4" i="2"/>
  <c r="K4" i="2" s="1"/>
  <c r="AS3" i="2"/>
  <c r="AP3" i="2"/>
  <c r="AK3" i="2"/>
  <c r="AF3" i="2"/>
  <c r="AA3" i="2"/>
  <c r="V3" i="2"/>
  <c r="Q3" i="2"/>
  <c r="L4" i="2" l="1"/>
  <c r="L13" i="2"/>
  <c r="K8" i="2"/>
  <c r="L8" i="2" s="1"/>
  <c r="K12" i="2"/>
  <c r="L12" i="2" s="1"/>
  <c r="K3" i="2"/>
  <c r="L3" i="2" s="1"/>
  <c r="K11" i="2"/>
  <c r="L11" i="2" s="1"/>
  <c r="K7" i="2"/>
  <c r="L7" i="2" s="1"/>
  <c r="K10" i="2"/>
  <c r="L10" i="2" s="1"/>
  <c r="K9" i="2"/>
  <c r="L9" i="2" s="1"/>
  <c r="D29" i="2"/>
  <c r="D28" i="2"/>
  <c r="D27" i="2"/>
  <c r="D26" i="2"/>
  <c r="D25" i="2"/>
  <c r="D21" i="2"/>
  <c r="D20" i="2"/>
  <c r="D18" i="2"/>
  <c r="D24" i="2" s="1"/>
  <c r="D17" i="2"/>
  <c r="G9" i="3"/>
  <c r="F9" i="3"/>
  <c r="E9" i="3"/>
  <c r="S9" i="3"/>
  <c r="T9" i="3"/>
  <c r="U9" i="3"/>
  <c r="V9" i="3"/>
  <c r="W9" i="3"/>
  <c r="X9" i="3"/>
  <c r="Y9" i="3"/>
  <c r="Z9" i="3"/>
  <c r="AA9" i="3"/>
  <c r="AB9" i="3"/>
  <c r="AC9" i="3"/>
  <c r="AD9" i="3"/>
  <c r="AE9" i="3"/>
  <c r="AF9" i="3"/>
  <c r="AG9" i="3"/>
  <c r="D9" i="3"/>
  <c r="AH8" i="3"/>
  <c r="AG8" i="3"/>
  <c r="AF8" i="3"/>
  <c r="AE8" i="3"/>
  <c r="AD8" i="3"/>
  <c r="AC8" i="3"/>
  <c r="AB8" i="3"/>
  <c r="AA8" i="3"/>
  <c r="Z8" i="3"/>
  <c r="Y8" i="3"/>
  <c r="X8" i="3"/>
  <c r="W8" i="3"/>
  <c r="V8" i="3"/>
  <c r="U8" i="3"/>
  <c r="T8" i="3"/>
  <c r="S8" i="3"/>
  <c r="R8" i="3"/>
  <c r="Q8" i="3"/>
  <c r="P8" i="3"/>
  <c r="O8" i="3"/>
  <c r="N8" i="3"/>
  <c r="M8" i="3"/>
  <c r="L8" i="3"/>
  <c r="K8" i="3"/>
  <c r="J8" i="3"/>
  <c r="I8" i="3"/>
  <c r="H8" i="3"/>
  <c r="G8" i="3"/>
  <c r="F8" i="3"/>
  <c r="E8" i="3"/>
  <c r="D8" i="3"/>
  <c r="B5" i="3"/>
  <c r="AH9" i="3" l="1"/>
  <c r="D19" i="2"/>
  <c r="D22" i="2"/>
  <c r="D23" i="2"/>
</calcChain>
</file>

<file path=xl/sharedStrings.xml><?xml version="1.0" encoding="utf-8"?>
<sst xmlns="http://schemas.openxmlformats.org/spreadsheetml/2006/main" count="346" uniqueCount="133">
  <si>
    <t>Année :</t>
  </si>
  <si>
    <t>Mois :</t>
  </si>
  <si>
    <t>Février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</si>
  <si>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</si>
  <si>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</si>
  <si>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</si>
  <si>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</si>
  <si>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</si>
  <si>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</si>
  <si>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</si>
  <si>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</si>
  <si>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</si>
  <si>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</si>
  <si>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</si>
  <si>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Salarié :</t>
  </si>
  <si>
    <t>Affectation :</t>
  </si>
  <si>
    <t>Horaires</t>
  </si>
  <si>
    <t>Salariés</t>
  </si>
  <si>
    <t>Années</t>
  </si>
  <si>
    <t>Mois</t>
  </si>
  <si>
    <t>Tranches</t>
  </si>
  <si>
    <t>Num</t>
  </si>
  <si>
    <t xml:space="preserve">ARBANE Reza </t>
  </si>
  <si>
    <t>BATAILLE Audrey</t>
  </si>
  <si>
    <t xml:space="preserve">CALDARARU Miruna </t>
  </si>
  <si>
    <t xml:space="preserve">CALDARARU Zinora </t>
  </si>
  <si>
    <t xml:space="preserve">CHATEL Sandra </t>
  </si>
  <si>
    <t>CHIABRI Hassan</t>
  </si>
  <si>
    <t xml:space="preserve">CUJBA Alexandra </t>
  </si>
  <si>
    <t xml:space="preserve">LAHAYE Julie </t>
  </si>
  <si>
    <t xml:space="preserve">SARR Alphonse </t>
  </si>
  <si>
    <t xml:space="preserve">SEYNI Mame </t>
  </si>
  <si>
    <t xml:space="preserve">SUTEJ Maya </t>
  </si>
  <si>
    <t>GUIEN Jeanne</t>
  </si>
  <si>
    <t>Référent alimentation</t>
  </si>
  <si>
    <t>Assistante de direction</t>
  </si>
  <si>
    <t>Employée polyvalente</t>
  </si>
  <si>
    <t>Médiatrice scolaire</t>
  </si>
  <si>
    <t>Aide pédagogue 1</t>
  </si>
  <si>
    <t>Médiatrice santé</t>
  </si>
  <si>
    <t>Pédagogue étudiant 1</t>
  </si>
  <si>
    <t>Référente PS jeunes</t>
  </si>
  <si>
    <t>Référente accueil</t>
  </si>
  <si>
    <t>Médiatrice scolaire 2</t>
  </si>
  <si>
    <t>LUNDI</t>
  </si>
  <si>
    <t>MARDI</t>
  </si>
  <si>
    <t>MERCREDI</t>
  </si>
  <si>
    <t>JEUDI</t>
  </si>
  <si>
    <t>VENDREDI</t>
  </si>
  <si>
    <t>SAMEDI</t>
  </si>
  <si>
    <t>Jours fériés</t>
  </si>
  <si>
    <t>Jour de l’An</t>
  </si>
  <si>
    <t>Pâques</t>
  </si>
  <si>
    <t>Lundi de Pâques</t>
  </si>
  <si>
    <t>Fête du travail</t>
  </si>
  <si>
    <t>Victoire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</si>
  <si>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</si>
  <si>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</si>
  <si>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</si>
  <si>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</si>
  <si>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</si>
  <si>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</si>
  <si>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</si>
  <si>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</si>
  <si>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Lundi</t>
  </si>
  <si>
    <t>Mardi</t>
  </si>
  <si>
    <t>Mercredi</t>
  </si>
  <si>
    <t>Jeudi</t>
  </si>
  <si>
    <t>Vendredi</t>
  </si>
  <si>
    <t>Samedi</t>
  </si>
  <si>
    <t>MAJ TT les mois</t>
  </si>
  <si>
    <t>Fermeture annuelle</t>
  </si>
  <si>
    <t>R</t>
  </si>
  <si>
    <t>"+Soirée</t>
  </si>
  <si>
    <t xml:space="preserve">Soirée Mensuel </t>
  </si>
  <si>
    <t>TTH</t>
  </si>
  <si>
    <t>Planning horaire de travail</t>
  </si>
  <si>
    <t>N° de Semaine</t>
  </si>
  <si>
    <t>8h30-9h00</t>
  </si>
  <si>
    <r>
      <rPr>
        <b/>
        <u/>
        <sz val="11"/>
        <rFont val="Calibri"/>
        <family val="2"/>
        <scheme val="minor"/>
      </rPr>
      <t>BAPIF :</t>
    </r>
    <r>
      <rPr>
        <sz val="11"/>
        <color theme="1"/>
        <rFont val="Calibri"/>
        <family val="2"/>
        <scheme val="minor"/>
      </rPr>
      <t xml:space="preserve"> Collecte  logistique </t>
    </r>
  </si>
  <si>
    <t>Repas collectifs cuisine / repas mensuels (soirée convivial)</t>
  </si>
  <si>
    <t>9h00-9h30</t>
  </si>
  <si>
    <t>9h30-10h00</t>
  </si>
  <si>
    <t>10h00-10h30</t>
  </si>
  <si>
    <t>10h30-11h00</t>
  </si>
  <si>
    <t>11h00-11h30</t>
  </si>
  <si>
    <t>11h30-12h00</t>
  </si>
  <si>
    <t>12h00-12h30</t>
  </si>
  <si>
    <t>Courses alimentaire : 
pour Atelier "cuisine collective" du vendredi</t>
  </si>
  <si>
    <t>12h30-13h00</t>
  </si>
  <si>
    <r>
      <rPr>
        <b/>
        <u/>
        <sz val="11"/>
        <color theme="1"/>
        <rFont val="Calibri"/>
        <family val="2"/>
        <scheme val="minor"/>
      </rPr>
      <t xml:space="preserve">Atelier jardin pédagogique : </t>
    </r>
    <r>
      <rPr>
        <sz val="11"/>
        <color theme="1"/>
        <rFont val="Calibri"/>
        <family val="2"/>
        <scheme val="minor"/>
      </rPr>
      <t>Social ( Action commune avec ref. EVS ES)</t>
    </r>
  </si>
  <si>
    <t>Logistique 
Atelier Jardinage</t>
  </si>
  <si>
    <t>13h00-13h30</t>
  </si>
  <si>
    <t>Réunion d'équipe</t>
  </si>
  <si>
    <t>13h30-14h00</t>
  </si>
  <si>
    <t xml:space="preserve">Atelier foodtruck Welcom’ Hotel Balladins/ </t>
  </si>
  <si>
    <t>14h00-14h30</t>
  </si>
  <si>
    <t>14h30-15h00</t>
  </si>
  <si>
    <r>
      <rPr>
        <b/>
        <u/>
        <sz val="11"/>
        <color theme="1"/>
        <rFont val="Calibri"/>
        <family val="2"/>
        <scheme val="minor"/>
      </rPr>
      <t xml:space="preserve">BAPIF : </t>
    </r>
    <r>
      <rPr>
        <sz val="11"/>
        <color theme="1"/>
        <rFont val="Calibri"/>
        <family val="2"/>
        <scheme val="minor"/>
      </rPr>
      <t>Distribution</t>
    </r>
  </si>
  <si>
    <t xml:space="preserve">Atelier jardinage  </t>
  </si>
  <si>
    <t>15h00-15h30</t>
  </si>
  <si>
    <t>15h30-16h00</t>
  </si>
  <si>
    <t>Gestion base de données Ti’Cadi (Renseignement plateforme BAPIF) / point support)</t>
  </si>
  <si>
    <t>16h00-16h30</t>
  </si>
  <si>
    <t>16h30-17h00</t>
  </si>
  <si>
    <t>17h00-17h30</t>
  </si>
  <si>
    <t>17h30-18h00</t>
  </si>
  <si>
    <t>18h00-18h30</t>
  </si>
  <si>
    <t>18h30-19h00</t>
  </si>
  <si>
    <t>REZA</t>
  </si>
  <si>
    <t>Staff Admin</t>
  </si>
  <si>
    <t>Sandra</t>
  </si>
  <si>
    <t>Mame</t>
  </si>
  <si>
    <t>Pédagogues Médiateurs</t>
  </si>
  <si>
    <t>Jeanne</t>
  </si>
  <si>
    <t>Miruna</t>
  </si>
  <si>
    <t>Alexandra</t>
  </si>
  <si>
    <t>Pédagogues Coordinateurs</t>
  </si>
  <si>
    <t>Julie</t>
  </si>
  <si>
    <t>Rèférent Alimentaire</t>
  </si>
  <si>
    <t>Reza</t>
  </si>
  <si>
    <t>Rèférent Accueil</t>
  </si>
  <si>
    <t>Maya</t>
  </si>
  <si>
    <t>Employée polyvalent</t>
  </si>
  <si>
    <t>Aide pédagogique</t>
  </si>
  <si>
    <t>Pédagogue étudiant</t>
  </si>
  <si>
    <t>Zinora</t>
  </si>
  <si>
    <t>SANDRA</t>
  </si>
  <si>
    <t>SALARIE 2</t>
  </si>
  <si>
    <t>Mettre ces infos dans le nouveau tableau selon nom du salarié choisit</t>
  </si>
  <si>
    <t xml:space="preserve">Mettre ces infos selon le jour </t>
  </si>
  <si>
    <t>Jour</t>
  </si>
  <si>
    <t>JOUR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</si>
</sst>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F800]dddd\,\ mmmm\ dd\,\ yyyy"/>
    <numFmt numFmtId="165" formatCode="h:mm;@"/>
    <numFmt numFmtId="167" formatCode="[h]:mm;@"/>
    <numFmt numFmtId="168" formatCode="[h]:mm"/>
  </numFmts>
  <fonts count="34" x14ac:knownFonts="1">
    <font>
      <sz val="11"/>
      <color theme="1"/>
      <name val="Calibri"/>
      <family val="2"/>
      <scheme val="minor"/>
    </font>
    <font>
      <b/>
      <sz val="12"/>
      <color rgb="FFC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11"/>
      <color theme="2" tint="-0.749992370372631"/>
      <name val="Calibri"/>
      <family val="2"/>
      <scheme val="minor"/>
    </font>
    <font>
      <b/>
      <sz val="11"/>
      <color theme="2" tint="-0.74999237037263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6"/>
      <color rgb="FF1A1A1A"/>
      <name val="Open Sans"/>
    </font>
    <font>
      <b/>
      <sz val="6"/>
      <color rgb="FF1A1A1A"/>
      <name val="Open Sans"/>
    </font>
    <font>
      <i/>
      <sz val="10"/>
      <name val="Arial"/>
      <family val="2"/>
    </font>
    <font>
      <sz val="9"/>
      <name val="Arial"/>
      <family val="2"/>
    </font>
    <font>
      <sz val="9"/>
      <color rgb="FFFF0000"/>
      <name val="Arial"/>
      <family val="2"/>
    </font>
    <font>
      <b/>
      <i/>
      <sz val="20"/>
      <color rgb="FFC00000"/>
      <name val="Arial"/>
      <family val="2"/>
    </font>
    <font>
      <b/>
      <i/>
      <sz val="16"/>
      <color theme="1"/>
      <name val="Calibri"/>
      <family val="2"/>
      <scheme val="minor"/>
    </font>
    <font>
      <b/>
      <i/>
      <sz val="14"/>
      <color theme="8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i/>
      <sz val="8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0"/>
      <name val="Calibri"/>
      <family val="2"/>
      <scheme val="minor"/>
    </font>
    <font>
      <b/>
      <u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name val="Calibri"/>
      <family val="2"/>
    </font>
    <font>
      <i/>
      <sz val="14"/>
      <name val="Calibri"/>
      <family val="2"/>
      <scheme val="minor"/>
    </font>
    <font>
      <i/>
      <sz val="14"/>
      <name val="Calibri"/>
      <family val="2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Verdana Pro"/>
      <family val="2"/>
    </font>
    <font>
      <sz val="18"/>
      <color rgb="FFFF0000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1">
          <color theme="7" tint="0.80001220740379042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65"/>
        <bgColor indexed="64"/>
      </patternFill>
    </fill>
    <fill>
      <patternFill patternType="darkUp"/>
    </fill>
    <fill>
      <patternFill patternType="solid">
        <fgColor theme="7" tint="0.59999389629810485"/>
        <bgColor indexed="64"/>
      </patternFill>
    </fill>
    <fill>
      <patternFill patternType="solid">
        <fgColor rgb="FF66FFCC"/>
        <bgColor indexed="64"/>
      </patternFill>
    </fill>
    <fill>
      <patternFill patternType="solid">
        <fgColor rgb="FF92D050"/>
        <bgColor indexed="64"/>
      </patternFill>
    </fill>
    <fill>
      <patternFill patternType="gray0625"/>
    </fill>
    <fill>
      <patternFill patternType="gray0625">
        <bgColor theme="4" tint="0.79998168889431442"/>
      </patternFill>
    </fill>
    <fill>
      <patternFill patternType="gray0625">
        <bgColor rgb="FFFFFF00"/>
      </patternFill>
    </fill>
    <fill>
      <patternFill patternType="gray0625">
        <bgColor theme="5" tint="0.39997558519241921"/>
      </patternFill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147">
    <xf numFmtId="0" fontId="0" fillId="0" borderId="0" xfId="0"/>
    <xf numFmtId="164" fontId="0" fillId="0" borderId="0" xfId="0" applyNumberFormat="1" applyAlignment="1">
      <alignment textRotation="90" wrapText="1"/>
    </xf>
    <xf numFmtId="0" fontId="0" fillId="0" borderId="0" xfId="0" applyAlignment="1">
      <alignment textRotation="43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textRotation="90"/>
    </xf>
    <xf numFmtId="0" fontId="6" fillId="4" borderId="1" xfId="0" applyFont="1" applyFill="1" applyBorder="1"/>
    <xf numFmtId="0" fontId="0" fillId="0" borderId="1" xfId="0" applyBorder="1"/>
    <xf numFmtId="0" fontId="3" fillId="0" borderId="1" xfId="0" applyFont="1" applyBorder="1"/>
    <xf numFmtId="20" fontId="0" fillId="0" borderId="1" xfId="0" applyNumberFormat="1" applyBorder="1"/>
    <xf numFmtId="49" fontId="3" fillId="5" borderId="1" xfId="0" applyNumberFormat="1" applyFont="1" applyFill="1" applyBorder="1" applyAlignment="1" applyProtection="1">
      <alignment horizontal="left" vertical="center" indent="2"/>
      <protection locked="0"/>
    </xf>
    <xf numFmtId="0" fontId="1" fillId="2" borderId="2" xfId="0" applyFont="1" applyFill="1" applyBorder="1" applyAlignment="1">
      <alignment horizontal="right" indent="1"/>
    </xf>
    <xf numFmtId="0" fontId="1" fillId="2" borderId="2" xfId="0" applyFont="1" applyFill="1" applyBorder="1" applyAlignment="1">
      <alignment horizontal="right" wrapText="1" indent="1"/>
    </xf>
    <xf numFmtId="0" fontId="9" fillId="3" borderId="1" xfId="0" applyFont="1" applyFill="1" applyBorder="1" applyAlignment="1">
      <alignment horizontal="right" indent="1"/>
    </xf>
    <xf numFmtId="0" fontId="1" fillId="6" borderId="1" xfId="0" applyFont="1" applyFill="1" applyBorder="1" applyAlignment="1">
      <alignment horizontal="right" wrapText="1" indent="1"/>
    </xf>
    <xf numFmtId="165" fontId="4" fillId="0" borderId="0" xfId="0" applyNumberFormat="1" applyFont="1" applyAlignment="1">
      <alignment textRotation="90"/>
    </xf>
    <xf numFmtId="0" fontId="0" fillId="0" borderId="0" xfId="0" applyAlignment="1">
      <alignment horizontal="center" vertical="center"/>
    </xf>
    <xf numFmtId="20" fontId="5" fillId="0" borderId="0" xfId="0" applyNumberFormat="1" applyFont="1" applyAlignment="1">
      <alignment horizontal="center" vertical="center"/>
    </xf>
    <xf numFmtId="14" fontId="0" fillId="0" borderId="1" xfId="0" applyNumberFormat="1" applyBorder="1"/>
    <xf numFmtId="0" fontId="12" fillId="7" borderId="1" xfId="0" applyFont="1" applyFill="1" applyBorder="1" applyAlignment="1">
      <alignment vertical="center" wrapText="1"/>
    </xf>
    <xf numFmtId="14" fontId="11" fillId="7" borderId="1" xfId="0" applyNumberFormat="1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20" fontId="14" fillId="12" borderId="1" xfId="0" applyNumberFormat="1" applyFont="1" applyFill="1" applyBorder="1" applyAlignment="1">
      <alignment horizontal="center" vertical="center"/>
    </xf>
    <xf numFmtId="165" fontId="15" fillId="0" borderId="1" xfId="0" applyNumberFormat="1" applyFont="1" applyBorder="1" applyAlignment="1">
      <alignment horizontal="center" vertical="center"/>
    </xf>
    <xf numFmtId="20" fontId="14" fillId="0" borderId="1" xfId="0" applyNumberFormat="1" applyFont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0" fillId="0" borderId="7" xfId="0" applyBorder="1"/>
    <xf numFmtId="0" fontId="0" fillId="11" borderId="0" xfId="0" applyFill="1" applyBorder="1"/>
    <xf numFmtId="167" fontId="13" fillId="11" borderId="0" xfId="0" applyNumberFormat="1" applyFont="1" applyFill="1" applyBorder="1" applyAlignment="1" applyProtection="1">
      <alignment vertical="center"/>
      <protection locked="0"/>
    </xf>
    <xf numFmtId="168" fontId="13" fillId="11" borderId="0" xfId="0" applyNumberFormat="1" applyFont="1" applyFill="1" applyBorder="1" applyAlignment="1" applyProtection="1">
      <alignment vertical="center"/>
      <protection locked="0"/>
    </xf>
    <xf numFmtId="0" fontId="14" fillId="11" borderId="0" xfId="0" applyFont="1" applyFill="1" applyBorder="1" applyAlignment="1">
      <alignment horizontal="center" vertical="center"/>
    </xf>
    <xf numFmtId="165" fontId="15" fillId="11" borderId="0" xfId="0" applyNumberFormat="1" applyFont="1" applyFill="1" applyBorder="1" applyAlignment="1">
      <alignment horizontal="center" vertical="center"/>
    </xf>
    <xf numFmtId="20" fontId="14" fillId="11" borderId="0" xfId="0" applyNumberFormat="1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0" fontId="14" fillId="0" borderId="10" xfId="0" applyNumberFormat="1" applyFont="1" applyBorder="1" applyAlignment="1">
      <alignment horizontal="center" vertical="center"/>
    </xf>
    <xf numFmtId="20" fontId="14" fillId="0" borderId="7" xfId="0" applyNumberFormat="1" applyFont="1" applyBorder="1" applyAlignment="1">
      <alignment horizontal="center" vertical="center"/>
    </xf>
    <xf numFmtId="165" fontId="15" fillId="0" borderId="7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7" fontId="13" fillId="11" borderId="1" xfId="0" applyNumberFormat="1" applyFont="1" applyFill="1" applyBorder="1" applyAlignment="1" applyProtection="1">
      <alignment vertical="center"/>
      <protection locked="0"/>
    </xf>
    <xf numFmtId="168" fontId="13" fillId="11" borderId="1" xfId="0" applyNumberFormat="1" applyFont="1" applyFill="1" applyBorder="1" applyAlignment="1" applyProtection="1">
      <alignment vertical="center"/>
      <protection locked="0"/>
    </xf>
    <xf numFmtId="0" fontId="16" fillId="0" borderId="0" xfId="0" applyFont="1" applyAlignment="1">
      <alignment horizontal="center"/>
    </xf>
    <xf numFmtId="0" fontId="17" fillId="0" borderId="0" xfId="0" applyFont="1" applyAlignment="1" applyProtection="1">
      <alignment horizontal="center" vertical="center"/>
      <protection locked="0"/>
    </xf>
    <xf numFmtId="0" fontId="18" fillId="0" borderId="0" xfId="0" applyFont="1"/>
    <xf numFmtId="0" fontId="9" fillId="5" borderId="11" xfId="0" applyFont="1" applyFill="1" applyBorder="1" applyAlignment="1" applyProtection="1">
      <alignment horizontal="center" vertical="center"/>
      <protection locked="0"/>
    </xf>
    <xf numFmtId="0" fontId="19" fillId="5" borderId="12" xfId="0" applyFont="1" applyFill="1" applyBorder="1" applyAlignment="1" applyProtection="1">
      <alignment horizontal="center" vertical="center"/>
      <protection locked="0"/>
    </xf>
    <xf numFmtId="0" fontId="19" fillId="0" borderId="0" xfId="0" applyFont="1" applyAlignment="1" applyProtection="1">
      <alignment vertical="center"/>
      <protection locked="0"/>
    </xf>
    <xf numFmtId="0" fontId="20" fillId="0" borderId="0" xfId="0" applyFont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4" fontId="22" fillId="13" borderId="1" xfId="0" applyNumberFormat="1" applyFont="1" applyFill="1" applyBorder="1" applyAlignment="1">
      <alignment vertical="top"/>
    </xf>
    <xf numFmtId="0" fontId="23" fillId="0" borderId="13" xfId="0" applyFont="1" applyBorder="1" applyAlignment="1">
      <alignment horizontal="center" vertical="center"/>
    </xf>
    <xf numFmtId="0" fontId="0" fillId="14" borderId="14" xfId="0" applyFill="1" applyBorder="1"/>
    <xf numFmtId="0" fontId="0" fillId="15" borderId="5" xfId="0" applyFill="1" applyBorder="1" applyAlignment="1">
      <alignment horizontal="center" vertical="center" wrapText="1"/>
    </xf>
    <xf numFmtId="0" fontId="0" fillId="0" borderId="15" xfId="0" applyBorder="1"/>
    <xf numFmtId="0" fontId="23" fillId="0" borderId="16" xfId="0" applyFont="1" applyBorder="1" applyAlignment="1">
      <alignment horizontal="center" vertical="center"/>
    </xf>
    <xf numFmtId="0" fontId="0" fillId="15" borderId="9" xfId="0" applyFill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/>
    </xf>
    <xf numFmtId="0" fontId="0" fillId="15" borderId="7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14" borderId="0" xfId="0" applyFill="1"/>
    <xf numFmtId="0" fontId="0" fillId="16" borderId="6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16" borderId="14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16" borderId="9" xfId="0" applyFill="1" applyBorder="1" applyAlignment="1">
      <alignment horizontal="center" vertical="center" wrapText="1"/>
    </xf>
    <xf numFmtId="0" fontId="0" fillId="15" borderId="5" xfId="0" applyFill="1" applyBorder="1" applyAlignment="1">
      <alignment horizontal="center" wrapText="1"/>
    </xf>
    <xf numFmtId="0" fontId="0" fillId="15" borderId="9" xfId="0" applyFill="1" applyBorder="1" applyAlignment="1">
      <alignment horizontal="center" wrapText="1"/>
    </xf>
    <xf numFmtId="0" fontId="0" fillId="15" borderId="3" xfId="0" applyFill="1" applyBorder="1" applyAlignment="1">
      <alignment horizontal="center" vertical="center" wrapText="1"/>
    </xf>
    <xf numFmtId="0" fontId="0" fillId="16" borderId="19" xfId="0" applyFill="1" applyBorder="1" applyAlignment="1">
      <alignment horizontal="center" vertical="center" wrapText="1"/>
    </xf>
    <xf numFmtId="0" fontId="0" fillId="16" borderId="15" xfId="0" applyFill="1" applyBorder="1" applyAlignment="1">
      <alignment horizontal="center" vertical="center" wrapText="1"/>
    </xf>
    <xf numFmtId="0" fontId="0" fillId="3" borderId="14" xfId="0" applyFill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/>
    </xf>
    <xf numFmtId="0" fontId="0" fillId="16" borderId="10" xfId="0" applyFill="1" applyBorder="1" applyAlignment="1">
      <alignment horizontal="center" vertical="center" wrapText="1"/>
    </xf>
    <xf numFmtId="0" fontId="26" fillId="0" borderId="16" xfId="0" applyFont="1" applyBorder="1" applyAlignment="1">
      <alignment horizontal="center" vertical="center"/>
    </xf>
    <xf numFmtId="0" fontId="0" fillId="14" borderId="20" xfId="0" applyFill="1" applyBorder="1"/>
    <xf numFmtId="0" fontId="0" fillId="0" borderId="4" xfId="0" applyBorder="1"/>
    <xf numFmtId="0" fontId="0" fillId="16" borderId="7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0" borderId="10" xfId="0" applyBorder="1"/>
    <xf numFmtId="0" fontId="0" fillId="15" borderId="0" xfId="0" applyFill="1"/>
    <xf numFmtId="0" fontId="0" fillId="17" borderId="0" xfId="0" applyFill="1"/>
    <xf numFmtId="0" fontId="27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8" xfId="0" applyFont="1" applyBorder="1" applyAlignment="1">
      <alignment horizontal="center" vertical="center" textRotation="90"/>
    </xf>
    <xf numFmtId="0" fontId="30" fillId="5" borderId="21" xfId="0" applyFont="1" applyFill="1" applyBorder="1" applyAlignment="1">
      <alignment horizontal="center" vertical="center" wrapText="1"/>
    </xf>
    <xf numFmtId="165" fontId="31" fillId="18" borderId="20" xfId="0" applyNumberFormat="1" applyFont="1" applyFill="1" applyBorder="1" applyAlignment="1" applyProtection="1">
      <alignment horizontal="center" vertical="center"/>
      <protection locked="0"/>
    </xf>
    <xf numFmtId="165" fontId="31" fillId="18" borderId="4" xfId="0" applyNumberFormat="1" applyFont="1" applyFill="1" applyBorder="1" applyAlignment="1" applyProtection="1">
      <alignment horizontal="center" vertical="center"/>
      <protection locked="0"/>
    </xf>
    <xf numFmtId="165" fontId="31" fillId="18" borderId="10" xfId="0" applyNumberFormat="1" applyFont="1" applyFill="1" applyBorder="1" applyAlignment="1" applyProtection="1">
      <alignment horizontal="center" vertical="center"/>
      <protection locked="0"/>
    </xf>
    <xf numFmtId="165" fontId="31" fillId="18" borderId="0" xfId="0" applyNumberFormat="1" applyFont="1" applyFill="1" applyAlignment="1" applyProtection="1">
      <alignment horizontal="center" vertical="center"/>
      <protection locked="0"/>
    </xf>
    <xf numFmtId="165" fontId="31" fillId="18" borderId="22" xfId="0" applyNumberFormat="1" applyFont="1" applyFill="1" applyBorder="1" applyAlignment="1" applyProtection="1">
      <alignment horizontal="center" vertical="center"/>
      <protection locked="0"/>
    </xf>
    <xf numFmtId="0" fontId="29" fillId="0" borderId="17" xfId="0" applyFont="1" applyBorder="1" applyAlignment="1">
      <alignment horizontal="center" vertical="center" textRotation="90"/>
    </xf>
    <xf numFmtId="0" fontId="30" fillId="5" borderId="0" xfId="0" applyFont="1" applyFill="1" applyAlignment="1">
      <alignment horizontal="center" vertical="center" wrapText="1"/>
    </xf>
    <xf numFmtId="0" fontId="32" fillId="9" borderId="0" xfId="0" applyFont="1" applyFill="1" applyAlignment="1">
      <alignment horizontal="center" vertical="center" textRotation="90"/>
    </xf>
    <xf numFmtId="165" fontId="31" fillId="18" borderId="0" xfId="0" applyNumberFormat="1" applyFont="1" applyFill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 vertical="center" textRotation="90"/>
    </xf>
    <xf numFmtId="165" fontId="31" fillId="0" borderId="21" xfId="0" applyNumberFormat="1" applyFont="1" applyBorder="1" applyAlignment="1" applyProtection="1">
      <alignment horizontal="center" vertical="center"/>
      <protection locked="0"/>
    </xf>
    <xf numFmtId="165" fontId="31" fillId="0" borderId="23" xfId="0" applyNumberFormat="1" applyFont="1" applyBorder="1" applyAlignment="1" applyProtection="1">
      <alignment horizontal="center" vertical="center"/>
      <protection locked="0"/>
    </xf>
    <xf numFmtId="165" fontId="31" fillId="0" borderId="24" xfId="0" applyNumberFormat="1" applyFont="1" applyBorder="1" applyAlignment="1" applyProtection="1">
      <alignment horizontal="center" vertical="center"/>
      <protection locked="0"/>
    </xf>
    <xf numFmtId="165" fontId="31" fillId="0" borderId="25" xfId="0" applyNumberFormat="1" applyFont="1" applyBorder="1" applyAlignment="1" applyProtection="1">
      <alignment horizontal="center" vertical="center"/>
      <protection locked="0"/>
    </xf>
    <xf numFmtId="165" fontId="31" fillId="0" borderId="12" xfId="0" applyNumberFormat="1" applyFont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 vertical="center" textRotation="90"/>
    </xf>
    <xf numFmtId="165" fontId="31" fillId="0" borderId="0" xfId="0" applyNumberFormat="1" applyFont="1" applyAlignment="1" applyProtection="1">
      <alignment horizontal="center" vertical="center"/>
      <protection locked="0"/>
    </xf>
    <xf numFmtId="165" fontId="31" fillId="0" borderId="22" xfId="0" applyNumberFormat="1" applyFont="1" applyBorder="1" applyAlignment="1" applyProtection="1">
      <alignment horizontal="center" vertical="center"/>
      <protection locked="0"/>
    </xf>
    <xf numFmtId="0" fontId="30" fillId="6" borderId="0" xfId="0" applyFont="1" applyFill="1" applyAlignment="1">
      <alignment horizontal="center" vertical="center" wrapText="1"/>
    </xf>
    <xf numFmtId="165" fontId="31" fillId="0" borderId="3" xfId="0" applyNumberFormat="1" applyFont="1" applyBorder="1" applyAlignment="1" applyProtection="1">
      <alignment horizontal="center" vertical="center"/>
      <protection locked="0"/>
    </xf>
    <xf numFmtId="165" fontId="31" fillId="0" borderId="8" xfId="0" applyNumberFormat="1" applyFont="1" applyBorder="1" applyAlignment="1" applyProtection="1">
      <alignment horizontal="center" vertical="center"/>
      <protection locked="0"/>
    </xf>
    <xf numFmtId="165" fontId="31" fillId="0" borderId="0" xfId="0" applyNumberFormat="1" applyFont="1" applyAlignment="1" applyProtection="1">
      <alignment horizontal="center" vertical="center"/>
      <protection locked="0"/>
    </xf>
    <xf numFmtId="165" fontId="31" fillId="0" borderId="22" xfId="0" applyNumberFormat="1" applyFont="1" applyBorder="1" applyAlignment="1" applyProtection="1">
      <alignment horizontal="center" vertical="center"/>
      <protection locked="0"/>
    </xf>
    <xf numFmtId="165" fontId="31" fillId="0" borderId="2" xfId="0" applyNumberFormat="1" applyFont="1" applyBorder="1" applyAlignment="1" applyProtection="1">
      <alignment horizontal="center" vertical="center"/>
      <protection locked="0"/>
    </xf>
    <xf numFmtId="0" fontId="30" fillId="15" borderId="0" xfId="0" applyFont="1" applyFill="1" applyAlignment="1">
      <alignment horizontal="center" vertical="center" wrapText="1"/>
    </xf>
    <xf numFmtId="0" fontId="33" fillId="9" borderId="1" xfId="0" applyFont="1" applyFill="1" applyBorder="1" applyAlignment="1">
      <alignment horizontal="center" vertical="center" wrapText="1"/>
    </xf>
    <xf numFmtId="165" fontId="31" fillId="0" borderId="4" xfId="0" applyNumberFormat="1" applyFont="1" applyBorder="1" applyAlignment="1" applyProtection="1">
      <alignment horizontal="center" vertical="center"/>
      <protection locked="0"/>
    </xf>
    <xf numFmtId="165" fontId="31" fillId="0" borderId="10" xfId="0" applyNumberFormat="1" applyFont="1" applyBorder="1" applyAlignment="1" applyProtection="1">
      <alignment horizontal="center" vertical="center"/>
      <protection locked="0"/>
    </xf>
    <xf numFmtId="0" fontId="33" fillId="9" borderId="5" xfId="0" applyFont="1" applyFill="1" applyBorder="1" applyAlignment="1">
      <alignment horizontal="center" vertical="center" wrapText="1"/>
    </xf>
    <xf numFmtId="165" fontId="31" fillId="18" borderId="21" xfId="0" applyNumberFormat="1" applyFont="1" applyFill="1" applyBorder="1" applyAlignment="1" applyProtection="1">
      <alignment horizontal="center" vertical="center"/>
      <protection locked="0"/>
    </xf>
    <xf numFmtId="165" fontId="31" fillId="18" borderId="3" xfId="0" applyNumberFormat="1" applyFont="1" applyFill="1" applyBorder="1" applyAlignment="1" applyProtection="1">
      <alignment horizontal="center" vertical="center"/>
      <protection locked="0"/>
    </xf>
    <xf numFmtId="165" fontId="31" fillId="18" borderId="8" xfId="0" applyNumberFormat="1" applyFont="1" applyFill="1" applyBorder="1" applyAlignment="1" applyProtection="1">
      <alignment horizontal="center" vertical="center"/>
      <protection locked="0"/>
    </xf>
    <xf numFmtId="165" fontId="31" fillId="18" borderId="2" xfId="0" applyNumberFormat="1" applyFont="1" applyFill="1" applyBorder="1" applyAlignment="1" applyProtection="1">
      <alignment horizontal="center" vertical="center"/>
      <protection locked="0"/>
    </xf>
    <xf numFmtId="165" fontId="31" fillId="18" borderId="12" xfId="0" applyNumberFormat="1" applyFont="1" applyFill="1" applyBorder="1" applyAlignment="1" applyProtection="1">
      <alignment horizontal="center" vertical="center"/>
      <protection locked="0"/>
    </xf>
    <xf numFmtId="0" fontId="33" fillId="9" borderId="3" xfId="0" applyFont="1" applyFill="1" applyBorder="1" applyAlignment="1">
      <alignment horizontal="center" vertical="center" wrapText="1"/>
    </xf>
    <xf numFmtId="0" fontId="33" fillId="9" borderId="6" xfId="0" applyFont="1" applyFill="1" applyBorder="1" applyAlignment="1">
      <alignment horizontal="center" vertical="center" wrapText="1"/>
    </xf>
    <xf numFmtId="0" fontId="30" fillId="15" borderId="21" xfId="0" applyFont="1" applyFill="1" applyBorder="1" applyAlignment="1">
      <alignment horizontal="center" vertical="center" wrapText="1"/>
    </xf>
    <xf numFmtId="0" fontId="30" fillId="15" borderId="4" xfId="0" applyFont="1" applyFill="1" applyBorder="1" applyAlignment="1">
      <alignment horizontal="center" vertical="center" wrapText="1"/>
    </xf>
    <xf numFmtId="165" fontId="31" fillId="0" borderId="6" xfId="0" applyNumberFormat="1" applyFont="1" applyBorder="1" applyAlignment="1" applyProtection="1">
      <alignment horizontal="center" vertical="center"/>
      <protection locked="0"/>
    </xf>
    <xf numFmtId="165" fontId="31" fillId="0" borderId="26" xfId="0" applyNumberFormat="1" applyFont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 vertical="center" textRotation="90"/>
    </xf>
    <xf numFmtId="0" fontId="33" fillId="9" borderId="28" xfId="0" applyFont="1" applyFill="1" applyBorder="1" applyAlignment="1">
      <alignment horizontal="center" vertical="center" wrapText="1"/>
    </xf>
    <xf numFmtId="0" fontId="0" fillId="0" borderId="29" xfId="0" applyBorder="1"/>
    <xf numFmtId="0" fontId="0" fillId="0" borderId="30" xfId="0" applyBorder="1"/>
    <xf numFmtId="165" fontId="31" fillId="19" borderId="20" xfId="0" applyNumberFormat="1" applyFont="1" applyFill="1" applyBorder="1" applyAlignment="1" applyProtection="1">
      <alignment horizontal="center" vertical="center"/>
      <protection locked="0"/>
    </xf>
    <xf numFmtId="165" fontId="31" fillId="19" borderId="4" xfId="0" applyNumberFormat="1" applyFont="1" applyFill="1" applyBorder="1" applyAlignment="1" applyProtection="1">
      <alignment horizontal="center" vertical="center"/>
      <protection locked="0"/>
    </xf>
    <xf numFmtId="165" fontId="31" fillId="19" borderId="10" xfId="0" applyNumberFormat="1" applyFont="1" applyFill="1" applyBorder="1" applyAlignment="1" applyProtection="1">
      <alignment horizontal="center" vertical="center"/>
      <protection locked="0"/>
    </xf>
    <xf numFmtId="165" fontId="31" fillId="20" borderId="0" xfId="0" applyNumberFormat="1" applyFont="1" applyFill="1" applyAlignment="1" applyProtection="1">
      <alignment horizontal="center" vertical="center"/>
      <protection locked="0"/>
    </xf>
    <xf numFmtId="165" fontId="31" fillId="21" borderId="0" xfId="0" applyNumberFormat="1" applyFont="1" applyFill="1" applyAlignment="1" applyProtection="1">
      <alignment horizontal="center" vertical="center"/>
      <protection locked="0"/>
    </xf>
    <xf numFmtId="165" fontId="31" fillId="8" borderId="23" xfId="0" applyNumberFormat="1" applyFont="1" applyFill="1" applyBorder="1" applyAlignment="1" applyProtection="1">
      <alignment horizontal="center" vertical="center"/>
      <protection locked="0"/>
    </xf>
    <xf numFmtId="165" fontId="31" fillId="8" borderId="24" xfId="0" applyNumberFormat="1" applyFont="1" applyFill="1" applyBorder="1" applyAlignment="1" applyProtection="1">
      <alignment horizontal="center" vertical="center"/>
      <protection locked="0"/>
    </xf>
    <xf numFmtId="165" fontId="31" fillId="8" borderId="25" xfId="0" applyNumberFormat="1" applyFont="1" applyFill="1" applyBorder="1" applyAlignment="1" applyProtection="1">
      <alignment horizontal="center" vertical="center"/>
      <protection locked="0"/>
    </xf>
    <xf numFmtId="165" fontId="31" fillId="10" borderId="23" xfId="0" applyNumberFormat="1" applyFont="1" applyFill="1" applyBorder="1" applyAlignment="1" applyProtection="1">
      <alignment horizontal="center" vertical="center"/>
      <protection locked="0"/>
    </xf>
    <xf numFmtId="165" fontId="31" fillId="10" borderId="24" xfId="0" applyNumberFormat="1" applyFont="1" applyFill="1" applyBorder="1" applyAlignment="1" applyProtection="1">
      <alignment horizontal="center" vertical="center"/>
      <protection locked="0"/>
    </xf>
    <xf numFmtId="165" fontId="31" fillId="10" borderId="2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</cellXfs>
  <cellStyles count="1">
    <cellStyle name="Normal" xfId="0" builtinId="0"/>
  </cellStyles>
  <dxfs count="10">
    <dxf>
      <font>
        <b/>
        <i val="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</font>
      <fill>
        <gradientFill degree="90">
          <stop position="0">
            <color theme="0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rgb="FFFF0000"/>
      </font>
      <fill>
        <gradientFill degree="270">
          <stop position="0">
            <color theme="0"/>
          </stop>
          <stop position="1">
            <color theme="7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gradientFill degree="90">
          <stop position="0">
            <color theme="0"/>
          </stop>
          <stop position="1">
            <color theme="7" tint="0.59999389629810485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</font>
      <fill>
        <gradientFill degree="90">
          <stop position="0">
            <color theme="0"/>
          </stop>
          <stop position="1">
            <color theme="7" tint="0.59999389629810485"/>
          </stop>
        </gradientFill>
      </fill>
    </dxf>
    <dxf>
      <font>
        <b/>
        <i val="0"/>
        <color rgb="FFFF0000"/>
      </font>
      <fill>
        <gradientFill degree="270">
          <stop position="0">
            <color theme="0"/>
          </stop>
          <stop position="1">
            <color theme="7" tint="0.40000610370189521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34</xdr:col>
      <xdr:colOff>28864</xdr:colOff>
      <xdr:row>9</xdr:row>
      <xdr:rowOff>153940</xdr:rowOff>
    </xdr:from>
    <xdr:to>
      <xdr:col>37</xdr:col>
      <xdr:colOff>567651</xdr:colOff>
      <xdr:row>10</xdr:row>
      <xdr:rowOff>134698</xdr:rowOff>
    </xdr:to>
    <xdr:cxnSp macro="">
      <xdr:nvCxnSpPr>
        <xdr:cNvPr id="3" name="Connecteur : en arc 2">
          <a:extLst>
            <a:ext uri="{FF2B5EF4-FFF2-40B4-BE49-F238E27FC236}">
              <a16:creationId xmlns:a16="http://schemas.microsoft.com/office/drawing/2014/main" id="{CC39FED1-C21E-0EED-FF4A-200CD1A6CFAA}"/>
            </a:ext>
          </a:extLst>
        </xdr:cNvPr>
        <xdr:cNvCxnSpPr/>
      </xdr:nvCxnSpPr>
      <xdr:spPr>
        <a:xfrm rot="10800000">
          <a:off x="11920682" y="2049319"/>
          <a:ext cx="2386060" cy="673485"/>
        </a:xfrm>
        <a:prstGeom prst="curvedConnector3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32</xdr:col>
      <xdr:colOff>86592</xdr:colOff>
      <xdr:row>5</xdr:row>
      <xdr:rowOff>48107</xdr:rowOff>
    </xdr:from>
    <xdr:to>
      <xdr:col>37</xdr:col>
      <xdr:colOff>413713</xdr:colOff>
      <xdr:row>9</xdr:row>
      <xdr:rowOff>558030</xdr:rowOff>
    </xdr:to>
    <xdr:cxnSp macro="">
      <xdr:nvCxnSpPr>
        <xdr:cNvPr id="3" name="Connecteur : en arc 2">
          <a:extLst>
            <a:ext uri="{FF2B5EF4-FFF2-40B4-BE49-F238E27FC236}">
              <a16:creationId xmlns:a16="http://schemas.microsoft.com/office/drawing/2014/main" id="{3306747D-42C9-8593-DCCC-DE2F2B4C7994}"/>
            </a:ext>
          </a:extLst>
        </xdr:cNvPr>
        <xdr:cNvCxnSpPr/>
      </xdr:nvCxnSpPr>
      <xdr:spPr>
        <a:xfrm rot="10800000">
          <a:off x="11401137" y="1385455"/>
          <a:ext cx="2751667" cy="1067954"/>
        </a:xfrm>
        <a:prstGeom prst="curved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E49D3-2D2B-4E92-A31A-D890AFE0A37D}">
  <dimension ref="A2:AQ35"/>
  <sheetViews>
    <sheetView topLeftCell="A3" zoomScale="66" zoomScaleNormal="80" workbookViewId="0">
      <selection activeCell="M15" sqref="M15"/>
    </sheetView>
  </sheetViews>
  <sheetFormatPr baseColWidth="10" defaultRowHeight="14.5" x14ac:dyDescent="0.35"/>
  <cols>
    <col min="1" max="1" width="11.81640625" bestFit="1" customWidth="1"/>
    <col min="2" max="2" width="20.54296875" bestFit="1" customWidth="1"/>
    <col min="3" max="3" width="9.7265625" style="15" bestFit="1" customWidth="1"/>
    <col min="4" max="4" width="4.1796875" bestFit="1" customWidth="1"/>
    <col min="5" max="5" width="4.1796875" customWidth="1"/>
    <col min="6" max="34" width="4.1796875" bestFit="1" customWidth="1"/>
    <col min="35" max="35" width="4.6328125" customWidth="1"/>
  </cols>
  <sheetData>
    <row r="2" spans="1:43" ht="15.65" customHeight="1" x14ac:dyDescent="0.35">
      <c r="A2" s="12" t="s">
        <v>0</v>
      </c>
      <c r="B2" s="10">
        <v>2026</v>
      </c>
      <c r="F2" s="20" t="str">
        <f>IF(AND(B2&lt;&gt;"",B3&lt;&gt;"",B4&lt;&gt;""),"Planning de "&amp;B4&amp;" pour le mois "&amp;B3,"")</f>
        <v>Planning de CALDARARU Miruna  pour le mois Avril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3"/>
      <c r="AG2" s="3"/>
      <c r="AH2" s="3"/>
    </row>
    <row r="3" spans="1:43" ht="15.65" customHeight="1" x14ac:dyDescent="0.35">
      <c r="A3" s="12" t="s">
        <v>1</v>
      </c>
      <c r="B3" s="10" t="s">
        <v>5</v>
      </c>
      <c r="E3" s="3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3"/>
      <c r="AG3" s="3"/>
      <c r="AH3" s="3"/>
    </row>
    <row r="4" spans="1:43" ht="31" customHeight="1" x14ac:dyDescent="0.35">
      <c r="A4" s="12" t="s">
        <v>14</v>
      </c>
      <c r="B4" s="11" t="s">
        <v>24</v>
      </c>
      <c r="E4" s="3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3"/>
      <c r="AG4" s="3"/>
      <c r="AH4" s="3"/>
      <c r="AJ4" t="s">
        <v>129</v>
      </c>
    </row>
    <row r="5" spans="1:43" ht="29.5" customHeight="1" x14ac:dyDescent="0.35">
      <c r="A5" s="12" t="s">
        <v>15</v>
      </c>
      <c r="B5" s="13" t="str">
        <f>INDEX(Sources!J3:J19,MATCH('Planning individuel Hebdo'!B4,Sources!I3:I19,0))</f>
        <v>Médiatrice scolaire</v>
      </c>
      <c r="E5" s="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3"/>
      <c r="AG5" s="3"/>
      <c r="AH5" s="3"/>
    </row>
    <row r="7" spans="1:43" hidden="1" x14ac:dyDescent="0.3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1:43" ht="110" hidden="1" x14ac:dyDescent="0.35">
      <c r="D8" s="1">
        <f>DATE($B$2,VLOOKUP($B$3,Sources!$C$3:$D$14,2,FALSE),'Planning individuel Hebdo'!D7)</f>
        <v>46113</v>
      </c>
      <c r="E8" s="1">
        <f>DATE($B$2,VLOOKUP($B$3,Sources!$C$3:$D$14,2,FALSE),'Planning individuel Hebdo'!E7)</f>
        <v>46114</v>
      </c>
      <c r="F8" s="1">
        <f>DATE($B$2,VLOOKUP($B$3,Sources!$C$3:$D$14,2,FALSE),'Planning individuel Hebdo'!F7)</f>
        <v>46115</v>
      </c>
      <c r="G8" s="1">
        <f>DATE($B$2,VLOOKUP($B$3,Sources!$C$3:$D$14,2,FALSE),'Planning individuel Hebdo'!G7)</f>
        <v>46116</v>
      </c>
      <c r="H8" s="1">
        <f>DATE($B$2,VLOOKUP($B$3,Sources!$C$3:$D$14,2,FALSE),'Planning individuel Hebdo'!H7)</f>
        <v>46117</v>
      </c>
      <c r="I8" s="1">
        <f>DATE($B$2,VLOOKUP($B$3,Sources!$C$3:$D$14,2,FALSE),'Planning individuel Hebdo'!I7)</f>
        <v>46118</v>
      </c>
      <c r="J8" s="1">
        <f>DATE($B$2,VLOOKUP($B$3,Sources!$C$3:$D$14,2,FALSE),'Planning individuel Hebdo'!J7)</f>
        <v>46119</v>
      </c>
      <c r="K8" s="1">
        <f>DATE($B$2,VLOOKUP($B$3,Sources!$C$3:$D$14,2,FALSE),'Planning individuel Hebdo'!K7)</f>
        <v>46120</v>
      </c>
      <c r="L8" s="1">
        <f>DATE($B$2,VLOOKUP($B$3,Sources!$C$3:$D$14,2,FALSE),'Planning individuel Hebdo'!L7)</f>
        <v>46121</v>
      </c>
      <c r="M8" s="1">
        <f>DATE($B$2,VLOOKUP($B$3,Sources!$C$3:$D$14,2,FALSE),'Planning individuel Hebdo'!M7)</f>
        <v>46122</v>
      </c>
      <c r="N8" s="1">
        <f>DATE($B$2,VLOOKUP($B$3,Sources!$C$3:$D$14,2,FALSE),'Planning individuel Hebdo'!N7)</f>
        <v>46123</v>
      </c>
      <c r="O8" s="1">
        <f>DATE($B$2,VLOOKUP($B$3,Sources!$C$3:$D$14,2,FALSE),'Planning individuel Hebdo'!O7)</f>
        <v>46124</v>
      </c>
      <c r="P8" s="1">
        <f>DATE($B$2,VLOOKUP($B$3,Sources!$C$3:$D$14,2,FALSE),'Planning individuel Hebdo'!P7)</f>
        <v>46125</v>
      </c>
      <c r="Q8" s="1">
        <f>DATE($B$2,VLOOKUP($B$3,Sources!$C$3:$D$14,2,FALSE),'Planning individuel Hebdo'!Q7)</f>
        <v>46126</v>
      </c>
      <c r="R8" s="1">
        <f>DATE($B$2,VLOOKUP($B$3,Sources!$C$3:$D$14,2,FALSE),'Planning individuel Hebdo'!R7)</f>
        <v>46127</v>
      </c>
      <c r="S8" s="1">
        <f>DATE($B$2,VLOOKUP($B$3,Sources!$C$3:$D$14,2,FALSE),'Planning individuel Hebdo'!S7)</f>
        <v>46128</v>
      </c>
      <c r="T8" s="1">
        <f>DATE($B$2,VLOOKUP($B$3,Sources!$C$3:$D$14,2,FALSE),'Planning individuel Hebdo'!T7)</f>
        <v>46129</v>
      </c>
      <c r="U8" s="1">
        <f>DATE($B$2,VLOOKUP($B$3,Sources!$C$3:$D$14,2,FALSE),'Planning individuel Hebdo'!U7)</f>
        <v>46130</v>
      </c>
      <c r="V8" s="1">
        <f>DATE($B$2,VLOOKUP($B$3,Sources!$C$3:$D$14,2,FALSE),'Planning individuel Hebdo'!V7)</f>
        <v>46131</v>
      </c>
      <c r="W8" s="1">
        <f>DATE($B$2,VLOOKUP($B$3,Sources!$C$3:$D$14,2,FALSE),'Planning individuel Hebdo'!W7)</f>
        <v>46132</v>
      </c>
      <c r="X8" s="1">
        <f>DATE($B$2,VLOOKUP($B$3,Sources!$C$3:$D$14,2,FALSE),'Planning individuel Hebdo'!X7)</f>
        <v>46133</v>
      </c>
      <c r="Y8" s="1">
        <f>DATE($B$2,VLOOKUP($B$3,Sources!$C$3:$D$14,2,FALSE),'Planning individuel Hebdo'!Y7)</f>
        <v>46134</v>
      </c>
      <c r="Z8" s="1">
        <f>DATE($B$2,VLOOKUP($B$3,Sources!$C$3:$D$14,2,FALSE),'Planning individuel Hebdo'!Z7)</f>
        <v>46135</v>
      </c>
      <c r="AA8" s="1">
        <f>DATE($B$2,VLOOKUP($B$3,Sources!$C$3:$D$14,2,FALSE),'Planning individuel Hebdo'!AA7)</f>
        <v>46136</v>
      </c>
      <c r="AB8" s="1">
        <f>DATE($B$2,VLOOKUP($B$3,Sources!$C$3:$D$14,2,FALSE),'Planning individuel Hebdo'!AB7)</f>
        <v>46137</v>
      </c>
      <c r="AC8" s="1">
        <f>DATE($B$2,VLOOKUP($B$3,Sources!$C$3:$D$14,2,FALSE),'Planning individuel Hebdo'!AC7)</f>
        <v>46138</v>
      </c>
      <c r="AD8" s="1">
        <f>DATE($B$2,VLOOKUP($B$3,Sources!$C$3:$D$14,2,FALSE),'Planning individuel Hebdo'!AD7)</f>
        <v>46139</v>
      </c>
      <c r="AE8" s="1">
        <f>DATE($B$2,VLOOKUP($B$3,Sources!$C$3:$D$14,2,FALSE),'Planning individuel Hebdo'!AE7)</f>
        <v>46140</v>
      </c>
      <c r="AF8" s="1">
        <f>DATE($B$2,VLOOKUP($B$3,Sources!$C$3:$D$14,2,FALSE),'Planning individuel Hebdo'!AF7)</f>
        <v>46141</v>
      </c>
      <c r="AG8" s="1">
        <f>DATE($B$2,VLOOKUP($B$3,Sources!$C$3:$D$14,2,FALSE),'Planning individuel Hebdo'!AG7)</f>
        <v>46142</v>
      </c>
      <c r="AH8" s="1">
        <f>DATE($B$2,VLOOKUP($B$3,Sources!$C$3:$D$14,2,FALSE),'Planning individuel Hebdo'!AH7)</f>
        <v>46143</v>
      </c>
      <c r="AI8" s="1"/>
    </row>
    <row r="9" spans="1:43" ht="29.5" x14ac:dyDescent="0.35">
      <c r="D9" s="14">
        <f>IF($C$10&lt;&gt;"",Sources!$A3,"")</f>
        <v>0.35416666666666702</v>
      </c>
      <c r="E9" s="14">
        <f>IF($C$10&lt;&gt;"",Sources!$A4,"")</f>
        <v>0.375</v>
      </c>
      <c r="F9" s="14">
        <f>IF($C$10&lt;&gt;"",Sources!$A5,"")</f>
        <v>0.39583333333333298</v>
      </c>
      <c r="G9" s="14">
        <f>IF($C$10&lt;&gt;"",Sources!$A6,"")</f>
        <v>0.41666666666666602</v>
      </c>
      <c r="H9" s="14">
        <f>IF($C$10&lt;&gt;"",Sources!$A6,"")</f>
        <v>0.41666666666666602</v>
      </c>
      <c r="I9" s="14">
        <f>IF($C$10&lt;&gt;"",Sources!$A6,"")</f>
        <v>0.41666666666666602</v>
      </c>
      <c r="J9" s="14">
        <f>IF($C$10&lt;&gt;"",Sources!$A6,"")</f>
        <v>0.41666666666666602</v>
      </c>
      <c r="K9" s="14">
        <f>IF($C$10&lt;&gt;"",Sources!$A6,"")</f>
        <v>0.41666666666666602</v>
      </c>
      <c r="L9" s="14">
        <f>IF($C$10&lt;&gt;"",Sources!$A6,"")</f>
        <v>0.41666666666666602</v>
      </c>
      <c r="M9" s="14">
        <f>IF($C$10&lt;&gt;"",Sources!$A6,"")</f>
        <v>0.41666666666666602</v>
      </c>
      <c r="N9" s="14">
        <f>IF($C$10&lt;&gt;"",Sources!$A6,"")</f>
        <v>0.41666666666666602</v>
      </c>
      <c r="O9" s="14">
        <f>IF($C$10&lt;&gt;"",Sources!$A6,"")</f>
        <v>0.41666666666666602</v>
      </c>
      <c r="P9" s="14">
        <f>IF($C$10&lt;&gt;"",Sources!$A6,"")</f>
        <v>0.41666666666666602</v>
      </c>
      <c r="Q9" s="14">
        <f>IF($C$10&lt;&gt;"",Sources!$A6,"")</f>
        <v>0.41666666666666602</v>
      </c>
      <c r="R9" s="14">
        <f>IF($C$10&lt;&gt;"",Sources!$A6,"")</f>
        <v>0.41666666666666602</v>
      </c>
      <c r="S9" s="14">
        <f>IF($C$10&lt;&gt;"",Sources!$A3,"")</f>
        <v>0.35416666666666702</v>
      </c>
      <c r="T9" s="14">
        <f>IF($C$10&lt;&gt;"",Sources!$A3,"")</f>
        <v>0.35416666666666702</v>
      </c>
      <c r="U9" s="14">
        <f>IF($C$10&lt;&gt;"",Sources!$A3,"")</f>
        <v>0.35416666666666702</v>
      </c>
      <c r="V9" s="14">
        <f>IF($C$10&lt;&gt;"",Sources!$A3,"")</f>
        <v>0.35416666666666702</v>
      </c>
      <c r="W9" s="14">
        <f>IF($C$10&lt;&gt;"",Sources!$A3,"")</f>
        <v>0.35416666666666702</v>
      </c>
      <c r="X9" s="14">
        <f>IF($C$10&lt;&gt;"",Sources!$A3,"")</f>
        <v>0.35416666666666702</v>
      </c>
      <c r="Y9" s="14">
        <f>IF($C$10&lt;&gt;"",Sources!$A3,"")</f>
        <v>0.35416666666666702</v>
      </c>
      <c r="Z9" s="14">
        <f>IF($C$10&lt;&gt;"",Sources!$A3,"")</f>
        <v>0.35416666666666702</v>
      </c>
      <c r="AA9" s="14">
        <f>IF($C$10&lt;&gt;"",Sources!$A3,"")</f>
        <v>0.35416666666666702</v>
      </c>
      <c r="AB9" s="14">
        <f>IF($C$10&lt;&gt;"",Sources!$A3,"")</f>
        <v>0.35416666666666702</v>
      </c>
      <c r="AC9" s="14">
        <f>IF($C$10&lt;&gt;"",Sources!$A3,"")</f>
        <v>0.35416666666666702</v>
      </c>
      <c r="AD9" s="14">
        <f>IF($C$10&lt;&gt;"",Sources!$A3,"")</f>
        <v>0.35416666666666702</v>
      </c>
      <c r="AE9" s="14">
        <f>IF($C$10&lt;&gt;"",Sources!$A3,"")</f>
        <v>0.35416666666666702</v>
      </c>
      <c r="AF9" s="14">
        <f>IF($C$10&lt;&gt;"",Sources!$A3,"")</f>
        <v>0.35416666666666702</v>
      </c>
      <c r="AG9" s="14">
        <f>IF($C$10&lt;&gt;"",Sources!$A3,"")</f>
        <v>0.35416666666666702</v>
      </c>
      <c r="AH9" s="4" t="str">
        <f>IF(AND($B$2&lt;&gt;"",$B$3&lt;&gt;""),IF(MONTH(AH8)=MONTH($D$8),TEXT(AH8,"JJJJ")&amp;""&amp;TEXT(AH8,"JJ"),""),"")</f>
        <v/>
      </c>
      <c r="AI9" s="2"/>
    </row>
    <row r="10" spans="1:43" ht="54.5" customHeight="1" x14ac:dyDescent="0.5">
      <c r="C10" s="16" t="s">
        <v>44</v>
      </c>
      <c r="AK10" s="46" t="s">
        <v>76</v>
      </c>
      <c r="AL10" s="46"/>
      <c r="AM10" s="46"/>
      <c r="AN10" s="46"/>
      <c r="AO10" s="46"/>
      <c r="AP10" s="46"/>
      <c r="AQ10" s="46"/>
    </row>
    <row r="11" spans="1:43" ht="54.5" customHeight="1" thickBot="1" x14ac:dyDescent="0.5">
      <c r="C11" s="16" t="s">
        <v>45</v>
      </c>
      <c r="E11" s="85"/>
      <c r="F11" s="85"/>
      <c r="G11" s="85"/>
      <c r="H11" s="85"/>
      <c r="I11" s="85"/>
      <c r="J11" s="85"/>
      <c r="K11" s="85"/>
      <c r="L11" s="85"/>
      <c r="AK11" s="47">
        <f ca="1">+YEAR(TODAY())</f>
        <v>2024</v>
      </c>
      <c r="AL11" s="48"/>
    </row>
    <row r="12" spans="1:43" ht="54.5" customHeight="1" thickBot="1" x14ac:dyDescent="0.4">
      <c r="C12" s="16" t="s">
        <v>46</v>
      </c>
      <c r="AK12" s="49" t="s">
        <v>77</v>
      </c>
      <c r="AL12" s="50">
        <v>13</v>
      </c>
      <c r="AM12" s="51"/>
      <c r="AN12" s="51"/>
      <c r="AO12" s="51"/>
    </row>
    <row r="13" spans="1:43" ht="54.5" customHeight="1" x14ac:dyDescent="0.35">
      <c r="C13" s="16" t="s">
        <v>47</v>
      </c>
      <c r="I13" s="86"/>
      <c r="J13" s="86"/>
      <c r="K13" s="86"/>
      <c r="L13" s="86"/>
      <c r="M13" s="86"/>
      <c r="N13" s="86"/>
      <c r="AK13" s="52"/>
      <c r="AL13" s="53" t="s">
        <v>44</v>
      </c>
      <c r="AM13" s="53" t="s">
        <v>45</v>
      </c>
      <c r="AN13" s="53" t="s">
        <v>46</v>
      </c>
      <c r="AO13" s="53" t="s">
        <v>47</v>
      </c>
      <c r="AP13" s="53" t="s">
        <v>48</v>
      </c>
      <c r="AQ13" s="53" t="s">
        <v>49</v>
      </c>
    </row>
    <row r="14" spans="1:43" ht="54.5" customHeight="1" x14ac:dyDescent="0.35">
      <c r="C14" s="16" t="s">
        <v>48</v>
      </c>
      <c r="AK14" s="52"/>
      <c r="AL14" s="54">
        <f ca="1">(7*AL12+DATE(YEAR(TODAY()),1,3)-WEEKDAY(DATE(YEAR(TODAY()),1,3))-5)+(MATCH(AL13,{"lundi";"mardi";"mercredi";"jeudi";"vendredi";"samedi";"dimanche"},0)-1)</f>
        <v>45376</v>
      </c>
      <c r="AM14" s="54">
        <f ca="1">AL14+1</f>
        <v>45377</v>
      </c>
      <c r="AN14" s="54">
        <f ca="1">AM14+1</f>
        <v>45378</v>
      </c>
      <c r="AO14" s="54">
        <f ca="1">+AN14+1</f>
        <v>45379</v>
      </c>
      <c r="AP14" s="54">
        <f ca="1">+AO14+1</f>
        <v>45380</v>
      </c>
      <c r="AQ14" s="54">
        <f ca="1">+AP14+1</f>
        <v>45381</v>
      </c>
    </row>
    <row r="15" spans="1:43" ht="54.5" customHeight="1" x14ac:dyDescent="0.35">
      <c r="C15" s="16" t="s">
        <v>49</v>
      </c>
      <c r="AK15" s="55" t="s">
        <v>78</v>
      </c>
      <c r="AL15" s="56"/>
      <c r="AM15" s="57" t="s">
        <v>79</v>
      </c>
      <c r="AP15" s="57" t="s">
        <v>80</v>
      </c>
      <c r="AQ15" s="58"/>
    </row>
    <row r="16" spans="1:43" x14ac:dyDescent="0.35">
      <c r="C16" s="16"/>
      <c r="AK16" s="59" t="s">
        <v>81</v>
      </c>
      <c r="AL16" s="56"/>
      <c r="AM16" s="60"/>
      <c r="AP16" s="60"/>
      <c r="AQ16" s="58"/>
    </row>
    <row r="17" spans="3:43" x14ac:dyDescent="0.35">
      <c r="C17" s="16"/>
      <c r="AK17" s="55" t="s">
        <v>82</v>
      </c>
      <c r="AL17" s="56"/>
      <c r="AM17" s="60"/>
      <c r="AP17" s="60"/>
      <c r="AQ17" s="58"/>
    </row>
    <row r="18" spans="3:43" x14ac:dyDescent="0.35">
      <c r="C18" s="16"/>
      <c r="AK18" s="59" t="s">
        <v>83</v>
      </c>
      <c r="AL18" s="56"/>
      <c r="AM18" s="60"/>
      <c r="AP18" s="60"/>
      <c r="AQ18" s="58"/>
    </row>
    <row r="19" spans="3:43" x14ac:dyDescent="0.35">
      <c r="C19" s="16"/>
      <c r="AK19" s="55" t="s">
        <v>84</v>
      </c>
      <c r="AL19" s="56"/>
      <c r="AM19" s="60"/>
      <c r="AP19" s="60"/>
      <c r="AQ19" s="58"/>
    </row>
    <row r="20" spans="3:43" x14ac:dyDescent="0.35">
      <c r="C20" s="16"/>
      <c r="AK20" s="59" t="s">
        <v>85</v>
      </c>
      <c r="AL20" s="56"/>
      <c r="AM20" s="60"/>
      <c r="AP20" s="60"/>
      <c r="AQ20" s="58"/>
    </row>
    <row r="21" spans="3:43" ht="15" thickBot="1" x14ac:dyDescent="0.4">
      <c r="C21" s="16"/>
      <c r="AK21" s="61" t="s">
        <v>86</v>
      </c>
      <c r="AL21" s="56"/>
      <c r="AM21" s="60"/>
      <c r="AP21" s="60"/>
      <c r="AQ21" s="58"/>
    </row>
    <row r="22" spans="3:43" ht="14.5" customHeight="1" x14ac:dyDescent="0.35">
      <c r="C22" s="16"/>
      <c r="AK22" s="62" t="s">
        <v>87</v>
      </c>
      <c r="AL22" s="56"/>
      <c r="AM22" s="63"/>
      <c r="AO22" s="64" t="s">
        <v>88</v>
      </c>
      <c r="AP22" s="60"/>
      <c r="AQ22" s="58"/>
    </row>
    <row r="23" spans="3:43" ht="14.5" customHeight="1" x14ac:dyDescent="0.35">
      <c r="C23" s="16"/>
      <c r="AK23" s="55" t="s">
        <v>89</v>
      </c>
      <c r="AL23" s="56"/>
      <c r="AM23" s="65"/>
      <c r="AN23" s="66" t="s">
        <v>90</v>
      </c>
      <c r="AO23" s="67"/>
      <c r="AP23" s="60"/>
      <c r="AQ23" s="64" t="s">
        <v>91</v>
      </c>
    </row>
    <row r="24" spans="3:43" ht="14.5" customHeight="1" x14ac:dyDescent="0.35">
      <c r="C24" s="16"/>
      <c r="AK24" s="59" t="s">
        <v>92</v>
      </c>
      <c r="AL24" s="56"/>
      <c r="AM24" s="64" t="s">
        <v>93</v>
      </c>
      <c r="AN24" s="68"/>
      <c r="AO24" s="69"/>
      <c r="AP24" s="60"/>
      <c r="AQ24" s="67"/>
    </row>
    <row r="25" spans="3:43" ht="14.5" customHeight="1" x14ac:dyDescent="0.35">
      <c r="C25" s="16"/>
      <c r="AK25" s="55" t="s">
        <v>94</v>
      </c>
      <c r="AL25" s="56"/>
      <c r="AM25" s="67"/>
      <c r="AN25" s="70"/>
      <c r="AO25" s="71" t="s">
        <v>95</v>
      </c>
      <c r="AP25" s="60"/>
      <c r="AQ25" s="67"/>
    </row>
    <row r="26" spans="3:43" x14ac:dyDescent="0.35">
      <c r="C26" s="16"/>
      <c r="AK26" s="59" t="s">
        <v>96</v>
      </c>
      <c r="AL26" s="56"/>
      <c r="AM26" s="69"/>
      <c r="AN26" s="70"/>
      <c r="AO26" s="72"/>
      <c r="AP26" s="60"/>
      <c r="AQ26" s="69"/>
    </row>
    <row r="27" spans="3:43" ht="14.5" customHeight="1" x14ac:dyDescent="0.35">
      <c r="C27" s="16"/>
      <c r="AK27" s="55" t="s">
        <v>97</v>
      </c>
      <c r="AL27" s="56"/>
      <c r="AM27" s="73" t="s">
        <v>98</v>
      </c>
      <c r="AN27" s="70"/>
      <c r="AO27" s="72"/>
      <c r="AP27" s="60"/>
      <c r="AQ27" s="74" t="s">
        <v>99</v>
      </c>
    </row>
    <row r="28" spans="3:43" x14ac:dyDescent="0.35">
      <c r="C28" s="16"/>
      <c r="AK28" s="59" t="s">
        <v>100</v>
      </c>
      <c r="AL28" s="56"/>
      <c r="AM28" s="73"/>
      <c r="AN28" s="70"/>
      <c r="AO28" s="72"/>
      <c r="AP28" s="60"/>
      <c r="AQ28" s="75"/>
    </row>
    <row r="29" spans="3:43" ht="14.5" customHeight="1" x14ac:dyDescent="0.35">
      <c r="C29" s="16"/>
      <c r="AK29" s="55" t="s">
        <v>101</v>
      </c>
      <c r="AL29" s="56"/>
      <c r="AM29" s="73"/>
      <c r="AN29" s="70"/>
      <c r="AO29" s="76" t="s">
        <v>102</v>
      </c>
      <c r="AP29" s="60"/>
      <c r="AQ29" s="75"/>
    </row>
    <row r="30" spans="3:43" x14ac:dyDescent="0.35">
      <c r="C30" s="16"/>
      <c r="AK30" s="59" t="s">
        <v>103</v>
      </c>
      <c r="AL30" s="56"/>
      <c r="AM30" s="73"/>
      <c r="AN30" s="70"/>
      <c r="AO30" s="76"/>
      <c r="AP30" s="63"/>
      <c r="AQ30" s="75"/>
    </row>
    <row r="31" spans="3:43" x14ac:dyDescent="0.35">
      <c r="C31" s="16"/>
      <c r="AK31" s="77" t="s">
        <v>104</v>
      </c>
      <c r="AL31" s="56"/>
      <c r="AN31" s="70"/>
      <c r="AO31" s="76"/>
      <c r="AQ31" s="78"/>
    </row>
    <row r="32" spans="3:43" x14ac:dyDescent="0.35">
      <c r="AK32" s="79" t="s">
        <v>105</v>
      </c>
      <c r="AL32" s="56"/>
      <c r="AN32" s="70"/>
      <c r="AO32" s="76"/>
      <c r="AQ32" s="64" t="s">
        <v>91</v>
      </c>
    </row>
    <row r="33" spans="37:43" x14ac:dyDescent="0.35">
      <c r="AK33" s="77" t="s">
        <v>106</v>
      </c>
      <c r="AL33" s="56"/>
      <c r="AN33" s="70"/>
      <c r="AO33" s="76"/>
      <c r="AQ33" s="69"/>
    </row>
    <row r="34" spans="37:43" x14ac:dyDescent="0.35">
      <c r="AK34" s="59" t="s">
        <v>107</v>
      </c>
      <c r="AL34" s="56"/>
      <c r="AN34" s="70"/>
      <c r="AO34" s="76"/>
      <c r="AQ34" s="58"/>
    </row>
    <row r="35" spans="37:43" x14ac:dyDescent="0.35">
      <c r="AK35" s="55" t="s">
        <v>108</v>
      </c>
      <c r="AL35" s="80"/>
      <c r="AM35" s="81"/>
      <c r="AN35" s="82"/>
      <c r="AO35" s="83"/>
      <c r="AP35" s="81"/>
      <c r="AQ35" s="84"/>
    </row>
  </sheetData>
  <mergeCells count="13">
    <mergeCell ref="AK10:AQ10"/>
    <mergeCell ref="AM15:AM22"/>
    <mergeCell ref="AP15:AP30"/>
    <mergeCell ref="AO22:AO24"/>
    <mergeCell ref="AN23:AN35"/>
    <mergeCell ref="AQ23:AQ26"/>
    <mergeCell ref="AM24:AM26"/>
    <mergeCell ref="AO25:AO28"/>
    <mergeCell ref="AM27:AM30"/>
    <mergeCell ref="AQ27:AQ31"/>
    <mergeCell ref="AO29:AO35"/>
    <mergeCell ref="AQ32:AQ33"/>
    <mergeCell ref="F2:AE5"/>
  </mergeCells>
  <phoneticPr fontId="10" type="noConversion"/>
  <conditionalFormatting sqref="F2:AE5">
    <cfRule type="expression" dxfId="9" priority="6">
      <formula>$F$2&lt;&gt;""</formula>
    </cfRule>
  </conditionalFormatting>
  <conditionalFormatting sqref="D9:AH9">
    <cfRule type="expression" dxfId="8" priority="5">
      <formula>D$9&lt;&gt;""</formula>
    </cfRule>
  </conditionalFormatting>
  <conditionalFormatting sqref="C10:C15">
    <cfRule type="expression" dxfId="7" priority="3">
      <formula>D$9&lt;&gt;""</formula>
    </cfRule>
  </conditionalFormatting>
  <conditionalFormatting sqref="D10:AH15">
    <cfRule type="expression" dxfId="6" priority="1">
      <formula>D$9&lt;&gt;""</formula>
    </cfRule>
  </conditionalFormatting>
  <dataValidations count="1">
    <dataValidation type="whole" allowBlank="1" showInputMessage="1" showErrorMessage="1" sqref="AL12" xr:uid="{655A5A31-7C5B-438F-811D-6BBFE553A2DA}">
      <formula1>0</formula1>
      <formula2>60</formula2>
    </dataValidation>
  </dataValidations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F1C2233-652B-4BB2-A535-29DFB55A7EC4}">
          <x14:formula1>
            <xm:f>Sources!$I$3:$I$17</xm:f>
          </x14:formula1>
          <xm:sqref>B4</xm:sqref>
        </x14:dataValidation>
        <x14:dataValidation type="list" allowBlank="1" showInputMessage="1" showErrorMessage="1" xr:uid="{AE463FEB-5225-452B-8C8B-AA2E66171ABE}">
          <x14:formula1>
            <xm:f>Sources!$C$3:$C$14</xm:f>
          </x14:formula1>
          <xm:sqref>B3</xm:sqref>
        </x14:dataValidation>
        <x14:dataValidation type="list" allowBlank="1" showInputMessage="1" showErrorMessage="1" xr:uid="{B8A1DD74-FEC1-4A5F-845E-8BAD52918D77}">
          <x14:formula1>
            <xm:f>Sources!$A$27:$A$35</xm:f>
          </x14:formula1>
          <xm:sqref>B2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8FF8C-ACD8-4704-9367-25A3EBB8F657}">
  <dimension ref="A2:BG77"/>
  <sheetViews>
    <sheetView zoomScale="66" zoomScaleNormal="80" workbookViewId="0">
      <selection activeCell="S10" sqref="S10"/>
    </sheetView>
  </sheetViews>
  <sheetFormatPr baseColWidth="10" defaultRowHeight="14.5" x14ac:dyDescent="0.35"/>
  <cols>
    <col min="1" max="1" width="11.81640625" bestFit="1" customWidth="1"/>
    <col min="2" max="2" width="20.54296875" bestFit="1" customWidth="1"/>
    <col min="3" max="3" width="9.7265625" style="15" bestFit="1" customWidth="1"/>
    <col min="4" max="4" width="4.1796875" bestFit="1" customWidth="1"/>
    <col min="5" max="5" width="4.1796875" customWidth="1"/>
    <col min="6" max="34" width="4.1796875" bestFit="1" customWidth="1"/>
    <col min="35" max="35" width="4.6328125" customWidth="1"/>
  </cols>
  <sheetData>
    <row r="2" spans="1:59" ht="15.65" customHeight="1" x14ac:dyDescent="0.35">
      <c r="A2" s="12" t="s">
        <v>0</v>
      </c>
      <c r="B2" s="10">
        <v>2026</v>
      </c>
      <c r="F2" s="20" t="str">
        <f>IF(AND(B2&lt;&gt;"",B3&lt;&gt;""),"Planning du "&amp;B4&amp;"")</f>
        <v>Planning du MARDI</v>
      </c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3"/>
      <c r="AG2" s="3"/>
      <c r="AH2" s="3"/>
    </row>
    <row r="3" spans="1:59" ht="15.65" customHeight="1" x14ac:dyDescent="0.35">
      <c r="A3" s="12" t="s">
        <v>1</v>
      </c>
      <c r="B3" s="10" t="s">
        <v>5</v>
      </c>
      <c r="E3" s="3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3"/>
      <c r="AG3" s="3"/>
      <c r="AH3" s="3"/>
    </row>
    <row r="4" spans="1:59" ht="31" customHeight="1" x14ac:dyDescent="0.35">
      <c r="A4" s="12" t="s">
        <v>131</v>
      </c>
      <c r="B4" s="10" t="s">
        <v>45</v>
      </c>
      <c r="E4" s="3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3"/>
      <c r="AG4" s="3"/>
      <c r="AH4" s="3"/>
    </row>
    <row r="5" spans="1:59" ht="29.5" customHeight="1" x14ac:dyDescent="0.35">
      <c r="E5" s="3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3"/>
      <c r="AG5" s="3"/>
      <c r="AH5" s="3"/>
      <c r="AJ5" t="s">
        <v>130</v>
      </c>
    </row>
    <row r="7" spans="1:59" hidden="1" x14ac:dyDescent="0.35">
      <c r="D7">
        <v>1</v>
      </c>
      <c r="E7">
        <v>2</v>
      </c>
      <c r="F7">
        <v>3</v>
      </c>
      <c r="G7">
        <v>4</v>
      </c>
      <c r="H7">
        <v>5</v>
      </c>
      <c r="I7">
        <v>6</v>
      </c>
      <c r="J7">
        <v>7</v>
      </c>
      <c r="K7">
        <v>8</v>
      </c>
      <c r="L7">
        <v>9</v>
      </c>
      <c r="M7">
        <v>10</v>
      </c>
      <c r="N7">
        <v>11</v>
      </c>
      <c r="O7">
        <v>12</v>
      </c>
      <c r="P7">
        <v>13</v>
      </c>
      <c r="Q7">
        <v>14</v>
      </c>
      <c r="R7">
        <v>15</v>
      </c>
      <c r="S7">
        <v>16</v>
      </c>
      <c r="T7">
        <v>17</v>
      </c>
      <c r="U7">
        <v>18</v>
      </c>
      <c r="V7">
        <v>19</v>
      </c>
      <c r="W7">
        <v>20</v>
      </c>
      <c r="X7">
        <v>21</v>
      </c>
      <c r="Y7">
        <v>22</v>
      </c>
      <c r="Z7">
        <v>23</v>
      </c>
      <c r="AA7">
        <v>24</v>
      </c>
      <c r="AB7">
        <v>25</v>
      </c>
      <c r="AC7">
        <v>26</v>
      </c>
      <c r="AD7">
        <v>27</v>
      </c>
      <c r="AE7">
        <v>28</v>
      </c>
      <c r="AF7">
        <v>29</v>
      </c>
      <c r="AG7">
        <v>30</v>
      </c>
      <c r="AH7">
        <v>31</v>
      </c>
    </row>
    <row r="8" spans="1:59" ht="110" hidden="1" x14ac:dyDescent="0.35">
      <c r="D8" s="1">
        <f>DATE($B$2,VLOOKUP($B$3,Sources!$C$3:$D$14,2,FALSE),'Planning collectif jour'!D7)</f>
        <v>46113</v>
      </c>
      <c r="E8" s="1">
        <f>DATE($B$2,VLOOKUP($B$3,Sources!$C$3:$D$14,2,FALSE),'Planning collectif jour'!E7)</f>
        <v>46114</v>
      </c>
      <c r="F8" s="1">
        <f>DATE($B$2,VLOOKUP($B$3,Sources!$C$3:$D$14,2,FALSE),'Planning collectif jour'!F7)</f>
        <v>46115</v>
      </c>
      <c r="G8" s="1">
        <f>DATE($B$2,VLOOKUP($B$3,Sources!$C$3:$D$14,2,FALSE),'Planning collectif jour'!G7)</f>
        <v>46116</v>
      </c>
      <c r="H8" s="1">
        <f>DATE($B$2,VLOOKUP($B$3,Sources!$C$3:$D$14,2,FALSE),'Planning collectif jour'!H7)</f>
        <v>46117</v>
      </c>
      <c r="I8" s="1">
        <f>DATE($B$2,VLOOKUP($B$3,Sources!$C$3:$D$14,2,FALSE),'Planning collectif jour'!I7)</f>
        <v>46118</v>
      </c>
      <c r="J8" s="1">
        <f>DATE($B$2,VLOOKUP($B$3,Sources!$C$3:$D$14,2,FALSE),'Planning collectif jour'!J7)</f>
        <v>46119</v>
      </c>
      <c r="K8" s="1">
        <f>DATE($B$2,VLOOKUP($B$3,Sources!$C$3:$D$14,2,FALSE),'Planning collectif jour'!K7)</f>
        <v>46120</v>
      </c>
      <c r="L8" s="1">
        <f>DATE($B$2,VLOOKUP($B$3,Sources!$C$3:$D$14,2,FALSE),'Planning collectif jour'!L7)</f>
        <v>46121</v>
      </c>
      <c r="M8" s="1">
        <f>DATE($B$2,VLOOKUP($B$3,Sources!$C$3:$D$14,2,FALSE),'Planning collectif jour'!M7)</f>
        <v>46122</v>
      </c>
      <c r="N8" s="1">
        <f>DATE($B$2,VLOOKUP($B$3,Sources!$C$3:$D$14,2,FALSE),'Planning collectif jour'!N7)</f>
        <v>46123</v>
      </c>
      <c r="O8" s="1">
        <f>DATE($B$2,VLOOKUP($B$3,Sources!$C$3:$D$14,2,FALSE),'Planning collectif jour'!O7)</f>
        <v>46124</v>
      </c>
      <c r="P8" s="1">
        <f>DATE($B$2,VLOOKUP($B$3,Sources!$C$3:$D$14,2,FALSE),'Planning collectif jour'!P7)</f>
        <v>46125</v>
      </c>
      <c r="Q8" s="1">
        <f>DATE($B$2,VLOOKUP($B$3,Sources!$C$3:$D$14,2,FALSE),'Planning collectif jour'!Q7)</f>
        <v>46126</v>
      </c>
      <c r="R8" s="1">
        <f>DATE($B$2,VLOOKUP($B$3,Sources!$C$3:$D$14,2,FALSE),'Planning collectif jour'!R7)</f>
        <v>46127</v>
      </c>
      <c r="S8" s="1">
        <f>DATE($B$2,VLOOKUP($B$3,Sources!$C$3:$D$14,2,FALSE),'Planning collectif jour'!S7)</f>
        <v>46128</v>
      </c>
      <c r="T8" s="1">
        <f>DATE($B$2,VLOOKUP($B$3,Sources!$C$3:$D$14,2,FALSE),'Planning collectif jour'!T7)</f>
        <v>46129</v>
      </c>
      <c r="U8" s="1">
        <f>DATE($B$2,VLOOKUP($B$3,Sources!$C$3:$D$14,2,FALSE),'Planning collectif jour'!U7)</f>
        <v>46130</v>
      </c>
      <c r="V8" s="1">
        <f>DATE($B$2,VLOOKUP($B$3,Sources!$C$3:$D$14,2,FALSE),'Planning collectif jour'!V7)</f>
        <v>46131</v>
      </c>
      <c r="W8" s="1">
        <f>DATE($B$2,VLOOKUP($B$3,Sources!$C$3:$D$14,2,FALSE),'Planning collectif jour'!W7)</f>
        <v>46132</v>
      </c>
      <c r="X8" s="1">
        <f>DATE($B$2,VLOOKUP($B$3,Sources!$C$3:$D$14,2,FALSE),'Planning collectif jour'!X7)</f>
        <v>46133</v>
      </c>
      <c r="Y8" s="1">
        <f>DATE($B$2,VLOOKUP($B$3,Sources!$C$3:$D$14,2,FALSE),'Planning collectif jour'!Y7)</f>
        <v>46134</v>
      </c>
      <c r="Z8" s="1">
        <f>DATE($B$2,VLOOKUP($B$3,Sources!$C$3:$D$14,2,FALSE),'Planning collectif jour'!Z7)</f>
        <v>46135</v>
      </c>
      <c r="AA8" s="1">
        <f>DATE($B$2,VLOOKUP($B$3,Sources!$C$3:$D$14,2,FALSE),'Planning collectif jour'!AA7)</f>
        <v>46136</v>
      </c>
      <c r="AB8" s="1">
        <f>DATE($B$2,VLOOKUP($B$3,Sources!$C$3:$D$14,2,FALSE),'Planning collectif jour'!AB7)</f>
        <v>46137</v>
      </c>
      <c r="AC8" s="1">
        <f>DATE($B$2,VLOOKUP($B$3,Sources!$C$3:$D$14,2,FALSE),'Planning collectif jour'!AC7)</f>
        <v>46138</v>
      </c>
      <c r="AD8" s="1">
        <f>DATE($B$2,VLOOKUP($B$3,Sources!$C$3:$D$14,2,FALSE),'Planning collectif jour'!AD7)</f>
        <v>46139</v>
      </c>
      <c r="AE8" s="1">
        <f>DATE($B$2,VLOOKUP($B$3,Sources!$C$3:$D$14,2,FALSE),'Planning collectif jour'!AE7)</f>
        <v>46140</v>
      </c>
      <c r="AF8" s="1">
        <f>DATE($B$2,VLOOKUP($B$3,Sources!$C$3:$D$14,2,FALSE),'Planning collectif jour'!AF7)</f>
        <v>46141</v>
      </c>
      <c r="AG8" s="1">
        <f>DATE($B$2,VLOOKUP($B$3,Sources!$C$3:$D$14,2,FALSE),'Planning collectif jour'!AG7)</f>
        <v>46142</v>
      </c>
      <c r="AH8" s="1">
        <f>DATE($B$2,VLOOKUP($B$3,Sources!$C$3:$D$14,2,FALSE),'Planning collectif jour'!AH7)</f>
        <v>46143</v>
      </c>
      <c r="AI8" s="1"/>
    </row>
    <row r="9" spans="1:59" ht="24" x14ac:dyDescent="0.35">
      <c r="D9" s="14">
        <f>IF($B$4&lt;&gt;"",Sources!$A3,"")</f>
        <v>0.35416666666666702</v>
      </c>
      <c r="E9" s="14">
        <f>IF($B$4&lt;&gt;"",Sources!$A3,"")</f>
        <v>0.35416666666666702</v>
      </c>
      <c r="F9" s="14">
        <f>IF($B$4&lt;&gt;"",Sources!$A3,"")</f>
        <v>0.35416666666666702</v>
      </c>
      <c r="G9" s="14">
        <f>IF($B$4&lt;&gt;"",Sources!$A3,"")</f>
        <v>0.35416666666666702</v>
      </c>
      <c r="H9" s="14">
        <f>IF($B$4&lt;&gt;"",Sources!$A3,"")</f>
        <v>0.35416666666666702</v>
      </c>
      <c r="I9" s="14">
        <f>IF($B$4&lt;&gt;"",Sources!$A3,"")</f>
        <v>0.35416666666666702</v>
      </c>
      <c r="J9" s="14">
        <f>IF($B$4&lt;&gt;"",Sources!$A3,"")</f>
        <v>0.35416666666666702</v>
      </c>
      <c r="K9" s="14">
        <f>IF($B$4&lt;&gt;"",Sources!$A3,"")</f>
        <v>0.35416666666666702</v>
      </c>
      <c r="L9" s="14">
        <f>IF($B$4&lt;&gt;"",Sources!$A3,"")</f>
        <v>0.35416666666666702</v>
      </c>
      <c r="M9" s="14">
        <f>IF($B$4&lt;&gt;"",Sources!$A3,"")</f>
        <v>0.35416666666666702</v>
      </c>
      <c r="N9" s="14">
        <f>IF($B$4&lt;&gt;"",Sources!$A3,"")</f>
        <v>0.35416666666666702</v>
      </c>
      <c r="O9" s="14">
        <f>IF($B$4&lt;&gt;"",Sources!$A3,"")</f>
        <v>0.35416666666666702</v>
      </c>
      <c r="P9" s="14">
        <f>IF($B$4&lt;&gt;"",Sources!$A3,"")</f>
        <v>0.35416666666666702</v>
      </c>
      <c r="Q9" s="14">
        <f>IF($B$4&lt;&gt;"",Sources!$A3,"")</f>
        <v>0.35416666666666702</v>
      </c>
      <c r="R9" s="14">
        <f>IF($B$4&lt;&gt;"",Sources!$A3,"")</f>
        <v>0.35416666666666702</v>
      </c>
      <c r="S9" s="14">
        <f>IF($B$4&lt;&gt;"",Sources!$A3,"")</f>
        <v>0.35416666666666702</v>
      </c>
      <c r="T9" s="14">
        <f>IF($B$4&lt;&gt;"",Sources!$A3,"")</f>
        <v>0.35416666666666702</v>
      </c>
      <c r="U9" s="14">
        <f>IF($B$4&lt;&gt;"",Sources!$A3,"")</f>
        <v>0.35416666666666702</v>
      </c>
      <c r="V9" s="14">
        <f>IF($B$4&lt;&gt;"",Sources!$A3,"")</f>
        <v>0.35416666666666702</v>
      </c>
      <c r="W9" s="14">
        <f>IF($B$4&lt;&gt;"",Sources!$A3,"")</f>
        <v>0.35416666666666702</v>
      </c>
      <c r="X9" s="14">
        <f>IF($B$4&lt;&gt;"",Sources!$A3,"")</f>
        <v>0.35416666666666702</v>
      </c>
      <c r="Y9" s="14">
        <f>IF($B$4&lt;&gt;"",Sources!$A3,"")</f>
        <v>0.35416666666666702</v>
      </c>
      <c r="Z9" s="14">
        <f>IF($B$4&lt;&gt;"",Sources!$A3,"")</f>
        <v>0.35416666666666702</v>
      </c>
      <c r="AA9" s="14">
        <f>IF($B$4&lt;&gt;"",Sources!$A3,"")</f>
        <v>0.35416666666666702</v>
      </c>
      <c r="AB9" s="14">
        <f>IF($B$4&lt;&gt;"",Sources!$A3,"")</f>
        <v>0.35416666666666702</v>
      </c>
      <c r="AC9" s="14">
        <f>IF($B$4&lt;&gt;"",Sources!$A3,"")</f>
        <v>0.35416666666666702</v>
      </c>
      <c r="AD9" s="14">
        <f>IF($B$4&lt;&gt;"",Sources!$A3,"")</f>
        <v>0.35416666666666702</v>
      </c>
      <c r="AE9" s="14">
        <f>IF($B$4&lt;&gt;"",Sources!$A3,"")</f>
        <v>0.35416666666666702</v>
      </c>
      <c r="AF9" s="14">
        <f>IF($B$4&lt;&gt;"",Sources!$A3,"")</f>
        <v>0.35416666666666702</v>
      </c>
      <c r="AG9" s="14">
        <f>IF($B$4&lt;&gt;"",Sources!$A3,"")</f>
        <v>0.35416666666666702</v>
      </c>
      <c r="AH9" s="4" t="str">
        <f>IF(AND($B$2&lt;&gt;"",$B$3&lt;&gt;""),IF(MONTH(AH8)=MONTH($D$8),TEXT(AH8,"JJJJ")&amp;""&amp;TEXT(AH8,"JJ"),""),"")</f>
        <v/>
      </c>
      <c r="AI9" s="2"/>
    </row>
    <row r="10" spans="1:59" ht="54.5" customHeight="1" thickBot="1" x14ac:dyDescent="0.4">
      <c r="C10" s="16"/>
      <c r="AM10" s="87" t="s">
        <v>78</v>
      </c>
      <c r="AN10" s="87" t="s">
        <v>81</v>
      </c>
      <c r="AO10" s="87" t="s">
        <v>82</v>
      </c>
      <c r="AP10" s="87" t="s">
        <v>83</v>
      </c>
      <c r="AQ10" s="87" t="s">
        <v>84</v>
      </c>
      <c r="AR10" s="87" t="s">
        <v>85</v>
      </c>
      <c r="AS10" s="87" t="s">
        <v>86</v>
      </c>
      <c r="AT10" s="87" t="s">
        <v>87</v>
      </c>
      <c r="AU10" s="87" t="s">
        <v>89</v>
      </c>
      <c r="AV10" s="87" t="s">
        <v>92</v>
      </c>
      <c r="AW10" s="87" t="s">
        <v>94</v>
      </c>
      <c r="AX10" s="87" t="s">
        <v>96</v>
      </c>
      <c r="AY10" s="87" t="s">
        <v>97</v>
      </c>
      <c r="AZ10" s="87" t="s">
        <v>100</v>
      </c>
      <c r="BA10" s="87" t="s">
        <v>101</v>
      </c>
      <c r="BB10" s="87" t="s">
        <v>103</v>
      </c>
      <c r="BC10" s="88" t="s">
        <v>104</v>
      </c>
      <c r="BD10" s="88" t="s">
        <v>105</v>
      </c>
      <c r="BE10" s="88" t="s">
        <v>106</v>
      </c>
      <c r="BF10" s="87" t="s">
        <v>107</v>
      </c>
      <c r="BG10" s="87" t="s">
        <v>108</v>
      </c>
    </row>
    <row r="11" spans="1:59" ht="54.5" customHeight="1" x14ac:dyDescent="0.35">
      <c r="C11" s="16"/>
      <c r="H11" s="146"/>
      <c r="AK11" s="89" t="s">
        <v>64</v>
      </c>
      <c r="AL11" s="90"/>
      <c r="AM11" s="135" t="s">
        <v>127</v>
      </c>
      <c r="AN11" s="136"/>
      <c r="AO11" s="136"/>
      <c r="AP11" s="136"/>
      <c r="AQ11" s="136"/>
      <c r="AR11" s="136"/>
      <c r="AS11" s="136"/>
      <c r="AT11" s="136"/>
      <c r="AU11" s="137"/>
      <c r="AV11" s="94"/>
      <c r="AW11" s="94"/>
      <c r="AX11" s="94"/>
      <c r="AY11" s="94"/>
      <c r="AZ11" s="94"/>
      <c r="BA11" s="94"/>
      <c r="BB11" s="94"/>
      <c r="BC11" s="94"/>
      <c r="BD11" s="94"/>
      <c r="BE11" s="94"/>
      <c r="BF11" s="94"/>
      <c r="BG11" s="95"/>
    </row>
    <row r="12" spans="1:59" ht="54.5" customHeight="1" x14ac:dyDescent="0.35">
      <c r="C12" s="16"/>
      <c r="AK12" s="96"/>
      <c r="AL12" s="97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5"/>
    </row>
    <row r="13" spans="1:59" ht="54.5" customHeight="1" thickBot="1" x14ac:dyDescent="0.4">
      <c r="C13" s="16"/>
      <c r="AK13" s="96"/>
      <c r="AL13" s="98"/>
      <c r="AM13" s="94"/>
      <c r="AN13" s="138" t="s">
        <v>109</v>
      </c>
      <c r="AO13" s="138"/>
      <c r="AP13" s="138"/>
      <c r="AQ13" s="138"/>
      <c r="AR13" s="138"/>
      <c r="AS13" s="94"/>
      <c r="AT13" s="94"/>
      <c r="AU13" s="94"/>
      <c r="AV13" s="94"/>
      <c r="AW13" s="94"/>
      <c r="AX13" s="139"/>
      <c r="AY13" s="139" t="s">
        <v>109</v>
      </c>
      <c r="AZ13" s="139"/>
      <c r="BA13" s="139"/>
      <c r="BB13" s="94"/>
      <c r="BC13" s="94"/>
      <c r="BD13" s="94"/>
      <c r="BE13" s="94"/>
      <c r="BF13" s="94"/>
      <c r="BG13" s="95"/>
    </row>
    <row r="14" spans="1:59" ht="54.5" customHeight="1" x14ac:dyDescent="0.35">
      <c r="C14" s="16"/>
      <c r="AK14" s="100" t="s">
        <v>65</v>
      </c>
      <c r="AL14" s="90"/>
      <c r="AM14" s="101"/>
      <c r="AN14" s="143" t="s">
        <v>128</v>
      </c>
      <c r="AO14" s="144"/>
      <c r="AP14" s="144"/>
      <c r="AQ14" s="144"/>
      <c r="AR14" s="144"/>
      <c r="AS14" s="144"/>
      <c r="AT14" s="145"/>
      <c r="AU14" s="65"/>
      <c r="AV14" s="65"/>
      <c r="AW14" s="140" t="s">
        <v>128</v>
      </c>
      <c r="AX14" s="141"/>
      <c r="AY14" s="141"/>
      <c r="AZ14" s="141"/>
      <c r="BA14" s="142"/>
      <c r="BB14" s="101"/>
      <c r="BC14" s="101"/>
      <c r="BD14" s="101"/>
      <c r="BE14" s="101"/>
      <c r="BF14" s="101"/>
      <c r="BG14" s="105"/>
    </row>
    <row r="15" spans="1:59" ht="54.5" customHeight="1" x14ac:dyDescent="0.35">
      <c r="C15" s="16"/>
      <c r="AK15" s="106"/>
      <c r="AL15" s="97"/>
      <c r="AM15" s="107"/>
      <c r="AN15" s="107"/>
      <c r="AO15" s="107"/>
      <c r="AP15" s="107"/>
      <c r="AQ15" s="107"/>
      <c r="AR15" s="107"/>
      <c r="AS15" s="107"/>
      <c r="AT15" s="107"/>
      <c r="AU15" s="65"/>
      <c r="AV15" s="107"/>
      <c r="AW15" s="107"/>
      <c r="AX15" s="107"/>
      <c r="AY15" s="107"/>
      <c r="AZ15" s="107"/>
      <c r="BA15" s="107"/>
      <c r="BB15" s="107"/>
      <c r="BC15" s="107"/>
      <c r="BD15" s="107"/>
      <c r="BE15" s="107"/>
      <c r="BF15" s="107"/>
      <c r="BG15" s="108"/>
    </row>
    <row r="16" spans="1:59" x14ac:dyDescent="0.35">
      <c r="C16" s="16"/>
      <c r="AK16" s="106"/>
      <c r="AL16" s="109"/>
      <c r="AM16" s="107"/>
      <c r="AN16" s="107"/>
      <c r="AO16" s="107"/>
      <c r="AP16" s="110"/>
      <c r="AQ16" s="111"/>
      <c r="AR16" s="111"/>
      <c r="AS16" s="111"/>
      <c r="AT16" s="111"/>
      <c r="AU16" s="65"/>
      <c r="AV16" s="112"/>
      <c r="AW16" s="112"/>
      <c r="AX16" s="112"/>
      <c r="AY16" s="112"/>
      <c r="AZ16" s="112"/>
      <c r="BA16" s="112"/>
      <c r="BB16" s="112"/>
      <c r="BC16" s="112"/>
      <c r="BD16" s="112"/>
      <c r="BE16" s="112"/>
      <c r="BF16" s="112"/>
      <c r="BG16" s="113"/>
    </row>
    <row r="17" spans="3:59" x14ac:dyDescent="0.35">
      <c r="C17" s="16"/>
      <c r="AK17" s="106"/>
      <c r="AL17" s="109"/>
      <c r="AM17" s="107"/>
      <c r="AN17" s="107"/>
      <c r="AO17" s="107"/>
      <c r="AP17" s="107"/>
      <c r="AQ17" s="107"/>
      <c r="AR17" s="107"/>
      <c r="AS17" s="107"/>
      <c r="AT17" s="107"/>
      <c r="AU17" s="65"/>
      <c r="AV17" s="107"/>
      <c r="AW17" s="107"/>
      <c r="AX17" s="107"/>
      <c r="AY17" s="107"/>
      <c r="AZ17" s="107"/>
      <c r="BA17" s="107"/>
      <c r="BB17" s="107"/>
      <c r="BC17" s="107"/>
      <c r="BD17" s="107"/>
      <c r="BE17" s="107"/>
      <c r="BF17" s="107"/>
      <c r="BG17" s="108"/>
    </row>
    <row r="18" spans="3:59" x14ac:dyDescent="0.35">
      <c r="C18" s="16"/>
      <c r="AK18" s="106"/>
      <c r="AL18" s="109"/>
      <c r="AM18" s="107"/>
      <c r="AN18" s="107"/>
      <c r="AO18" s="107"/>
      <c r="AP18" s="110"/>
      <c r="AQ18" s="111"/>
      <c r="AR18" s="111"/>
      <c r="AS18" s="111"/>
      <c r="AT18" s="111"/>
      <c r="AU18" s="65"/>
      <c r="AV18" s="110"/>
      <c r="AW18" s="111"/>
      <c r="AX18" s="111"/>
      <c r="AY18" s="111"/>
      <c r="AZ18" s="111"/>
      <c r="BA18" s="111"/>
      <c r="BB18" s="111"/>
      <c r="BC18" s="111"/>
      <c r="BD18" s="111"/>
      <c r="BE18" s="111"/>
      <c r="BF18" s="111"/>
      <c r="BG18" s="114"/>
    </row>
    <row r="19" spans="3:59" x14ac:dyDescent="0.35">
      <c r="C19" s="16"/>
      <c r="AK19" s="106"/>
      <c r="AL19" s="109"/>
      <c r="AM19" s="107"/>
      <c r="AN19" s="107"/>
      <c r="AO19" s="107"/>
      <c r="AP19" s="110"/>
      <c r="AQ19" s="111"/>
      <c r="AR19" s="111"/>
      <c r="AS19" s="111"/>
      <c r="AT19" s="111"/>
      <c r="AU19" s="65"/>
      <c r="AV19" s="110"/>
      <c r="AW19" s="111"/>
      <c r="AX19" s="111"/>
      <c r="AY19" s="111"/>
      <c r="AZ19" s="111"/>
      <c r="BA19" s="111"/>
      <c r="BB19" s="111"/>
      <c r="BC19" s="111"/>
      <c r="BD19" s="111"/>
      <c r="BE19" s="111"/>
      <c r="BF19" s="111"/>
      <c r="BG19" s="114"/>
    </row>
    <row r="20" spans="3:59" x14ac:dyDescent="0.35">
      <c r="C20" s="16"/>
      <c r="AK20" s="106"/>
      <c r="AL20" s="115"/>
      <c r="AM20" s="107"/>
      <c r="AN20" s="107"/>
      <c r="AO20" s="107"/>
      <c r="AP20" s="107"/>
      <c r="AQ20" s="107"/>
      <c r="AR20" s="107"/>
      <c r="AS20" s="107"/>
      <c r="AT20" s="107"/>
      <c r="AU20" s="65"/>
      <c r="AV20" s="107"/>
      <c r="AW20" s="107"/>
      <c r="AX20" s="107"/>
      <c r="AY20" s="107"/>
      <c r="AZ20" s="107"/>
      <c r="BA20" s="107"/>
      <c r="BB20" s="107"/>
      <c r="BC20" s="107"/>
      <c r="BD20" s="107"/>
      <c r="BE20" s="107"/>
      <c r="BF20" s="107"/>
      <c r="BG20" s="108"/>
    </row>
    <row r="21" spans="3:59" x14ac:dyDescent="0.35">
      <c r="C21" s="16"/>
      <c r="AK21" s="106"/>
      <c r="AL21" s="115"/>
      <c r="AM21" s="107"/>
      <c r="AN21" s="107"/>
      <c r="AO21" s="107"/>
      <c r="AP21" s="107"/>
      <c r="AQ21" s="107"/>
      <c r="AR21" s="107"/>
      <c r="AS21" s="107"/>
      <c r="AT21" s="107"/>
      <c r="AU21" s="65"/>
      <c r="AV21" s="107"/>
      <c r="AW21" s="107"/>
      <c r="AX21" s="107"/>
      <c r="AY21" s="107"/>
      <c r="AZ21" s="107"/>
      <c r="BA21" s="107"/>
      <c r="BB21" s="107"/>
      <c r="BC21" s="107"/>
      <c r="BD21" s="107"/>
      <c r="BE21" s="107"/>
      <c r="BF21" s="107"/>
      <c r="BG21" s="108"/>
    </row>
    <row r="22" spans="3:59" ht="14.5" customHeight="1" x14ac:dyDescent="0.35">
      <c r="C22" s="16"/>
      <c r="AK22" s="106"/>
      <c r="AL22" s="115"/>
      <c r="AM22" s="107"/>
      <c r="AN22" s="107"/>
      <c r="AO22" s="107"/>
      <c r="AP22" s="107"/>
      <c r="AQ22" s="107"/>
      <c r="AR22" s="110"/>
      <c r="AS22" s="111"/>
      <c r="AT22" s="111"/>
      <c r="AU22" s="65"/>
      <c r="AV22" s="110"/>
      <c r="AW22" s="111"/>
      <c r="AX22" s="111"/>
      <c r="AY22" s="111"/>
      <c r="AZ22" s="111"/>
      <c r="BA22" s="111"/>
      <c r="BB22" s="111"/>
      <c r="BC22" s="111"/>
      <c r="BD22" s="111"/>
      <c r="BE22" s="111"/>
      <c r="BF22" s="111"/>
      <c r="BG22" s="114"/>
    </row>
    <row r="23" spans="3:59" ht="14.5" customHeight="1" x14ac:dyDescent="0.35">
      <c r="C23" s="16"/>
      <c r="AK23" s="106"/>
      <c r="AL23" s="116"/>
      <c r="AM23" s="110"/>
      <c r="AN23" s="111"/>
      <c r="AO23" s="111"/>
      <c r="AP23" s="111"/>
      <c r="AQ23" s="111"/>
      <c r="AR23" s="111"/>
      <c r="AS23" s="111"/>
      <c r="AT23" s="111"/>
      <c r="AU23" s="65"/>
      <c r="AV23" s="110"/>
      <c r="AW23" s="111"/>
      <c r="AX23" s="111"/>
      <c r="AY23" s="111"/>
      <c r="AZ23" s="111"/>
      <c r="BA23" s="111"/>
      <c r="BB23" s="114"/>
      <c r="BC23" s="107"/>
      <c r="BD23" s="107"/>
      <c r="BE23" s="107"/>
      <c r="BF23" s="107"/>
      <c r="BG23" s="108"/>
    </row>
    <row r="24" spans="3:59" ht="14.5" customHeight="1" x14ac:dyDescent="0.35">
      <c r="C24" s="16"/>
      <c r="AK24" s="106"/>
      <c r="AL24" s="116"/>
      <c r="AM24" s="107"/>
      <c r="AN24" s="107"/>
      <c r="AP24" s="110"/>
      <c r="AQ24" s="111"/>
      <c r="AR24" s="111"/>
      <c r="AS24" s="111"/>
      <c r="AT24" s="114"/>
      <c r="AU24" s="65"/>
      <c r="AV24" s="110"/>
      <c r="AW24" s="111"/>
      <c r="AX24" s="111"/>
      <c r="AY24" s="111"/>
      <c r="AZ24" s="111"/>
      <c r="BA24" s="111"/>
      <c r="BB24" s="111"/>
      <c r="BC24" s="111"/>
      <c r="BD24" s="111"/>
      <c r="BE24" s="114"/>
      <c r="BF24" s="107"/>
      <c r="BG24" s="108"/>
    </row>
    <row r="25" spans="3:59" ht="14.5" customHeight="1" x14ac:dyDescent="0.35">
      <c r="C25" s="16"/>
      <c r="AK25" s="106"/>
      <c r="AL25" s="116"/>
      <c r="AM25" s="107"/>
      <c r="AN25" s="110"/>
      <c r="AO25" s="111"/>
      <c r="AP25" s="111"/>
      <c r="AQ25" s="111"/>
      <c r="AR25" s="111"/>
      <c r="AS25" s="111"/>
      <c r="AT25" s="111"/>
      <c r="AU25" s="111"/>
      <c r="AV25" s="117"/>
      <c r="AW25" s="117"/>
      <c r="AX25" s="118"/>
      <c r="AY25" s="107"/>
      <c r="AZ25" s="107"/>
      <c r="BA25" s="107"/>
      <c r="BB25" s="107"/>
      <c r="BC25" s="107"/>
      <c r="BD25" s="107"/>
      <c r="BE25" s="107"/>
      <c r="BF25" s="107"/>
      <c r="BG25" s="108"/>
    </row>
    <row r="26" spans="3:59" x14ac:dyDescent="0.35">
      <c r="AK26" s="106"/>
      <c r="AL26" s="116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8"/>
    </row>
    <row r="27" spans="3:59" ht="14.5" customHeight="1" thickBot="1" x14ac:dyDescent="0.4">
      <c r="AK27" s="106"/>
      <c r="AL27" s="116"/>
      <c r="AM27" s="107"/>
      <c r="AN27" s="107"/>
      <c r="AO27" s="107"/>
      <c r="AP27" s="107"/>
      <c r="AQ27" s="107"/>
      <c r="AR27" s="107"/>
      <c r="AS27" s="107"/>
      <c r="AT27" s="107"/>
      <c r="AU27" s="107"/>
      <c r="AV27" s="107"/>
      <c r="AW27" s="107"/>
      <c r="AX27" s="107"/>
      <c r="AY27" s="107"/>
      <c r="AZ27" s="107"/>
      <c r="BA27" s="107"/>
      <c r="BB27" s="107"/>
      <c r="BC27" s="107"/>
      <c r="BD27" s="107"/>
      <c r="BE27" s="107"/>
      <c r="BF27" s="107"/>
      <c r="BG27" s="108"/>
    </row>
    <row r="28" spans="3:59" x14ac:dyDescent="0.35">
      <c r="AK28" s="100" t="s">
        <v>66</v>
      </c>
      <c r="AL28" s="90"/>
      <c r="AM28" s="120"/>
      <c r="AN28" s="121"/>
      <c r="AO28" s="122"/>
      <c r="AP28" s="122"/>
      <c r="AQ28" s="122"/>
      <c r="AR28" s="122"/>
      <c r="AS28" s="123"/>
      <c r="AT28" s="120"/>
      <c r="AU28" s="120"/>
      <c r="AV28" s="120"/>
      <c r="AW28" s="120"/>
      <c r="AX28" s="120"/>
      <c r="AY28" s="120"/>
      <c r="AZ28" s="120"/>
      <c r="BA28" s="120"/>
      <c r="BB28" s="120"/>
      <c r="BC28" s="120"/>
      <c r="BD28" s="120"/>
      <c r="BE28" s="120"/>
      <c r="BF28" s="120"/>
      <c r="BG28" s="124"/>
    </row>
    <row r="29" spans="3:59" ht="14.5" customHeight="1" x14ac:dyDescent="0.35">
      <c r="AK29" s="106"/>
      <c r="AL29" s="97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  <c r="BG29" s="95"/>
    </row>
    <row r="30" spans="3:59" x14ac:dyDescent="0.35">
      <c r="AK30" s="106"/>
      <c r="AL30" s="109"/>
      <c r="AM30" s="94"/>
      <c r="AN30" s="94"/>
      <c r="AO30" s="94"/>
      <c r="AP30" s="121"/>
      <c r="AQ30" s="122"/>
      <c r="AR30" s="122"/>
      <c r="AS30" s="122"/>
      <c r="AT30" s="122"/>
      <c r="AU30" s="123"/>
      <c r="AV30" s="94"/>
      <c r="AW30" s="121"/>
      <c r="AX30" s="122"/>
      <c r="AY30" s="122"/>
      <c r="AZ30" s="122"/>
      <c r="BA30" s="122"/>
      <c r="BB30" s="122"/>
      <c r="BC30" s="122"/>
      <c r="BD30" s="122"/>
      <c r="BE30" s="122"/>
      <c r="BF30" s="122"/>
      <c r="BG30" s="123"/>
    </row>
    <row r="31" spans="3:59" x14ac:dyDescent="0.35">
      <c r="AK31" s="106"/>
      <c r="AL31" s="109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  <c r="BG31" s="95"/>
    </row>
    <row r="32" spans="3:59" x14ac:dyDescent="0.35">
      <c r="AK32" s="106"/>
      <c r="AL32" s="109"/>
      <c r="AM32" s="94"/>
      <c r="AN32" s="94"/>
      <c r="AO32" s="94"/>
      <c r="AP32" s="121"/>
      <c r="AQ32" s="122"/>
      <c r="AR32" s="122"/>
      <c r="AS32" s="122"/>
      <c r="AT32" s="122"/>
      <c r="AU32" s="123"/>
      <c r="AV32" s="94"/>
      <c r="AW32" s="121"/>
      <c r="AX32" s="122"/>
      <c r="AY32" s="122"/>
      <c r="AZ32" s="122"/>
      <c r="BA32" s="122"/>
      <c r="BB32" s="122"/>
      <c r="BC32" s="122"/>
      <c r="BD32" s="122"/>
      <c r="BE32" s="122"/>
      <c r="BF32" s="122"/>
      <c r="BG32" s="123"/>
    </row>
    <row r="33" spans="37:59" x14ac:dyDescent="0.35">
      <c r="AK33" s="106"/>
      <c r="AL33" s="109"/>
      <c r="AM33" s="94"/>
      <c r="AN33" s="94"/>
      <c r="AO33" s="94"/>
      <c r="AP33" s="121"/>
      <c r="AQ33" s="122"/>
      <c r="AR33" s="122"/>
      <c r="AS33" s="122"/>
      <c r="AT33" s="122"/>
      <c r="AU33" s="123"/>
      <c r="AV33" s="94"/>
      <c r="AW33" s="121"/>
      <c r="AX33" s="122"/>
      <c r="AY33" s="122"/>
      <c r="AZ33" s="122"/>
      <c r="BA33" s="122"/>
      <c r="BB33" s="122"/>
      <c r="BC33" s="122"/>
      <c r="BD33" s="122"/>
      <c r="BE33" s="122"/>
      <c r="BF33" s="122"/>
      <c r="BG33" s="123"/>
    </row>
    <row r="34" spans="37:59" x14ac:dyDescent="0.35">
      <c r="AK34" s="106"/>
      <c r="AL34" s="115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5"/>
    </row>
    <row r="35" spans="37:59" x14ac:dyDescent="0.35">
      <c r="AK35" s="106"/>
      <c r="AL35" s="115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5"/>
    </row>
    <row r="36" spans="37:59" x14ac:dyDescent="0.35">
      <c r="AK36" s="106"/>
      <c r="AL36" s="115"/>
      <c r="AM36" s="94"/>
      <c r="AN36" s="94"/>
      <c r="AO36" s="94"/>
      <c r="AP36" s="94"/>
      <c r="AQ36" s="94"/>
      <c r="AR36" s="94"/>
      <c r="AS36" s="94"/>
      <c r="AT36" s="121"/>
      <c r="AU36" s="122"/>
      <c r="AV36" s="123"/>
      <c r="AW36" s="94"/>
      <c r="AX36" s="121"/>
      <c r="AY36" s="122"/>
      <c r="AZ36" s="122"/>
      <c r="BA36" s="122"/>
      <c r="BB36" s="122"/>
      <c r="BC36" s="122"/>
      <c r="BD36" s="122"/>
      <c r="BE36" s="122"/>
      <c r="BF36" s="122"/>
      <c r="BG36" s="123"/>
    </row>
    <row r="37" spans="37:59" x14ac:dyDescent="0.35">
      <c r="AK37" s="106"/>
      <c r="AL37" s="125"/>
      <c r="AM37" s="94"/>
      <c r="AN37" s="94"/>
      <c r="AO37" s="94"/>
      <c r="AP37" s="94"/>
      <c r="AQ37" s="94"/>
      <c r="AR37" s="94"/>
      <c r="AS37" s="94"/>
      <c r="AT37" s="94"/>
      <c r="AU37" s="121"/>
      <c r="AV37" s="122"/>
      <c r="AW37" s="122"/>
      <c r="AX37" s="122"/>
      <c r="AY37" s="122"/>
      <c r="AZ37" s="122"/>
      <c r="BA37" s="122"/>
      <c r="BB37" s="122"/>
      <c r="BC37" s="122"/>
      <c r="BD37" s="122"/>
      <c r="BE37" s="122"/>
      <c r="BF37" s="122"/>
      <c r="BG37" s="123"/>
    </row>
    <row r="38" spans="37:59" x14ac:dyDescent="0.35">
      <c r="AK38" s="106"/>
      <c r="AL38" s="125"/>
      <c r="AM38" s="94"/>
      <c r="AN38" s="94"/>
      <c r="AO38" s="94"/>
      <c r="AP38" s="94"/>
      <c r="AQ38" s="94"/>
      <c r="AR38" s="121"/>
      <c r="AS38" s="122"/>
      <c r="AT38" s="122"/>
      <c r="AU38" s="123"/>
      <c r="AV38" s="94"/>
      <c r="AW38" s="99"/>
      <c r="AX38" s="99"/>
      <c r="AY38" s="99"/>
      <c r="AZ38" s="99"/>
      <c r="BA38" s="99"/>
      <c r="BB38" s="99"/>
      <c r="BC38" s="99"/>
      <c r="BD38" s="99"/>
      <c r="BE38" s="99"/>
      <c r="BF38" s="94"/>
      <c r="BG38" s="95"/>
    </row>
    <row r="39" spans="37:59" x14ac:dyDescent="0.35">
      <c r="AK39" s="106"/>
      <c r="AL39" s="125"/>
      <c r="AM39" s="94"/>
      <c r="AN39" s="94"/>
      <c r="AO39" s="94"/>
      <c r="AP39" s="94"/>
      <c r="AQ39" s="94"/>
      <c r="AR39" s="94"/>
      <c r="AS39" s="94"/>
      <c r="AT39" s="94"/>
      <c r="AU39" s="94"/>
      <c r="AV39" s="94"/>
      <c r="AW39" s="94"/>
      <c r="AX39" s="94"/>
      <c r="AY39" s="94"/>
      <c r="AZ39" s="94"/>
      <c r="BA39" s="94"/>
      <c r="BB39" s="94"/>
      <c r="BC39" s="94"/>
      <c r="BD39" s="94"/>
      <c r="BE39" s="94"/>
      <c r="BF39" s="94"/>
      <c r="BG39" s="95"/>
    </row>
    <row r="40" spans="37:59" x14ac:dyDescent="0.35">
      <c r="AK40" s="106"/>
      <c r="AL40" s="125"/>
      <c r="AM40" s="94"/>
      <c r="AN40" s="94"/>
      <c r="AO40" s="94"/>
      <c r="AP40" s="94"/>
      <c r="AQ40" s="94"/>
      <c r="AR40" s="94"/>
      <c r="AS40" s="121"/>
      <c r="AT40" s="122"/>
      <c r="AU40" s="123"/>
      <c r="AV40" s="94"/>
      <c r="AW40" s="121"/>
      <c r="AX40" s="122"/>
      <c r="AY40" s="122"/>
      <c r="AZ40" s="122"/>
      <c r="BA40" s="122"/>
      <c r="BB40" s="122"/>
      <c r="BC40" s="122"/>
      <c r="BD40" s="122"/>
      <c r="BE40" s="122"/>
      <c r="BF40" s="122"/>
      <c r="BG40" s="123"/>
    </row>
    <row r="41" spans="37:59" ht="15" thickBot="1" x14ac:dyDescent="0.4">
      <c r="AK41" s="106"/>
      <c r="AL41" s="126"/>
      <c r="AM41" s="94"/>
      <c r="AN41" s="94"/>
      <c r="AO41" s="94"/>
      <c r="AP41" s="94"/>
      <c r="AQ41" s="94"/>
      <c r="AR41" s="94"/>
      <c r="AS41" s="94"/>
      <c r="AT41" s="94"/>
      <c r="AU41" s="94"/>
      <c r="AV41" s="94"/>
      <c r="AW41" s="94"/>
      <c r="AX41" s="94"/>
      <c r="AY41" s="94"/>
      <c r="AZ41" s="94"/>
      <c r="BA41" s="94"/>
      <c r="BB41" s="94"/>
      <c r="BC41" s="94"/>
      <c r="BD41" s="94"/>
      <c r="BE41" s="94"/>
      <c r="BF41" s="94"/>
      <c r="BG41" s="95"/>
    </row>
    <row r="42" spans="37:59" x14ac:dyDescent="0.35">
      <c r="AK42" s="100" t="s">
        <v>67</v>
      </c>
      <c r="AL42" s="90"/>
      <c r="AM42" s="101"/>
      <c r="AN42" s="110"/>
      <c r="AO42" s="111"/>
      <c r="AP42" s="111"/>
      <c r="AQ42" s="111"/>
      <c r="AR42" s="111"/>
      <c r="AS42" s="111"/>
      <c r="AT42" s="114"/>
      <c r="AU42" s="101"/>
      <c r="AV42" s="101"/>
      <c r="AW42" s="110"/>
      <c r="AX42" s="111"/>
      <c r="AY42" s="111"/>
      <c r="AZ42" s="111"/>
      <c r="BA42" s="114"/>
      <c r="BB42" s="101"/>
      <c r="BC42" s="101"/>
      <c r="BD42" s="101"/>
      <c r="BE42" s="101"/>
      <c r="BF42" s="101"/>
      <c r="BG42" s="105"/>
    </row>
    <row r="43" spans="37:59" x14ac:dyDescent="0.35">
      <c r="AK43" s="106"/>
      <c r="AL43" s="97"/>
      <c r="AM43" s="107"/>
      <c r="AN43" s="107"/>
      <c r="AO43" s="107"/>
      <c r="AP43" s="107"/>
      <c r="AQ43" s="107"/>
      <c r="AR43" s="107"/>
      <c r="AS43" s="107"/>
      <c r="AT43" s="107"/>
      <c r="AU43" s="107"/>
      <c r="AV43" s="107"/>
      <c r="AW43" s="107"/>
      <c r="AX43" s="107"/>
      <c r="AY43" s="107"/>
      <c r="AZ43" s="107"/>
      <c r="BA43" s="107"/>
      <c r="BB43" s="107"/>
      <c r="BC43" s="107"/>
      <c r="BD43" s="107"/>
      <c r="BE43" s="107"/>
      <c r="BF43" s="107"/>
      <c r="BG43" s="108"/>
    </row>
    <row r="44" spans="37:59" x14ac:dyDescent="0.35">
      <c r="AK44" s="106"/>
      <c r="AL44" s="109"/>
      <c r="AM44" s="107"/>
      <c r="AN44" s="107"/>
      <c r="AO44" s="107"/>
      <c r="AP44" s="110"/>
      <c r="AQ44" s="111"/>
      <c r="AR44" s="111"/>
      <c r="AS44" s="111"/>
      <c r="AT44" s="111"/>
      <c r="AU44" s="114"/>
      <c r="AV44" s="107"/>
      <c r="AW44" s="110"/>
      <c r="AX44" s="111"/>
      <c r="AY44" s="111"/>
      <c r="AZ44" s="111"/>
      <c r="BA44" s="111"/>
      <c r="BB44" s="111"/>
      <c r="BC44" s="111"/>
      <c r="BD44" s="111"/>
      <c r="BE44" s="111"/>
      <c r="BF44" s="111"/>
      <c r="BG44" s="114"/>
    </row>
    <row r="45" spans="37:59" x14ac:dyDescent="0.35">
      <c r="AK45" s="106"/>
      <c r="AL45" s="109"/>
      <c r="AM45" s="107"/>
      <c r="AN45" s="107"/>
      <c r="AO45" s="107"/>
      <c r="AP45" s="107"/>
      <c r="AQ45" s="107"/>
      <c r="AR45" s="107"/>
      <c r="AS45" s="107"/>
      <c r="AT45" s="107"/>
      <c r="AU45" s="107"/>
      <c r="AV45" s="107"/>
      <c r="AW45" s="107"/>
      <c r="AX45" s="107"/>
      <c r="AY45" s="107"/>
      <c r="AZ45" s="107"/>
      <c r="BA45" s="107"/>
      <c r="BB45" s="107"/>
      <c r="BC45" s="107"/>
      <c r="BD45" s="107"/>
      <c r="BE45" s="107"/>
      <c r="BF45" s="107"/>
      <c r="BG45" s="108"/>
    </row>
    <row r="46" spans="37:59" x14ac:dyDescent="0.35">
      <c r="AK46" s="106"/>
      <c r="AL46" s="109"/>
      <c r="AM46" s="107"/>
      <c r="AN46" s="107"/>
      <c r="AO46" s="107"/>
      <c r="AP46" s="110"/>
      <c r="AQ46" s="111"/>
      <c r="AR46" s="111"/>
      <c r="AS46" s="111"/>
      <c r="AT46" s="111"/>
      <c r="AU46" s="114"/>
      <c r="AV46" s="107"/>
      <c r="AW46" s="110"/>
      <c r="AX46" s="111"/>
      <c r="AY46" s="111"/>
      <c r="AZ46" s="111"/>
      <c r="BA46" s="111"/>
      <c r="BB46" s="111"/>
      <c r="BC46" s="111"/>
      <c r="BD46" s="111"/>
      <c r="BE46" s="111"/>
      <c r="BF46" s="111"/>
      <c r="BG46" s="114"/>
    </row>
    <row r="47" spans="37:59" x14ac:dyDescent="0.35">
      <c r="AK47" s="106"/>
      <c r="AL47" s="109"/>
      <c r="AM47" s="107"/>
      <c r="AN47" s="107"/>
      <c r="AO47" s="107"/>
      <c r="AP47" s="110"/>
      <c r="AQ47" s="111"/>
      <c r="AR47" s="111"/>
      <c r="AS47" s="111"/>
      <c r="AT47" s="111"/>
      <c r="AU47" s="114"/>
      <c r="AV47" s="107"/>
      <c r="AW47" s="110"/>
      <c r="AX47" s="111"/>
      <c r="AY47" s="111"/>
      <c r="AZ47" s="111"/>
      <c r="BA47" s="111"/>
      <c r="BB47" s="111"/>
      <c r="BC47" s="111"/>
      <c r="BD47" s="111"/>
      <c r="BE47" s="111"/>
      <c r="BF47" s="111"/>
      <c r="BG47" s="114"/>
    </row>
    <row r="48" spans="37:59" x14ac:dyDescent="0.35">
      <c r="AK48" s="106"/>
      <c r="AL48" s="115"/>
      <c r="AM48" s="107"/>
      <c r="AN48" s="107"/>
      <c r="AO48" s="107"/>
      <c r="AP48" s="107"/>
      <c r="AQ48" s="107"/>
      <c r="AR48" s="107"/>
      <c r="AS48" s="107"/>
      <c r="AT48" s="107"/>
      <c r="AU48" s="107"/>
      <c r="AV48" s="107"/>
      <c r="AW48" s="107"/>
      <c r="AX48" s="107"/>
      <c r="AY48" s="107"/>
      <c r="AZ48" s="107"/>
      <c r="BA48" s="107"/>
      <c r="BB48" s="107"/>
      <c r="BC48" s="107"/>
      <c r="BD48" s="107"/>
      <c r="BE48" s="107"/>
      <c r="BF48" s="107"/>
      <c r="BG48" s="108"/>
    </row>
    <row r="49" spans="37:59" x14ac:dyDescent="0.35">
      <c r="AK49" s="106"/>
      <c r="AL49" s="115"/>
      <c r="AM49" s="107"/>
      <c r="AN49" s="107"/>
      <c r="AO49" s="107"/>
      <c r="AP49" s="107"/>
      <c r="AQ49" s="107"/>
      <c r="AR49" s="107"/>
      <c r="AS49" s="107"/>
      <c r="AT49" s="107"/>
      <c r="AU49" s="107"/>
      <c r="AV49" s="107"/>
      <c r="AW49" s="107"/>
      <c r="AX49" s="107"/>
      <c r="AY49" s="107"/>
      <c r="AZ49" s="107"/>
      <c r="BA49" s="107"/>
      <c r="BB49" s="107"/>
      <c r="BC49" s="107"/>
      <c r="BD49" s="107"/>
      <c r="BE49" s="107"/>
      <c r="BF49" s="107"/>
      <c r="BG49" s="108"/>
    </row>
    <row r="50" spans="37:59" x14ac:dyDescent="0.35">
      <c r="AK50" s="106"/>
      <c r="AL50" s="115"/>
      <c r="AM50" s="107"/>
      <c r="AN50" s="107"/>
      <c r="AO50" s="107"/>
      <c r="AP50" s="107"/>
      <c r="AQ50" s="107"/>
      <c r="AR50" s="107"/>
      <c r="AS50" s="107"/>
      <c r="AT50" s="110"/>
      <c r="AU50" s="114"/>
      <c r="AV50" s="107"/>
      <c r="AW50" s="110"/>
      <c r="AX50" s="111"/>
      <c r="AY50" s="111"/>
      <c r="AZ50" s="111"/>
      <c r="BA50" s="111"/>
      <c r="BB50" s="111"/>
      <c r="BC50" s="111"/>
      <c r="BD50" s="111"/>
      <c r="BE50" s="111"/>
      <c r="BF50" s="111"/>
      <c r="BG50" s="114"/>
    </row>
    <row r="51" spans="37:59" x14ac:dyDescent="0.35">
      <c r="AK51" s="106"/>
      <c r="AL51" s="125"/>
      <c r="AM51" s="107"/>
      <c r="AN51" s="107"/>
      <c r="AO51" s="107"/>
      <c r="AP51" s="107"/>
      <c r="AQ51" s="107"/>
      <c r="AR51" s="107"/>
      <c r="AS51" s="107"/>
      <c r="AT51" s="110"/>
      <c r="AU51" s="114"/>
      <c r="AV51" s="107"/>
      <c r="AW51" s="110"/>
      <c r="AX51" s="111"/>
      <c r="AY51" s="111"/>
      <c r="AZ51" s="111"/>
      <c r="BA51" s="111"/>
      <c r="BB51" s="111"/>
      <c r="BC51" s="111"/>
      <c r="BD51" s="111"/>
      <c r="BE51" s="111"/>
      <c r="BF51" s="111"/>
      <c r="BG51" s="114"/>
    </row>
    <row r="52" spans="37:59" x14ac:dyDescent="0.35">
      <c r="AK52" s="106"/>
      <c r="AL52" s="125"/>
      <c r="AM52" s="107"/>
      <c r="AN52" s="107"/>
      <c r="AO52" s="107"/>
      <c r="AP52" s="107"/>
      <c r="AQ52" s="107"/>
      <c r="AR52" s="107"/>
      <c r="AS52" s="107"/>
      <c r="AT52" s="110"/>
      <c r="AU52" s="114"/>
      <c r="AV52" s="107"/>
      <c r="AW52" s="110"/>
      <c r="AX52" s="111"/>
      <c r="AY52" s="111"/>
      <c r="AZ52" s="111"/>
      <c r="BA52" s="111"/>
      <c r="BB52" s="111"/>
      <c r="BC52" s="111"/>
      <c r="BD52" s="111"/>
      <c r="BE52" s="111"/>
      <c r="BF52" s="111"/>
      <c r="BG52" s="114"/>
    </row>
    <row r="53" spans="37:59" x14ac:dyDescent="0.35">
      <c r="AK53" s="106"/>
      <c r="AL53" s="125"/>
      <c r="AM53" s="107"/>
      <c r="AN53" s="110"/>
      <c r="AO53" s="111"/>
      <c r="AP53" s="111"/>
      <c r="AQ53" s="111"/>
      <c r="AR53" s="114"/>
      <c r="AS53" s="107"/>
      <c r="AT53" s="107"/>
      <c r="AU53" s="107"/>
      <c r="AV53" s="107"/>
      <c r="AW53" s="107"/>
      <c r="AX53" s="107"/>
      <c r="AY53" s="107"/>
      <c r="AZ53" s="107"/>
      <c r="BA53" s="107"/>
      <c r="BB53" s="107"/>
      <c r="BC53" s="107"/>
      <c r="BD53" s="107"/>
      <c r="BE53" s="107"/>
      <c r="BF53" s="107"/>
      <c r="BG53" s="108"/>
    </row>
    <row r="54" spans="37:59" x14ac:dyDescent="0.35">
      <c r="AK54" s="106"/>
      <c r="AL54" s="125"/>
      <c r="AM54" s="107"/>
      <c r="AN54" s="107"/>
      <c r="AO54" s="107"/>
      <c r="AP54" s="107"/>
      <c r="AQ54" s="107"/>
      <c r="AR54" s="107"/>
      <c r="AS54" s="107"/>
      <c r="AT54" s="110"/>
      <c r="AU54" s="114"/>
      <c r="AV54" s="107"/>
      <c r="AW54" s="110"/>
      <c r="AX54" s="111"/>
      <c r="AY54" s="111"/>
      <c r="AZ54" s="111"/>
      <c r="BA54" s="111"/>
      <c r="BB54" s="111"/>
      <c r="BC54" s="111"/>
      <c r="BD54" s="111"/>
      <c r="BE54" s="111"/>
      <c r="BF54" s="111"/>
      <c r="BG54" s="114"/>
    </row>
    <row r="55" spans="37:59" ht="15" thickBot="1" x14ac:dyDescent="0.4">
      <c r="AK55" s="106"/>
      <c r="AL55" s="126"/>
      <c r="AM55" s="107"/>
      <c r="AN55" s="107"/>
      <c r="AO55" s="107"/>
      <c r="AP55" s="107"/>
      <c r="AQ55" s="107"/>
      <c r="AR55" s="107"/>
      <c r="AS55" s="107"/>
      <c r="AT55" s="107"/>
      <c r="AU55" s="107"/>
      <c r="AV55" s="107"/>
      <c r="AW55" s="107"/>
      <c r="AX55" s="107"/>
      <c r="AY55" s="107"/>
      <c r="AZ55" s="107"/>
      <c r="BA55" s="107"/>
      <c r="BB55" s="107"/>
      <c r="BC55" s="107"/>
      <c r="BD55" s="107"/>
      <c r="BE55" s="107"/>
      <c r="BF55" s="107"/>
      <c r="BG55" s="108"/>
    </row>
    <row r="56" spans="37:59" x14ac:dyDescent="0.35">
      <c r="AK56" s="100" t="s">
        <v>68</v>
      </c>
      <c r="AL56" s="90"/>
      <c r="AM56" s="121"/>
      <c r="AN56" s="122"/>
      <c r="AO56" s="122"/>
      <c r="AP56" s="122"/>
      <c r="AQ56" s="122"/>
      <c r="AR56" s="122"/>
      <c r="AS56" s="122"/>
      <c r="AT56" s="122"/>
      <c r="AU56" s="123"/>
      <c r="AV56" s="120"/>
      <c r="AW56" s="120"/>
      <c r="AX56" s="120"/>
      <c r="AY56" s="120"/>
      <c r="AZ56" s="120"/>
      <c r="BA56" s="120"/>
      <c r="BB56" s="120"/>
      <c r="BC56" s="120"/>
      <c r="BD56" s="120"/>
      <c r="BE56" s="120"/>
      <c r="BF56" s="120"/>
      <c r="BG56" s="124"/>
    </row>
    <row r="57" spans="37:59" x14ac:dyDescent="0.35">
      <c r="AK57" s="106"/>
      <c r="AL57" s="97"/>
      <c r="AM57" s="94"/>
      <c r="AN57" s="94"/>
      <c r="AO57" s="94"/>
      <c r="AP57" s="94"/>
      <c r="AQ57" s="94"/>
      <c r="AR57" s="94"/>
      <c r="AS57" s="94"/>
      <c r="AT57" s="94"/>
      <c r="AU57" s="94"/>
      <c r="AV57" s="94"/>
      <c r="AW57" s="94"/>
      <c r="AX57" s="94"/>
      <c r="AY57" s="94"/>
      <c r="AZ57" s="94"/>
      <c r="BA57" s="94"/>
      <c r="BB57" s="94"/>
      <c r="BC57" s="94"/>
      <c r="BD57" s="94"/>
      <c r="BE57" s="94"/>
      <c r="BF57" s="94"/>
      <c r="BG57" s="95"/>
    </row>
    <row r="58" spans="37:59" x14ac:dyDescent="0.35">
      <c r="AK58" s="106"/>
      <c r="AL58" s="109"/>
      <c r="AM58" s="94"/>
      <c r="AN58" s="94"/>
      <c r="AO58" s="94"/>
      <c r="AP58" s="94"/>
      <c r="AQ58" s="121"/>
      <c r="AR58" s="122"/>
      <c r="AS58" s="122"/>
      <c r="AT58" s="122"/>
      <c r="AU58" s="123"/>
      <c r="AV58" s="94"/>
      <c r="AW58" s="121"/>
      <c r="AX58" s="122"/>
      <c r="AY58" s="122"/>
      <c r="AZ58" s="122"/>
      <c r="BA58" s="122"/>
      <c r="BB58" s="122"/>
      <c r="BC58" s="122"/>
      <c r="BD58" s="122"/>
      <c r="BE58" s="122"/>
      <c r="BF58" s="122"/>
      <c r="BG58" s="123"/>
    </row>
    <row r="59" spans="37:59" x14ac:dyDescent="0.35">
      <c r="AK59" s="106"/>
      <c r="AL59" s="109"/>
      <c r="AM59" s="94"/>
      <c r="AN59" s="94"/>
      <c r="AO59" s="94"/>
      <c r="AP59" s="94"/>
      <c r="AQ59" s="94"/>
      <c r="AR59" s="94"/>
      <c r="AS59" s="94"/>
      <c r="AT59" s="94"/>
      <c r="AU59" s="94"/>
      <c r="AV59" s="94"/>
      <c r="AW59" s="94"/>
      <c r="AX59" s="94"/>
      <c r="AY59" s="94"/>
      <c r="AZ59" s="94"/>
      <c r="BA59" s="94"/>
      <c r="BB59" s="94"/>
      <c r="BC59" s="94"/>
      <c r="BD59" s="94"/>
      <c r="BE59" s="94"/>
      <c r="BF59" s="94"/>
      <c r="BG59" s="95"/>
    </row>
    <row r="60" spans="37:59" x14ac:dyDescent="0.35">
      <c r="AK60" s="106"/>
      <c r="AL60" s="109"/>
      <c r="AM60" s="94"/>
      <c r="AN60" s="94"/>
      <c r="AO60" s="94"/>
      <c r="AP60" s="121"/>
      <c r="AQ60" s="122"/>
      <c r="AR60" s="122"/>
      <c r="AS60" s="122"/>
      <c r="AT60" s="122"/>
      <c r="AU60" s="123"/>
      <c r="AV60" s="94"/>
      <c r="AW60" s="121"/>
      <c r="AX60" s="122"/>
      <c r="AY60" s="122"/>
      <c r="AZ60" s="122"/>
      <c r="BA60" s="122"/>
      <c r="BB60" s="122"/>
      <c r="BC60" s="122"/>
      <c r="BD60" s="122"/>
      <c r="BE60" s="122"/>
      <c r="BF60" s="122"/>
      <c r="BG60" s="123"/>
    </row>
    <row r="61" spans="37:59" x14ac:dyDescent="0.35">
      <c r="AK61" s="106"/>
      <c r="AL61" s="109"/>
      <c r="AM61" s="94"/>
      <c r="AN61" s="94"/>
      <c r="AO61" s="94"/>
      <c r="AP61" s="94"/>
      <c r="AQ61" s="121"/>
      <c r="AR61" s="122"/>
      <c r="AS61" s="122"/>
      <c r="AT61" s="122"/>
      <c r="AU61" s="123"/>
      <c r="AV61" s="94"/>
      <c r="AW61" s="121"/>
      <c r="AX61" s="122"/>
      <c r="AY61" s="122"/>
      <c r="AZ61" s="122"/>
      <c r="BA61" s="122"/>
      <c r="BB61" s="122"/>
      <c r="BC61" s="122"/>
      <c r="BD61" s="122"/>
      <c r="BE61" s="122"/>
      <c r="BF61" s="122"/>
      <c r="BG61" s="123"/>
    </row>
    <row r="62" spans="37:59" x14ac:dyDescent="0.35">
      <c r="AK62" s="106"/>
      <c r="AL62" s="115"/>
      <c r="AM62" s="94"/>
      <c r="AN62" s="94"/>
      <c r="AO62" s="94"/>
      <c r="AP62" s="94"/>
      <c r="AQ62" s="94"/>
      <c r="AR62" s="94"/>
      <c r="AS62" s="94"/>
      <c r="AT62" s="94"/>
      <c r="AU62" s="94"/>
      <c r="AV62" s="94"/>
      <c r="AW62" s="94"/>
      <c r="AX62" s="94"/>
      <c r="AY62" s="94"/>
      <c r="AZ62" s="94"/>
      <c r="BA62" s="94"/>
      <c r="BB62" s="94"/>
      <c r="BC62" s="94"/>
      <c r="BD62" s="94"/>
      <c r="BE62" s="94"/>
      <c r="BF62" s="94"/>
      <c r="BG62" s="95"/>
    </row>
    <row r="63" spans="37:59" x14ac:dyDescent="0.35">
      <c r="AK63" s="106"/>
      <c r="AL63" s="115"/>
      <c r="AM63" s="94"/>
      <c r="AN63" s="94"/>
      <c r="AO63" s="94"/>
      <c r="AP63" s="94"/>
      <c r="AQ63" s="94"/>
      <c r="AR63" s="94"/>
      <c r="AS63" s="94"/>
      <c r="AT63" s="94"/>
      <c r="AU63" s="94"/>
      <c r="AV63" s="94"/>
      <c r="AW63" s="94"/>
      <c r="AX63" s="94"/>
      <c r="AY63" s="94"/>
      <c r="AZ63" s="94"/>
      <c r="BA63" s="94"/>
      <c r="BB63" s="94"/>
      <c r="BC63" s="94"/>
      <c r="BD63" s="94"/>
      <c r="BE63" s="94"/>
      <c r="BF63" s="94"/>
      <c r="BG63" s="95"/>
    </row>
    <row r="64" spans="37:59" x14ac:dyDescent="0.35">
      <c r="AK64" s="106"/>
      <c r="AL64" s="115"/>
      <c r="AM64" s="94"/>
      <c r="AN64" s="94"/>
      <c r="AO64" s="94"/>
      <c r="AP64" s="94"/>
      <c r="AQ64" s="94"/>
      <c r="AR64" s="94"/>
      <c r="AS64" s="121"/>
      <c r="AT64" s="122"/>
      <c r="AU64" s="123"/>
      <c r="AV64" s="94"/>
      <c r="AW64" s="121"/>
      <c r="AX64" s="122"/>
      <c r="AY64" s="122"/>
      <c r="AZ64" s="122"/>
      <c r="BA64" s="122"/>
      <c r="BB64" s="122"/>
      <c r="BC64" s="122"/>
      <c r="BD64" s="122"/>
      <c r="BE64" s="122"/>
      <c r="BF64" s="122"/>
      <c r="BG64" s="123"/>
    </row>
    <row r="65" spans="37:59" x14ac:dyDescent="0.35">
      <c r="AK65" s="106"/>
      <c r="AL65" s="125"/>
      <c r="AM65" s="121"/>
      <c r="AN65" s="122"/>
      <c r="AO65" s="122"/>
      <c r="AP65" s="122"/>
      <c r="AQ65" s="122"/>
      <c r="AR65" s="122"/>
      <c r="AS65" s="122"/>
      <c r="AT65" s="122"/>
      <c r="AU65" s="123"/>
      <c r="AV65" s="94"/>
      <c r="AW65" s="121"/>
      <c r="AX65" s="122"/>
      <c r="AY65" s="122"/>
      <c r="AZ65" s="122"/>
      <c r="BA65" s="122"/>
      <c r="BB65" s="123"/>
      <c r="BC65" s="94"/>
      <c r="BD65" s="94"/>
      <c r="BE65" s="94"/>
      <c r="BF65" s="94"/>
      <c r="BG65" s="95"/>
    </row>
    <row r="66" spans="37:59" x14ac:dyDescent="0.35">
      <c r="AK66" s="106"/>
      <c r="AL66" s="125"/>
      <c r="AM66" s="94"/>
      <c r="AN66" s="94"/>
      <c r="AO66" s="94"/>
      <c r="AP66" s="121"/>
      <c r="AQ66" s="122"/>
      <c r="AR66" s="122"/>
      <c r="AS66" s="122"/>
      <c r="AT66" s="122"/>
      <c r="AU66" s="123"/>
      <c r="AV66" s="94"/>
      <c r="AW66" s="121"/>
      <c r="AX66" s="122"/>
      <c r="AY66" s="122"/>
      <c r="AZ66" s="122"/>
      <c r="BA66" s="122"/>
      <c r="BB66" s="122"/>
      <c r="BC66" s="122"/>
      <c r="BD66" s="122"/>
      <c r="BE66" s="123"/>
      <c r="BF66" s="94"/>
      <c r="BG66" s="95"/>
    </row>
    <row r="67" spans="37:59" x14ac:dyDescent="0.35">
      <c r="AK67" s="106"/>
      <c r="AL67" s="125"/>
      <c r="AM67" s="94"/>
      <c r="AN67" s="121"/>
      <c r="AO67" s="122"/>
      <c r="AP67" s="122"/>
      <c r="AQ67" s="122"/>
      <c r="AR67" s="123"/>
      <c r="AS67" s="94"/>
      <c r="AT67" s="94"/>
      <c r="AU67" s="94"/>
      <c r="AV67" s="94"/>
      <c r="AW67" s="94"/>
      <c r="AX67" s="94"/>
      <c r="AY67" s="94"/>
      <c r="AZ67" s="94"/>
      <c r="BA67" s="94"/>
      <c r="BB67" s="94"/>
      <c r="BC67" s="94"/>
      <c r="BD67" s="94"/>
      <c r="BE67" s="94"/>
      <c r="BF67" s="94"/>
      <c r="BG67" s="95"/>
    </row>
    <row r="68" spans="37:59" x14ac:dyDescent="0.35">
      <c r="AK68" s="106"/>
      <c r="AL68" s="125"/>
      <c r="AM68" s="94"/>
      <c r="AN68" s="94"/>
      <c r="AO68" s="94"/>
      <c r="AP68" s="94"/>
      <c r="AQ68" s="94"/>
      <c r="AR68" s="94"/>
      <c r="AS68" s="121"/>
      <c r="AT68" s="122"/>
      <c r="AU68" s="123"/>
      <c r="AV68" s="94"/>
      <c r="AW68" s="121"/>
      <c r="AX68" s="122"/>
      <c r="AY68" s="122"/>
      <c r="AZ68" s="122"/>
      <c r="BA68" s="122"/>
      <c r="BB68" s="122"/>
      <c r="BC68" s="122"/>
      <c r="BD68" s="122"/>
      <c r="BE68" s="122"/>
      <c r="BF68" s="122"/>
      <c r="BG68" s="123"/>
    </row>
    <row r="69" spans="37:59" ht="15" thickBot="1" x14ac:dyDescent="0.4">
      <c r="AK69" s="106"/>
      <c r="AL69" s="126"/>
      <c r="AM69" s="94"/>
      <c r="AN69" s="94"/>
      <c r="AO69" s="94"/>
      <c r="AP69" s="94"/>
      <c r="AQ69" s="94"/>
      <c r="AR69" s="94"/>
      <c r="AS69" s="94"/>
      <c r="AT69" s="94"/>
      <c r="AU69" s="94"/>
      <c r="AV69" s="94"/>
      <c r="AW69" s="94"/>
      <c r="AX69" s="94"/>
      <c r="AY69" s="94"/>
      <c r="AZ69" s="94"/>
      <c r="BA69" s="94"/>
      <c r="BB69" s="94"/>
      <c r="BC69" s="94"/>
      <c r="BD69" s="94"/>
      <c r="BE69" s="94"/>
      <c r="BF69" s="94"/>
      <c r="BG69" s="95"/>
    </row>
    <row r="70" spans="37:59" x14ac:dyDescent="0.35">
      <c r="AK70" s="100" t="s">
        <v>69</v>
      </c>
      <c r="AL70" s="127"/>
      <c r="AM70" s="101"/>
      <c r="AN70" s="101"/>
      <c r="AO70" s="101"/>
      <c r="AP70" s="101"/>
      <c r="AQ70" s="101"/>
      <c r="AR70" s="101"/>
      <c r="AS70" s="101"/>
      <c r="AT70" s="101"/>
      <c r="AU70" s="101"/>
      <c r="AV70" s="101"/>
      <c r="AW70" s="101"/>
      <c r="AX70" s="101"/>
      <c r="AY70" s="101"/>
      <c r="AZ70" s="101"/>
      <c r="BA70" s="101"/>
      <c r="BB70" s="101"/>
      <c r="BC70" s="101"/>
      <c r="BD70" s="101"/>
      <c r="BE70" s="101"/>
      <c r="BF70" s="101"/>
      <c r="BG70" s="105"/>
    </row>
    <row r="71" spans="37:59" x14ac:dyDescent="0.35">
      <c r="AK71" s="106"/>
      <c r="AL71" s="115"/>
      <c r="AM71" s="107"/>
      <c r="AN71" s="107"/>
      <c r="AO71" s="107"/>
      <c r="AP71" s="107"/>
      <c r="AQ71" s="107"/>
      <c r="AR71" s="107"/>
      <c r="AS71" s="107"/>
      <c r="AT71" s="107"/>
      <c r="AU71" s="107"/>
      <c r="AV71" s="107"/>
      <c r="AW71" s="107"/>
      <c r="AX71" s="107"/>
      <c r="AY71" s="107"/>
      <c r="AZ71" s="107"/>
      <c r="BA71" s="107"/>
      <c r="BB71" s="107"/>
      <c r="BC71" s="107"/>
      <c r="BD71" s="107"/>
      <c r="BE71" s="107"/>
      <c r="BF71" s="107"/>
      <c r="BG71" s="108"/>
    </row>
    <row r="72" spans="37:59" x14ac:dyDescent="0.35">
      <c r="AK72" s="106"/>
      <c r="AL72" s="128"/>
      <c r="AM72" s="107"/>
      <c r="AN72" s="107"/>
      <c r="AO72" s="107"/>
      <c r="AP72" s="107"/>
      <c r="AQ72" s="107"/>
      <c r="AR72" s="107"/>
      <c r="AS72" s="107"/>
      <c r="AT72" s="110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4"/>
      <c r="BF72" s="107"/>
      <c r="BG72" s="108"/>
    </row>
    <row r="73" spans="37:59" x14ac:dyDescent="0.35">
      <c r="AK73" s="106"/>
      <c r="AL73" s="125"/>
      <c r="AM73" s="107"/>
      <c r="AN73" s="107"/>
      <c r="AO73" s="107"/>
      <c r="AP73" s="107"/>
      <c r="AQ73" s="107"/>
      <c r="AR73" s="107"/>
      <c r="AS73" s="107"/>
      <c r="AT73" s="107"/>
      <c r="AU73" s="110"/>
      <c r="AV73" s="111"/>
      <c r="AW73" s="111"/>
      <c r="AX73" s="111"/>
      <c r="AY73" s="111"/>
      <c r="AZ73" s="111"/>
      <c r="BA73" s="111"/>
      <c r="BB73" s="111"/>
      <c r="BC73" s="111"/>
      <c r="BD73" s="111"/>
      <c r="BE73" s="114"/>
      <c r="BF73" s="107"/>
      <c r="BG73" s="108"/>
    </row>
    <row r="74" spans="37:59" ht="24" x14ac:dyDescent="0.35">
      <c r="AK74" s="106"/>
      <c r="AL74" s="125" t="s">
        <v>121</v>
      </c>
      <c r="AM74" s="107"/>
      <c r="AN74" s="107"/>
      <c r="AO74" s="107"/>
      <c r="AP74" s="107"/>
      <c r="AQ74" s="107"/>
      <c r="AR74" s="107"/>
      <c r="AS74" s="107"/>
      <c r="AT74" s="107"/>
      <c r="AU74" s="110"/>
      <c r="AV74" s="111"/>
      <c r="AW74" s="111"/>
      <c r="AX74" s="111"/>
      <c r="AY74" s="111"/>
      <c r="AZ74" s="111"/>
      <c r="BA74" s="111"/>
      <c r="BB74" s="111"/>
      <c r="BC74" s="111"/>
      <c r="BD74" s="111"/>
      <c r="BE74" s="114"/>
      <c r="BF74" s="107"/>
      <c r="BG74" s="108"/>
    </row>
    <row r="75" spans="37:59" ht="24" x14ac:dyDescent="0.35">
      <c r="AK75" s="106"/>
      <c r="AL75" s="125" t="s">
        <v>123</v>
      </c>
      <c r="AM75" s="107"/>
      <c r="AN75" s="107"/>
      <c r="AO75" s="107"/>
      <c r="AP75" s="107"/>
      <c r="AQ75" s="107"/>
      <c r="AR75" s="107"/>
      <c r="AS75" s="107"/>
      <c r="AT75" s="107"/>
      <c r="AU75" s="129"/>
      <c r="AV75" s="130"/>
      <c r="AW75" s="130"/>
      <c r="AX75" s="130"/>
      <c r="AY75" s="130"/>
      <c r="AZ75" s="130"/>
      <c r="BA75" s="130"/>
      <c r="BB75" s="130"/>
      <c r="BC75" s="130"/>
      <c r="BD75" s="130"/>
      <c r="BE75" s="130"/>
      <c r="BF75" s="114"/>
      <c r="BG75" s="108"/>
    </row>
    <row r="76" spans="37:59" ht="24" x14ac:dyDescent="0.35">
      <c r="AK76" s="106"/>
      <c r="AL76" s="125" t="s">
        <v>124</v>
      </c>
      <c r="AM76" s="107"/>
      <c r="AN76" s="107"/>
      <c r="AO76" s="107"/>
      <c r="AP76" s="107"/>
      <c r="AQ76" s="107"/>
      <c r="AR76" s="107"/>
      <c r="AS76" s="107"/>
      <c r="AT76" s="110"/>
      <c r="AU76" s="111"/>
      <c r="AV76" s="111"/>
      <c r="AW76" s="111"/>
      <c r="AX76" s="111"/>
      <c r="AY76" s="111"/>
      <c r="AZ76" s="111"/>
      <c r="BA76" s="111"/>
      <c r="BB76" s="111"/>
      <c r="BC76" s="111"/>
      <c r="BD76" s="111"/>
      <c r="BE76" s="114"/>
      <c r="BF76" s="107"/>
      <c r="BG76" s="108"/>
    </row>
    <row r="77" spans="37:59" ht="24.5" thickBot="1" x14ac:dyDescent="0.4">
      <c r="AK77" s="131"/>
      <c r="AL77" s="132" t="s">
        <v>125</v>
      </c>
      <c r="AM77" s="133"/>
      <c r="AN77" s="133"/>
      <c r="AO77" s="133"/>
      <c r="AP77" s="133"/>
      <c r="AQ77" s="133"/>
      <c r="AR77" s="133"/>
      <c r="AS77" s="133"/>
      <c r="AT77" s="133"/>
      <c r="AU77" s="133"/>
      <c r="AV77" s="133"/>
      <c r="AW77" s="133"/>
      <c r="AX77" s="133"/>
      <c r="AY77" s="133"/>
      <c r="AZ77" s="133"/>
      <c r="BA77" s="133"/>
      <c r="BB77" s="133"/>
      <c r="BC77" s="133"/>
      <c r="BD77" s="133"/>
      <c r="BE77" s="133"/>
      <c r="BF77" s="133"/>
      <c r="BG77" s="134"/>
    </row>
  </sheetData>
  <mergeCells count="90">
    <mergeCell ref="AK70:AK77"/>
    <mergeCell ref="AL70:AL72"/>
    <mergeCell ref="AT72:BE72"/>
    <mergeCell ref="AU73:BE73"/>
    <mergeCell ref="AU74:BE74"/>
    <mergeCell ref="AU75:BF75"/>
    <mergeCell ref="AT76:BE76"/>
    <mergeCell ref="AM65:AU65"/>
    <mergeCell ref="AW65:BB65"/>
    <mergeCell ref="AP66:AU66"/>
    <mergeCell ref="AW66:BE66"/>
    <mergeCell ref="AN67:AR67"/>
    <mergeCell ref="AS68:AU68"/>
    <mergeCell ref="AW68:BG68"/>
    <mergeCell ref="AW60:BG60"/>
    <mergeCell ref="AQ61:AU61"/>
    <mergeCell ref="AW61:BG61"/>
    <mergeCell ref="AL62:AL64"/>
    <mergeCell ref="AS64:AU64"/>
    <mergeCell ref="AW64:BG64"/>
    <mergeCell ref="AN53:AR53"/>
    <mergeCell ref="AT54:AU54"/>
    <mergeCell ref="AW54:BG54"/>
    <mergeCell ref="AK56:AK69"/>
    <mergeCell ref="AL56:AL57"/>
    <mergeCell ref="AM56:AU56"/>
    <mergeCell ref="AL58:AL61"/>
    <mergeCell ref="AQ58:AU58"/>
    <mergeCell ref="AW58:BG58"/>
    <mergeCell ref="AP60:AU60"/>
    <mergeCell ref="AL48:AL50"/>
    <mergeCell ref="AT50:AU50"/>
    <mergeCell ref="AW50:BG50"/>
    <mergeCell ref="AT51:AU51"/>
    <mergeCell ref="AW51:BG51"/>
    <mergeCell ref="AT52:AU52"/>
    <mergeCell ref="AW52:BG52"/>
    <mergeCell ref="AP44:AU44"/>
    <mergeCell ref="AW44:BG44"/>
    <mergeCell ref="AP46:AU46"/>
    <mergeCell ref="AW46:BG46"/>
    <mergeCell ref="AP47:AU47"/>
    <mergeCell ref="AW47:BG47"/>
    <mergeCell ref="AU37:BG37"/>
    <mergeCell ref="AR38:AU38"/>
    <mergeCell ref="AW38:BE38"/>
    <mergeCell ref="AS40:AU40"/>
    <mergeCell ref="AW40:BG40"/>
    <mergeCell ref="AK42:AK55"/>
    <mergeCell ref="AL42:AL43"/>
    <mergeCell ref="AN42:AT42"/>
    <mergeCell ref="AW42:BA42"/>
    <mergeCell ref="AL44:AL47"/>
    <mergeCell ref="AW32:BG32"/>
    <mergeCell ref="AP33:AU33"/>
    <mergeCell ref="AW33:BG33"/>
    <mergeCell ref="AL34:AL36"/>
    <mergeCell ref="AT36:AV36"/>
    <mergeCell ref="AX36:BG36"/>
    <mergeCell ref="AP24:AT24"/>
    <mergeCell ref="AV24:BE24"/>
    <mergeCell ref="AN25:AX25"/>
    <mergeCell ref="AK28:AK41"/>
    <mergeCell ref="AL28:AL29"/>
    <mergeCell ref="AN28:AS28"/>
    <mergeCell ref="AL30:AL33"/>
    <mergeCell ref="AP30:AU30"/>
    <mergeCell ref="AW30:BG30"/>
    <mergeCell ref="AP32:AU32"/>
    <mergeCell ref="AV19:BG19"/>
    <mergeCell ref="AL20:AL22"/>
    <mergeCell ref="AR22:AT22"/>
    <mergeCell ref="AV22:BG22"/>
    <mergeCell ref="AM23:AT23"/>
    <mergeCell ref="AV23:BB23"/>
    <mergeCell ref="AK14:AK27"/>
    <mergeCell ref="AL14:AL15"/>
    <mergeCell ref="AN14:AT14"/>
    <mergeCell ref="AW14:BA14"/>
    <mergeCell ref="AL16:AL19"/>
    <mergeCell ref="AP16:AT16"/>
    <mergeCell ref="AV16:BG16"/>
    <mergeCell ref="AP18:AT18"/>
    <mergeCell ref="AV18:BG18"/>
    <mergeCell ref="AP19:AT19"/>
    <mergeCell ref="F2:AE5"/>
    <mergeCell ref="AK11:AK13"/>
    <mergeCell ref="AL11:AL12"/>
    <mergeCell ref="AM11:AU11"/>
    <mergeCell ref="AN13:AR13"/>
  </mergeCells>
  <phoneticPr fontId="10" type="noConversion"/>
  <conditionalFormatting sqref="F2:AE5">
    <cfRule type="expression" dxfId="5" priority="4">
      <formula>$F$2&lt;&gt;""</formula>
    </cfRule>
  </conditionalFormatting>
  <conditionalFormatting sqref="D9:AH9">
    <cfRule type="expression" dxfId="4" priority="3">
      <formula>D$9&lt;&gt;""</formula>
    </cfRule>
  </conditionalFormatting>
  <conditionalFormatting sqref="C10">
    <cfRule type="expression" dxfId="3" priority="2">
      <formula>D$9&lt;&gt;""</formula>
    </cfRule>
  </conditionalFormatting>
  <conditionalFormatting sqref="D10:AH15">
    <cfRule type="expression" dxfId="2" priority="1">
      <formula>D$9&lt;&gt;""</formula>
    </cfRule>
  </conditionalFormatting>
  <pageMargins left="0.70866141732283472" right="0.70866141732283472" top="0.74803149606299213" bottom="0.74803149606299213" header="0.31496062992125984" footer="0.31496062992125984"/>
  <pageSetup paperSize="9" fitToWidth="0" fitToHeight="0" orientation="portrait" verticalDpi="30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C7B4D54-E192-4A05-A7FE-4E431346C384}">
          <x14:formula1>
            <xm:f>Sources!$A$27:$A$35</xm:f>
          </x14:formula1>
          <xm:sqref>B2</xm:sqref>
        </x14:dataValidation>
        <x14:dataValidation type="list" allowBlank="1" showInputMessage="1" showErrorMessage="1" xr:uid="{AB3C0D6F-7C1C-4D66-A95C-B10AD22B65CF}">
          <x14:formula1>
            <xm:f>Sources!$C$3:$C$14</xm:f>
          </x14:formula1>
          <xm:sqref>B3</xm:sqref>
        </x14:dataValidation>
        <x14:dataValidation type="list" allowBlank="1" showInputMessage="1" showErrorMessage="1" xr:uid="{26CE7482-6A52-444C-B6A7-3791F4787472}">
          <x14:formula1>
            <xm:f>Sources!$F$6:$F$11</xm:f>
          </x14:formula1>
          <xm:sqref>B4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45F4C-FBF0-48EA-80C5-B202182E2DE1}">
  <dimension ref="A1:W68"/>
  <sheetViews>
    <sheetView tabSelected="1" topLeftCell="A29" workbookViewId="0">
      <selection activeCell="E6" sqref="E6"/>
    </sheetView>
  </sheetViews>
  <sheetFormatPr baseColWidth="10" defaultRowHeight="14.5" x14ac:dyDescent="0.35"/>
  <sheetData>
    <row r="1" spans="1:23" ht="19" thickBot="1" x14ac:dyDescent="0.4">
      <c r="C1" s="87" t="s">
        <v>78</v>
      </c>
      <c r="D1" s="87" t="s">
        <v>81</v>
      </c>
      <c r="E1" s="87" t="s">
        <v>82</v>
      </c>
      <c r="F1" s="87" t="s">
        <v>83</v>
      </c>
      <c r="G1" s="87" t="s">
        <v>84</v>
      </c>
      <c r="H1" s="87" t="s">
        <v>85</v>
      </c>
      <c r="I1" s="87" t="s">
        <v>86</v>
      </c>
      <c r="J1" s="87" t="s">
        <v>87</v>
      </c>
      <c r="K1" s="87" t="s">
        <v>89</v>
      </c>
      <c r="L1" s="87" t="s">
        <v>92</v>
      </c>
      <c r="M1" s="87" t="s">
        <v>94</v>
      </c>
      <c r="N1" s="87" t="s">
        <v>96</v>
      </c>
      <c r="O1" s="87" t="s">
        <v>97</v>
      </c>
      <c r="P1" s="87" t="s">
        <v>100</v>
      </c>
      <c r="Q1" s="87" t="s">
        <v>101</v>
      </c>
      <c r="R1" s="87" t="s">
        <v>103</v>
      </c>
      <c r="S1" s="88" t="s">
        <v>104</v>
      </c>
      <c r="T1" s="88" t="s">
        <v>105</v>
      </c>
      <c r="U1" s="88" t="s">
        <v>106</v>
      </c>
      <c r="V1" s="87" t="s">
        <v>107</v>
      </c>
      <c r="W1" s="87" t="s">
        <v>108</v>
      </c>
    </row>
    <row r="2" spans="1:23" x14ac:dyDescent="0.35">
      <c r="A2" s="89" t="s">
        <v>64</v>
      </c>
      <c r="B2" s="90" t="s">
        <v>110</v>
      </c>
      <c r="C2" s="91" t="s">
        <v>111</v>
      </c>
      <c r="D2" s="92"/>
      <c r="E2" s="92"/>
      <c r="F2" s="92"/>
      <c r="G2" s="92"/>
      <c r="H2" s="92"/>
      <c r="I2" s="92"/>
      <c r="J2" s="92"/>
      <c r="K2" s="93"/>
      <c r="L2" s="94"/>
      <c r="M2" s="94"/>
      <c r="N2" s="94"/>
      <c r="O2" s="94"/>
      <c r="P2" s="94"/>
      <c r="Q2" s="94"/>
      <c r="R2" s="94"/>
      <c r="S2" s="94"/>
      <c r="T2" s="94"/>
      <c r="U2" s="94"/>
      <c r="V2" s="94"/>
      <c r="W2" s="95"/>
    </row>
    <row r="3" spans="1:23" x14ac:dyDescent="0.35">
      <c r="A3" s="96"/>
      <c r="B3" s="97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94"/>
      <c r="U3" s="94"/>
      <c r="V3" s="94"/>
      <c r="W3" s="95"/>
    </row>
    <row r="4" spans="1:23" ht="15" thickBot="1" x14ac:dyDescent="0.4">
      <c r="A4" s="96"/>
      <c r="B4" s="98"/>
      <c r="C4" s="94"/>
      <c r="D4" s="99" t="s">
        <v>112</v>
      </c>
      <c r="E4" s="99"/>
      <c r="F4" s="99"/>
      <c r="G4" s="99"/>
      <c r="H4" s="99"/>
      <c r="I4" s="94"/>
      <c r="J4" s="94"/>
      <c r="K4" s="94"/>
      <c r="L4" s="94"/>
      <c r="M4" s="94"/>
      <c r="N4" s="94"/>
      <c r="O4" s="94"/>
      <c r="P4" s="94"/>
      <c r="Q4" s="94"/>
      <c r="R4" s="94"/>
      <c r="S4" s="94"/>
      <c r="T4" s="94"/>
      <c r="U4" s="94"/>
      <c r="V4" s="94"/>
      <c r="W4" s="95"/>
    </row>
    <row r="5" spans="1:23" x14ac:dyDescent="0.35">
      <c r="A5" s="100" t="s">
        <v>65</v>
      </c>
      <c r="B5" s="90" t="s">
        <v>110</v>
      </c>
      <c r="C5" s="101"/>
      <c r="D5" s="102" t="s">
        <v>111</v>
      </c>
      <c r="E5" s="103"/>
      <c r="F5" s="103"/>
      <c r="G5" s="103"/>
      <c r="H5" s="103"/>
      <c r="I5" s="103"/>
      <c r="J5" s="104"/>
      <c r="K5" s="65"/>
      <c r="L5" s="65"/>
      <c r="M5" s="102" t="s">
        <v>111</v>
      </c>
      <c r="N5" s="103"/>
      <c r="O5" s="103"/>
      <c r="P5" s="103"/>
      <c r="Q5" s="104"/>
      <c r="R5" s="101"/>
      <c r="S5" s="101"/>
      <c r="T5" s="101"/>
      <c r="U5" s="101"/>
      <c r="V5" s="101"/>
      <c r="W5" s="105"/>
    </row>
    <row r="6" spans="1:23" x14ac:dyDescent="0.35">
      <c r="A6" s="106"/>
      <c r="B6" s="97"/>
      <c r="C6" s="107"/>
      <c r="D6" s="107"/>
      <c r="E6" s="107"/>
      <c r="F6" s="107"/>
      <c r="G6" s="107"/>
      <c r="H6" s="107"/>
      <c r="I6" s="107"/>
      <c r="J6" s="107"/>
      <c r="K6" s="65"/>
      <c r="L6" s="107"/>
      <c r="M6" s="107"/>
      <c r="N6" s="107"/>
      <c r="O6" s="107"/>
      <c r="P6" s="107"/>
      <c r="Q6" s="107"/>
      <c r="R6" s="107"/>
      <c r="S6" s="107"/>
      <c r="T6" s="107"/>
      <c r="U6" s="107"/>
      <c r="V6" s="107"/>
      <c r="W6" s="108"/>
    </row>
    <row r="7" spans="1:23" x14ac:dyDescent="0.35">
      <c r="A7" s="106"/>
      <c r="B7" s="109" t="s">
        <v>113</v>
      </c>
      <c r="C7" s="107"/>
      <c r="D7" s="107"/>
      <c r="E7" s="107"/>
      <c r="F7" s="110" t="s">
        <v>114</v>
      </c>
      <c r="G7" s="111"/>
      <c r="H7" s="111"/>
      <c r="I7" s="111"/>
      <c r="J7" s="111"/>
      <c r="K7" s="65"/>
      <c r="L7" s="112" t="s">
        <v>114</v>
      </c>
      <c r="M7" s="112"/>
      <c r="N7" s="112"/>
      <c r="O7" s="112"/>
      <c r="P7" s="112"/>
      <c r="Q7" s="112"/>
      <c r="R7" s="112"/>
      <c r="S7" s="112"/>
      <c r="T7" s="112"/>
      <c r="U7" s="112"/>
      <c r="V7" s="112"/>
      <c r="W7" s="113"/>
    </row>
    <row r="8" spans="1:23" x14ac:dyDescent="0.35">
      <c r="A8" s="106"/>
      <c r="B8" s="109"/>
      <c r="C8" s="107"/>
      <c r="D8" s="107"/>
      <c r="E8" s="107"/>
      <c r="F8" s="107"/>
      <c r="G8" s="107"/>
      <c r="H8" s="107"/>
      <c r="I8" s="107"/>
      <c r="J8" s="107"/>
      <c r="K8" s="65"/>
      <c r="L8" s="107"/>
      <c r="M8" s="107"/>
      <c r="N8" s="107"/>
      <c r="O8" s="107"/>
      <c r="P8" s="107"/>
      <c r="Q8" s="107"/>
      <c r="R8" s="107"/>
      <c r="S8" s="107"/>
      <c r="T8" s="107"/>
      <c r="U8" s="107"/>
      <c r="V8" s="107"/>
      <c r="W8" s="108"/>
    </row>
    <row r="9" spans="1:23" x14ac:dyDescent="0.35">
      <c r="A9" s="106"/>
      <c r="B9" s="109"/>
      <c r="C9" s="107"/>
      <c r="D9" s="107"/>
      <c r="E9" s="107"/>
      <c r="F9" s="110" t="s">
        <v>115</v>
      </c>
      <c r="G9" s="111"/>
      <c r="H9" s="111"/>
      <c r="I9" s="111"/>
      <c r="J9" s="111"/>
      <c r="K9" s="65"/>
      <c r="L9" s="110" t="s">
        <v>115</v>
      </c>
      <c r="M9" s="111"/>
      <c r="N9" s="111"/>
      <c r="O9" s="111"/>
      <c r="P9" s="111"/>
      <c r="Q9" s="111"/>
      <c r="R9" s="111"/>
      <c r="S9" s="111"/>
      <c r="T9" s="111"/>
      <c r="U9" s="111"/>
      <c r="V9" s="111"/>
      <c r="W9" s="114"/>
    </row>
    <row r="10" spans="1:23" x14ac:dyDescent="0.35">
      <c r="A10" s="106"/>
      <c r="B10" s="109"/>
      <c r="C10" s="107"/>
      <c r="D10" s="107"/>
      <c r="E10" s="107"/>
      <c r="F10" s="110" t="s">
        <v>116</v>
      </c>
      <c r="G10" s="111"/>
      <c r="H10" s="111"/>
      <c r="I10" s="111"/>
      <c r="J10" s="111"/>
      <c r="K10" s="65"/>
      <c r="L10" s="110" t="s">
        <v>116</v>
      </c>
      <c r="M10" s="111"/>
      <c r="N10" s="111"/>
      <c r="O10" s="111"/>
      <c r="P10" s="111"/>
      <c r="Q10" s="111"/>
      <c r="R10" s="111"/>
      <c r="S10" s="111"/>
      <c r="T10" s="111"/>
      <c r="U10" s="111"/>
      <c r="V10" s="111"/>
      <c r="W10" s="114"/>
    </row>
    <row r="11" spans="1:23" x14ac:dyDescent="0.35">
      <c r="A11" s="106"/>
      <c r="B11" s="115" t="s">
        <v>117</v>
      </c>
      <c r="C11" s="107"/>
      <c r="D11" s="107"/>
      <c r="E11" s="107"/>
      <c r="F11" s="107"/>
      <c r="G11" s="107"/>
      <c r="H11" s="107"/>
      <c r="I11" s="107"/>
      <c r="J11" s="107"/>
      <c r="K11" s="65"/>
      <c r="L11" s="107"/>
      <c r="M11" s="107"/>
      <c r="N11" s="107"/>
      <c r="O11" s="107"/>
      <c r="P11" s="107"/>
      <c r="Q11" s="107"/>
      <c r="R11" s="107"/>
      <c r="S11" s="107"/>
      <c r="T11" s="107"/>
      <c r="U11" s="107"/>
      <c r="V11" s="107"/>
      <c r="W11" s="108"/>
    </row>
    <row r="12" spans="1:23" x14ac:dyDescent="0.35">
      <c r="A12" s="106"/>
      <c r="B12" s="115"/>
      <c r="C12" s="107"/>
      <c r="D12" s="107"/>
      <c r="E12" s="107"/>
      <c r="F12" s="107"/>
      <c r="G12" s="107"/>
      <c r="H12" s="107"/>
      <c r="I12" s="107"/>
      <c r="J12" s="107"/>
      <c r="K12" s="65"/>
      <c r="L12" s="107"/>
      <c r="M12" s="107"/>
      <c r="N12" s="107"/>
      <c r="O12" s="107"/>
      <c r="P12" s="107"/>
      <c r="Q12" s="107"/>
      <c r="R12" s="107"/>
      <c r="S12" s="107"/>
      <c r="T12" s="107"/>
      <c r="U12" s="107"/>
      <c r="V12" s="107"/>
      <c r="W12" s="108"/>
    </row>
    <row r="13" spans="1:23" x14ac:dyDescent="0.35">
      <c r="A13" s="106"/>
      <c r="B13" s="115"/>
      <c r="C13" s="107"/>
      <c r="D13" s="107"/>
      <c r="E13" s="107"/>
      <c r="F13" s="107"/>
      <c r="G13" s="107"/>
      <c r="H13" s="110" t="s">
        <v>118</v>
      </c>
      <c r="I13" s="111"/>
      <c r="J13" s="111"/>
      <c r="K13" s="65"/>
      <c r="L13" s="110" t="s">
        <v>118</v>
      </c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4"/>
    </row>
    <row r="14" spans="1:23" ht="24" x14ac:dyDescent="0.35">
      <c r="A14" s="106"/>
      <c r="B14" s="116" t="s">
        <v>119</v>
      </c>
      <c r="C14" s="110" t="s">
        <v>120</v>
      </c>
      <c r="D14" s="111"/>
      <c r="E14" s="111"/>
      <c r="F14" s="111"/>
      <c r="G14" s="111"/>
      <c r="H14" s="111"/>
      <c r="I14" s="111"/>
      <c r="J14" s="111"/>
      <c r="K14" s="65"/>
      <c r="L14" s="110" t="s">
        <v>120</v>
      </c>
      <c r="M14" s="111"/>
      <c r="N14" s="111"/>
      <c r="O14" s="111"/>
      <c r="P14" s="111"/>
      <c r="Q14" s="111"/>
      <c r="R14" s="114"/>
      <c r="S14" s="107"/>
      <c r="T14" s="107"/>
      <c r="U14" s="107"/>
      <c r="V14" s="107"/>
      <c r="W14" s="108"/>
    </row>
    <row r="15" spans="1:23" ht="24" x14ac:dyDescent="0.35">
      <c r="A15" s="106"/>
      <c r="B15" s="116" t="s">
        <v>121</v>
      </c>
      <c r="C15" s="107"/>
      <c r="D15" s="107"/>
      <c r="F15" s="110" t="s">
        <v>122</v>
      </c>
      <c r="G15" s="111"/>
      <c r="H15" s="111"/>
      <c r="I15" s="111"/>
      <c r="J15" s="114"/>
      <c r="K15" s="65"/>
      <c r="L15" s="110" t="s">
        <v>122</v>
      </c>
      <c r="M15" s="111"/>
      <c r="N15" s="111"/>
      <c r="O15" s="111"/>
      <c r="P15" s="111"/>
      <c r="Q15" s="111"/>
      <c r="R15" s="111"/>
      <c r="S15" s="111"/>
      <c r="T15" s="111"/>
      <c r="U15" s="114"/>
      <c r="V15" s="107"/>
      <c r="W15" s="108"/>
    </row>
    <row r="16" spans="1:23" ht="24" x14ac:dyDescent="0.35">
      <c r="A16" s="106"/>
      <c r="B16" s="116" t="s">
        <v>123</v>
      </c>
      <c r="C16" s="107"/>
      <c r="D16" s="110" t="s">
        <v>112</v>
      </c>
      <c r="E16" s="111"/>
      <c r="F16" s="111"/>
      <c r="G16" s="111"/>
      <c r="H16" s="111"/>
      <c r="I16" s="111"/>
      <c r="J16" s="111"/>
      <c r="K16" s="111"/>
      <c r="L16" s="117"/>
      <c r="M16" s="117"/>
      <c r="N16" s="118"/>
      <c r="O16" s="107"/>
      <c r="P16" s="107"/>
      <c r="Q16" s="107"/>
      <c r="R16" s="107"/>
      <c r="S16" s="107"/>
      <c r="T16" s="107"/>
      <c r="U16" s="107"/>
      <c r="V16" s="107"/>
      <c r="W16" s="108"/>
    </row>
    <row r="17" spans="1:23" ht="24" x14ac:dyDescent="0.35">
      <c r="A17" s="106"/>
      <c r="B17" s="116" t="s">
        <v>124</v>
      </c>
      <c r="C17" s="107"/>
      <c r="D17" s="107"/>
      <c r="E17" s="107"/>
      <c r="F17" s="107"/>
      <c r="G17" s="107"/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7"/>
      <c r="S17" s="107"/>
      <c r="T17" s="107"/>
      <c r="U17" s="107"/>
      <c r="V17" s="107"/>
      <c r="W17" s="108"/>
    </row>
    <row r="18" spans="1:23" ht="24.5" thickBot="1" x14ac:dyDescent="0.4">
      <c r="A18" s="106"/>
      <c r="B18" s="119" t="s">
        <v>125</v>
      </c>
      <c r="C18" s="107"/>
      <c r="D18" s="107"/>
      <c r="E18" s="107"/>
      <c r="F18" s="107"/>
      <c r="G18" s="107"/>
      <c r="H18" s="107"/>
      <c r="I18" s="107"/>
      <c r="J18" s="107"/>
      <c r="K18" s="107"/>
      <c r="L18" s="107"/>
      <c r="M18" s="107"/>
      <c r="N18" s="107"/>
      <c r="O18" s="107"/>
      <c r="P18" s="107"/>
      <c r="Q18" s="107"/>
      <c r="R18" s="107"/>
      <c r="S18" s="107"/>
      <c r="T18" s="107"/>
      <c r="U18" s="107"/>
      <c r="V18" s="107"/>
      <c r="W18" s="108"/>
    </row>
    <row r="19" spans="1:23" x14ac:dyDescent="0.35">
      <c r="A19" s="100" t="s">
        <v>66</v>
      </c>
      <c r="B19" s="90" t="s">
        <v>110</v>
      </c>
      <c r="C19" s="120"/>
      <c r="D19" s="121" t="s">
        <v>111</v>
      </c>
      <c r="E19" s="122"/>
      <c r="F19" s="122"/>
      <c r="G19" s="122"/>
      <c r="H19" s="122"/>
      <c r="I19" s="123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0"/>
      <c r="V19" s="120"/>
      <c r="W19" s="124"/>
    </row>
    <row r="20" spans="1:23" x14ac:dyDescent="0.35">
      <c r="A20" s="106"/>
      <c r="B20" s="97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94"/>
      <c r="Q20" s="94"/>
      <c r="R20" s="94"/>
      <c r="S20" s="94"/>
      <c r="T20" s="94"/>
      <c r="U20" s="94"/>
      <c r="V20" s="94"/>
      <c r="W20" s="95"/>
    </row>
    <row r="21" spans="1:23" x14ac:dyDescent="0.35">
      <c r="A21" s="106"/>
      <c r="B21" s="109" t="s">
        <v>113</v>
      </c>
      <c r="C21" s="94"/>
      <c r="D21" s="94"/>
      <c r="E21" s="94"/>
      <c r="F21" s="121" t="s">
        <v>114</v>
      </c>
      <c r="G21" s="122"/>
      <c r="H21" s="122"/>
      <c r="I21" s="122"/>
      <c r="J21" s="122"/>
      <c r="K21" s="123"/>
      <c r="L21" s="94"/>
      <c r="M21" s="121" t="s">
        <v>114</v>
      </c>
      <c r="N21" s="122"/>
      <c r="O21" s="122"/>
      <c r="P21" s="122"/>
      <c r="Q21" s="122"/>
      <c r="R21" s="122"/>
      <c r="S21" s="122"/>
      <c r="T21" s="122"/>
      <c r="U21" s="122"/>
      <c r="V21" s="122"/>
      <c r="W21" s="123"/>
    </row>
    <row r="22" spans="1:23" x14ac:dyDescent="0.35">
      <c r="A22" s="106"/>
      <c r="B22" s="109"/>
      <c r="C22" s="94"/>
      <c r="D22" s="94"/>
      <c r="E22" s="94"/>
      <c r="F22" s="94"/>
      <c r="G22" s="94"/>
      <c r="H22" s="94"/>
      <c r="I22" s="94"/>
      <c r="J22" s="94"/>
      <c r="K22" s="94"/>
      <c r="L22" s="94"/>
      <c r="M22" s="94"/>
      <c r="N22" s="94"/>
      <c r="O22" s="94"/>
      <c r="P22" s="94"/>
      <c r="Q22" s="94"/>
      <c r="R22" s="94"/>
      <c r="S22" s="94"/>
      <c r="T22" s="94"/>
      <c r="U22" s="94"/>
      <c r="V22" s="94"/>
      <c r="W22" s="95"/>
    </row>
    <row r="23" spans="1:23" x14ac:dyDescent="0.35">
      <c r="A23" s="106"/>
      <c r="B23" s="109"/>
      <c r="C23" s="94"/>
      <c r="D23" s="94"/>
      <c r="E23" s="94"/>
      <c r="F23" s="121" t="s">
        <v>115</v>
      </c>
      <c r="G23" s="122"/>
      <c r="H23" s="122"/>
      <c r="I23" s="122"/>
      <c r="J23" s="122"/>
      <c r="K23" s="123"/>
      <c r="L23" s="94"/>
      <c r="M23" s="121" t="s">
        <v>116</v>
      </c>
      <c r="N23" s="122"/>
      <c r="O23" s="122"/>
      <c r="P23" s="122"/>
      <c r="Q23" s="122"/>
      <c r="R23" s="122"/>
      <c r="S23" s="122"/>
      <c r="T23" s="122"/>
      <c r="U23" s="122"/>
      <c r="V23" s="122"/>
      <c r="W23" s="123"/>
    </row>
    <row r="24" spans="1:23" x14ac:dyDescent="0.35">
      <c r="A24" s="106"/>
      <c r="B24" s="109"/>
      <c r="C24" s="94"/>
      <c r="D24" s="94"/>
      <c r="E24" s="94"/>
      <c r="F24" s="121" t="s">
        <v>116</v>
      </c>
      <c r="G24" s="122"/>
      <c r="H24" s="122"/>
      <c r="I24" s="122"/>
      <c r="J24" s="122"/>
      <c r="K24" s="123"/>
      <c r="L24" s="94"/>
      <c r="M24" s="121" t="s">
        <v>116</v>
      </c>
      <c r="N24" s="122"/>
      <c r="O24" s="122"/>
      <c r="P24" s="122"/>
      <c r="Q24" s="122"/>
      <c r="R24" s="122"/>
      <c r="S24" s="122"/>
      <c r="T24" s="122"/>
      <c r="U24" s="122"/>
      <c r="V24" s="122"/>
      <c r="W24" s="123"/>
    </row>
    <row r="25" spans="1:23" x14ac:dyDescent="0.35">
      <c r="A25" s="106"/>
      <c r="B25" s="115" t="s">
        <v>117</v>
      </c>
      <c r="C25" s="94"/>
      <c r="D25" s="94"/>
      <c r="E25" s="94"/>
      <c r="F25" s="94"/>
      <c r="G25" s="94"/>
      <c r="H25" s="94"/>
      <c r="I25" s="94"/>
      <c r="J25" s="94"/>
      <c r="K25" s="94"/>
      <c r="L25" s="94"/>
      <c r="M25" s="94"/>
      <c r="N25" s="94"/>
      <c r="O25" s="94"/>
      <c r="P25" s="94"/>
      <c r="Q25" s="94"/>
      <c r="R25" s="94"/>
      <c r="S25" s="94"/>
      <c r="T25" s="94"/>
      <c r="U25" s="94"/>
      <c r="V25" s="94"/>
      <c r="W25" s="95"/>
    </row>
    <row r="26" spans="1:23" x14ac:dyDescent="0.35">
      <c r="A26" s="106"/>
      <c r="B26" s="115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5"/>
    </row>
    <row r="27" spans="1:23" x14ac:dyDescent="0.35">
      <c r="A27" s="106"/>
      <c r="B27" s="115"/>
      <c r="C27" s="94"/>
      <c r="D27" s="94"/>
      <c r="E27" s="94"/>
      <c r="F27" s="94"/>
      <c r="G27" s="94"/>
      <c r="H27" s="94"/>
      <c r="I27" s="94"/>
      <c r="J27" s="121" t="s">
        <v>118</v>
      </c>
      <c r="K27" s="122"/>
      <c r="L27" s="123"/>
      <c r="M27" s="94"/>
      <c r="N27" s="121" t="s">
        <v>118</v>
      </c>
      <c r="O27" s="122"/>
      <c r="P27" s="122"/>
      <c r="Q27" s="122"/>
      <c r="R27" s="122"/>
      <c r="S27" s="122"/>
      <c r="T27" s="122"/>
      <c r="U27" s="122"/>
      <c r="V27" s="122"/>
      <c r="W27" s="123"/>
    </row>
    <row r="28" spans="1:23" ht="24" x14ac:dyDescent="0.35">
      <c r="A28" s="106"/>
      <c r="B28" s="125" t="s">
        <v>119</v>
      </c>
      <c r="C28" s="94"/>
      <c r="D28" s="94"/>
      <c r="E28" s="94"/>
      <c r="F28" s="94"/>
      <c r="G28" s="94"/>
      <c r="H28" s="94"/>
      <c r="I28" s="94"/>
      <c r="J28" s="94"/>
      <c r="K28" s="121" t="s">
        <v>120</v>
      </c>
      <c r="L28" s="122"/>
      <c r="M28" s="122"/>
      <c r="N28" s="122"/>
      <c r="O28" s="122"/>
      <c r="P28" s="122"/>
      <c r="Q28" s="122"/>
      <c r="R28" s="122"/>
      <c r="S28" s="122"/>
      <c r="T28" s="122"/>
      <c r="U28" s="122"/>
      <c r="V28" s="122"/>
      <c r="W28" s="123"/>
    </row>
    <row r="29" spans="1:23" ht="24" x14ac:dyDescent="0.35">
      <c r="A29" s="106"/>
      <c r="B29" s="125" t="s">
        <v>121</v>
      </c>
      <c r="C29" s="94"/>
      <c r="D29" s="94"/>
      <c r="E29" s="94"/>
      <c r="F29" s="94"/>
      <c r="G29" s="94"/>
      <c r="H29" s="121" t="s">
        <v>122</v>
      </c>
      <c r="I29" s="122"/>
      <c r="J29" s="122"/>
      <c r="K29" s="123"/>
      <c r="L29" s="94"/>
      <c r="M29" s="99" t="s">
        <v>122</v>
      </c>
      <c r="N29" s="99"/>
      <c r="O29" s="99"/>
      <c r="P29" s="99"/>
      <c r="Q29" s="99"/>
      <c r="R29" s="99"/>
      <c r="S29" s="99"/>
      <c r="T29" s="99"/>
      <c r="U29" s="99"/>
      <c r="V29" s="94"/>
      <c r="W29" s="95"/>
    </row>
    <row r="30" spans="1:23" ht="24" x14ac:dyDescent="0.35">
      <c r="A30" s="106"/>
      <c r="B30" s="125" t="s">
        <v>123</v>
      </c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5"/>
    </row>
    <row r="31" spans="1:23" ht="24" x14ac:dyDescent="0.35">
      <c r="A31" s="106"/>
      <c r="B31" s="125" t="s">
        <v>124</v>
      </c>
      <c r="C31" s="94"/>
      <c r="D31" s="94"/>
      <c r="E31" s="94"/>
      <c r="F31" s="94"/>
      <c r="G31" s="94"/>
      <c r="H31" s="94"/>
      <c r="I31" s="121" t="s">
        <v>126</v>
      </c>
      <c r="J31" s="122"/>
      <c r="K31" s="123"/>
      <c r="L31" s="94"/>
      <c r="M31" s="121" t="s">
        <v>126</v>
      </c>
      <c r="N31" s="122"/>
      <c r="O31" s="122"/>
      <c r="P31" s="122"/>
      <c r="Q31" s="122"/>
      <c r="R31" s="122"/>
      <c r="S31" s="122"/>
      <c r="T31" s="122"/>
      <c r="U31" s="122"/>
      <c r="V31" s="122"/>
      <c r="W31" s="123"/>
    </row>
    <row r="32" spans="1:23" ht="24.5" thickBot="1" x14ac:dyDescent="0.4">
      <c r="A32" s="106"/>
      <c r="B32" s="126" t="s">
        <v>125</v>
      </c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5"/>
    </row>
    <row r="33" spans="1:23" x14ac:dyDescent="0.35">
      <c r="A33" s="100" t="s">
        <v>67</v>
      </c>
      <c r="B33" s="90" t="s">
        <v>110</v>
      </c>
      <c r="C33" s="101"/>
      <c r="D33" s="110" t="s">
        <v>111</v>
      </c>
      <c r="E33" s="111"/>
      <c r="F33" s="111"/>
      <c r="G33" s="111"/>
      <c r="H33" s="111"/>
      <c r="I33" s="111"/>
      <c r="J33" s="114"/>
      <c r="K33" s="101"/>
      <c r="L33" s="101"/>
      <c r="M33" s="110" t="s">
        <v>111</v>
      </c>
      <c r="N33" s="111"/>
      <c r="O33" s="111"/>
      <c r="P33" s="111"/>
      <c r="Q33" s="114"/>
      <c r="R33" s="101"/>
      <c r="S33" s="101"/>
      <c r="T33" s="101"/>
      <c r="U33" s="101"/>
      <c r="V33" s="101"/>
      <c r="W33" s="105"/>
    </row>
    <row r="34" spans="1:23" x14ac:dyDescent="0.35">
      <c r="A34" s="106"/>
      <c r="B34" s="97"/>
      <c r="C34" s="107"/>
      <c r="D34" s="107"/>
      <c r="E34" s="107"/>
      <c r="F34" s="107"/>
      <c r="G34" s="107"/>
      <c r="H34" s="107"/>
      <c r="I34" s="107"/>
      <c r="J34" s="107"/>
      <c r="K34" s="107"/>
      <c r="L34" s="107"/>
      <c r="M34" s="107"/>
      <c r="N34" s="107"/>
      <c r="O34" s="107"/>
      <c r="P34" s="107"/>
      <c r="Q34" s="107"/>
      <c r="R34" s="107"/>
      <c r="S34" s="107"/>
      <c r="T34" s="107"/>
      <c r="U34" s="107"/>
      <c r="V34" s="107"/>
      <c r="W34" s="108"/>
    </row>
    <row r="35" spans="1:23" x14ac:dyDescent="0.35">
      <c r="A35" s="106"/>
      <c r="B35" s="109" t="s">
        <v>113</v>
      </c>
      <c r="C35" s="107"/>
      <c r="D35" s="107"/>
      <c r="E35" s="107"/>
      <c r="F35" s="110" t="s">
        <v>114</v>
      </c>
      <c r="G35" s="111"/>
      <c r="H35" s="111"/>
      <c r="I35" s="111"/>
      <c r="J35" s="111"/>
      <c r="K35" s="114"/>
      <c r="L35" s="107"/>
      <c r="M35" s="110" t="s">
        <v>114</v>
      </c>
      <c r="N35" s="111"/>
      <c r="O35" s="111"/>
      <c r="P35" s="111"/>
      <c r="Q35" s="111"/>
      <c r="R35" s="111"/>
      <c r="S35" s="111"/>
      <c r="T35" s="111"/>
      <c r="U35" s="111"/>
      <c r="V35" s="111"/>
      <c r="W35" s="114"/>
    </row>
    <row r="36" spans="1:23" x14ac:dyDescent="0.35">
      <c r="A36" s="106"/>
      <c r="B36" s="109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8"/>
    </row>
    <row r="37" spans="1:23" x14ac:dyDescent="0.35">
      <c r="A37" s="106"/>
      <c r="B37" s="109"/>
      <c r="C37" s="107"/>
      <c r="D37" s="107"/>
      <c r="E37" s="107"/>
      <c r="F37" s="110" t="s">
        <v>115</v>
      </c>
      <c r="G37" s="111"/>
      <c r="H37" s="111"/>
      <c r="I37" s="111"/>
      <c r="J37" s="111"/>
      <c r="K37" s="114"/>
      <c r="L37" s="107"/>
      <c r="M37" s="110" t="s">
        <v>115</v>
      </c>
      <c r="N37" s="111"/>
      <c r="O37" s="111"/>
      <c r="P37" s="111"/>
      <c r="Q37" s="111"/>
      <c r="R37" s="111"/>
      <c r="S37" s="111"/>
      <c r="T37" s="111"/>
      <c r="U37" s="111"/>
      <c r="V37" s="111"/>
      <c r="W37" s="114"/>
    </row>
    <row r="38" spans="1:23" x14ac:dyDescent="0.35">
      <c r="A38" s="106"/>
      <c r="B38" s="109"/>
      <c r="C38" s="107"/>
      <c r="D38" s="107"/>
      <c r="E38" s="107"/>
      <c r="F38" s="110" t="s">
        <v>116</v>
      </c>
      <c r="G38" s="111"/>
      <c r="H38" s="111"/>
      <c r="I38" s="111"/>
      <c r="J38" s="111"/>
      <c r="K38" s="114"/>
      <c r="L38" s="107"/>
      <c r="M38" s="110" t="s">
        <v>116</v>
      </c>
      <c r="N38" s="111"/>
      <c r="O38" s="111"/>
      <c r="P38" s="111"/>
      <c r="Q38" s="111"/>
      <c r="R38" s="111"/>
      <c r="S38" s="111"/>
      <c r="T38" s="111"/>
      <c r="U38" s="111"/>
      <c r="V38" s="111"/>
      <c r="W38" s="114"/>
    </row>
    <row r="39" spans="1:23" x14ac:dyDescent="0.35">
      <c r="A39" s="106"/>
      <c r="B39" s="115" t="s">
        <v>117</v>
      </c>
      <c r="C39" s="107"/>
      <c r="D39" s="107"/>
      <c r="E39" s="107"/>
      <c r="F39" s="107"/>
      <c r="G39" s="107"/>
      <c r="H39" s="107"/>
      <c r="I39" s="107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7"/>
      <c r="V39" s="107"/>
      <c r="W39" s="108"/>
    </row>
    <row r="40" spans="1:23" x14ac:dyDescent="0.35">
      <c r="A40" s="106"/>
      <c r="B40" s="115"/>
      <c r="C40" s="107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8"/>
    </row>
    <row r="41" spans="1:23" x14ac:dyDescent="0.35">
      <c r="A41" s="106"/>
      <c r="B41" s="115"/>
      <c r="C41" s="107"/>
      <c r="D41" s="107"/>
      <c r="E41" s="107"/>
      <c r="F41" s="107"/>
      <c r="G41" s="107"/>
      <c r="H41" s="107"/>
      <c r="I41" s="107"/>
      <c r="J41" s="110" t="s">
        <v>118</v>
      </c>
      <c r="K41" s="114"/>
      <c r="L41" s="107"/>
      <c r="M41" s="110" t="s">
        <v>118</v>
      </c>
      <c r="N41" s="111"/>
      <c r="O41" s="111"/>
      <c r="P41" s="111"/>
      <c r="Q41" s="111"/>
      <c r="R41" s="111"/>
      <c r="S41" s="111"/>
      <c r="T41" s="111"/>
      <c r="U41" s="111"/>
      <c r="V41" s="111"/>
      <c r="W41" s="114"/>
    </row>
    <row r="42" spans="1:23" ht="24" x14ac:dyDescent="0.35">
      <c r="A42" s="106"/>
      <c r="B42" s="125" t="s">
        <v>119</v>
      </c>
      <c r="C42" s="107"/>
      <c r="D42" s="107"/>
      <c r="E42" s="107"/>
      <c r="F42" s="107"/>
      <c r="G42" s="107"/>
      <c r="H42" s="107"/>
      <c r="I42" s="107"/>
      <c r="J42" s="110" t="s">
        <v>120</v>
      </c>
      <c r="K42" s="114"/>
      <c r="L42" s="107"/>
      <c r="M42" s="110" t="s">
        <v>120</v>
      </c>
      <c r="N42" s="111"/>
      <c r="O42" s="111"/>
      <c r="P42" s="111"/>
      <c r="Q42" s="111"/>
      <c r="R42" s="111"/>
      <c r="S42" s="111"/>
      <c r="T42" s="111"/>
      <c r="U42" s="111"/>
      <c r="V42" s="111"/>
      <c r="W42" s="114"/>
    </row>
    <row r="43" spans="1:23" ht="24" x14ac:dyDescent="0.35">
      <c r="A43" s="106"/>
      <c r="B43" s="125" t="s">
        <v>121</v>
      </c>
      <c r="C43" s="107"/>
      <c r="D43" s="107"/>
      <c r="E43" s="107"/>
      <c r="F43" s="107"/>
      <c r="G43" s="107"/>
      <c r="H43" s="107"/>
      <c r="I43" s="107"/>
      <c r="J43" s="110" t="s">
        <v>122</v>
      </c>
      <c r="K43" s="114"/>
      <c r="L43" s="107"/>
      <c r="M43" s="110" t="s">
        <v>122</v>
      </c>
      <c r="N43" s="111"/>
      <c r="O43" s="111"/>
      <c r="P43" s="111"/>
      <c r="Q43" s="111"/>
      <c r="R43" s="111"/>
      <c r="S43" s="111"/>
      <c r="T43" s="111"/>
      <c r="U43" s="111"/>
      <c r="V43" s="111"/>
      <c r="W43" s="114"/>
    </row>
    <row r="44" spans="1:23" ht="24" x14ac:dyDescent="0.35">
      <c r="A44" s="106"/>
      <c r="B44" s="125" t="s">
        <v>123</v>
      </c>
      <c r="C44" s="107"/>
      <c r="D44" s="110" t="s">
        <v>112</v>
      </c>
      <c r="E44" s="111"/>
      <c r="F44" s="111"/>
      <c r="G44" s="111"/>
      <c r="H44" s="114"/>
      <c r="I44" s="107"/>
      <c r="J44" s="107"/>
      <c r="K44" s="107"/>
      <c r="L44" s="107"/>
      <c r="M44" s="107"/>
      <c r="N44" s="107"/>
      <c r="O44" s="107"/>
      <c r="P44" s="107"/>
      <c r="Q44" s="107"/>
      <c r="R44" s="107"/>
      <c r="S44" s="107"/>
      <c r="T44" s="107"/>
      <c r="U44" s="107"/>
      <c r="V44" s="107"/>
      <c r="W44" s="108"/>
    </row>
    <row r="45" spans="1:23" ht="24" x14ac:dyDescent="0.35">
      <c r="A45" s="106"/>
      <c r="B45" s="125" t="s">
        <v>124</v>
      </c>
      <c r="C45" s="107"/>
      <c r="D45" s="107"/>
      <c r="E45" s="107"/>
      <c r="F45" s="107"/>
      <c r="G45" s="107"/>
      <c r="H45" s="107"/>
      <c r="I45" s="107"/>
      <c r="J45" s="110" t="s">
        <v>126</v>
      </c>
      <c r="K45" s="114"/>
      <c r="L45" s="107"/>
      <c r="M45" s="110" t="s">
        <v>126</v>
      </c>
      <c r="N45" s="111"/>
      <c r="O45" s="111"/>
      <c r="P45" s="111"/>
      <c r="Q45" s="111"/>
      <c r="R45" s="111"/>
      <c r="S45" s="111"/>
      <c r="T45" s="111"/>
      <c r="U45" s="111"/>
      <c r="V45" s="111"/>
      <c r="W45" s="114"/>
    </row>
    <row r="46" spans="1:23" ht="24.5" thickBot="1" x14ac:dyDescent="0.4">
      <c r="A46" s="106"/>
      <c r="B46" s="126" t="s">
        <v>125</v>
      </c>
      <c r="C46" s="107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8"/>
    </row>
    <row r="47" spans="1:23" x14ac:dyDescent="0.35">
      <c r="A47" s="100" t="s">
        <v>68</v>
      </c>
      <c r="B47" s="90" t="s">
        <v>110</v>
      </c>
      <c r="C47" s="121" t="s">
        <v>111</v>
      </c>
      <c r="D47" s="122"/>
      <c r="E47" s="122"/>
      <c r="F47" s="122"/>
      <c r="G47" s="122"/>
      <c r="H47" s="122"/>
      <c r="I47" s="122"/>
      <c r="J47" s="122"/>
      <c r="K47" s="123"/>
      <c r="L47" s="120"/>
      <c r="M47" s="120"/>
      <c r="N47" s="120"/>
      <c r="O47" s="120"/>
      <c r="P47" s="120"/>
      <c r="Q47" s="120"/>
      <c r="R47" s="120"/>
      <c r="S47" s="120"/>
      <c r="T47" s="120"/>
      <c r="U47" s="120"/>
      <c r="V47" s="120"/>
      <c r="W47" s="124"/>
    </row>
    <row r="48" spans="1:23" x14ac:dyDescent="0.35">
      <c r="A48" s="106"/>
      <c r="B48" s="97"/>
      <c r="C48" s="94"/>
      <c r="D48" s="94"/>
      <c r="E48" s="94"/>
      <c r="F48" s="94"/>
      <c r="G48" s="94"/>
      <c r="H48" s="94"/>
      <c r="I48" s="94"/>
      <c r="J48" s="94"/>
      <c r="K48" s="94"/>
      <c r="L48" s="94"/>
      <c r="M48" s="94"/>
      <c r="N48" s="94"/>
      <c r="O48" s="94"/>
      <c r="P48" s="94"/>
      <c r="Q48" s="94"/>
      <c r="R48" s="94"/>
      <c r="S48" s="94"/>
      <c r="T48" s="94"/>
      <c r="U48" s="94"/>
      <c r="V48" s="94"/>
      <c r="W48" s="95"/>
    </row>
    <row r="49" spans="1:23" x14ac:dyDescent="0.35">
      <c r="A49" s="106"/>
      <c r="B49" s="109" t="s">
        <v>113</v>
      </c>
      <c r="C49" s="94"/>
      <c r="D49" s="94"/>
      <c r="E49" s="94"/>
      <c r="F49" s="94"/>
      <c r="G49" s="121" t="s">
        <v>114</v>
      </c>
      <c r="H49" s="122"/>
      <c r="I49" s="122"/>
      <c r="J49" s="122"/>
      <c r="K49" s="123"/>
      <c r="L49" s="94"/>
      <c r="M49" s="121" t="s">
        <v>114</v>
      </c>
      <c r="N49" s="122"/>
      <c r="O49" s="122"/>
      <c r="P49" s="122"/>
      <c r="Q49" s="122"/>
      <c r="R49" s="122"/>
      <c r="S49" s="122"/>
      <c r="T49" s="122"/>
      <c r="U49" s="122"/>
      <c r="V49" s="122"/>
      <c r="W49" s="123"/>
    </row>
    <row r="50" spans="1:23" x14ac:dyDescent="0.35">
      <c r="A50" s="106"/>
      <c r="B50" s="109"/>
      <c r="C50" s="94"/>
      <c r="D50" s="94"/>
      <c r="E50" s="94"/>
      <c r="F50" s="94"/>
      <c r="G50" s="94"/>
      <c r="H50" s="94"/>
      <c r="I50" s="94"/>
      <c r="J50" s="94"/>
      <c r="K50" s="94"/>
      <c r="L50" s="94"/>
      <c r="M50" s="94"/>
      <c r="N50" s="94"/>
      <c r="O50" s="94"/>
      <c r="P50" s="94"/>
      <c r="Q50" s="94"/>
      <c r="R50" s="94"/>
      <c r="S50" s="94"/>
      <c r="T50" s="94"/>
      <c r="U50" s="94"/>
      <c r="V50" s="94"/>
      <c r="W50" s="95"/>
    </row>
    <row r="51" spans="1:23" x14ac:dyDescent="0.35">
      <c r="A51" s="106"/>
      <c r="B51" s="109"/>
      <c r="C51" s="94"/>
      <c r="D51" s="94"/>
      <c r="E51" s="94"/>
      <c r="F51" s="121" t="s">
        <v>115</v>
      </c>
      <c r="G51" s="122"/>
      <c r="H51" s="122"/>
      <c r="I51" s="122"/>
      <c r="J51" s="122"/>
      <c r="K51" s="123"/>
      <c r="L51" s="94"/>
      <c r="M51" s="121" t="s">
        <v>115</v>
      </c>
      <c r="N51" s="122"/>
      <c r="O51" s="122"/>
      <c r="P51" s="122"/>
      <c r="Q51" s="122"/>
      <c r="R51" s="122"/>
      <c r="S51" s="122"/>
      <c r="T51" s="122"/>
      <c r="U51" s="122"/>
      <c r="V51" s="122"/>
      <c r="W51" s="123"/>
    </row>
    <row r="52" spans="1:23" x14ac:dyDescent="0.35">
      <c r="A52" s="106"/>
      <c r="B52" s="109"/>
      <c r="C52" s="94"/>
      <c r="D52" s="94"/>
      <c r="E52" s="94"/>
      <c r="F52" s="94"/>
      <c r="G52" s="121" t="s">
        <v>116</v>
      </c>
      <c r="H52" s="122"/>
      <c r="I52" s="122"/>
      <c r="J52" s="122"/>
      <c r="K52" s="123"/>
      <c r="L52" s="94"/>
      <c r="M52" s="121" t="s">
        <v>116</v>
      </c>
      <c r="N52" s="122"/>
      <c r="O52" s="122"/>
      <c r="P52" s="122"/>
      <c r="Q52" s="122"/>
      <c r="R52" s="122"/>
      <c r="S52" s="122"/>
      <c r="T52" s="122"/>
      <c r="U52" s="122"/>
      <c r="V52" s="122"/>
      <c r="W52" s="123"/>
    </row>
    <row r="53" spans="1:23" x14ac:dyDescent="0.35">
      <c r="A53" s="106"/>
      <c r="B53" s="115" t="s">
        <v>117</v>
      </c>
      <c r="C53" s="94"/>
      <c r="D53" s="94"/>
      <c r="E53" s="94"/>
      <c r="F53" s="94"/>
      <c r="G53" s="94"/>
      <c r="H53" s="94"/>
      <c r="I53" s="94"/>
      <c r="J53" s="94"/>
      <c r="K53" s="94"/>
      <c r="L53" s="94"/>
      <c r="M53" s="94"/>
      <c r="N53" s="94"/>
      <c r="O53" s="94"/>
      <c r="P53" s="94"/>
      <c r="Q53" s="94"/>
      <c r="R53" s="94"/>
      <c r="S53" s="94"/>
      <c r="T53" s="94"/>
      <c r="U53" s="94"/>
      <c r="V53" s="94"/>
      <c r="W53" s="95"/>
    </row>
    <row r="54" spans="1:23" x14ac:dyDescent="0.35">
      <c r="A54" s="106"/>
      <c r="B54" s="115"/>
      <c r="C54" s="94"/>
      <c r="D54" s="94"/>
      <c r="E54" s="94"/>
      <c r="F54" s="94"/>
      <c r="G54" s="94"/>
      <c r="H54" s="94"/>
      <c r="I54" s="94"/>
      <c r="J54" s="94"/>
      <c r="K54" s="94"/>
      <c r="L54" s="94"/>
      <c r="M54" s="94"/>
      <c r="N54" s="94"/>
      <c r="O54" s="94"/>
      <c r="P54" s="94"/>
      <c r="Q54" s="94"/>
      <c r="R54" s="94"/>
      <c r="S54" s="94"/>
      <c r="T54" s="94"/>
      <c r="U54" s="94"/>
      <c r="V54" s="94"/>
      <c r="W54" s="95"/>
    </row>
    <row r="55" spans="1:23" x14ac:dyDescent="0.35">
      <c r="A55" s="106"/>
      <c r="B55" s="115"/>
      <c r="C55" s="94"/>
      <c r="D55" s="94"/>
      <c r="E55" s="94"/>
      <c r="F55" s="94"/>
      <c r="G55" s="94"/>
      <c r="H55" s="94"/>
      <c r="I55" s="121" t="s">
        <v>118</v>
      </c>
      <c r="J55" s="122"/>
      <c r="K55" s="123"/>
      <c r="L55" s="94"/>
      <c r="M55" s="121" t="s">
        <v>118</v>
      </c>
      <c r="N55" s="122"/>
      <c r="O55" s="122"/>
      <c r="P55" s="122"/>
      <c r="Q55" s="122"/>
      <c r="R55" s="122"/>
      <c r="S55" s="122"/>
      <c r="T55" s="122"/>
      <c r="U55" s="122"/>
      <c r="V55" s="122"/>
      <c r="W55" s="123"/>
    </row>
    <row r="56" spans="1:23" ht="24" x14ac:dyDescent="0.35">
      <c r="A56" s="106"/>
      <c r="B56" s="125" t="s">
        <v>119</v>
      </c>
      <c r="C56" s="121" t="s">
        <v>120</v>
      </c>
      <c r="D56" s="122"/>
      <c r="E56" s="122"/>
      <c r="F56" s="122"/>
      <c r="G56" s="122"/>
      <c r="H56" s="122"/>
      <c r="I56" s="122"/>
      <c r="J56" s="122"/>
      <c r="K56" s="123"/>
      <c r="L56" s="94"/>
      <c r="M56" s="121" t="s">
        <v>120</v>
      </c>
      <c r="N56" s="122"/>
      <c r="O56" s="122"/>
      <c r="P56" s="122"/>
      <c r="Q56" s="122"/>
      <c r="R56" s="123"/>
      <c r="S56" s="94"/>
      <c r="T56" s="94"/>
      <c r="U56" s="94"/>
      <c r="V56" s="94"/>
      <c r="W56" s="95"/>
    </row>
    <row r="57" spans="1:23" ht="24" x14ac:dyDescent="0.35">
      <c r="A57" s="106"/>
      <c r="B57" s="125" t="s">
        <v>121</v>
      </c>
      <c r="C57" s="94"/>
      <c r="D57" s="94"/>
      <c r="E57" s="94"/>
      <c r="F57" s="121" t="s">
        <v>122</v>
      </c>
      <c r="G57" s="122"/>
      <c r="H57" s="122"/>
      <c r="I57" s="122"/>
      <c r="J57" s="122"/>
      <c r="K57" s="123"/>
      <c r="L57" s="94"/>
      <c r="M57" s="121" t="s">
        <v>122</v>
      </c>
      <c r="N57" s="122"/>
      <c r="O57" s="122"/>
      <c r="P57" s="122"/>
      <c r="Q57" s="122"/>
      <c r="R57" s="122"/>
      <c r="S57" s="122"/>
      <c r="T57" s="122"/>
      <c r="U57" s="123"/>
      <c r="V57" s="94"/>
      <c r="W57" s="95"/>
    </row>
    <row r="58" spans="1:23" ht="24" x14ac:dyDescent="0.35">
      <c r="A58" s="106"/>
      <c r="B58" s="125" t="s">
        <v>123</v>
      </c>
      <c r="C58" s="94"/>
      <c r="D58" s="121" t="s">
        <v>112</v>
      </c>
      <c r="E58" s="122"/>
      <c r="F58" s="122"/>
      <c r="G58" s="122"/>
      <c r="H58" s="123"/>
      <c r="I58" s="94"/>
      <c r="J58" s="94"/>
      <c r="K58" s="94"/>
      <c r="L58" s="94"/>
      <c r="M58" s="94"/>
      <c r="N58" s="94"/>
      <c r="O58" s="94"/>
      <c r="P58" s="94"/>
      <c r="Q58" s="94"/>
      <c r="R58" s="94"/>
      <c r="S58" s="94"/>
      <c r="T58" s="94"/>
      <c r="U58" s="94"/>
      <c r="V58" s="94"/>
      <c r="W58" s="95"/>
    </row>
    <row r="59" spans="1:23" ht="24" x14ac:dyDescent="0.35">
      <c r="A59" s="106"/>
      <c r="B59" s="125" t="s">
        <v>124</v>
      </c>
      <c r="C59" s="94"/>
      <c r="D59" s="94"/>
      <c r="E59" s="94"/>
      <c r="F59" s="94"/>
      <c r="G59" s="94"/>
      <c r="H59" s="94"/>
      <c r="I59" s="121" t="s">
        <v>126</v>
      </c>
      <c r="J59" s="122"/>
      <c r="K59" s="123"/>
      <c r="L59" s="94"/>
      <c r="M59" s="121" t="s">
        <v>126</v>
      </c>
      <c r="N59" s="122"/>
      <c r="O59" s="122"/>
      <c r="P59" s="122"/>
      <c r="Q59" s="122"/>
      <c r="R59" s="122"/>
      <c r="S59" s="122"/>
      <c r="T59" s="122"/>
      <c r="U59" s="122"/>
      <c r="V59" s="122"/>
      <c r="W59" s="123"/>
    </row>
    <row r="60" spans="1:23" ht="24.5" thickBot="1" x14ac:dyDescent="0.4">
      <c r="A60" s="106"/>
      <c r="B60" s="126" t="s">
        <v>125</v>
      </c>
      <c r="C60" s="94"/>
      <c r="D60" s="94"/>
      <c r="E60" s="94"/>
      <c r="F60" s="94"/>
      <c r="G60" s="94"/>
      <c r="H60" s="94"/>
      <c r="I60" s="94"/>
      <c r="J60" s="94"/>
      <c r="K60" s="94"/>
      <c r="L60" s="94"/>
      <c r="M60" s="94"/>
      <c r="N60" s="94"/>
      <c r="O60" s="94"/>
      <c r="P60" s="94"/>
      <c r="Q60" s="94"/>
      <c r="R60" s="94"/>
      <c r="S60" s="94"/>
      <c r="T60" s="94"/>
      <c r="U60" s="94"/>
      <c r="V60" s="94"/>
      <c r="W60" s="95"/>
    </row>
    <row r="61" spans="1:23" x14ac:dyDescent="0.35">
      <c r="A61" s="100" t="s">
        <v>69</v>
      </c>
      <c r="B61" s="127" t="s">
        <v>117</v>
      </c>
      <c r="C61" s="101"/>
      <c r="D61" s="101"/>
      <c r="E61" s="101"/>
      <c r="F61" s="101"/>
      <c r="G61" s="101"/>
      <c r="H61" s="101"/>
      <c r="I61" s="101"/>
      <c r="J61" s="101"/>
      <c r="K61" s="101"/>
      <c r="L61" s="101"/>
      <c r="M61" s="101"/>
      <c r="N61" s="101"/>
      <c r="O61" s="101"/>
      <c r="P61" s="101"/>
      <c r="Q61" s="101"/>
      <c r="R61" s="101"/>
      <c r="S61" s="101"/>
      <c r="T61" s="101"/>
      <c r="U61" s="101"/>
      <c r="V61" s="101"/>
      <c r="W61" s="105"/>
    </row>
    <row r="62" spans="1:23" x14ac:dyDescent="0.35">
      <c r="A62" s="106"/>
      <c r="B62" s="115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7"/>
      <c r="O62" s="107"/>
      <c r="P62" s="107"/>
      <c r="Q62" s="107"/>
      <c r="R62" s="107"/>
      <c r="S62" s="107"/>
      <c r="T62" s="107"/>
      <c r="U62" s="107"/>
      <c r="V62" s="107"/>
      <c r="W62" s="108"/>
    </row>
    <row r="63" spans="1:23" x14ac:dyDescent="0.35">
      <c r="A63" s="106"/>
      <c r="B63" s="128"/>
      <c r="C63" s="107"/>
      <c r="D63" s="107"/>
      <c r="E63" s="107"/>
      <c r="F63" s="107"/>
      <c r="G63" s="107"/>
      <c r="H63" s="107"/>
      <c r="I63" s="107"/>
      <c r="J63" s="110" t="s">
        <v>118</v>
      </c>
      <c r="K63" s="111"/>
      <c r="L63" s="111"/>
      <c r="M63" s="111"/>
      <c r="N63" s="111"/>
      <c r="O63" s="111"/>
      <c r="P63" s="111"/>
      <c r="Q63" s="111"/>
      <c r="R63" s="111"/>
      <c r="S63" s="111"/>
      <c r="T63" s="111"/>
      <c r="U63" s="114"/>
      <c r="V63" s="107"/>
      <c r="W63" s="108"/>
    </row>
    <row r="64" spans="1:23" ht="24" x14ac:dyDescent="0.35">
      <c r="A64" s="106"/>
      <c r="B64" s="125" t="s">
        <v>119</v>
      </c>
      <c r="C64" s="107"/>
      <c r="D64" s="107"/>
      <c r="E64" s="107"/>
      <c r="F64" s="107"/>
      <c r="G64" s="107"/>
      <c r="H64" s="107"/>
      <c r="I64" s="107"/>
      <c r="J64" s="107"/>
      <c r="K64" s="110" t="s">
        <v>120</v>
      </c>
      <c r="L64" s="111"/>
      <c r="M64" s="111"/>
      <c r="N64" s="111"/>
      <c r="O64" s="111"/>
      <c r="P64" s="111"/>
      <c r="Q64" s="111"/>
      <c r="R64" s="111"/>
      <c r="S64" s="111"/>
      <c r="T64" s="111"/>
      <c r="U64" s="114"/>
      <c r="V64" s="107"/>
      <c r="W64" s="108"/>
    </row>
    <row r="65" spans="1:23" ht="24" x14ac:dyDescent="0.35">
      <c r="A65" s="106"/>
      <c r="B65" s="125" t="s">
        <v>121</v>
      </c>
      <c r="C65" s="107"/>
      <c r="D65" s="107"/>
      <c r="E65" s="107"/>
      <c r="F65" s="107"/>
      <c r="G65" s="107"/>
      <c r="H65" s="107"/>
      <c r="I65" s="107"/>
      <c r="J65" s="107"/>
      <c r="K65" s="110" t="s">
        <v>122</v>
      </c>
      <c r="L65" s="111"/>
      <c r="M65" s="111"/>
      <c r="N65" s="111"/>
      <c r="O65" s="111"/>
      <c r="P65" s="111"/>
      <c r="Q65" s="111"/>
      <c r="R65" s="111"/>
      <c r="S65" s="111"/>
      <c r="T65" s="111"/>
      <c r="U65" s="114"/>
      <c r="V65" s="107"/>
      <c r="W65" s="108"/>
    </row>
    <row r="66" spans="1:23" ht="24" x14ac:dyDescent="0.35">
      <c r="A66" s="106"/>
      <c r="B66" s="125" t="s">
        <v>123</v>
      </c>
      <c r="C66" s="107"/>
      <c r="D66" s="107"/>
      <c r="E66" s="107"/>
      <c r="F66" s="107"/>
      <c r="G66" s="107"/>
      <c r="H66" s="107"/>
      <c r="I66" s="107"/>
      <c r="J66" s="107"/>
      <c r="K66" s="129" t="s">
        <v>112</v>
      </c>
      <c r="L66" s="130"/>
      <c r="M66" s="130"/>
      <c r="N66" s="130"/>
      <c r="O66" s="130"/>
      <c r="P66" s="130"/>
      <c r="Q66" s="130"/>
      <c r="R66" s="130"/>
      <c r="S66" s="130"/>
      <c r="T66" s="130"/>
      <c r="U66" s="130"/>
      <c r="V66" s="114"/>
      <c r="W66" s="108"/>
    </row>
    <row r="67" spans="1:23" ht="24" x14ac:dyDescent="0.35">
      <c r="A67" s="106"/>
      <c r="B67" s="125" t="s">
        <v>124</v>
      </c>
      <c r="C67" s="107"/>
      <c r="D67" s="107"/>
      <c r="E67" s="107"/>
      <c r="F67" s="107"/>
      <c r="G67" s="107"/>
      <c r="H67" s="107"/>
      <c r="I67" s="107"/>
      <c r="J67" s="110" t="s">
        <v>126</v>
      </c>
      <c r="K67" s="111"/>
      <c r="L67" s="111"/>
      <c r="M67" s="111"/>
      <c r="N67" s="111"/>
      <c r="O67" s="111"/>
      <c r="P67" s="111"/>
      <c r="Q67" s="111"/>
      <c r="R67" s="111"/>
      <c r="S67" s="111"/>
      <c r="T67" s="111"/>
      <c r="U67" s="114"/>
      <c r="V67" s="107"/>
      <c r="W67" s="108"/>
    </row>
    <row r="68" spans="1:23" ht="24.5" thickBot="1" x14ac:dyDescent="0.4">
      <c r="A68" s="131"/>
      <c r="B68" s="132" t="s">
        <v>125</v>
      </c>
      <c r="C68" s="133"/>
      <c r="D68" s="133"/>
      <c r="E68" s="133"/>
      <c r="F68" s="133"/>
      <c r="G68" s="133"/>
      <c r="H68" s="133"/>
      <c r="I68" s="133"/>
      <c r="J68" s="133"/>
      <c r="K68" s="133"/>
      <c r="L68" s="133"/>
      <c r="M68" s="133"/>
      <c r="N68" s="133"/>
      <c r="O68" s="133"/>
      <c r="P68" s="133"/>
      <c r="Q68" s="133"/>
      <c r="R68" s="133"/>
      <c r="S68" s="133"/>
      <c r="T68" s="133"/>
      <c r="U68" s="133"/>
      <c r="V68" s="133"/>
      <c r="W68" s="134"/>
    </row>
  </sheetData>
  <mergeCells count="89">
    <mergeCell ref="D58:H58"/>
    <mergeCell ref="I59:K59"/>
    <mergeCell ref="M59:W59"/>
    <mergeCell ref="A61:A68"/>
    <mergeCell ref="B61:B63"/>
    <mergeCell ref="J63:U63"/>
    <mergeCell ref="K64:U64"/>
    <mergeCell ref="K65:U65"/>
    <mergeCell ref="K66:V66"/>
    <mergeCell ref="J67:U67"/>
    <mergeCell ref="B53:B55"/>
    <mergeCell ref="I55:K55"/>
    <mergeCell ref="M55:W55"/>
    <mergeCell ref="C56:K56"/>
    <mergeCell ref="M56:R56"/>
    <mergeCell ref="F57:K57"/>
    <mergeCell ref="M57:U57"/>
    <mergeCell ref="A47:A60"/>
    <mergeCell ref="B47:B48"/>
    <mergeCell ref="C47:K47"/>
    <mergeCell ref="B49:B52"/>
    <mergeCell ref="G49:K49"/>
    <mergeCell ref="M49:W49"/>
    <mergeCell ref="F51:K51"/>
    <mergeCell ref="M51:W51"/>
    <mergeCell ref="G52:K52"/>
    <mergeCell ref="M52:W52"/>
    <mergeCell ref="J42:K42"/>
    <mergeCell ref="M42:W42"/>
    <mergeCell ref="J43:K43"/>
    <mergeCell ref="M43:W43"/>
    <mergeCell ref="D44:H44"/>
    <mergeCell ref="J45:K45"/>
    <mergeCell ref="M45:W45"/>
    <mergeCell ref="M37:W37"/>
    <mergeCell ref="F38:K38"/>
    <mergeCell ref="M38:W38"/>
    <mergeCell ref="B39:B41"/>
    <mergeCell ref="J41:K41"/>
    <mergeCell ref="M41:W41"/>
    <mergeCell ref="I31:K31"/>
    <mergeCell ref="M31:W31"/>
    <mergeCell ref="A33:A46"/>
    <mergeCell ref="B33:B34"/>
    <mergeCell ref="D33:J33"/>
    <mergeCell ref="M33:Q33"/>
    <mergeCell ref="B35:B38"/>
    <mergeCell ref="F35:K35"/>
    <mergeCell ref="M35:W35"/>
    <mergeCell ref="F37:K37"/>
    <mergeCell ref="B25:B27"/>
    <mergeCell ref="J27:L27"/>
    <mergeCell ref="N27:W27"/>
    <mergeCell ref="K28:W28"/>
    <mergeCell ref="H29:K29"/>
    <mergeCell ref="M29:U29"/>
    <mergeCell ref="A19:A32"/>
    <mergeCell ref="B19:B20"/>
    <mergeCell ref="D19:I19"/>
    <mergeCell ref="B21:B24"/>
    <mergeCell ref="F21:K21"/>
    <mergeCell ref="M21:W21"/>
    <mergeCell ref="F23:K23"/>
    <mergeCell ref="M23:W23"/>
    <mergeCell ref="F24:K24"/>
    <mergeCell ref="M24:W24"/>
    <mergeCell ref="L13:W13"/>
    <mergeCell ref="C14:J14"/>
    <mergeCell ref="L14:R14"/>
    <mergeCell ref="F15:J15"/>
    <mergeCell ref="L15:U15"/>
    <mergeCell ref="D16:N16"/>
    <mergeCell ref="M5:Q5"/>
    <mergeCell ref="B7:B10"/>
    <mergeCell ref="F7:J7"/>
    <mergeCell ref="L7:W7"/>
    <mergeCell ref="F9:J9"/>
    <mergeCell ref="L9:W9"/>
    <mergeCell ref="F10:J10"/>
    <mergeCell ref="L10:W10"/>
    <mergeCell ref="A2:A4"/>
    <mergeCell ref="B2:B3"/>
    <mergeCell ref="C2:K2"/>
    <mergeCell ref="D4:H4"/>
    <mergeCell ref="A5:A18"/>
    <mergeCell ref="B5:B6"/>
    <mergeCell ref="D5:J5"/>
    <mergeCell ref="B11:B13"/>
    <mergeCell ref="H13:J1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33467-CDA6-42C1-982F-6C70E6D7A6B0}">
  <sheetPr codeName="Feuil2"/>
  <dimension ref="A1:AS496"/>
  <sheetViews>
    <sheetView zoomScale="90" zoomScaleNormal="90" workbookViewId="0">
      <selection activeCell="F6" sqref="F6:F11"/>
    </sheetView>
  </sheetViews>
  <sheetFormatPr baseColWidth="10" defaultRowHeight="14.5" x14ac:dyDescent="0.35"/>
  <cols>
    <col min="9" max="9" width="21" bestFit="1" customWidth="1"/>
    <col min="10" max="10" width="21.6328125" bestFit="1" customWidth="1"/>
    <col min="11" max="11" width="12" bestFit="1" customWidth="1"/>
    <col min="13" max="26" width="4.90625" bestFit="1" customWidth="1"/>
    <col min="27" max="27" width="4" bestFit="1" customWidth="1"/>
    <col min="28" max="31" width="4.90625" bestFit="1" customWidth="1"/>
    <col min="32" max="32" width="4" bestFit="1" customWidth="1"/>
    <col min="33" max="36" width="4.90625" bestFit="1" customWidth="1"/>
    <col min="37" max="37" width="4" bestFit="1" customWidth="1"/>
    <col min="38" max="44" width="4.90625" bestFit="1" customWidth="1"/>
    <col min="45" max="45" width="4" bestFit="1" customWidth="1"/>
  </cols>
  <sheetData>
    <row r="1" spans="1:45" x14ac:dyDescent="0.35">
      <c r="L1" s="39" t="s">
        <v>70</v>
      </c>
      <c r="M1" s="39"/>
    </row>
    <row r="2" spans="1:45" x14ac:dyDescent="0.35">
      <c r="A2" s="5" t="s">
        <v>16</v>
      </c>
      <c r="C2" s="5" t="s">
        <v>19</v>
      </c>
      <c r="D2" s="5" t="s">
        <v>21</v>
      </c>
      <c r="F2" s="5" t="s">
        <v>71</v>
      </c>
      <c r="G2" s="5"/>
      <c r="I2" s="5" t="s">
        <v>17</v>
      </c>
      <c r="J2" s="5" t="s">
        <v>20</v>
      </c>
      <c r="K2" s="5" t="s">
        <v>75</v>
      </c>
      <c r="L2" s="7" t="s">
        <v>73</v>
      </c>
      <c r="M2" s="43" t="s">
        <v>44</v>
      </c>
      <c r="N2" s="43"/>
      <c r="O2" s="43"/>
      <c r="P2" s="43"/>
      <c r="Q2" s="43"/>
      <c r="R2" s="43" t="s">
        <v>45</v>
      </c>
      <c r="S2" s="43"/>
      <c r="T2" s="43"/>
      <c r="U2" s="43"/>
      <c r="V2" s="43"/>
      <c r="W2" s="43" t="s">
        <v>46</v>
      </c>
      <c r="X2" s="43"/>
      <c r="Y2" s="43"/>
      <c r="Z2" s="43"/>
      <c r="AA2" s="43"/>
      <c r="AB2" s="33" t="s">
        <v>47</v>
      </c>
      <c r="AC2" s="34"/>
      <c r="AD2" s="34"/>
      <c r="AE2" s="34"/>
      <c r="AF2" s="35"/>
      <c r="AG2" s="33" t="s">
        <v>48</v>
      </c>
      <c r="AH2" s="34"/>
      <c r="AI2" s="34"/>
      <c r="AJ2" s="34"/>
      <c r="AK2" s="35"/>
      <c r="AL2" s="33" t="s">
        <v>49</v>
      </c>
      <c r="AM2" s="34"/>
      <c r="AN2" s="34"/>
      <c r="AO2" s="34"/>
      <c r="AP2" s="35"/>
      <c r="AQ2" s="36" t="s">
        <v>74</v>
      </c>
      <c r="AR2" s="37"/>
      <c r="AS2" s="38"/>
    </row>
    <row r="3" spans="1:45" x14ac:dyDescent="0.35">
      <c r="A3" s="8">
        <v>0.35416666666666702</v>
      </c>
      <c r="C3" s="6" t="s">
        <v>3</v>
      </c>
      <c r="D3" s="6">
        <v>1</v>
      </c>
      <c r="F3" s="17">
        <v>45514</v>
      </c>
      <c r="G3" s="17">
        <v>45528</v>
      </c>
      <c r="I3" s="9" t="s">
        <v>22</v>
      </c>
      <c r="J3" s="6" t="s">
        <v>34</v>
      </c>
      <c r="K3" s="44">
        <f>Q3+V3+AA3+AF3+AK3+AP3</f>
        <v>1.395833333333333</v>
      </c>
      <c r="L3" s="45">
        <f>((K3*4.33)+AS3)/4.33</f>
        <v>1.4583814472671282</v>
      </c>
      <c r="M3" s="21" t="s">
        <v>72</v>
      </c>
      <c r="N3" s="21" t="s">
        <v>72</v>
      </c>
      <c r="O3" s="21" t="s">
        <v>72</v>
      </c>
      <c r="P3" s="21" t="s">
        <v>72</v>
      </c>
      <c r="Q3" s="22" t="str">
        <f>IF(M3="R","00:00",SUM(N3-M3)+(P3-O3))</f>
        <v>00:00</v>
      </c>
      <c r="R3" s="23">
        <v>0.35416666666666669</v>
      </c>
      <c r="S3" s="23">
        <v>0.52083333333333337</v>
      </c>
      <c r="T3" s="23">
        <v>0.5625</v>
      </c>
      <c r="U3" s="23">
        <v>0.6875</v>
      </c>
      <c r="V3" s="22">
        <f>IF(R3="R","00:00",SUM(S3-R3)+(U3-T3))</f>
        <v>0.29166666666666669</v>
      </c>
      <c r="W3" s="23">
        <v>0</v>
      </c>
      <c r="X3" s="23">
        <v>0</v>
      </c>
      <c r="Y3" s="23">
        <v>0.52083333333333337</v>
      </c>
      <c r="Z3" s="23">
        <v>0.79166666666666663</v>
      </c>
      <c r="AA3" s="22">
        <f>IF(W3="R","00:00",SUM(X3-W3)+(Z3-Y3))</f>
        <v>0.27083333333333326</v>
      </c>
      <c r="AB3" s="23">
        <v>0</v>
      </c>
      <c r="AC3" s="23">
        <v>0</v>
      </c>
      <c r="AD3" s="23">
        <v>0.5</v>
      </c>
      <c r="AE3" s="23">
        <v>0.79166666666666663</v>
      </c>
      <c r="AF3" s="22">
        <f>IF(AB3="R","00:00",SUM(AC3-AB3)+(AE3-AD3))</f>
        <v>0.29166666666666663</v>
      </c>
      <c r="AG3" s="23">
        <v>0.35416666666666669</v>
      </c>
      <c r="AH3" s="23">
        <v>0.54166666666666663</v>
      </c>
      <c r="AI3" s="23">
        <v>0.5625</v>
      </c>
      <c r="AJ3" s="23">
        <v>0.6875</v>
      </c>
      <c r="AK3" s="22">
        <f>IF(AG3="R","00:00",SUM(AH3-AG3)+(AJ3-AI3))</f>
        <v>0.31249999999999994</v>
      </c>
      <c r="AL3" s="23">
        <v>0</v>
      </c>
      <c r="AM3" s="23">
        <v>0</v>
      </c>
      <c r="AN3" s="23">
        <v>0.52083333333333337</v>
      </c>
      <c r="AO3" s="23">
        <v>0.75</v>
      </c>
      <c r="AP3" s="22">
        <f>IF(AL3="R","00:00",SUM(AM3-AL3)+(AO3-AN3))</f>
        <v>0.22916666666666663</v>
      </c>
      <c r="AQ3" s="23">
        <v>0.75</v>
      </c>
      <c r="AR3" s="23">
        <v>1.0208333333333333</v>
      </c>
      <c r="AS3" s="22">
        <f>(AR3-AQ3)</f>
        <v>0.27083333333333326</v>
      </c>
    </row>
    <row r="4" spans="1:45" x14ac:dyDescent="0.35">
      <c r="A4" s="8">
        <v>0.375</v>
      </c>
      <c r="C4" s="6" t="s">
        <v>2</v>
      </c>
      <c r="D4" s="6">
        <v>2</v>
      </c>
      <c r="I4" s="9" t="s">
        <v>23</v>
      </c>
      <c r="J4" s="6"/>
      <c r="K4" s="44">
        <f t="shared" ref="K4:K14" si="0">Q4+V4+AA4+AF4+AK4+AP4</f>
        <v>1.395833333333333</v>
      </c>
      <c r="L4" s="45">
        <f t="shared" ref="L4:L14" si="1">((K4*4.33)+AS4)/4.33</f>
        <v>1.4583814472671282</v>
      </c>
      <c r="M4" s="23">
        <v>0.375</v>
      </c>
      <c r="N4" s="23">
        <v>0.5</v>
      </c>
      <c r="O4" s="23">
        <v>0.52083333333333337</v>
      </c>
      <c r="P4" s="23">
        <v>0.66666666666666663</v>
      </c>
      <c r="Q4" s="22">
        <f t="shared" ref="Q4:Q14" si="2">IF(M4="R","00:00",SUM(N4-M4)+(P4-O4))</f>
        <v>0.27083333333333326</v>
      </c>
      <c r="R4" s="23">
        <v>0.375</v>
      </c>
      <c r="S4" s="23">
        <v>0.5</v>
      </c>
      <c r="T4" s="23">
        <v>0.52083333333333337</v>
      </c>
      <c r="U4" s="23">
        <v>0.66666666666666663</v>
      </c>
      <c r="V4" s="22">
        <f t="shared" ref="V4:V14" si="3">IF(R4="R","00:00",SUM(S4-R4)+(U4-T4))</f>
        <v>0.27083333333333326</v>
      </c>
      <c r="W4" s="23">
        <v>0.375</v>
      </c>
      <c r="X4" s="23">
        <v>0.54166666666666663</v>
      </c>
      <c r="Y4" s="23">
        <v>0</v>
      </c>
      <c r="Z4" s="23">
        <v>0</v>
      </c>
      <c r="AA4" s="22">
        <f t="shared" ref="AA4:AA14" si="4">IF(W4="R","00:00",SUM(X4-W4)+(Z4-Y4))</f>
        <v>0.16666666666666663</v>
      </c>
      <c r="AB4" s="23">
        <v>0.41666666666666669</v>
      </c>
      <c r="AC4" s="23">
        <v>0.54166666666666663</v>
      </c>
      <c r="AD4" s="23">
        <v>0.5625</v>
      </c>
      <c r="AE4" s="23">
        <v>0.79166666666666663</v>
      </c>
      <c r="AF4" s="22">
        <f t="shared" ref="AF4:AF14" si="5">IF(AB4="R","00:00",SUM(AC4-AB4)+(AE4-AD4))</f>
        <v>0.35416666666666657</v>
      </c>
      <c r="AG4" s="23">
        <v>0.4375</v>
      </c>
      <c r="AH4" s="23">
        <v>0.54166666666666663</v>
      </c>
      <c r="AI4" s="23">
        <v>0.5625</v>
      </c>
      <c r="AJ4" s="23">
        <v>0.79166666666666663</v>
      </c>
      <c r="AK4" s="22">
        <f t="shared" ref="AK4:AK14" si="6">IF(AG4="R","00:00",SUM(AH4-AG4)+(AJ4-AI4))</f>
        <v>0.33333333333333326</v>
      </c>
      <c r="AL4" s="21" t="s">
        <v>72</v>
      </c>
      <c r="AM4" s="21" t="s">
        <v>72</v>
      </c>
      <c r="AN4" s="21" t="s">
        <v>72</v>
      </c>
      <c r="AO4" s="21" t="s">
        <v>72</v>
      </c>
      <c r="AP4" s="22" t="str">
        <f t="shared" ref="AP4:AP14" si="7">IF(AL4="R","00:00",SUM(AM4-AL4)+(AO4-AN4))</f>
        <v>00:00</v>
      </c>
      <c r="AQ4" s="23">
        <v>0.75</v>
      </c>
      <c r="AR4" s="23">
        <v>1.0208333333333333</v>
      </c>
      <c r="AS4" s="22">
        <f t="shared" ref="AS4:AS14" si="8">(AR4-AQ4)</f>
        <v>0.27083333333333326</v>
      </c>
    </row>
    <row r="5" spans="1:45" x14ac:dyDescent="0.35">
      <c r="A5" s="8">
        <v>0.39583333333333298</v>
      </c>
      <c r="C5" s="6" t="s">
        <v>4</v>
      </c>
      <c r="D5" s="6">
        <v>3</v>
      </c>
      <c r="F5" s="5" t="s">
        <v>132</v>
      </c>
      <c r="I5" s="9" t="s">
        <v>24</v>
      </c>
      <c r="J5" s="6" t="s">
        <v>37</v>
      </c>
      <c r="K5" s="44">
        <f t="shared" si="0"/>
        <v>0</v>
      </c>
      <c r="L5" s="45">
        <f t="shared" si="1"/>
        <v>0</v>
      </c>
      <c r="M5" s="24" t="s">
        <v>72</v>
      </c>
      <c r="N5" s="24" t="s">
        <v>72</v>
      </c>
      <c r="O5" s="24" t="s">
        <v>72</v>
      </c>
      <c r="P5" s="24" t="s">
        <v>72</v>
      </c>
      <c r="Q5" s="22" t="str">
        <f t="shared" si="2"/>
        <v>00:00</v>
      </c>
      <c r="R5" s="25"/>
      <c r="S5" s="25"/>
      <c r="T5" s="25"/>
      <c r="U5" s="25"/>
      <c r="V5" s="22">
        <f t="shared" si="3"/>
        <v>0</v>
      </c>
      <c r="W5" s="23"/>
      <c r="X5" s="23"/>
      <c r="Y5" s="23"/>
      <c r="Z5" s="23"/>
      <c r="AA5" s="22">
        <f t="shared" si="4"/>
        <v>0</v>
      </c>
      <c r="AB5" s="23"/>
      <c r="AC5" s="23"/>
      <c r="AD5" s="23"/>
      <c r="AE5" s="23"/>
      <c r="AF5" s="22">
        <f t="shared" si="5"/>
        <v>0</v>
      </c>
      <c r="AG5" s="23"/>
      <c r="AH5" s="23"/>
      <c r="AI5" s="23"/>
      <c r="AJ5" s="23"/>
      <c r="AK5" s="22">
        <f t="shared" si="6"/>
        <v>0</v>
      </c>
      <c r="AL5" s="23"/>
      <c r="AM5" s="23"/>
      <c r="AN5" s="23"/>
      <c r="AO5" s="23"/>
      <c r="AP5" s="22">
        <f t="shared" si="7"/>
        <v>0</v>
      </c>
      <c r="AQ5" s="23"/>
      <c r="AR5" s="23"/>
      <c r="AS5" s="22">
        <f t="shared" si="8"/>
        <v>0</v>
      </c>
    </row>
    <row r="6" spans="1:45" x14ac:dyDescent="0.35">
      <c r="A6" s="8">
        <v>0.41666666666666602</v>
      </c>
      <c r="C6" s="6" t="s">
        <v>5</v>
      </c>
      <c r="D6" s="6">
        <v>4</v>
      </c>
      <c r="F6" s="6" t="s">
        <v>44</v>
      </c>
      <c r="I6" s="9" t="s">
        <v>25</v>
      </c>
      <c r="J6" s="6" t="s">
        <v>38</v>
      </c>
      <c r="K6" s="44">
        <f t="shared" si="0"/>
        <v>0</v>
      </c>
      <c r="L6" s="45">
        <f t="shared" si="1"/>
        <v>0</v>
      </c>
      <c r="M6" s="24" t="s">
        <v>72</v>
      </c>
      <c r="N6" s="24" t="s">
        <v>72</v>
      </c>
      <c r="O6" s="24" t="s">
        <v>72</v>
      </c>
      <c r="P6" s="24" t="s">
        <v>72</v>
      </c>
      <c r="Q6" s="22" t="str">
        <f t="shared" si="2"/>
        <v>00:00</v>
      </c>
      <c r="R6" s="24" t="s">
        <v>72</v>
      </c>
      <c r="S6" s="24" t="s">
        <v>72</v>
      </c>
      <c r="T6" s="24" t="s">
        <v>72</v>
      </c>
      <c r="U6" s="24" t="s">
        <v>72</v>
      </c>
      <c r="V6" s="22" t="str">
        <f t="shared" si="3"/>
        <v>00:00</v>
      </c>
      <c r="W6" s="23"/>
      <c r="X6" s="23"/>
      <c r="Y6" s="23"/>
      <c r="Z6" s="23"/>
      <c r="AA6" s="22">
        <f t="shared" si="4"/>
        <v>0</v>
      </c>
      <c r="AB6" s="23"/>
      <c r="AC6" s="23"/>
      <c r="AD6" s="23"/>
      <c r="AE6" s="23"/>
      <c r="AF6" s="22">
        <f t="shared" si="5"/>
        <v>0</v>
      </c>
      <c r="AG6" s="23"/>
      <c r="AH6" s="23"/>
      <c r="AI6" s="23"/>
      <c r="AJ6" s="23"/>
      <c r="AK6" s="22">
        <f t="shared" si="6"/>
        <v>0</v>
      </c>
      <c r="AL6" s="23"/>
      <c r="AM6" s="23"/>
      <c r="AN6" s="23"/>
      <c r="AO6" s="23"/>
      <c r="AP6" s="22">
        <f t="shared" si="7"/>
        <v>0</v>
      </c>
      <c r="AQ6" s="23"/>
      <c r="AR6" s="23"/>
      <c r="AS6" s="22">
        <f t="shared" si="8"/>
        <v>0</v>
      </c>
    </row>
    <row r="7" spans="1:45" x14ac:dyDescent="0.35">
      <c r="A7" s="8">
        <v>0.437499999999999</v>
      </c>
      <c r="C7" s="6" t="s">
        <v>6</v>
      </c>
      <c r="D7" s="6">
        <v>5</v>
      </c>
      <c r="F7" s="6" t="s">
        <v>45</v>
      </c>
      <c r="I7" s="9" t="s">
        <v>26</v>
      </c>
      <c r="J7" s="6" t="s">
        <v>35</v>
      </c>
      <c r="K7" s="44">
        <f t="shared" si="0"/>
        <v>1</v>
      </c>
      <c r="L7" s="45">
        <f t="shared" si="1"/>
        <v>1</v>
      </c>
      <c r="M7" s="23">
        <v>0.35416666666666669</v>
      </c>
      <c r="N7" s="23">
        <v>0.54166666666666663</v>
      </c>
      <c r="O7" s="23">
        <v>0</v>
      </c>
      <c r="P7" s="23">
        <v>0</v>
      </c>
      <c r="Q7" s="22">
        <f t="shared" si="2"/>
        <v>0.18749999999999994</v>
      </c>
      <c r="R7" s="23">
        <v>0.375</v>
      </c>
      <c r="S7" s="23">
        <v>0.52083333333333337</v>
      </c>
      <c r="T7" s="23">
        <v>0.5625</v>
      </c>
      <c r="U7" s="23">
        <v>0.66666666666666663</v>
      </c>
      <c r="V7" s="22">
        <f t="shared" si="3"/>
        <v>0.25</v>
      </c>
      <c r="W7" s="23">
        <v>0.375</v>
      </c>
      <c r="X7" s="23">
        <v>0.5</v>
      </c>
      <c r="Y7" s="23">
        <v>0</v>
      </c>
      <c r="Z7" s="23">
        <v>0</v>
      </c>
      <c r="AA7" s="22">
        <f t="shared" si="4"/>
        <v>0.125</v>
      </c>
      <c r="AB7" s="23">
        <v>0.375</v>
      </c>
      <c r="AC7" s="23">
        <v>0.52083333333333337</v>
      </c>
      <c r="AD7" s="23">
        <v>0.5625</v>
      </c>
      <c r="AE7" s="23">
        <v>0.66666666666666663</v>
      </c>
      <c r="AF7" s="22">
        <f t="shared" si="5"/>
        <v>0.25</v>
      </c>
      <c r="AG7" s="23">
        <v>0.35416666666666669</v>
      </c>
      <c r="AH7" s="23">
        <v>0.54166666666666663</v>
      </c>
      <c r="AI7" s="23">
        <v>0</v>
      </c>
      <c r="AJ7" s="23">
        <v>0</v>
      </c>
      <c r="AK7" s="22">
        <f t="shared" si="6"/>
        <v>0.18749999999999994</v>
      </c>
      <c r="AL7" s="23">
        <v>0</v>
      </c>
      <c r="AM7" s="23">
        <v>0</v>
      </c>
      <c r="AN7" s="23">
        <v>0</v>
      </c>
      <c r="AO7" s="23">
        <v>0</v>
      </c>
      <c r="AP7" s="22">
        <f t="shared" si="7"/>
        <v>0</v>
      </c>
      <c r="AQ7" s="23">
        <v>0</v>
      </c>
      <c r="AR7" s="23">
        <v>0</v>
      </c>
      <c r="AS7" s="22">
        <f t="shared" si="8"/>
        <v>0</v>
      </c>
    </row>
    <row r="8" spans="1:45" x14ac:dyDescent="0.35">
      <c r="A8" s="8">
        <v>0.45833333333333198</v>
      </c>
      <c r="C8" s="6" t="s">
        <v>7</v>
      </c>
      <c r="D8" s="6">
        <v>6</v>
      </c>
      <c r="F8" s="6" t="s">
        <v>46</v>
      </c>
      <c r="I8" s="9" t="s">
        <v>27</v>
      </c>
      <c r="J8" s="6"/>
      <c r="K8" s="44">
        <f t="shared" si="0"/>
        <v>0</v>
      </c>
      <c r="L8" s="45">
        <f t="shared" si="1"/>
        <v>0</v>
      </c>
      <c r="M8" s="24" t="s">
        <v>72</v>
      </c>
      <c r="N8" s="24" t="s">
        <v>72</v>
      </c>
      <c r="O8" s="24" t="s">
        <v>72</v>
      </c>
      <c r="P8" s="24" t="s">
        <v>72</v>
      </c>
      <c r="Q8" s="22" t="str">
        <f t="shared" si="2"/>
        <v>00:00</v>
      </c>
      <c r="R8" s="25"/>
      <c r="S8" s="25"/>
      <c r="T8" s="25"/>
      <c r="U8" s="25"/>
      <c r="V8" s="22">
        <f t="shared" si="3"/>
        <v>0</v>
      </c>
      <c r="W8" s="23"/>
      <c r="X8" s="23"/>
      <c r="Y8" s="23"/>
      <c r="Z8" s="23"/>
      <c r="AA8" s="22">
        <f t="shared" si="4"/>
        <v>0</v>
      </c>
      <c r="AB8" s="23"/>
      <c r="AC8" s="23"/>
      <c r="AD8" s="23"/>
      <c r="AE8" s="23"/>
      <c r="AF8" s="22">
        <f t="shared" si="5"/>
        <v>0</v>
      </c>
      <c r="AG8" s="23"/>
      <c r="AH8" s="23"/>
      <c r="AI8" s="23"/>
      <c r="AJ8" s="23"/>
      <c r="AK8" s="22">
        <f t="shared" si="6"/>
        <v>0</v>
      </c>
      <c r="AL8" s="23"/>
      <c r="AM8" s="23"/>
      <c r="AN8" s="23"/>
      <c r="AO8" s="23"/>
      <c r="AP8" s="22">
        <f t="shared" si="7"/>
        <v>0</v>
      </c>
      <c r="AQ8" s="23"/>
      <c r="AR8" s="23"/>
      <c r="AS8" s="22">
        <f t="shared" si="8"/>
        <v>0</v>
      </c>
    </row>
    <row r="9" spans="1:45" x14ac:dyDescent="0.35">
      <c r="A9" s="8">
        <v>0.47916666666666502</v>
      </c>
      <c r="C9" s="6" t="s">
        <v>8</v>
      </c>
      <c r="D9" s="6">
        <v>7</v>
      </c>
      <c r="F9" s="6" t="s">
        <v>47</v>
      </c>
      <c r="I9" s="9" t="s">
        <v>28</v>
      </c>
      <c r="J9" s="6" t="s">
        <v>39</v>
      </c>
      <c r="K9" s="44">
        <f t="shared" si="0"/>
        <v>0</v>
      </c>
      <c r="L9" s="45">
        <f t="shared" si="1"/>
        <v>0</v>
      </c>
      <c r="M9" s="24" t="s">
        <v>72</v>
      </c>
      <c r="N9" s="24" t="s">
        <v>72</v>
      </c>
      <c r="O9" s="24" t="s">
        <v>72</v>
      </c>
      <c r="P9" s="24" t="s">
        <v>72</v>
      </c>
      <c r="Q9" s="22" t="str">
        <f t="shared" si="2"/>
        <v>00:00</v>
      </c>
      <c r="R9" s="25"/>
      <c r="S9" s="25"/>
      <c r="T9" s="25"/>
      <c r="U9" s="25"/>
      <c r="V9" s="22">
        <f t="shared" si="3"/>
        <v>0</v>
      </c>
      <c r="W9" s="23"/>
      <c r="X9" s="23"/>
      <c r="Y9" s="23"/>
      <c r="Z9" s="23"/>
      <c r="AA9" s="22">
        <f t="shared" si="4"/>
        <v>0</v>
      </c>
      <c r="AB9" s="23"/>
      <c r="AC9" s="23"/>
      <c r="AD9" s="23"/>
      <c r="AE9" s="23"/>
      <c r="AF9" s="22">
        <f t="shared" si="5"/>
        <v>0</v>
      </c>
      <c r="AG9" s="23"/>
      <c r="AH9" s="23"/>
      <c r="AI9" s="23"/>
      <c r="AJ9" s="23"/>
      <c r="AK9" s="22">
        <f t="shared" si="6"/>
        <v>0</v>
      </c>
      <c r="AL9" s="23"/>
      <c r="AM9" s="23"/>
      <c r="AN9" s="23"/>
      <c r="AO9" s="23"/>
      <c r="AP9" s="22">
        <f t="shared" si="7"/>
        <v>0</v>
      </c>
      <c r="AQ9" s="23"/>
      <c r="AR9" s="23"/>
      <c r="AS9" s="22">
        <f t="shared" si="8"/>
        <v>0</v>
      </c>
    </row>
    <row r="10" spans="1:45" x14ac:dyDescent="0.35">
      <c r="A10" s="8">
        <v>0.499999999999998</v>
      </c>
      <c r="C10" s="6" t="s">
        <v>9</v>
      </c>
      <c r="D10" s="6">
        <v>8</v>
      </c>
      <c r="F10" s="6" t="s">
        <v>48</v>
      </c>
      <c r="I10" s="9" t="s">
        <v>29</v>
      </c>
      <c r="J10" s="6" t="s">
        <v>41</v>
      </c>
      <c r="K10" s="44">
        <f t="shared" si="0"/>
        <v>0</v>
      </c>
      <c r="L10" s="45">
        <f t="shared" si="1"/>
        <v>0</v>
      </c>
      <c r="M10" s="24" t="s">
        <v>72</v>
      </c>
      <c r="N10" s="24" t="s">
        <v>72</v>
      </c>
      <c r="O10" s="24" t="s">
        <v>72</v>
      </c>
      <c r="P10" s="24" t="s">
        <v>72</v>
      </c>
      <c r="Q10" s="22" t="str">
        <f t="shared" si="2"/>
        <v>00:00</v>
      </c>
      <c r="R10" s="25"/>
      <c r="S10" s="25"/>
      <c r="T10" s="25"/>
      <c r="U10" s="25"/>
      <c r="V10" s="22">
        <f t="shared" si="3"/>
        <v>0</v>
      </c>
      <c r="W10" s="23"/>
      <c r="X10" s="23"/>
      <c r="Y10" s="23"/>
      <c r="Z10" s="23"/>
      <c r="AA10" s="22">
        <f t="shared" si="4"/>
        <v>0</v>
      </c>
      <c r="AB10" s="23"/>
      <c r="AC10" s="23"/>
      <c r="AD10" s="23"/>
      <c r="AE10" s="23"/>
      <c r="AF10" s="22">
        <f t="shared" si="5"/>
        <v>0</v>
      </c>
      <c r="AG10" s="23"/>
      <c r="AH10" s="23"/>
      <c r="AI10" s="23"/>
      <c r="AJ10" s="23"/>
      <c r="AK10" s="22">
        <f t="shared" si="6"/>
        <v>0</v>
      </c>
      <c r="AL10" s="23"/>
      <c r="AM10" s="23"/>
      <c r="AN10" s="23"/>
      <c r="AO10" s="23"/>
      <c r="AP10" s="22">
        <f t="shared" si="7"/>
        <v>0</v>
      </c>
      <c r="AQ10" s="23"/>
      <c r="AR10" s="23"/>
      <c r="AS10" s="22">
        <f t="shared" si="8"/>
        <v>0</v>
      </c>
    </row>
    <row r="11" spans="1:45" x14ac:dyDescent="0.35">
      <c r="A11" s="8">
        <v>0.52083333333333104</v>
      </c>
      <c r="C11" s="6" t="s">
        <v>10</v>
      </c>
      <c r="D11" s="6">
        <v>9</v>
      </c>
      <c r="F11" s="6" t="s">
        <v>49</v>
      </c>
      <c r="I11" s="9" t="s">
        <v>30</v>
      </c>
      <c r="J11" s="6" t="s">
        <v>40</v>
      </c>
      <c r="K11" s="44">
        <f t="shared" si="0"/>
        <v>0</v>
      </c>
      <c r="L11" s="45">
        <f t="shared" si="1"/>
        <v>0</v>
      </c>
      <c r="M11" s="24" t="s">
        <v>72</v>
      </c>
      <c r="N11" s="24" t="s">
        <v>72</v>
      </c>
      <c r="O11" s="24" t="s">
        <v>72</v>
      </c>
      <c r="P11" s="24" t="s">
        <v>72</v>
      </c>
      <c r="Q11" s="22" t="str">
        <f t="shared" si="2"/>
        <v>00:00</v>
      </c>
      <c r="R11" s="25"/>
      <c r="S11" s="25"/>
      <c r="T11" s="25"/>
      <c r="U11" s="25"/>
      <c r="V11" s="22">
        <f t="shared" si="3"/>
        <v>0</v>
      </c>
      <c r="W11" s="23"/>
      <c r="X11" s="23"/>
      <c r="Y11" s="23"/>
      <c r="Z11" s="23"/>
      <c r="AA11" s="22">
        <f t="shared" si="4"/>
        <v>0</v>
      </c>
      <c r="AB11" s="23"/>
      <c r="AC11" s="23"/>
      <c r="AD11" s="23"/>
      <c r="AE11" s="23"/>
      <c r="AF11" s="22">
        <f t="shared" si="5"/>
        <v>0</v>
      </c>
      <c r="AG11" s="23"/>
      <c r="AH11" s="23"/>
      <c r="AI11" s="23"/>
      <c r="AJ11" s="23"/>
      <c r="AK11" s="22">
        <f t="shared" si="6"/>
        <v>0</v>
      </c>
      <c r="AL11" s="23"/>
      <c r="AM11" s="23"/>
      <c r="AN11" s="23"/>
      <c r="AO11" s="23"/>
      <c r="AP11" s="22">
        <f t="shared" si="7"/>
        <v>0</v>
      </c>
      <c r="AQ11" s="23"/>
      <c r="AR11" s="23"/>
      <c r="AS11" s="22">
        <f t="shared" si="8"/>
        <v>0</v>
      </c>
    </row>
    <row r="12" spans="1:45" x14ac:dyDescent="0.35">
      <c r="A12" s="8">
        <v>0.54166666666666397</v>
      </c>
      <c r="C12" s="6" t="s">
        <v>11</v>
      </c>
      <c r="D12" s="6">
        <v>10</v>
      </c>
      <c r="I12" s="9" t="s">
        <v>31</v>
      </c>
      <c r="J12" s="6" t="s">
        <v>36</v>
      </c>
      <c r="K12" s="44">
        <f t="shared" si="0"/>
        <v>0</v>
      </c>
      <c r="L12" s="45">
        <f t="shared" si="1"/>
        <v>0</v>
      </c>
      <c r="M12" s="23"/>
      <c r="N12" s="23"/>
      <c r="O12" s="23"/>
      <c r="P12" s="23"/>
      <c r="Q12" s="22">
        <f t="shared" si="2"/>
        <v>0</v>
      </c>
      <c r="R12" s="25"/>
      <c r="S12" s="25"/>
      <c r="T12" s="25"/>
      <c r="U12" s="25"/>
      <c r="V12" s="22">
        <f t="shared" si="3"/>
        <v>0</v>
      </c>
      <c r="W12" s="23"/>
      <c r="X12" s="23"/>
      <c r="Y12" s="23"/>
      <c r="Z12" s="23"/>
      <c r="AA12" s="22">
        <f t="shared" si="4"/>
        <v>0</v>
      </c>
      <c r="AB12" s="23"/>
      <c r="AC12" s="23"/>
      <c r="AD12" s="23"/>
      <c r="AE12" s="23"/>
      <c r="AF12" s="22">
        <f t="shared" si="5"/>
        <v>0</v>
      </c>
      <c r="AG12" s="23"/>
      <c r="AH12" s="23"/>
      <c r="AI12" s="23"/>
      <c r="AJ12" s="23"/>
      <c r="AK12" s="22">
        <f t="shared" si="6"/>
        <v>0</v>
      </c>
      <c r="AL12" s="23"/>
      <c r="AM12" s="23"/>
      <c r="AN12" s="23"/>
      <c r="AO12" s="23"/>
      <c r="AP12" s="22">
        <f t="shared" si="7"/>
        <v>0</v>
      </c>
      <c r="AQ12" s="23"/>
      <c r="AR12" s="23"/>
      <c r="AS12" s="22">
        <f t="shared" si="8"/>
        <v>0</v>
      </c>
    </row>
    <row r="13" spans="1:45" x14ac:dyDescent="0.35">
      <c r="A13" s="8">
        <v>0.562499999999997</v>
      </c>
      <c r="C13" s="6" t="s">
        <v>12</v>
      </c>
      <c r="D13" s="6">
        <v>11</v>
      </c>
      <c r="I13" s="9" t="s">
        <v>32</v>
      </c>
      <c r="J13" s="6" t="s">
        <v>42</v>
      </c>
      <c r="K13" s="44">
        <f t="shared" si="0"/>
        <v>1.3958333333333335</v>
      </c>
      <c r="L13" s="45">
        <f t="shared" si="1"/>
        <v>1.4583814472671286</v>
      </c>
      <c r="M13" s="24" t="s">
        <v>72</v>
      </c>
      <c r="N13" s="24" t="s">
        <v>72</v>
      </c>
      <c r="O13" s="24" t="s">
        <v>72</v>
      </c>
      <c r="P13" s="24" t="s">
        <v>72</v>
      </c>
      <c r="Q13" s="22" t="str">
        <f t="shared" si="2"/>
        <v>00:00</v>
      </c>
      <c r="R13" s="23">
        <v>0.41666666666666669</v>
      </c>
      <c r="S13" s="23">
        <v>0.52083333333333337</v>
      </c>
      <c r="T13" s="23">
        <v>0.54166666666666663</v>
      </c>
      <c r="U13" s="23">
        <v>0.75</v>
      </c>
      <c r="V13" s="22">
        <f t="shared" si="3"/>
        <v>0.31250000000000006</v>
      </c>
      <c r="W13" s="23">
        <v>0.45833333333333331</v>
      </c>
      <c r="X13" s="23">
        <v>0.52083333333333337</v>
      </c>
      <c r="Y13" s="23">
        <v>0.54166666666666663</v>
      </c>
      <c r="Z13" s="23">
        <v>0.75</v>
      </c>
      <c r="AA13" s="22">
        <f t="shared" si="4"/>
        <v>0.27083333333333343</v>
      </c>
      <c r="AB13" s="23">
        <v>0.5</v>
      </c>
      <c r="AC13" s="23">
        <v>0.54166666666666663</v>
      </c>
      <c r="AD13" s="23">
        <v>0.5625</v>
      </c>
      <c r="AE13" s="23">
        <v>0.79166666666666663</v>
      </c>
      <c r="AF13" s="22">
        <f t="shared" si="5"/>
        <v>0.27083333333333326</v>
      </c>
      <c r="AG13" s="23">
        <v>0.41666666666666669</v>
      </c>
      <c r="AH13" s="23">
        <v>0.5625</v>
      </c>
      <c r="AI13" s="23">
        <v>0.58333333333333337</v>
      </c>
      <c r="AJ13" s="23">
        <v>0.75</v>
      </c>
      <c r="AK13" s="22">
        <f t="shared" si="6"/>
        <v>0.31249999999999994</v>
      </c>
      <c r="AL13" s="23">
        <v>0</v>
      </c>
      <c r="AM13" s="23">
        <v>0</v>
      </c>
      <c r="AN13" s="23">
        <v>0.52083333333333337</v>
      </c>
      <c r="AO13" s="23">
        <v>0.75</v>
      </c>
      <c r="AP13" s="22">
        <f t="shared" si="7"/>
        <v>0.22916666666666663</v>
      </c>
      <c r="AQ13" s="23">
        <v>0.75</v>
      </c>
      <c r="AR13" s="23">
        <v>1.0208333333333333</v>
      </c>
      <c r="AS13" s="22">
        <f t="shared" si="8"/>
        <v>0.27083333333333326</v>
      </c>
    </row>
    <row r="14" spans="1:45" x14ac:dyDescent="0.35">
      <c r="A14" s="8">
        <v>0.58333333333333004</v>
      </c>
      <c r="C14" s="6" t="s">
        <v>13</v>
      </c>
      <c r="D14" s="6">
        <v>12</v>
      </c>
      <c r="I14" s="9" t="s">
        <v>33</v>
      </c>
      <c r="J14" s="6" t="s">
        <v>43</v>
      </c>
      <c r="K14" s="44">
        <f t="shared" si="0"/>
        <v>0.8125</v>
      </c>
      <c r="L14" s="45">
        <f t="shared" si="1"/>
        <v>0.87504811393379522</v>
      </c>
      <c r="M14" s="24" t="s">
        <v>72</v>
      </c>
      <c r="N14" s="24" t="s">
        <v>72</v>
      </c>
      <c r="O14" s="24" t="s">
        <v>72</v>
      </c>
      <c r="P14" s="24" t="s">
        <v>72</v>
      </c>
      <c r="Q14" s="22" t="str">
        <f t="shared" si="2"/>
        <v>00:00</v>
      </c>
      <c r="R14" s="23"/>
      <c r="S14" s="23"/>
      <c r="T14" s="23">
        <v>0.54166666666666663</v>
      </c>
      <c r="U14" s="23">
        <v>0.79166666666666663</v>
      </c>
      <c r="V14" s="22">
        <f t="shared" si="3"/>
        <v>0.25</v>
      </c>
      <c r="W14" s="23">
        <v>0.41666666666666669</v>
      </c>
      <c r="X14" s="23">
        <v>0.52083333333333337</v>
      </c>
      <c r="Y14" s="23">
        <v>0.54166666666666663</v>
      </c>
      <c r="Z14" s="23">
        <v>0.70833333333333337</v>
      </c>
      <c r="AA14" s="22">
        <f t="shared" si="4"/>
        <v>0.27083333333333343</v>
      </c>
      <c r="AB14" s="23"/>
      <c r="AC14" s="23"/>
      <c r="AD14" s="23"/>
      <c r="AE14" s="23"/>
      <c r="AF14" s="22">
        <f t="shared" si="5"/>
        <v>0</v>
      </c>
      <c r="AG14" s="23">
        <v>0.47916666666666669</v>
      </c>
      <c r="AH14" s="23">
        <v>0.5625</v>
      </c>
      <c r="AI14" s="23">
        <v>0.58333333333333337</v>
      </c>
      <c r="AJ14" s="23">
        <v>0.79166666666666663</v>
      </c>
      <c r="AK14" s="22">
        <f t="shared" si="6"/>
        <v>0.29166666666666657</v>
      </c>
      <c r="AL14" s="23"/>
      <c r="AM14" s="23"/>
      <c r="AN14" s="23"/>
      <c r="AO14" s="23"/>
      <c r="AP14" s="22">
        <f t="shared" si="7"/>
        <v>0</v>
      </c>
      <c r="AQ14" s="23">
        <v>0.75</v>
      </c>
      <c r="AR14" s="23">
        <v>1.0208333333333333</v>
      </c>
      <c r="AS14" s="22">
        <f t="shared" si="8"/>
        <v>0.27083333333333326</v>
      </c>
    </row>
    <row r="15" spans="1:45" x14ac:dyDescent="0.35">
      <c r="A15" s="8">
        <v>0.60416666666666297</v>
      </c>
      <c r="I15" s="7"/>
      <c r="J15" s="6"/>
      <c r="K15" s="28"/>
      <c r="L15" s="29"/>
      <c r="M15" s="30"/>
      <c r="N15" s="30"/>
      <c r="O15" s="30"/>
      <c r="P15" s="30"/>
      <c r="Q15" s="31"/>
      <c r="R15" s="32"/>
      <c r="S15" s="32"/>
      <c r="T15" s="40"/>
      <c r="U15" s="41"/>
      <c r="V15" s="42"/>
      <c r="W15" s="41"/>
      <c r="X15" s="41"/>
      <c r="Y15" s="41"/>
      <c r="Z15" s="41"/>
      <c r="AA15" s="42"/>
      <c r="AB15" s="23"/>
      <c r="AC15" s="23"/>
      <c r="AD15" s="23"/>
      <c r="AE15" s="23"/>
      <c r="AF15" s="22"/>
      <c r="AG15" s="23"/>
      <c r="AH15" s="23"/>
      <c r="AI15" s="23"/>
      <c r="AJ15" s="23"/>
      <c r="AK15" s="22"/>
      <c r="AL15" s="23"/>
      <c r="AM15" s="23"/>
      <c r="AN15" s="23"/>
      <c r="AO15" s="23"/>
      <c r="AP15" s="22"/>
      <c r="AQ15" s="23"/>
      <c r="AR15" s="23"/>
      <c r="AS15" s="22"/>
    </row>
    <row r="16" spans="1:45" x14ac:dyDescent="0.35">
      <c r="A16" s="8">
        <v>0.624999999999996</v>
      </c>
      <c r="C16" s="5" t="s">
        <v>50</v>
      </c>
      <c r="D16" s="6">
        <v>2024</v>
      </c>
      <c r="I16" s="7"/>
      <c r="J16" s="6"/>
      <c r="K16" s="27"/>
      <c r="L16" s="27"/>
      <c r="M16" s="27"/>
      <c r="N16" s="27"/>
      <c r="O16" s="27"/>
      <c r="P16" s="27"/>
      <c r="Q16" s="27"/>
      <c r="R16" s="27"/>
      <c r="S16" s="27"/>
    </row>
    <row r="17" spans="1:19" x14ac:dyDescent="0.35">
      <c r="A17" s="8">
        <v>0.64583333333332904</v>
      </c>
      <c r="C17" s="18" t="s">
        <v>51</v>
      </c>
      <c r="D17" s="19">
        <f>DATE($D$16,1,1)</f>
        <v>45292</v>
      </c>
      <c r="I17" s="7"/>
      <c r="J17" s="6"/>
      <c r="K17" s="27"/>
      <c r="L17" s="27"/>
      <c r="M17" s="27"/>
      <c r="N17" s="27"/>
      <c r="O17" s="27"/>
      <c r="P17" s="27"/>
      <c r="Q17" s="27"/>
      <c r="R17" s="27"/>
      <c r="S17" s="27"/>
    </row>
    <row r="18" spans="1:19" x14ac:dyDescent="0.35">
      <c r="A18" s="8">
        <v>0.66666666666666197</v>
      </c>
      <c r="C18" s="18" t="s">
        <v>52</v>
      </c>
      <c r="D18" s="19">
        <f>ROUND(DATE($D$16,4,MOD(234-11*MOD($D$16,19),30))/7,0)*7-6</f>
        <v>45382</v>
      </c>
      <c r="I18" s="7"/>
      <c r="J18" s="6"/>
      <c r="K18" s="27"/>
      <c r="L18" s="27"/>
      <c r="M18" s="27"/>
      <c r="N18" s="27"/>
      <c r="O18" s="27"/>
      <c r="P18" s="27"/>
      <c r="Q18" s="27"/>
      <c r="R18" s="27"/>
      <c r="S18" s="27"/>
    </row>
    <row r="19" spans="1:19" x14ac:dyDescent="0.35">
      <c r="A19" s="8">
        <v>0.687499999999995</v>
      </c>
      <c r="C19" s="18" t="s">
        <v>53</v>
      </c>
      <c r="D19" s="19">
        <f>D18+1</f>
        <v>45383</v>
      </c>
      <c r="I19" s="7"/>
      <c r="J19" s="6"/>
      <c r="K19" s="27"/>
      <c r="L19" s="27"/>
      <c r="M19" s="27"/>
      <c r="N19" s="27"/>
      <c r="O19" s="27"/>
      <c r="P19" s="27"/>
      <c r="Q19" s="27"/>
      <c r="R19" s="27"/>
      <c r="S19" s="27"/>
    </row>
    <row r="20" spans="1:19" x14ac:dyDescent="0.35">
      <c r="A20" s="8">
        <v>0.70833333333332804</v>
      </c>
      <c r="C20" s="18" t="s">
        <v>54</v>
      </c>
      <c r="D20" s="19">
        <f>DATE($D$16,5,1)</f>
        <v>45413</v>
      </c>
      <c r="I20" s="7"/>
      <c r="J20" s="6"/>
      <c r="K20" s="27"/>
      <c r="L20" s="27"/>
      <c r="M20" s="27"/>
      <c r="N20" s="27"/>
      <c r="O20" s="27"/>
      <c r="P20" s="27"/>
      <c r="Q20" s="27"/>
      <c r="R20" s="27"/>
      <c r="S20" s="27"/>
    </row>
    <row r="21" spans="1:19" x14ac:dyDescent="0.35">
      <c r="A21" s="8">
        <v>0.72916666666666097</v>
      </c>
      <c r="C21" s="18" t="s">
        <v>55</v>
      </c>
      <c r="D21" s="19">
        <f>DATE($D$16,5,8)</f>
        <v>45420</v>
      </c>
      <c r="I21" s="7"/>
      <c r="J21" s="6"/>
      <c r="K21" s="27"/>
      <c r="L21" s="27"/>
      <c r="M21" s="27"/>
      <c r="N21" s="27"/>
      <c r="O21" s="27"/>
      <c r="P21" s="27"/>
      <c r="Q21" s="27"/>
      <c r="R21" s="27"/>
      <c r="S21" s="27"/>
    </row>
    <row r="22" spans="1:19" x14ac:dyDescent="0.35">
      <c r="A22" s="8">
        <v>0.749999999999994</v>
      </c>
      <c r="C22" s="18" t="s">
        <v>56</v>
      </c>
      <c r="D22" s="19">
        <f>D18+39</f>
        <v>45421</v>
      </c>
      <c r="I22" s="7"/>
      <c r="J22" s="6"/>
      <c r="K22" s="27"/>
      <c r="L22" s="27"/>
      <c r="M22" s="27"/>
      <c r="N22" s="27"/>
      <c r="O22" s="27"/>
      <c r="P22" s="27"/>
      <c r="Q22" s="27"/>
      <c r="R22" s="27"/>
      <c r="S22" s="27"/>
    </row>
    <row r="23" spans="1:19" x14ac:dyDescent="0.35">
      <c r="A23" s="8">
        <v>0.77083333333332704</v>
      </c>
      <c r="C23" s="18" t="s">
        <v>57</v>
      </c>
      <c r="D23" s="19">
        <f>D18+49</f>
        <v>45431</v>
      </c>
      <c r="I23" s="7"/>
      <c r="J23" s="6"/>
      <c r="K23" s="27"/>
      <c r="L23" s="27"/>
      <c r="M23" s="27"/>
      <c r="N23" s="27"/>
      <c r="O23" s="27"/>
      <c r="P23" s="27"/>
      <c r="Q23" s="27"/>
      <c r="R23" s="27"/>
      <c r="S23" s="27"/>
    </row>
    <row r="24" spans="1:19" ht="19" x14ac:dyDescent="0.35">
      <c r="A24" s="8">
        <v>0.79166666666665997</v>
      </c>
      <c r="C24" s="18" t="s">
        <v>58</v>
      </c>
      <c r="D24" s="19">
        <f>D18+50</f>
        <v>45432</v>
      </c>
      <c r="I24" s="7"/>
      <c r="J24" s="6"/>
      <c r="K24" s="27"/>
      <c r="L24" s="27"/>
      <c r="M24" s="27"/>
      <c r="N24" s="27"/>
      <c r="O24" s="27"/>
      <c r="P24" s="27"/>
      <c r="Q24" s="27"/>
      <c r="R24" s="27"/>
      <c r="S24" s="27"/>
    </row>
    <row r="25" spans="1:19" x14ac:dyDescent="0.35">
      <c r="C25" s="18" t="s">
        <v>59</v>
      </c>
      <c r="D25" s="19">
        <f>DATE($D$16,7,14)</f>
        <v>45487</v>
      </c>
      <c r="I25" s="7"/>
      <c r="J25" s="6"/>
      <c r="K25" s="27"/>
      <c r="L25" s="27"/>
      <c r="M25" s="27"/>
      <c r="N25" s="27"/>
      <c r="O25" s="27"/>
      <c r="P25" s="27"/>
      <c r="Q25" s="27"/>
      <c r="R25" s="27"/>
      <c r="S25" s="27"/>
    </row>
    <row r="26" spans="1:19" x14ac:dyDescent="0.35">
      <c r="A26" s="5" t="s">
        <v>18</v>
      </c>
      <c r="C26" s="18" t="s">
        <v>60</v>
      </c>
      <c r="D26" s="19">
        <f>DATE($D$16,8,15)</f>
        <v>45519</v>
      </c>
      <c r="I26" s="7"/>
      <c r="J26" s="6"/>
      <c r="K26" s="27"/>
      <c r="L26" s="27"/>
      <c r="M26" s="27"/>
      <c r="N26" s="27"/>
      <c r="O26" s="27"/>
      <c r="P26" s="27"/>
      <c r="Q26" s="27"/>
      <c r="R26" s="27"/>
      <c r="S26" s="27"/>
    </row>
    <row r="27" spans="1:19" x14ac:dyDescent="0.35">
      <c r="A27" s="6">
        <v>2024</v>
      </c>
      <c r="C27" s="18" t="s">
        <v>61</v>
      </c>
      <c r="D27" s="19">
        <f>DATE($D$16,11,1)</f>
        <v>45597</v>
      </c>
      <c r="I27" s="7"/>
      <c r="J27" s="6"/>
      <c r="K27" s="27"/>
      <c r="L27" s="27"/>
      <c r="M27" s="27"/>
      <c r="N27" s="27"/>
      <c r="O27" s="27"/>
      <c r="P27" s="27"/>
      <c r="Q27" s="27"/>
      <c r="R27" s="27"/>
      <c r="S27" s="27"/>
    </row>
    <row r="28" spans="1:19" x14ac:dyDescent="0.35">
      <c r="A28" s="6">
        <v>2025</v>
      </c>
      <c r="C28" s="18" t="s">
        <v>62</v>
      </c>
      <c r="D28" s="19">
        <f>DATE($D$16,11,11)</f>
        <v>45607</v>
      </c>
      <c r="K28" s="27"/>
      <c r="L28" s="27"/>
      <c r="M28" s="27"/>
      <c r="N28" s="27"/>
      <c r="O28" s="27"/>
      <c r="P28" s="27"/>
      <c r="Q28" s="27"/>
      <c r="R28" s="27"/>
      <c r="S28" s="27"/>
    </row>
    <row r="29" spans="1:19" x14ac:dyDescent="0.35">
      <c r="A29" s="6">
        <v>2026</v>
      </c>
      <c r="C29" s="18" t="s">
        <v>63</v>
      </c>
      <c r="D29" s="19">
        <f>DATE($D$16,12,25)</f>
        <v>45651</v>
      </c>
      <c r="K29" s="27"/>
      <c r="L29" s="27"/>
      <c r="M29" s="27"/>
      <c r="N29" s="27"/>
      <c r="O29" s="27"/>
      <c r="P29" s="27"/>
      <c r="Q29" s="27"/>
      <c r="R29" s="27"/>
      <c r="S29" s="27"/>
    </row>
    <row r="30" spans="1:19" x14ac:dyDescent="0.35">
      <c r="A30" s="6">
        <v>2027</v>
      </c>
      <c r="K30" s="27"/>
      <c r="L30" s="27"/>
      <c r="M30" s="27"/>
      <c r="N30" s="27"/>
      <c r="O30" s="27"/>
      <c r="P30" s="27"/>
      <c r="Q30" s="27"/>
      <c r="R30" s="27"/>
      <c r="S30" s="27"/>
    </row>
    <row r="31" spans="1:19" x14ac:dyDescent="0.35">
      <c r="A31" s="6">
        <v>2028</v>
      </c>
      <c r="K31" s="27"/>
      <c r="L31" s="27"/>
      <c r="M31" s="27"/>
      <c r="N31" s="27"/>
      <c r="O31" s="27"/>
      <c r="P31" s="27"/>
      <c r="Q31" s="27"/>
      <c r="R31" s="27"/>
      <c r="S31" s="27"/>
    </row>
    <row r="32" spans="1:19" x14ac:dyDescent="0.35">
      <c r="A32" s="6">
        <v>2029</v>
      </c>
      <c r="K32" s="27"/>
      <c r="L32" s="27"/>
      <c r="M32" s="27"/>
      <c r="N32" s="27"/>
      <c r="O32" s="27"/>
      <c r="P32" s="27"/>
      <c r="Q32" s="27"/>
      <c r="R32" s="27"/>
      <c r="S32" s="27"/>
    </row>
    <row r="33" spans="1:19" x14ac:dyDescent="0.35">
      <c r="A33" s="6">
        <v>2030</v>
      </c>
      <c r="K33" s="27"/>
      <c r="L33" s="27"/>
      <c r="M33" s="27"/>
      <c r="N33" s="27"/>
      <c r="O33" s="27"/>
      <c r="P33" s="27"/>
      <c r="Q33" s="27"/>
      <c r="R33" s="27"/>
      <c r="S33" s="27"/>
    </row>
    <row r="34" spans="1:19" x14ac:dyDescent="0.35">
      <c r="A34" s="6">
        <v>2031</v>
      </c>
      <c r="K34" s="27"/>
      <c r="L34" s="27"/>
      <c r="M34" s="27"/>
      <c r="N34" s="27"/>
      <c r="O34" s="27"/>
      <c r="P34" s="27"/>
      <c r="Q34" s="27"/>
      <c r="R34" s="27"/>
      <c r="S34" s="27"/>
    </row>
    <row r="35" spans="1:19" x14ac:dyDescent="0.35">
      <c r="A35" s="6">
        <v>2032</v>
      </c>
      <c r="K35" s="27"/>
      <c r="L35" s="27"/>
      <c r="M35" s="27"/>
      <c r="N35" s="27"/>
      <c r="O35" s="27"/>
      <c r="P35" s="27"/>
      <c r="Q35" s="27"/>
      <c r="R35" s="27"/>
      <c r="S35" s="27"/>
    </row>
    <row r="36" spans="1:19" x14ac:dyDescent="0.35">
      <c r="K36" s="27"/>
      <c r="L36" s="27"/>
      <c r="M36" s="27"/>
      <c r="N36" s="27"/>
      <c r="O36" s="27"/>
      <c r="P36" s="27"/>
      <c r="Q36" s="27"/>
      <c r="R36" s="27"/>
      <c r="S36" s="27"/>
    </row>
    <row r="37" spans="1:19" x14ac:dyDescent="0.35">
      <c r="K37" s="27"/>
      <c r="L37" s="27"/>
      <c r="M37" s="27"/>
      <c r="N37" s="27"/>
      <c r="O37" s="27"/>
      <c r="P37" s="27"/>
      <c r="Q37" s="27"/>
      <c r="R37" s="27"/>
      <c r="S37" s="27"/>
    </row>
    <row r="38" spans="1:19" x14ac:dyDescent="0.35">
      <c r="K38" s="27"/>
      <c r="L38" s="27"/>
      <c r="M38" s="27"/>
      <c r="N38" s="27"/>
      <c r="O38" s="27"/>
      <c r="P38" s="27"/>
      <c r="Q38" s="27"/>
      <c r="R38" s="27"/>
      <c r="S38" s="27"/>
    </row>
    <row r="39" spans="1:19" x14ac:dyDescent="0.35">
      <c r="K39" s="27"/>
      <c r="L39" s="27"/>
      <c r="M39" s="27"/>
      <c r="N39" s="27"/>
      <c r="O39" s="27"/>
      <c r="P39" s="27"/>
      <c r="Q39" s="27"/>
      <c r="R39" s="27"/>
      <c r="S39" s="27"/>
    </row>
    <row r="40" spans="1:19" x14ac:dyDescent="0.35">
      <c r="K40" s="27"/>
      <c r="L40" s="27"/>
      <c r="M40" s="27"/>
      <c r="N40" s="27"/>
      <c r="O40" s="27"/>
      <c r="P40" s="27"/>
      <c r="Q40" s="27"/>
      <c r="R40" s="27"/>
      <c r="S40" s="27"/>
    </row>
    <row r="41" spans="1:19" x14ac:dyDescent="0.35">
      <c r="K41" s="27"/>
      <c r="L41" s="27"/>
      <c r="M41" s="27"/>
      <c r="N41" s="27"/>
      <c r="O41" s="27"/>
      <c r="P41" s="27"/>
      <c r="Q41" s="27"/>
      <c r="R41" s="27"/>
      <c r="S41" s="27"/>
    </row>
    <row r="42" spans="1:19" x14ac:dyDescent="0.35">
      <c r="K42" s="27"/>
      <c r="L42" s="27"/>
      <c r="M42" s="27"/>
      <c r="N42" s="27"/>
      <c r="O42" s="27"/>
      <c r="P42" s="27"/>
      <c r="Q42" s="27"/>
      <c r="R42" s="27"/>
      <c r="S42" s="27"/>
    </row>
    <row r="43" spans="1:19" x14ac:dyDescent="0.35">
      <c r="K43" s="27"/>
      <c r="L43" s="27"/>
      <c r="M43" s="27"/>
      <c r="N43" s="27"/>
      <c r="O43" s="27"/>
      <c r="P43" s="27"/>
      <c r="Q43" s="27"/>
      <c r="R43" s="27"/>
      <c r="S43" s="27"/>
    </row>
    <row r="44" spans="1:19" x14ac:dyDescent="0.35">
      <c r="K44" s="27"/>
      <c r="L44" s="27"/>
      <c r="M44" s="27"/>
      <c r="N44" s="27"/>
      <c r="O44" s="27"/>
      <c r="P44" s="27"/>
      <c r="Q44" s="27"/>
      <c r="R44" s="27"/>
      <c r="S44" s="27"/>
    </row>
    <row r="45" spans="1:19" x14ac:dyDescent="0.35">
      <c r="K45" s="27"/>
      <c r="L45" s="27"/>
      <c r="M45" s="27"/>
      <c r="N45" s="27"/>
      <c r="O45" s="27"/>
      <c r="P45" s="27"/>
      <c r="Q45" s="27"/>
      <c r="R45" s="27"/>
      <c r="S45" s="27"/>
    </row>
    <row r="46" spans="1:19" x14ac:dyDescent="0.35">
      <c r="K46" s="27"/>
      <c r="L46" s="27"/>
      <c r="M46" s="27"/>
      <c r="N46" s="27"/>
      <c r="O46" s="27"/>
      <c r="P46" s="27"/>
      <c r="Q46" s="27"/>
      <c r="R46" s="27"/>
      <c r="S46" s="27"/>
    </row>
    <row r="47" spans="1:19" x14ac:dyDescent="0.35">
      <c r="K47" s="27"/>
      <c r="L47" s="27"/>
      <c r="M47" s="27"/>
      <c r="N47" s="27"/>
      <c r="O47" s="27"/>
      <c r="P47" s="27"/>
      <c r="Q47" s="27"/>
      <c r="R47" s="27"/>
      <c r="S47" s="27"/>
    </row>
    <row r="48" spans="1:19" x14ac:dyDescent="0.35">
      <c r="K48" s="27"/>
      <c r="L48" s="27"/>
      <c r="M48" s="27"/>
      <c r="N48" s="27"/>
      <c r="O48" s="27"/>
      <c r="P48" s="27"/>
      <c r="Q48" s="27"/>
      <c r="R48" s="27"/>
      <c r="S48" s="27"/>
    </row>
    <row r="49" spans="11:19" x14ac:dyDescent="0.35">
      <c r="K49" s="27"/>
      <c r="L49" s="27"/>
      <c r="M49" s="27"/>
      <c r="N49" s="27"/>
      <c r="O49" s="27"/>
      <c r="P49" s="27"/>
      <c r="Q49" s="27"/>
      <c r="R49" s="27"/>
      <c r="S49" s="27"/>
    </row>
    <row r="50" spans="11:19" x14ac:dyDescent="0.35">
      <c r="K50" s="27"/>
      <c r="L50" s="27"/>
      <c r="M50" s="27"/>
      <c r="N50" s="27"/>
      <c r="O50" s="27"/>
      <c r="P50" s="27"/>
      <c r="Q50" s="27"/>
      <c r="R50" s="27"/>
      <c r="S50" s="27"/>
    </row>
    <row r="51" spans="11:19" x14ac:dyDescent="0.35">
      <c r="K51" s="27"/>
      <c r="L51" s="27"/>
      <c r="M51" s="27"/>
      <c r="N51" s="27"/>
      <c r="O51" s="27"/>
      <c r="P51" s="27"/>
      <c r="Q51" s="27"/>
      <c r="R51" s="27"/>
      <c r="S51" s="27"/>
    </row>
    <row r="52" spans="11:19" x14ac:dyDescent="0.35">
      <c r="K52" s="27"/>
      <c r="L52" s="27"/>
      <c r="M52" s="27"/>
      <c r="N52" s="27"/>
      <c r="O52" s="27"/>
      <c r="P52" s="27"/>
      <c r="Q52" s="27"/>
      <c r="R52" s="27"/>
      <c r="S52" s="27"/>
    </row>
    <row r="53" spans="11:19" x14ac:dyDescent="0.35">
      <c r="K53" s="27"/>
      <c r="L53" s="27"/>
      <c r="M53" s="27"/>
      <c r="N53" s="27"/>
      <c r="O53" s="27"/>
      <c r="P53" s="27"/>
      <c r="Q53" s="27"/>
      <c r="R53" s="27"/>
      <c r="S53" s="27"/>
    </row>
    <row r="54" spans="11:19" x14ac:dyDescent="0.35">
      <c r="K54" s="27"/>
      <c r="L54" s="27"/>
      <c r="M54" s="27"/>
      <c r="N54" s="27"/>
      <c r="O54" s="27"/>
      <c r="P54" s="27"/>
      <c r="Q54" s="27"/>
      <c r="R54" s="27"/>
      <c r="S54" s="27"/>
    </row>
    <row r="55" spans="11:19" x14ac:dyDescent="0.35">
      <c r="K55" s="27"/>
      <c r="L55" s="27"/>
      <c r="M55" s="27"/>
      <c r="N55" s="27"/>
      <c r="O55" s="27"/>
      <c r="P55" s="27"/>
      <c r="Q55" s="27"/>
      <c r="R55" s="27"/>
      <c r="S55" s="27"/>
    </row>
    <row r="56" spans="11:19" x14ac:dyDescent="0.35">
      <c r="K56" s="27"/>
      <c r="L56" s="27"/>
      <c r="M56" s="27"/>
      <c r="N56" s="27"/>
      <c r="O56" s="27"/>
      <c r="P56" s="27"/>
      <c r="Q56" s="27"/>
      <c r="R56" s="27"/>
      <c r="S56" s="27"/>
    </row>
    <row r="57" spans="11:19" x14ac:dyDescent="0.35">
      <c r="K57" s="27"/>
      <c r="L57" s="27"/>
      <c r="M57" s="27"/>
      <c r="N57" s="27"/>
      <c r="O57" s="27"/>
      <c r="P57" s="27"/>
      <c r="Q57" s="27"/>
      <c r="R57" s="27"/>
      <c r="S57" s="27"/>
    </row>
    <row r="58" spans="11:19" x14ac:dyDescent="0.35">
      <c r="K58" s="27"/>
      <c r="L58" s="27"/>
      <c r="M58" s="27"/>
      <c r="N58" s="27"/>
      <c r="O58" s="27"/>
      <c r="P58" s="27"/>
      <c r="Q58" s="27"/>
      <c r="R58" s="27"/>
      <c r="S58" s="27"/>
    </row>
    <row r="59" spans="11:19" x14ac:dyDescent="0.35">
      <c r="K59" s="27"/>
      <c r="L59" s="27"/>
      <c r="M59" s="27"/>
      <c r="N59" s="27"/>
      <c r="O59" s="27"/>
      <c r="P59" s="27"/>
      <c r="Q59" s="27"/>
      <c r="R59" s="27"/>
      <c r="S59" s="27"/>
    </row>
    <row r="60" spans="11:19" x14ac:dyDescent="0.35">
      <c r="K60" s="27"/>
      <c r="L60" s="27"/>
      <c r="M60" s="27"/>
      <c r="N60" s="27"/>
      <c r="O60" s="27"/>
      <c r="P60" s="27"/>
      <c r="Q60" s="27"/>
      <c r="R60" s="27"/>
      <c r="S60" s="27"/>
    </row>
    <row r="61" spans="11:19" x14ac:dyDescent="0.35">
      <c r="K61" s="27"/>
      <c r="L61" s="27"/>
      <c r="M61" s="27"/>
      <c r="N61" s="27"/>
      <c r="O61" s="27"/>
      <c r="P61" s="27"/>
      <c r="Q61" s="27"/>
      <c r="R61" s="27"/>
      <c r="S61" s="27"/>
    </row>
    <row r="62" spans="11:19" x14ac:dyDescent="0.35">
      <c r="K62" s="27"/>
      <c r="L62" s="27"/>
      <c r="M62" s="27"/>
      <c r="N62" s="27"/>
      <c r="O62" s="27"/>
      <c r="P62" s="27"/>
      <c r="Q62" s="27"/>
      <c r="R62" s="27"/>
      <c r="S62" s="27"/>
    </row>
    <row r="63" spans="11:19" x14ac:dyDescent="0.35">
      <c r="K63" s="27"/>
      <c r="L63" s="27"/>
      <c r="M63" s="27"/>
      <c r="N63" s="27"/>
      <c r="O63" s="27"/>
      <c r="P63" s="27"/>
      <c r="Q63" s="27"/>
      <c r="R63" s="27"/>
      <c r="S63" s="27"/>
    </row>
    <row r="64" spans="11:19" x14ac:dyDescent="0.35">
      <c r="K64" s="27"/>
      <c r="L64" s="27"/>
      <c r="M64" s="27"/>
      <c r="N64" s="27"/>
      <c r="O64" s="27"/>
      <c r="P64" s="27"/>
      <c r="Q64" s="27"/>
      <c r="R64" s="27"/>
      <c r="S64" s="27"/>
    </row>
    <row r="65" spans="11:19" x14ac:dyDescent="0.35">
      <c r="K65" s="27"/>
      <c r="L65" s="27"/>
      <c r="M65" s="27"/>
      <c r="N65" s="27"/>
      <c r="O65" s="27"/>
      <c r="P65" s="27"/>
      <c r="Q65" s="27"/>
      <c r="R65" s="27"/>
      <c r="S65" s="27"/>
    </row>
    <row r="66" spans="11:19" x14ac:dyDescent="0.35">
      <c r="K66" s="27"/>
      <c r="L66" s="27"/>
      <c r="M66" s="27"/>
      <c r="N66" s="27"/>
      <c r="O66" s="27"/>
      <c r="P66" s="27"/>
      <c r="Q66" s="27"/>
      <c r="R66" s="27"/>
      <c r="S66" s="27"/>
    </row>
    <row r="67" spans="11:19" x14ac:dyDescent="0.35">
      <c r="K67" s="27"/>
      <c r="L67" s="27"/>
      <c r="M67" s="27"/>
      <c r="N67" s="27"/>
      <c r="O67" s="27"/>
      <c r="P67" s="27"/>
      <c r="Q67" s="27"/>
      <c r="R67" s="27"/>
      <c r="S67" s="27"/>
    </row>
    <row r="68" spans="11:19" x14ac:dyDescent="0.35">
      <c r="K68" s="27"/>
      <c r="L68" s="27"/>
      <c r="M68" s="27"/>
      <c r="N68" s="27"/>
      <c r="O68" s="27"/>
      <c r="P68" s="27"/>
      <c r="Q68" s="27"/>
      <c r="R68" s="27"/>
      <c r="S68" s="27"/>
    </row>
    <row r="69" spans="11:19" x14ac:dyDescent="0.35">
      <c r="K69" s="27"/>
      <c r="L69" s="27"/>
      <c r="M69" s="27"/>
      <c r="N69" s="27"/>
      <c r="O69" s="27"/>
      <c r="P69" s="27"/>
      <c r="Q69" s="27"/>
      <c r="R69" s="27"/>
      <c r="S69" s="27"/>
    </row>
    <row r="70" spans="11:19" x14ac:dyDescent="0.35">
      <c r="K70" s="27"/>
      <c r="L70" s="27"/>
      <c r="M70" s="27"/>
      <c r="N70" s="27"/>
      <c r="O70" s="27"/>
      <c r="P70" s="27"/>
      <c r="Q70" s="27"/>
      <c r="R70" s="27"/>
      <c r="S70" s="27"/>
    </row>
    <row r="71" spans="11:19" x14ac:dyDescent="0.35">
      <c r="K71" s="27"/>
      <c r="L71" s="27"/>
      <c r="M71" s="27"/>
      <c r="N71" s="27"/>
      <c r="O71" s="27"/>
      <c r="P71" s="27"/>
      <c r="Q71" s="27"/>
      <c r="R71" s="27"/>
      <c r="S71" s="27"/>
    </row>
    <row r="72" spans="11:19" x14ac:dyDescent="0.35">
      <c r="K72" s="27"/>
      <c r="L72" s="27"/>
      <c r="M72" s="27"/>
      <c r="N72" s="27"/>
      <c r="O72" s="27"/>
      <c r="P72" s="27"/>
      <c r="Q72" s="27"/>
      <c r="R72" s="27"/>
      <c r="S72" s="27"/>
    </row>
    <row r="73" spans="11:19" x14ac:dyDescent="0.35">
      <c r="K73" s="27"/>
      <c r="L73" s="27"/>
      <c r="M73" s="27"/>
      <c r="N73" s="27"/>
      <c r="O73" s="27"/>
      <c r="P73" s="27"/>
      <c r="Q73" s="27"/>
      <c r="R73" s="27"/>
      <c r="S73" s="27"/>
    </row>
    <row r="74" spans="11:19" x14ac:dyDescent="0.35">
      <c r="K74" s="27"/>
      <c r="L74" s="27"/>
      <c r="M74" s="27"/>
      <c r="N74" s="27"/>
      <c r="O74" s="27"/>
      <c r="P74" s="27"/>
      <c r="Q74" s="27"/>
      <c r="R74" s="27"/>
      <c r="S74" s="27"/>
    </row>
    <row r="75" spans="11:19" x14ac:dyDescent="0.35">
      <c r="K75" s="27"/>
      <c r="L75" s="27"/>
      <c r="M75" s="27"/>
      <c r="N75" s="27"/>
      <c r="O75" s="27"/>
      <c r="P75" s="27"/>
      <c r="Q75" s="27"/>
      <c r="R75" s="27"/>
      <c r="S75" s="27"/>
    </row>
    <row r="76" spans="11:19" x14ac:dyDescent="0.35">
      <c r="K76" s="27"/>
      <c r="L76" s="27"/>
      <c r="M76" s="27"/>
      <c r="N76" s="27"/>
      <c r="O76" s="27"/>
      <c r="P76" s="27"/>
      <c r="Q76" s="27"/>
      <c r="R76" s="27"/>
      <c r="S76" s="27"/>
    </row>
    <row r="77" spans="11:19" x14ac:dyDescent="0.35">
      <c r="K77" s="27"/>
      <c r="L77" s="27"/>
      <c r="M77" s="27"/>
      <c r="N77" s="27"/>
      <c r="O77" s="27"/>
      <c r="P77" s="27"/>
      <c r="Q77" s="27"/>
      <c r="R77" s="27"/>
      <c r="S77" s="27"/>
    </row>
    <row r="78" spans="11:19" x14ac:dyDescent="0.35">
      <c r="K78" s="27"/>
      <c r="L78" s="27"/>
      <c r="M78" s="27"/>
      <c r="N78" s="27"/>
      <c r="O78" s="27"/>
      <c r="P78" s="27"/>
      <c r="Q78" s="27"/>
      <c r="R78" s="27"/>
      <c r="S78" s="27"/>
    </row>
    <row r="79" spans="11:19" x14ac:dyDescent="0.35">
      <c r="K79" s="27"/>
      <c r="L79" s="27"/>
      <c r="M79" s="27"/>
      <c r="N79" s="27"/>
      <c r="O79" s="27"/>
      <c r="P79" s="27"/>
      <c r="Q79" s="27"/>
      <c r="R79" s="27"/>
      <c r="S79" s="27"/>
    </row>
    <row r="80" spans="11:19" x14ac:dyDescent="0.35">
      <c r="K80" s="27"/>
      <c r="L80" s="27"/>
      <c r="M80" s="27"/>
      <c r="N80" s="27"/>
      <c r="O80" s="27"/>
      <c r="P80" s="27"/>
      <c r="Q80" s="27"/>
      <c r="R80" s="27"/>
      <c r="S80" s="27"/>
    </row>
    <row r="81" spans="11:19" x14ac:dyDescent="0.35">
      <c r="K81" s="27"/>
      <c r="L81" s="27"/>
      <c r="M81" s="27"/>
      <c r="N81" s="27"/>
      <c r="O81" s="27"/>
      <c r="P81" s="27"/>
      <c r="Q81" s="27"/>
      <c r="R81" s="27"/>
      <c r="S81" s="27"/>
    </row>
    <row r="82" spans="11:19" x14ac:dyDescent="0.35">
      <c r="K82" s="27"/>
      <c r="L82" s="27"/>
      <c r="M82" s="27"/>
      <c r="N82" s="27"/>
      <c r="O82" s="27"/>
      <c r="P82" s="27"/>
      <c r="Q82" s="27"/>
      <c r="R82" s="27"/>
      <c r="S82" s="27"/>
    </row>
    <row r="83" spans="11:19" x14ac:dyDescent="0.35">
      <c r="K83" s="27"/>
      <c r="L83" s="27"/>
      <c r="M83" s="27"/>
      <c r="N83" s="27"/>
      <c r="O83" s="27"/>
      <c r="P83" s="27"/>
      <c r="Q83" s="27"/>
      <c r="R83" s="27"/>
      <c r="S83" s="27"/>
    </row>
    <row r="84" spans="11:19" x14ac:dyDescent="0.35">
      <c r="K84" s="27"/>
      <c r="L84" s="27"/>
      <c r="M84" s="27"/>
      <c r="N84" s="27"/>
      <c r="O84" s="27"/>
      <c r="P84" s="27"/>
      <c r="Q84" s="27"/>
      <c r="R84" s="27"/>
      <c r="S84" s="27"/>
    </row>
    <row r="85" spans="11:19" x14ac:dyDescent="0.35">
      <c r="K85" s="27"/>
      <c r="L85" s="27"/>
      <c r="M85" s="27"/>
      <c r="N85" s="27"/>
      <c r="O85" s="27"/>
      <c r="P85" s="27"/>
      <c r="Q85" s="27"/>
      <c r="R85" s="27"/>
      <c r="S85" s="27"/>
    </row>
    <row r="86" spans="11:19" x14ac:dyDescent="0.35">
      <c r="K86" s="27"/>
      <c r="L86" s="27"/>
      <c r="M86" s="27"/>
      <c r="N86" s="27"/>
      <c r="O86" s="27"/>
      <c r="P86" s="27"/>
      <c r="Q86" s="27"/>
      <c r="R86" s="27"/>
      <c r="S86" s="27"/>
    </row>
    <row r="87" spans="11:19" x14ac:dyDescent="0.35">
      <c r="K87" s="27"/>
      <c r="L87" s="27"/>
      <c r="M87" s="27"/>
      <c r="N87" s="27"/>
      <c r="O87" s="27"/>
      <c r="P87" s="27"/>
      <c r="Q87" s="27"/>
      <c r="R87" s="27"/>
      <c r="S87" s="27"/>
    </row>
    <row r="88" spans="11:19" x14ac:dyDescent="0.35">
      <c r="K88" s="27"/>
      <c r="L88" s="27"/>
      <c r="M88" s="27"/>
      <c r="N88" s="27"/>
      <c r="O88" s="27"/>
      <c r="P88" s="27"/>
      <c r="Q88" s="27"/>
      <c r="R88" s="27"/>
      <c r="S88" s="27"/>
    </row>
    <row r="89" spans="11:19" x14ac:dyDescent="0.35">
      <c r="K89" s="27"/>
      <c r="L89" s="27"/>
      <c r="M89" s="27"/>
      <c r="N89" s="27"/>
      <c r="O89" s="27"/>
      <c r="P89" s="27"/>
      <c r="Q89" s="27"/>
      <c r="R89" s="27"/>
      <c r="S89" s="27"/>
    </row>
    <row r="90" spans="11:19" x14ac:dyDescent="0.35">
      <c r="K90" s="27"/>
      <c r="L90" s="27"/>
      <c r="M90" s="27"/>
      <c r="N90" s="27"/>
      <c r="O90" s="27"/>
      <c r="P90" s="27"/>
      <c r="Q90" s="27"/>
      <c r="R90" s="27"/>
      <c r="S90" s="27"/>
    </row>
    <row r="91" spans="11:19" x14ac:dyDescent="0.35">
      <c r="K91" s="27"/>
      <c r="L91" s="27"/>
      <c r="M91" s="27"/>
      <c r="N91" s="27"/>
      <c r="O91" s="27"/>
      <c r="P91" s="27"/>
      <c r="Q91" s="27"/>
      <c r="R91" s="27"/>
      <c r="S91" s="27"/>
    </row>
    <row r="92" spans="11:19" x14ac:dyDescent="0.35">
      <c r="K92" s="27"/>
      <c r="L92" s="27"/>
      <c r="M92" s="27"/>
      <c r="N92" s="27"/>
      <c r="O92" s="27"/>
      <c r="P92" s="27"/>
      <c r="Q92" s="27"/>
      <c r="R92" s="27"/>
      <c r="S92" s="27"/>
    </row>
    <row r="93" spans="11:19" x14ac:dyDescent="0.35">
      <c r="K93" s="27"/>
      <c r="L93" s="27"/>
      <c r="M93" s="27"/>
      <c r="N93" s="27"/>
      <c r="O93" s="27"/>
      <c r="P93" s="27"/>
      <c r="Q93" s="27"/>
      <c r="R93" s="27"/>
      <c r="S93" s="27"/>
    </row>
    <row r="94" spans="11:19" x14ac:dyDescent="0.35">
      <c r="K94" s="27"/>
      <c r="L94" s="27"/>
      <c r="M94" s="27"/>
      <c r="N94" s="27"/>
      <c r="O94" s="27"/>
      <c r="P94" s="27"/>
      <c r="Q94" s="27"/>
      <c r="R94" s="27"/>
      <c r="S94" s="27"/>
    </row>
    <row r="95" spans="11:19" x14ac:dyDescent="0.35">
      <c r="K95" s="27"/>
      <c r="L95" s="27"/>
      <c r="M95" s="27"/>
      <c r="N95" s="27"/>
      <c r="O95" s="27"/>
      <c r="P95" s="27"/>
      <c r="Q95" s="27"/>
      <c r="R95" s="27"/>
      <c r="S95" s="27"/>
    </row>
    <row r="96" spans="11:19" x14ac:dyDescent="0.35">
      <c r="K96" s="27"/>
      <c r="L96" s="27"/>
      <c r="M96" s="27"/>
      <c r="N96" s="27"/>
      <c r="O96" s="27"/>
      <c r="P96" s="27"/>
      <c r="Q96" s="27"/>
      <c r="R96" s="27"/>
      <c r="S96" s="27"/>
    </row>
    <row r="97" spans="11:19" x14ac:dyDescent="0.35">
      <c r="K97" s="27"/>
      <c r="L97" s="27"/>
      <c r="M97" s="27"/>
      <c r="N97" s="27"/>
      <c r="O97" s="27"/>
      <c r="P97" s="27"/>
      <c r="Q97" s="27"/>
      <c r="R97" s="27"/>
      <c r="S97" s="27"/>
    </row>
    <row r="98" spans="11:19" x14ac:dyDescent="0.35">
      <c r="K98" s="27"/>
      <c r="L98" s="27"/>
      <c r="M98" s="27"/>
      <c r="N98" s="27"/>
      <c r="O98" s="27"/>
      <c r="P98" s="27"/>
      <c r="Q98" s="27"/>
      <c r="R98" s="27"/>
      <c r="S98" s="27"/>
    </row>
    <row r="99" spans="11:19" x14ac:dyDescent="0.35">
      <c r="K99" s="27"/>
      <c r="L99" s="27"/>
      <c r="M99" s="27"/>
      <c r="N99" s="27"/>
      <c r="O99" s="27"/>
      <c r="P99" s="27"/>
      <c r="Q99" s="27"/>
      <c r="R99" s="27"/>
      <c r="S99" s="27"/>
    </row>
    <row r="100" spans="11:19" x14ac:dyDescent="0.35">
      <c r="K100" s="27"/>
      <c r="L100" s="27"/>
      <c r="M100" s="27"/>
      <c r="N100" s="27"/>
      <c r="O100" s="27"/>
      <c r="P100" s="27"/>
      <c r="Q100" s="27"/>
      <c r="R100" s="27"/>
      <c r="S100" s="27"/>
    </row>
    <row r="101" spans="11:19" x14ac:dyDescent="0.35">
      <c r="K101" s="27"/>
      <c r="L101" s="27"/>
      <c r="M101" s="27"/>
      <c r="N101" s="27"/>
      <c r="O101" s="27"/>
      <c r="P101" s="27"/>
      <c r="Q101" s="27"/>
      <c r="R101" s="27"/>
      <c r="S101" s="27"/>
    </row>
    <row r="102" spans="11:19" x14ac:dyDescent="0.35">
      <c r="K102" s="27"/>
      <c r="L102" s="27"/>
      <c r="M102" s="27"/>
      <c r="N102" s="27"/>
      <c r="O102" s="27"/>
      <c r="P102" s="27"/>
      <c r="Q102" s="27"/>
      <c r="R102" s="27"/>
      <c r="S102" s="27"/>
    </row>
    <row r="103" spans="11:19" x14ac:dyDescent="0.35">
      <c r="K103" s="27"/>
      <c r="L103" s="27"/>
      <c r="M103" s="27"/>
      <c r="N103" s="27"/>
      <c r="O103" s="27"/>
      <c r="P103" s="27"/>
      <c r="Q103" s="27"/>
      <c r="R103" s="27"/>
      <c r="S103" s="27"/>
    </row>
    <row r="104" spans="11:19" x14ac:dyDescent="0.35">
      <c r="K104" s="27"/>
      <c r="L104" s="27"/>
      <c r="M104" s="27"/>
      <c r="N104" s="27"/>
      <c r="O104" s="27"/>
      <c r="P104" s="27"/>
      <c r="Q104" s="27"/>
      <c r="R104" s="27"/>
      <c r="S104" s="27"/>
    </row>
    <row r="105" spans="11:19" x14ac:dyDescent="0.35">
      <c r="K105" s="27"/>
      <c r="L105" s="27"/>
      <c r="M105" s="27"/>
      <c r="N105" s="27"/>
      <c r="O105" s="27"/>
      <c r="P105" s="27"/>
      <c r="Q105" s="27"/>
      <c r="R105" s="27"/>
      <c r="S105" s="27"/>
    </row>
    <row r="106" spans="11:19" x14ac:dyDescent="0.35">
      <c r="K106" s="27"/>
      <c r="L106" s="27"/>
      <c r="M106" s="27"/>
      <c r="N106" s="27"/>
      <c r="O106" s="27"/>
      <c r="P106" s="27"/>
      <c r="Q106" s="27"/>
      <c r="R106" s="27"/>
      <c r="S106" s="27"/>
    </row>
    <row r="107" spans="11:19" x14ac:dyDescent="0.35">
      <c r="K107" s="27"/>
      <c r="L107" s="27"/>
      <c r="M107" s="27"/>
      <c r="N107" s="27"/>
      <c r="O107" s="27"/>
      <c r="P107" s="27"/>
      <c r="Q107" s="27"/>
      <c r="R107" s="27"/>
      <c r="S107" s="27"/>
    </row>
    <row r="108" spans="11:19" x14ac:dyDescent="0.35">
      <c r="K108" s="27"/>
      <c r="L108" s="27"/>
      <c r="M108" s="27"/>
      <c r="N108" s="27"/>
      <c r="O108" s="27"/>
      <c r="P108" s="27"/>
      <c r="Q108" s="27"/>
      <c r="R108" s="27"/>
      <c r="S108" s="27"/>
    </row>
    <row r="109" spans="11:19" x14ac:dyDescent="0.35">
      <c r="K109" s="27"/>
      <c r="L109" s="27"/>
      <c r="M109" s="27"/>
      <c r="N109" s="27"/>
      <c r="O109" s="27"/>
      <c r="P109" s="27"/>
      <c r="Q109" s="27"/>
      <c r="R109" s="27"/>
      <c r="S109" s="27"/>
    </row>
    <row r="110" spans="11:19" x14ac:dyDescent="0.35">
      <c r="K110" s="27"/>
      <c r="L110" s="27"/>
      <c r="M110" s="27"/>
      <c r="N110" s="27"/>
      <c r="O110" s="27"/>
      <c r="P110" s="27"/>
      <c r="Q110" s="27"/>
      <c r="R110" s="27"/>
      <c r="S110" s="27"/>
    </row>
    <row r="111" spans="11:19" x14ac:dyDescent="0.35">
      <c r="K111" s="27"/>
      <c r="L111" s="27"/>
      <c r="M111" s="27"/>
      <c r="N111" s="27"/>
      <c r="O111" s="27"/>
      <c r="P111" s="27"/>
      <c r="Q111" s="27"/>
      <c r="R111" s="27"/>
      <c r="S111" s="27"/>
    </row>
    <row r="112" spans="11:19" x14ac:dyDescent="0.35">
      <c r="K112" s="27"/>
      <c r="L112" s="27"/>
      <c r="M112" s="27"/>
      <c r="N112" s="27"/>
      <c r="O112" s="27"/>
      <c r="P112" s="27"/>
      <c r="Q112" s="27"/>
      <c r="R112" s="27"/>
      <c r="S112" s="27"/>
    </row>
    <row r="113" spans="11:19" x14ac:dyDescent="0.35">
      <c r="K113" s="27"/>
      <c r="L113" s="27"/>
      <c r="M113" s="27"/>
      <c r="N113" s="27"/>
      <c r="O113" s="27"/>
      <c r="P113" s="27"/>
      <c r="Q113" s="27"/>
      <c r="R113" s="27"/>
      <c r="S113" s="27"/>
    </row>
    <row r="114" spans="11:19" x14ac:dyDescent="0.35">
      <c r="K114" s="27"/>
      <c r="L114" s="27"/>
      <c r="M114" s="27"/>
      <c r="N114" s="27"/>
      <c r="O114" s="27"/>
      <c r="P114" s="27"/>
      <c r="Q114" s="27"/>
      <c r="R114" s="27"/>
      <c r="S114" s="27"/>
    </row>
    <row r="115" spans="11:19" x14ac:dyDescent="0.35">
      <c r="K115" s="27"/>
      <c r="L115" s="27"/>
      <c r="M115" s="27"/>
      <c r="N115" s="27"/>
      <c r="O115" s="27"/>
      <c r="P115" s="27"/>
      <c r="Q115" s="27"/>
      <c r="R115" s="27"/>
      <c r="S115" s="27"/>
    </row>
    <row r="116" spans="11:19" x14ac:dyDescent="0.35">
      <c r="K116" s="27"/>
      <c r="L116" s="27"/>
      <c r="M116" s="27"/>
      <c r="N116" s="27"/>
      <c r="O116" s="27"/>
      <c r="P116" s="27"/>
      <c r="Q116" s="27"/>
      <c r="R116" s="27"/>
      <c r="S116" s="27"/>
    </row>
    <row r="117" spans="11:19" x14ac:dyDescent="0.35">
      <c r="K117" s="27"/>
      <c r="L117" s="27"/>
      <c r="M117" s="27"/>
      <c r="N117" s="27"/>
      <c r="O117" s="27"/>
      <c r="P117" s="27"/>
      <c r="Q117" s="27"/>
      <c r="R117" s="27"/>
      <c r="S117" s="27"/>
    </row>
    <row r="118" spans="11:19" x14ac:dyDescent="0.35">
      <c r="K118" s="27"/>
      <c r="L118" s="27"/>
      <c r="M118" s="27"/>
      <c r="N118" s="27"/>
      <c r="O118" s="27"/>
      <c r="P118" s="27"/>
      <c r="Q118" s="27"/>
      <c r="R118" s="27"/>
      <c r="S118" s="27"/>
    </row>
    <row r="119" spans="11:19" x14ac:dyDescent="0.35">
      <c r="K119" s="27"/>
      <c r="L119" s="27"/>
      <c r="M119" s="27"/>
      <c r="N119" s="27"/>
      <c r="O119" s="27"/>
      <c r="P119" s="27"/>
      <c r="Q119" s="27"/>
      <c r="R119" s="27"/>
      <c r="S119" s="27"/>
    </row>
    <row r="120" spans="11:19" x14ac:dyDescent="0.35">
      <c r="K120" s="27"/>
      <c r="L120" s="27"/>
      <c r="M120" s="27"/>
      <c r="N120" s="27"/>
      <c r="O120" s="27"/>
      <c r="P120" s="27"/>
      <c r="Q120" s="27"/>
      <c r="R120" s="27"/>
      <c r="S120" s="27"/>
    </row>
    <row r="121" spans="11:19" x14ac:dyDescent="0.35">
      <c r="K121" s="27"/>
      <c r="L121" s="27"/>
      <c r="M121" s="27"/>
      <c r="N121" s="27"/>
      <c r="O121" s="27"/>
      <c r="P121" s="27"/>
      <c r="Q121" s="27"/>
      <c r="R121" s="27"/>
      <c r="S121" s="27"/>
    </row>
    <row r="122" spans="11:19" x14ac:dyDescent="0.35">
      <c r="K122" s="27"/>
      <c r="L122" s="27"/>
      <c r="M122" s="27"/>
      <c r="N122" s="27"/>
      <c r="O122" s="27"/>
      <c r="P122" s="27"/>
      <c r="Q122" s="27"/>
      <c r="R122" s="27"/>
      <c r="S122" s="27"/>
    </row>
    <row r="123" spans="11:19" x14ac:dyDescent="0.35">
      <c r="K123" s="27"/>
      <c r="L123" s="27"/>
      <c r="M123" s="27"/>
      <c r="N123" s="27"/>
      <c r="O123" s="27"/>
      <c r="P123" s="27"/>
      <c r="Q123" s="27"/>
      <c r="R123" s="27"/>
      <c r="S123" s="27"/>
    </row>
    <row r="124" spans="11:19" x14ac:dyDescent="0.35">
      <c r="K124" s="27"/>
      <c r="L124" s="27"/>
      <c r="M124" s="27"/>
      <c r="N124" s="27"/>
      <c r="O124" s="27"/>
      <c r="P124" s="27"/>
      <c r="Q124" s="27"/>
      <c r="R124" s="27"/>
      <c r="S124" s="27"/>
    </row>
    <row r="125" spans="11:19" x14ac:dyDescent="0.35">
      <c r="K125" s="27"/>
      <c r="L125" s="27"/>
      <c r="M125" s="27"/>
      <c r="N125" s="27"/>
      <c r="O125" s="27"/>
      <c r="P125" s="27"/>
      <c r="Q125" s="27"/>
      <c r="R125" s="27"/>
      <c r="S125" s="27"/>
    </row>
    <row r="126" spans="11:19" x14ac:dyDescent="0.35">
      <c r="K126" s="27"/>
      <c r="L126" s="27"/>
      <c r="M126" s="27"/>
      <c r="N126" s="27"/>
      <c r="O126" s="27"/>
      <c r="P126" s="27"/>
      <c r="Q126" s="27"/>
      <c r="R126" s="27"/>
      <c r="S126" s="27"/>
    </row>
    <row r="127" spans="11:19" x14ac:dyDescent="0.35">
      <c r="K127" s="27"/>
      <c r="L127" s="27"/>
      <c r="M127" s="27"/>
      <c r="N127" s="27"/>
      <c r="O127" s="27"/>
      <c r="P127" s="27"/>
      <c r="Q127" s="27"/>
      <c r="R127" s="27"/>
      <c r="S127" s="27"/>
    </row>
    <row r="128" spans="11:19" x14ac:dyDescent="0.35">
      <c r="K128" s="27"/>
      <c r="L128" s="27"/>
      <c r="M128" s="27"/>
      <c r="N128" s="27"/>
      <c r="O128" s="27"/>
      <c r="P128" s="27"/>
      <c r="Q128" s="27"/>
      <c r="R128" s="27"/>
      <c r="S128" s="27"/>
    </row>
    <row r="129" spans="11:19" x14ac:dyDescent="0.35">
      <c r="K129" s="27"/>
      <c r="L129" s="27"/>
      <c r="M129" s="27"/>
      <c r="N129" s="27"/>
      <c r="O129" s="27"/>
      <c r="P129" s="27"/>
      <c r="Q129" s="27"/>
      <c r="R129" s="27"/>
      <c r="S129" s="27"/>
    </row>
    <row r="130" spans="11:19" x14ac:dyDescent="0.35">
      <c r="K130" s="27"/>
      <c r="L130" s="27"/>
      <c r="M130" s="27"/>
      <c r="N130" s="27"/>
      <c r="O130" s="27"/>
      <c r="P130" s="27"/>
      <c r="Q130" s="27"/>
      <c r="R130" s="27"/>
      <c r="S130" s="27"/>
    </row>
    <row r="131" spans="11:19" x14ac:dyDescent="0.35">
      <c r="K131" s="27"/>
      <c r="L131" s="27"/>
      <c r="M131" s="27"/>
      <c r="N131" s="27"/>
      <c r="O131" s="27"/>
      <c r="P131" s="27"/>
      <c r="Q131" s="27"/>
      <c r="R131" s="27"/>
      <c r="S131" s="27"/>
    </row>
    <row r="132" spans="11:19" x14ac:dyDescent="0.35">
      <c r="K132" s="27"/>
      <c r="L132" s="27"/>
      <c r="M132" s="27"/>
      <c r="N132" s="27"/>
      <c r="O132" s="27"/>
      <c r="P132" s="27"/>
      <c r="Q132" s="27"/>
      <c r="R132" s="27"/>
      <c r="S132" s="27"/>
    </row>
    <row r="133" spans="11:19" x14ac:dyDescent="0.35">
      <c r="K133" s="27"/>
      <c r="L133" s="27"/>
      <c r="M133" s="27"/>
      <c r="N133" s="27"/>
      <c r="O133" s="27"/>
      <c r="P133" s="27"/>
      <c r="Q133" s="27"/>
      <c r="R133" s="27"/>
      <c r="S133" s="27"/>
    </row>
    <row r="134" spans="11:19" x14ac:dyDescent="0.35">
      <c r="K134" s="27"/>
      <c r="L134" s="27"/>
      <c r="M134" s="27"/>
      <c r="N134" s="27"/>
      <c r="O134" s="27"/>
      <c r="P134" s="27"/>
      <c r="Q134" s="27"/>
      <c r="R134" s="27"/>
      <c r="S134" s="27"/>
    </row>
    <row r="135" spans="11:19" x14ac:dyDescent="0.35">
      <c r="K135" s="27"/>
      <c r="L135" s="27"/>
      <c r="M135" s="27"/>
      <c r="N135" s="27"/>
      <c r="O135" s="27"/>
      <c r="P135" s="27"/>
      <c r="Q135" s="27"/>
      <c r="R135" s="27"/>
      <c r="S135" s="27"/>
    </row>
    <row r="136" spans="11:19" x14ac:dyDescent="0.35">
      <c r="K136" s="27"/>
      <c r="L136" s="27"/>
      <c r="M136" s="27"/>
      <c r="N136" s="27"/>
      <c r="O136" s="27"/>
      <c r="P136" s="27"/>
      <c r="Q136" s="27"/>
      <c r="R136" s="27"/>
      <c r="S136" s="27"/>
    </row>
    <row r="137" spans="11:19" x14ac:dyDescent="0.35">
      <c r="K137" s="27"/>
      <c r="L137" s="27"/>
      <c r="M137" s="27"/>
      <c r="N137" s="27"/>
      <c r="O137" s="27"/>
      <c r="P137" s="27"/>
      <c r="Q137" s="27"/>
      <c r="R137" s="27"/>
      <c r="S137" s="27"/>
    </row>
    <row r="138" spans="11:19" x14ac:dyDescent="0.35">
      <c r="K138" s="27"/>
      <c r="L138" s="27"/>
      <c r="M138" s="27"/>
      <c r="N138" s="27"/>
      <c r="O138" s="27"/>
      <c r="P138" s="27"/>
      <c r="Q138" s="27"/>
      <c r="R138" s="27"/>
      <c r="S138" s="27"/>
    </row>
    <row r="139" spans="11:19" x14ac:dyDescent="0.35">
      <c r="K139" s="27"/>
      <c r="L139" s="27"/>
      <c r="M139" s="27"/>
      <c r="N139" s="27"/>
      <c r="O139" s="27"/>
      <c r="P139" s="27"/>
      <c r="Q139" s="27"/>
      <c r="R139" s="27"/>
      <c r="S139" s="27"/>
    </row>
    <row r="140" spans="11:19" x14ac:dyDescent="0.35">
      <c r="K140" s="27"/>
      <c r="L140" s="27"/>
      <c r="M140" s="27"/>
      <c r="N140" s="27"/>
      <c r="O140" s="27"/>
      <c r="P140" s="27"/>
      <c r="Q140" s="27"/>
      <c r="R140" s="27"/>
      <c r="S140" s="27"/>
    </row>
    <row r="141" spans="11:19" x14ac:dyDescent="0.35">
      <c r="K141" s="27"/>
      <c r="L141" s="27"/>
      <c r="M141" s="27"/>
      <c r="N141" s="27"/>
      <c r="O141" s="27"/>
      <c r="P141" s="27"/>
      <c r="Q141" s="27"/>
      <c r="R141" s="27"/>
      <c r="S141" s="27"/>
    </row>
    <row r="142" spans="11:19" x14ac:dyDescent="0.35">
      <c r="K142" s="27"/>
      <c r="L142" s="27"/>
      <c r="M142" s="27"/>
      <c r="N142" s="27"/>
      <c r="O142" s="27"/>
      <c r="P142" s="27"/>
      <c r="Q142" s="27"/>
      <c r="R142" s="27"/>
      <c r="S142" s="27"/>
    </row>
    <row r="143" spans="11:19" x14ac:dyDescent="0.35">
      <c r="K143" s="27"/>
      <c r="L143" s="27"/>
      <c r="M143" s="27"/>
      <c r="N143" s="27"/>
      <c r="O143" s="27"/>
      <c r="P143" s="27"/>
      <c r="Q143" s="27"/>
      <c r="R143" s="27"/>
      <c r="S143" s="27"/>
    </row>
    <row r="144" spans="11:19" x14ac:dyDescent="0.35">
      <c r="K144" s="27"/>
      <c r="L144" s="27"/>
      <c r="M144" s="27"/>
      <c r="N144" s="27"/>
      <c r="O144" s="27"/>
      <c r="P144" s="27"/>
      <c r="Q144" s="27"/>
      <c r="R144" s="27"/>
      <c r="S144" s="27"/>
    </row>
    <row r="145" spans="11:19" x14ac:dyDescent="0.35">
      <c r="K145" s="27"/>
      <c r="L145" s="27"/>
      <c r="M145" s="27"/>
      <c r="N145" s="27"/>
      <c r="O145" s="27"/>
      <c r="P145" s="27"/>
      <c r="Q145" s="27"/>
      <c r="R145" s="27"/>
      <c r="S145" s="27"/>
    </row>
    <row r="146" spans="11:19" x14ac:dyDescent="0.35">
      <c r="K146" s="27"/>
      <c r="L146" s="27"/>
      <c r="M146" s="27"/>
      <c r="N146" s="27"/>
      <c r="O146" s="27"/>
      <c r="P146" s="27"/>
      <c r="Q146" s="27"/>
      <c r="R146" s="27"/>
      <c r="S146" s="27"/>
    </row>
    <row r="147" spans="11:19" x14ac:dyDescent="0.35">
      <c r="K147" s="27"/>
      <c r="L147" s="27"/>
      <c r="M147" s="27"/>
      <c r="N147" s="27"/>
      <c r="O147" s="27"/>
      <c r="P147" s="27"/>
      <c r="Q147" s="27"/>
      <c r="R147" s="27"/>
      <c r="S147" s="27"/>
    </row>
    <row r="148" spans="11:19" x14ac:dyDescent="0.35">
      <c r="K148" s="27"/>
      <c r="L148" s="27"/>
      <c r="M148" s="27"/>
      <c r="N148" s="27"/>
      <c r="O148" s="27"/>
      <c r="P148" s="27"/>
      <c r="Q148" s="27"/>
      <c r="R148" s="27"/>
      <c r="S148" s="27"/>
    </row>
    <row r="149" spans="11:19" x14ac:dyDescent="0.35">
      <c r="K149" s="27"/>
      <c r="L149" s="27"/>
      <c r="M149" s="27"/>
      <c r="N149" s="27"/>
      <c r="O149" s="27"/>
      <c r="P149" s="27"/>
      <c r="Q149" s="27"/>
      <c r="R149" s="27"/>
      <c r="S149" s="27"/>
    </row>
    <row r="150" spans="11:19" x14ac:dyDescent="0.35">
      <c r="K150" s="27"/>
      <c r="L150" s="27"/>
      <c r="M150" s="27"/>
      <c r="N150" s="27"/>
      <c r="O150" s="27"/>
      <c r="P150" s="27"/>
      <c r="Q150" s="27"/>
      <c r="R150" s="27"/>
      <c r="S150" s="27"/>
    </row>
    <row r="151" spans="11:19" x14ac:dyDescent="0.35">
      <c r="K151" s="27"/>
      <c r="L151" s="27"/>
      <c r="M151" s="27"/>
      <c r="N151" s="27"/>
      <c r="O151" s="27"/>
      <c r="P151" s="27"/>
      <c r="Q151" s="27"/>
      <c r="R151" s="27"/>
      <c r="S151" s="27"/>
    </row>
    <row r="152" spans="11:19" x14ac:dyDescent="0.35">
      <c r="K152" s="27"/>
      <c r="L152" s="27"/>
      <c r="M152" s="27"/>
      <c r="N152" s="27"/>
      <c r="O152" s="27"/>
      <c r="P152" s="27"/>
      <c r="Q152" s="27"/>
      <c r="R152" s="27"/>
      <c r="S152" s="27"/>
    </row>
    <row r="153" spans="11:19" x14ac:dyDescent="0.35">
      <c r="K153" s="27"/>
      <c r="L153" s="27"/>
      <c r="M153" s="27"/>
      <c r="N153" s="27"/>
      <c r="O153" s="27"/>
      <c r="P153" s="27"/>
      <c r="Q153" s="27"/>
      <c r="R153" s="27"/>
      <c r="S153" s="27"/>
    </row>
    <row r="154" spans="11:19" x14ac:dyDescent="0.35">
      <c r="K154" s="27"/>
      <c r="L154" s="27"/>
      <c r="M154" s="27"/>
      <c r="N154" s="27"/>
      <c r="O154" s="27"/>
      <c r="P154" s="27"/>
      <c r="Q154" s="27"/>
      <c r="R154" s="27"/>
      <c r="S154" s="27"/>
    </row>
    <row r="155" spans="11:19" x14ac:dyDescent="0.35">
      <c r="K155" s="27"/>
      <c r="L155" s="27"/>
      <c r="M155" s="27"/>
      <c r="N155" s="27"/>
      <c r="O155" s="27"/>
      <c r="P155" s="27"/>
      <c r="Q155" s="27"/>
      <c r="R155" s="27"/>
      <c r="S155" s="27"/>
    </row>
    <row r="156" spans="11:19" x14ac:dyDescent="0.35">
      <c r="K156" s="27"/>
      <c r="L156" s="27"/>
      <c r="M156" s="27"/>
      <c r="N156" s="27"/>
      <c r="O156" s="27"/>
      <c r="P156" s="27"/>
      <c r="Q156" s="27"/>
      <c r="R156" s="27"/>
      <c r="S156" s="27"/>
    </row>
    <row r="157" spans="11:19" x14ac:dyDescent="0.35">
      <c r="K157" s="27"/>
      <c r="L157" s="27"/>
      <c r="M157" s="27"/>
      <c r="N157" s="27"/>
      <c r="O157" s="27"/>
      <c r="P157" s="27"/>
      <c r="Q157" s="27"/>
      <c r="R157" s="27"/>
      <c r="S157" s="27"/>
    </row>
    <row r="158" spans="11:19" x14ac:dyDescent="0.35">
      <c r="K158" s="27"/>
      <c r="L158" s="27"/>
      <c r="M158" s="27"/>
      <c r="N158" s="27"/>
      <c r="O158" s="27"/>
      <c r="P158" s="27"/>
      <c r="Q158" s="27"/>
      <c r="R158" s="27"/>
      <c r="S158" s="27"/>
    </row>
    <row r="159" spans="11:19" x14ac:dyDescent="0.35">
      <c r="K159" s="27"/>
      <c r="L159" s="27"/>
      <c r="M159" s="27"/>
      <c r="N159" s="27"/>
      <c r="O159" s="27"/>
      <c r="P159" s="27"/>
      <c r="Q159" s="27"/>
      <c r="R159" s="27"/>
      <c r="S159" s="27"/>
    </row>
    <row r="160" spans="11:19" x14ac:dyDescent="0.35">
      <c r="K160" s="27"/>
      <c r="L160" s="27"/>
      <c r="M160" s="27"/>
      <c r="N160" s="27"/>
      <c r="O160" s="27"/>
      <c r="P160" s="27"/>
      <c r="Q160" s="27"/>
      <c r="R160" s="27"/>
      <c r="S160" s="27"/>
    </row>
    <row r="161" spans="11:19" x14ac:dyDescent="0.35">
      <c r="K161" s="27"/>
      <c r="L161" s="27"/>
      <c r="M161" s="27"/>
      <c r="N161" s="27"/>
      <c r="O161" s="27"/>
      <c r="P161" s="27"/>
      <c r="Q161" s="27"/>
      <c r="R161" s="27"/>
      <c r="S161" s="27"/>
    </row>
    <row r="162" spans="11:19" x14ac:dyDescent="0.35">
      <c r="K162" s="27"/>
      <c r="L162" s="27"/>
      <c r="M162" s="27"/>
      <c r="N162" s="27"/>
      <c r="O162" s="27"/>
      <c r="P162" s="27"/>
      <c r="Q162" s="27"/>
      <c r="R162" s="27"/>
      <c r="S162" s="27"/>
    </row>
    <row r="163" spans="11:19" x14ac:dyDescent="0.35">
      <c r="K163" s="27"/>
      <c r="L163" s="27"/>
      <c r="M163" s="27"/>
      <c r="N163" s="27"/>
      <c r="O163" s="27"/>
      <c r="P163" s="27"/>
      <c r="Q163" s="27"/>
      <c r="R163" s="27"/>
      <c r="S163" s="27"/>
    </row>
    <row r="164" spans="11:19" x14ac:dyDescent="0.35">
      <c r="K164" s="27"/>
      <c r="L164" s="27"/>
      <c r="M164" s="27"/>
      <c r="N164" s="27"/>
      <c r="O164" s="27"/>
      <c r="P164" s="27"/>
      <c r="Q164" s="27"/>
      <c r="R164" s="27"/>
      <c r="S164" s="27"/>
    </row>
    <row r="165" spans="11:19" x14ac:dyDescent="0.35">
      <c r="K165" s="26"/>
    </row>
    <row r="166" spans="11:19" x14ac:dyDescent="0.35">
      <c r="K166" s="6"/>
    </row>
    <row r="167" spans="11:19" x14ac:dyDescent="0.35">
      <c r="K167" s="6"/>
    </row>
    <row r="168" spans="11:19" x14ac:dyDescent="0.35">
      <c r="K168" s="6"/>
    </row>
    <row r="169" spans="11:19" x14ac:dyDescent="0.35">
      <c r="K169" s="6"/>
    </row>
    <row r="170" spans="11:19" x14ac:dyDescent="0.35">
      <c r="K170" s="6"/>
    </row>
    <row r="171" spans="11:19" x14ac:dyDescent="0.35">
      <c r="K171" s="6"/>
    </row>
    <row r="172" spans="11:19" x14ac:dyDescent="0.35">
      <c r="K172" s="6"/>
    </row>
    <row r="173" spans="11:19" x14ac:dyDescent="0.35">
      <c r="K173" s="6"/>
    </row>
    <row r="174" spans="11:19" x14ac:dyDescent="0.35">
      <c r="K174" s="6"/>
    </row>
    <row r="175" spans="11:19" x14ac:dyDescent="0.35">
      <c r="K175" s="6"/>
    </row>
    <row r="176" spans="11:19" x14ac:dyDescent="0.35">
      <c r="K176" s="6"/>
    </row>
    <row r="177" spans="11:11" x14ac:dyDescent="0.35">
      <c r="K177" s="6"/>
    </row>
    <row r="178" spans="11:11" x14ac:dyDescent="0.35">
      <c r="K178" s="6"/>
    </row>
    <row r="179" spans="11:11" x14ac:dyDescent="0.35">
      <c r="K179" s="6"/>
    </row>
    <row r="180" spans="11:11" x14ac:dyDescent="0.35">
      <c r="K180" s="6"/>
    </row>
    <row r="181" spans="11:11" x14ac:dyDescent="0.35">
      <c r="K181" s="6"/>
    </row>
    <row r="182" spans="11:11" x14ac:dyDescent="0.35">
      <c r="K182" s="6"/>
    </row>
    <row r="183" spans="11:11" x14ac:dyDescent="0.35">
      <c r="K183" s="6"/>
    </row>
    <row r="184" spans="11:11" x14ac:dyDescent="0.35">
      <c r="K184" s="6"/>
    </row>
    <row r="185" spans="11:11" x14ac:dyDescent="0.35">
      <c r="K185" s="6"/>
    </row>
    <row r="186" spans="11:11" x14ac:dyDescent="0.35">
      <c r="K186" s="6"/>
    </row>
    <row r="187" spans="11:11" x14ac:dyDescent="0.35">
      <c r="K187" s="6"/>
    </row>
    <row r="188" spans="11:11" x14ac:dyDescent="0.35">
      <c r="K188" s="6"/>
    </row>
    <row r="189" spans="11:11" x14ac:dyDescent="0.35">
      <c r="K189" s="6"/>
    </row>
    <row r="190" spans="11:11" x14ac:dyDescent="0.35">
      <c r="K190" s="6"/>
    </row>
    <row r="191" spans="11:11" x14ac:dyDescent="0.35">
      <c r="K191" s="6"/>
    </row>
    <row r="192" spans="11:11" x14ac:dyDescent="0.35">
      <c r="K192" s="6"/>
    </row>
    <row r="193" spans="11:11" x14ac:dyDescent="0.35">
      <c r="K193" s="6"/>
    </row>
    <row r="194" spans="11:11" x14ac:dyDescent="0.35">
      <c r="K194" s="6"/>
    </row>
    <row r="195" spans="11:11" x14ac:dyDescent="0.35">
      <c r="K195" s="6"/>
    </row>
    <row r="196" spans="11:11" x14ac:dyDescent="0.35">
      <c r="K196" s="6"/>
    </row>
    <row r="197" spans="11:11" x14ac:dyDescent="0.35">
      <c r="K197" s="6"/>
    </row>
    <row r="198" spans="11:11" x14ac:dyDescent="0.35">
      <c r="K198" s="6"/>
    </row>
    <row r="199" spans="11:11" x14ac:dyDescent="0.35">
      <c r="K199" s="6"/>
    </row>
    <row r="200" spans="11:11" x14ac:dyDescent="0.35">
      <c r="K200" s="6"/>
    </row>
    <row r="201" spans="11:11" x14ac:dyDescent="0.35">
      <c r="K201" s="6"/>
    </row>
    <row r="202" spans="11:11" x14ac:dyDescent="0.35">
      <c r="K202" s="6"/>
    </row>
    <row r="203" spans="11:11" x14ac:dyDescent="0.35">
      <c r="K203" s="6"/>
    </row>
    <row r="204" spans="11:11" x14ac:dyDescent="0.35">
      <c r="K204" s="6"/>
    </row>
    <row r="205" spans="11:11" x14ac:dyDescent="0.35">
      <c r="K205" s="6"/>
    </row>
    <row r="206" spans="11:11" x14ac:dyDescent="0.35">
      <c r="K206" s="6"/>
    </row>
    <row r="207" spans="11:11" x14ac:dyDescent="0.35">
      <c r="K207" s="6"/>
    </row>
    <row r="208" spans="11:11" x14ac:dyDescent="0.35">
      <c r="K208" s="6"/>
    </row>
    <row r="209" spans="11:11" x14ac:dyDescent="0.35">
      <c r="K209" s="6"/>
    </row>
    <row r="210" spans="11:11" x14ac:dyDescent="0.35">
      <c r="K210" s="6"/>
    </row>
    <row r="211" spans="11:11" x14ac:dyDescent="0.35">
      <c r="K211" s="6"/>
    </row>
    <row r="212" spans="11:11" x14ac:dyDescent="0.35">
      <c r="K212" s="6"/>
    </row>
    <row r="213" spans="11:11" x14ac:dyDescent="0.35">
      <c r="K213" s="6"/>
    </row>
    <row r="214" spans="11:11" x14ac:dyDescent="0.35">
      <c r="K214" s="6"/>
    </row>
    <row r="215" spans="11:11" x14ac:dyDescent="0.35">
      <c r="K215" s="6"/>
    </row>
    <row r="216" spans="11:11" x14ac:dyDescent="0.35">
      <c r="K216" s="6"/>
    </row>
    <row r="217" spans="11:11" x14ac:dyDescent="0.35">
      <c r="K217" s="6"/>
    </row>
    <row r="218" spans="11:11" x14ac:dyDescent="0.35">
      <c r="K218" s="6"/>
    </row>
    <row r="219" spans="11:11" x14ac:dyDescent="0.35">
      <c r="K219" s="6"/>
    </row>
    <row r="220" spans="11:11" x14ac:dyDescent="0.35">
      <c r="K220" s="6"/>
    </row>
    <row r="221" spans="11:11" x14ac:dyDescent="0.35">
      <c r="K221" s="6"/>
    </row>
    <row r="222" spans="11:11" x14ac:dyDescent="0.35">
      <c r="K222" s="6"/>
    </row>
    <row r="223" spans="11:11" x14ac:dyDescent="0.35">
      <c r="K223" s="6"/>
    </row>
    <row r="224" spans="11:11" x14ac:dyDescent="0.35">
      <c r="K224" s="6"/>
    </row>
    <row r="225" spans="11:11" x14ac:dyDescent="0.35">
      <c r="K225" s="6"/>
    </row>
    <row r="226" spans="11:11" x14ac:dyDescent="0.35">
      <c r="K226" s="6"/>
    </row>
    <row r="227" spans="11:11" x14ac:dyDescent="0.35">
      <c r="K227" s="6"/>
    </row>
    <row r="228" spans="11:11" x14ac:dyDescent="0.35">
      <c r="K228" s="6"/>
    </row>
    <row r="229" spans="11:11" x14ac:dyDescent="0.35">
      <c r="K229" s="6"/>
    </row>
    <row r="230" spans="11:11" x14ac:dyDescent="0.35">
      <c r="K230" s="6"/>
    </row>
    <row r="231" spans="11:11" x14ac:dyDescent="0.35">
      <c r="K231" s="6"/>
    </row>
    <row r="232" spans="11:11" x14ac:dyDescent="0.35">
      <c r="K232" s="6"/>
    </row>
    <row r="233" spans="11:11" x14ac:dyDescent="0.35">
      <c r="K233" s="6"/>
    </row>
    <row r="234" spans="11:11" x14ac:dyDescent="0.35">
      <c r="K234" s="6"/>
    </row>
    <row r="235" spans="11:11" x14ac:dyDescent="0.35">
      <c r="K235" s="6"/>
    </row>
    <row r="236" spans="11:11" x14ac:dyDescent="0.35">
      <c r="K236" s="6"/>
    </row>
    <row r="237" spans="11:11" x14ac:dyDescent="0.35">
      <c r="K237" s="6"/>
    </row>
    <row r="238" spans="11:11" x14ac:dyDescent="0.35">
      <c r="K238" s="6"/>
    </row>
    <row r="239" spans="11:11" x14ac:dyDescent="0.35">
      <c r="K239" s="6"/>
    </row>
    <row r="240" spans="11:11" x14ac:dyDescent="0.35">
      <c r="K240" s="6"/>
    </row>
    <row r="241" spans="11:11" x14ac:dyDescent="0.35">
      <c r="K241" s="6"/>
    </row>
    <row r="242" spans="11:11" x14ac:dyDescent="0.35">
      <c r="K242" s="6"/>
    </row>
    <row r="243" spans="11:11" x14ac:dyDescent="0.35">
      <c r="K243" s="6"/>
    </row>
    <row r="244" spans="11:11" x14ac:dyDescent="0.35">
      <c r="K244" s="6"/>
    </row>
    <row r="245" spans="11:11" x14ac:dyDescent="0.35">
      <c r="K245" s="6"/>
    </row>
    <row r="246" spans="11:11" x14ac:dyDescent="0.35">
      <c r="K246" s="6"/>
    </row>
    <row r="247" spans="11:11" x14ac:dyDescent="0.35">
      <c r="K247" s="6"/>
    </row>
    <row r="248" spans="11:11" x14ac:dyDescent="0.35">
      <c r="K248" s="6"/>
    </row>
    <row r="249" spans="11:11" x14ac:dyDescent="0.35">
      <c r="K249" s="6"/>
    </row>
    <row r="250" spans="11:11" x14ac:dyDescent="0.35">
      <c r="K250" s="6"/>
    </row>
    <row r="251" spans="11:11" x14ac:dyDescent="0.35">
      <c r="K251" s="6"/>
    </row>
    <row r="252" spans="11:11" x14ac:dyDescent="0.35">
      <c r="K252" s="6"/>
    </row>
    <row r="253" spans="11:11" x14ac:dyDescent="0.35">
      <c r="K253" s="6"/>
    </row>
    <row r="254" spans="11:11" x14ac:dyDescent="0.35">
      <c r="K254" s="6"/>
    </row>
    <row r="255" spans="11:11" x14ac:dyDescent="0.35">
      <c r="K255" s="6"/>
    </row>
    <row r="256" spans="11:11" x14ac:dyDescent="0.35">
      <c r="K256" s="6"/>
    </row>
    <row r="257" spans="11:11" x14ac:dyDescent="0.35">
      <c r="K257" s="6"/>
    </row>
    <row r="258" spans="11:11" x14ac:dyDescent="0.35">
      <c r="K258" s="6"/>
    </row>
    <row r="259" spans="11:11" x14ac:dyDescent="0.35">
      <c r="K259" s="6"/>
    </row>
    <row r="260" spans="11:11" x14ac:dyDescent="0.35">
      <c r="K260" s="6"/>
    </row>
    <row r="261" spans="11:11" x14ac:dyDescent="0.35">
      <c r="K261" s="6"/>
    </row>
    <row r="262" spans="11:11" x14ac:dyDescent="0.35">
      <c r="K262" s="6"/>
    </row>
    <row r="263" spans="11:11" x14ac:dyDescent="0.35">
      <c r="K263" s="6"/>
    </row>
    <row r="264" spans="11:11" x14ac:dyDescent="0.35">
      <c r="K264" s="6"/>
    </row>
    <row r="265" spans="11:11" x14ac:dyDescent="0.35">
      <c r="K265" s="6"/>
    </row>
    <row r="266" spans="11:11" x14ac:dyDescent="0.35">
      <c r="K266" s="6"/>
    </row>
    <row r="267" spans="11:11" x14ac:dyDescent="0.35">
      <c r="K267" s="6"/>
    </row>
    <row r="268" spans="11:11" x14ac:dyDescent="0.35">
      <c r="K268" s="6"/>
    </row>
    <row r="269" spans="11:11" x14ac:dyDescent="0.35">
      <c r="K269" s="6"/>
    </row>
    <row r="270" spans="11:11" x14ac:dyDescent="0.35">
      <c r="K270" s="6"/>
    </row>
    <row r="271" spans="11:11" x14ac:dyDescent="0.35">
      <c r="K271" s="6"/>
    </row>
    <row r="272" spans="11:11" x14ac:dyDescent="0.35">
      <c r="K272" s="6"/>
    </row>
    <row r="273" spans="11:11" x14ac:dyDescent="0.35">
      <c r="K273" s="6"/>
    </row>
    <row r="274" spans="11:11" x14ac:dyDescent="0.35">
      <c r="K274" s="6"/>
    </row>
    <row r="275" spans="11:11" x14ac:dyDescent="0.35">
      <c r="K275" s="6"/>
    </row>
    <row r="276" spans="11:11" x14ac:dyDescent="0.35">
      <c r="K276" s="6"/>
    </row>
    <row r="277" spans="11:11" x14ac:dyDescent="0.35">
      <c r="K277" s="6"/>
    </row>
    <row r="278" spans="11:11" x14ac:dyDescent="0.35">
      <c r="K278" s="6"/>
    </row>
    <row r="279" spans="11:11" x14ac:dyDescent="0.35">
      <c r="K279" s="6"/>
    </row>
    <row r="280" spans="11:11" x14ac:dyDescent="0.35">
      <c r="K280" s="6"/>
    </row>
    <row r="281" spans="11:11" x14ac:dyDescent="0.35">
      <c r="K281" s="6"/>
    </row>
    <row r="282" spans="11:11" x14ac:dyDescent="0.35">
      <c r="K282" s="6"/>
    </row>
    <row r="283" spans="11:11" x14ac:dyDescent="0.35">
      <c r="K283" s="6"/>
    </row>
    <row r="284" spans="11:11" x14ac:dyDescent="0.35">
      <c r="K284" s="6"/>
    </row>
    <row r="285" spans="11:11" x14ac:dyDescent="0.35">
      <c r="K285" s="6"/>
    </row>
    <row r="286" spans="11:11" x14ac:dyDescent="0.35">
      <c r="K286" s="6"/>
    </row>
    <row r="287" spans="11:11" x14ac:dyDescent="0.35">
      <c r="K287" s="6"/>
    </row>
    <row r="288" spans="11:11" x14ac:dyDescent="0.35">
      <c r="K288" s="6"/>
    </row>
    <row r="289" spans="11:11" x14ac:dyDescent="0.35">
      <c r="K289" s="6"/>
    </row>
    <row r="290" spans="11:11" x14ac:dyDescent="0.35">
      <c r="K290" s="6"/>
    </row>
    <row r="291" spans="11:11" x14ac:dyDescent="0.35">
      <c r="K291" s="6"/>
    </row>
    <row r="292" spans="11:11" x14ac:dyDescent="0.35">
      <c r="K292" s="6"/>
    </row>
    <row r="293" spans="11:11" x14ac:dyDescent="0.35">
      <c r="K293" s="6"/>
    </row>
    <row r="294" spans="11:11" x14ac:dyDescent="0.35">
      <c r="K294" s="6"/>
    </row>
    <row r="295" spans="11:11" x14ac:dyDescent="0.35">
      <c r="K295" s="6"/>
    </row>
    <row r="296" spans="11:11" x14ac:dyDescent="0.35">
      <c r="K296" s="6"/>
    </row>
    <row r="297" spans="11:11" x14ac:dyDescent="0.35">
      <c r="K297" s="6"/>
    </row>
    <row r="298" spans="11:11" x14ac:dyDescent="0.35">
      <c r="K298" s="6"/>
    </row>
    <row r="299" spans="11:11" x14ac:dyDescent="0.35">
      <c r="K299" s="6"/>
    </row>
    <row r="300" spans="11:11" x14ac:dyDescent="0.35">
      <c r="K300" s="6"/>
    </row>
    <row r="301" spans="11:11" x14ac:dyDescent="0.35">
      <c r="K301" s="6"/>
    </row>
    <row r="302" spans="11:11" x14ac:dyDescent="0.35">
      <c r="K302" s="6"/>
    </row>
    <row r="303" spans="11:11" x14ac:dyDescent="0.35">
      <c r="K303" s="6"/>
    </row>
    <row r="304" spans="11:11" x14ac:dyDescent="0.35">
      <c r="K304" s="6"/>
    </row>
    <row r="305" spans="11:11" x14ac:dyDescent="0.35">
      <c r="K305" s="6"/>
    </row>
    <row r="306" spans="11:11" x14ac:dyDescent="0.35">
      <c r="K306" s="6"/>
    </row>
    <row r="307" spans="11:11" x14ac:dyDescent="0.35">
      <c r="K307" s="6"/>
    </row>
    <row r="308" spans="11:11" x14ac:dyDescent="0.35">
      <c r="K308" s="6"/>
    </row>
    <row r="309" spans="11:11" x14ac:dyDescent="0.35">
      <c r="K309" s="6"/>
    </row>
    <row r="310" spans="11:11" x14ac:dyDescent="0.35">
      <c r="K310" s="6"/>
    </row>
    <row r="311" spans="11:11" x14ac:dyDescent="0.35">
      <c r="K311" s="6"/>
    </row>
    <row r="312" spans="11:11" x14ac:dyDescent="0.35">
      <c r="K312" s="6"/>
    </row>
    <row r="313" spans="11:11" x14ac:dyDescent="0.35">
      <c r="K313" s="6"/>
    </row>
    <row r="314" spans="11:11" x14ac:dyDescent="0.35">
      <c r="K314" s="6"/>
    </row>
    <row r="315" spans="11:11" x14ac:dyDescent="0.35">
      <c r="K315" s="6"/>
    </row>
    <row r="316" spans="11:11" x14ac:dyDescent="0.35">
      <c r="K316" s="6"/>
    </row>
    <row r="317" spans="11:11" x14ac:dyDescent="0.35">
      <c r="K317" s="6"/>
    </row>
    <row r="318" spans="11:11" x14ac:dyDescent="0.35">
      <c r="K318" s="6"/>
    </row>
    <row r="319" spans="11:11" x14ac:dyDescent="0.35">
      <c r="K319" s="6"/>
    </row>
    <row r="320" spans="11:11" x14ac:dyDescent="0.35">
      <c r="K320" s="6"/>
    </row>
    <row r="321" spans="11:11" x14ac:dyDescent="0.35">
      <c r="K321" s="6"/>
    </row>
    <row r="322" spans="11:11" x14ac:dyDescent="0.35">
      <c r="K322" s="6"/>
    </row>
    <row r="323" spans="11:11" x14ac:dyDescent="0.35">
      <c r="K323" s="6"/>
    </row>
    <row r="324" spans="11:11" x14ac:dyDescent="0.35">
      <c r="K324" s="6"/>
    </row>
    <row r="325" spans="11:11" x14ac:dyDescent="0.35">
      <c r="K325" s="6"/>
    </row>
    <row r="326" spans="11:11" x14ac:dyDescent="0.35">
      <c r="K326" s="6"/>
    </row>
    <row r="327" spans="11:11" x14ac:dyDescent="0.35">
      <c r="K327" s="6"/>
    </row>
    <row r="328" spans="11:11" x14ac:dyDescent="0.35">
      <c r="K328" s="6"/>
    </row>
    <row r="329" spans="11:11" x14ac:dyDescent="0.35">
      <c r="K329" s="6"/>
    </row>
    <row r="330" spans="11:11" x14ac:dyDescent="0.35">
      <c r="K330" s="6"/>
    </row>
    <row r="331" spans="11:11" x14ac:dyDescent="0.35">
      <c r="K331" s="6"/>
    </row>
    <row r="332" spans="11:11" x14ac:dyDescent="0.35">
      <c r="K332" s="6"/>
    </row>
    <row r="333" spans="11:11" x14ac:dyDescent="0.35">
      <c r="K333" s="6"/>
    </row>
    <row r="334" spans="11:11" x14ac:dyDescent="0.35">
      <c r="K334" s="6"/>
    </row>
    <row r="335" spans="11:11" x14ac:dyDescent="0.35">
      <c r="K335" s="6"/>
    </row>
    <row r="336" spans="11:11" x14ac:dyDescent="0.35">
      <c r="K336" s="6"/>
    </row>
    <row r="337" spans="11:11" x14ac:dyDescent="0.35">
      <c r="K337" s="6"/>
    </row>
    <row r="338" spans="11:11" x14ac:dyDescent="0.35">
      <c r="K338" s="6"/>
    </row>
    <row r="339" spans="11:11" x14ac:dyDescent="0.35">
      <c r="K339" s="6"/>
    </row>
    <row r="340" spans="11:11" x14ac:dyDescent="0.35">
      <c r="K340" s="6"/>
    </row>
    <row r="341" spans="11:11" x14ac:dyDescent="0.35">
      <c r="K341" s="6"/>
    </row>
    <row r="342" spans="11:11" x14ac:dyDescent="0.35">
      <c r="K342" s="6"/>
    </row>
    <row r="343" spans="11:11" x14ac:dyDescent="0.35">
      <c r="K343" s="6"/>
    </row>
    <row r="344" spans="11:11" x14ac:dyDescent="0.35">
      <c r="K344" s="6"/>
    </row>
    <row r="345" spans="11:11" x14ac:dyDescent="0.35">
      <c r="K345" s="6"/>
    </row>
    <row r="346" spans="11:11" x14ac:dyDescent="0.35">
      <c r="K346" s="6"/>
    </row>
    <row r="347" spans="11:11" x14ac:dyDescent="0.35">
      <c r="K347" s="6"/>
    </row>
    <row r="348" spans="11:11" x14ac:dyDescent="0.35">
      <c r="K348" s="6"/>
    </row>
    <row r="349" spans="11:11" x14ac:dyDescent="0.35">
      <c r="K349" s="6"/>
    </row>
    <row r="350" spans="11:11" x14ac:dyDescent="0.35">
      <c r="K350" s="6"/>
    </row>
    <row r="351" spans="11:11" x14ac:dyDescent="0.35">
      <c r="K351" s="6"/>
    </row>
    <row r="352" spans="11:11" x14ac:dyDescent="0.35">
      <c r="K352" s="6"/>
    </row>
    <row r="353" spans="11:11" x14ac:dyDescent="0.35">
      <c r="K353" s="6"/>
    </row>
    <row r="354" spans="11:11" x14ac:dyDescent="0.35">
      <c r="K354" s="6"/>
    </row>
    <row r="355" spans="11:11" x14ac:dyDescent="0.35">
      <c r="K355" s="6"/>
    </row>
    <row r="356" spans="11:11" x14ac:dyDescent="0.35">
      <c r="K356" s="6"/>
    </row>
    <row r="357" spans="11:11" x14ac:dyDescent="0.35">
      <c r="K357" s="6"/>
    </row>
    <row r="358" spans="11:11" x14ac:dyDescent="0.35">
      <c r="K358" s="6"/>
    </row>
    <row r="359" spans="11:11" x14ac:dyDescent="0.35">
      <c r="K359" s="6"/>
    </row>
    <row r="360" spans="11:11" x14ac:dyDescent="0.35">
      <c r="K360" s="6"/>
    </row>
    <row r="361" spans="11:11" x14ac:dyDescent="0.35">
      <c r="K361" s="6"/>
    </row>
    <row r="362" spans="11:11" x14ac:dyDescent="0.35">
      <c r="K362" s="6"/>
    </row>
    <row r="363" spans="11:11" x14ac:dyDescent="0.35">
      <c r="K363" s="6"/>
    </row>
    <row r="364" spans="11:11" x14ac:dyDescent="0.35">
      <c r="K364" s="6"/>
    </row>
    <row r="365" spans="11:11" x14ac:dyDescent="0.35">
      <c r="K365" s="6"/>
    </row>
    <row r="366" spans="11:11" x14ac:dyDescent="0.35">
      <c r="K366" s="6"/>
    </row>
    <row r="367" spans="11:11" x14ac:dyDescent="0.35">
      <c r="K367" s="6"/>
    </row>
    <row r="368" spans="11:11" x14ac:dyDescent="0.35">
      <c r="K368" s="6"/>
    </row>
    <row r="369" spans="11:11" x14ac:dyDescent="0.35">
      <c r="K369" s="6"/>
    </row>
    <row r="370" spans="11:11" x14ac:dyDescent="0.35">
      <c r="K370" s="6"/>
    </row>
    <row r="371" spans="11:11" x14ac:dyDescent="0.35">
      <c r="K371" s="6"/>
    </row>
    <row r="372" spans="11:11" x14ac:dyDescent="0.35">
      <c r="K372" s="6"/>
    </row>
    <row r="373" spans="11:11" x14ac:dyDescent="0.35">
      <c r="K373" s="6"/>
    </row>
    <row r="374" spans="11:11" x14ac:dyDescent="0.35">
      <c r="K374" s="6"/>
    </row>
    <row r="375" spans="11:11" x14ac:dyDescent="0.35">
      <c r="K375" s="6"/>
    </row>
    <row r="376" spans="11:11" x14ac:dyDescent="0.35">
      <c r="K376" s="6"/>
    </row>
    <row r="377" spans="11:11" x14ac:dyDescent="0.35">
      <c r="K377" s="6"/>
    </row>
    <row r="378" spans="11:11" x14ac:dyDescent="0.35">
      <c r="K378" s="6"/>
    </row>
    <row r="379" spans="11:11" x14ac:dyDescent="0.35">
      <c r="K379" s="6"/>
    </row>
    <row r="380" spans="11:11" x14ac:dyDescent="0.35">
      <c r="K380" s="6"/>
    </row>
    <row r="381" spans="11:11" x14ac:dyDescent="0.35">
      <c r="K381" s="6"/>
    </row>
    <row r="382" spans="11:11" x14ac:dyDescent="0.35">
      <c r="K382" s="6"/>
    </row>
    <row r="383" spans="11:11" x14ac:dyDescent="0.35">
      <c r="K383" s="6"/>
    </row>
    <row r="384" spans="11:11" x14ac:dyDescent="0.35">
      <c r="K384" s="6"/>
    </row>
    <row r="385" spans="11:11" x14ac:dyDescent="0.35">
      <c r="K385" s="6"/>
    </row>
    <row r="386" spans="11:11" x14ac:dyDescent="0.35">
      <c r="K386" s="6"/>
    </row>
    <row r="387" spans="11:11" x14ac:dyDescent="0.35">
      <c r="K387" s="6"/>
    </row>
    <row r="388" spans="11:11" x14ac:dyDescent="0.35">
      <c r="K388" s="6"/>
    </row>
    <row r="389" spans="11:11" x14ac:dyDescent="0.35">
      <c r="K389" s="6"/>
    </row>
    <row r="390" spans="11:11" x14ac:dyDescent="0.35">
      <c r="K390" s="6"/>
    </row>
    <row r="391" spans="11:11" x14ac:dyDescent="0.35">
      <c r="K391" s="6"/>
    </row>
    <row r="392" spans="11:11" x14ac:dyDescent="0.35">
      <c r="K392" s="6"/>
    </row>
    <row r="393" spans="11:11" x14ac:dyDescent="0.35">
      <c r="K393" s="6"/>
    </row>
    <row r="394" spans="11:11" x14ac:dyDescent="0.35">
      <c r="K394" s="6"/>
    </row>
    <row r="395" spans="11:11" x14ac:dyDescent="0.35">
      <c r="K395" s="6"/>
    </row>
    <row r="396" spans="11:11" x14ac:dyDescent="0.35">
      <c r="K396" s="6"/>
    </row>
    <row r="397" spans="11:11" x14ac:dyDescent="0.35">
      <c r="K397" s="6"/>
    </row>
    <row r="398" spans="11:11" x14ac:dyDescent="0.35">
      <c r="K398" s="6"/>
    </row>
    <row r="399" spans="11:11" x14ac:dyDescent="0.35">
      <c r="K399" s="6"/>
    </row>
    <row r="400" spans="11:11" x14ac:dyDescent="0.35">
      <c r="K400" s="6"/>
    </row>
    <row r="401" spans="11:11" x14ac:dyDescent="0.35">
      <c r="K401" s="6"/>
    </row>
    <row r="402" spans="11:11" x14ac:dyDescent="0.35">
      <c r="K402" s="6"/>
    </row>
    <row r="403" spans="11:11" x14ac:dyDescent="0.35">
      <c r="K403" s="6"/>
    </row>
    <row r="404" spans="11:11" x14ac:dyDescent="0.35">
      <c r="K404" s="6"/>
    </row>
    <row r="405" spans="11:11" x14ac:dyDescent="0.35">
      <c r="K405" s="6"/>
    </row>
    <row r="406" spans="11:11" x14ac:dyDescent="0.35">
      <c r="K406" s="6"/>
    </row>
    <row r="407" spans="11:11" x14ac:dyDescent="0.35">
      <c r="K407" s="6"/>
    </row>
    <row r="408" spans="11:11" x14ac:dyDescent="0.35">
      <c r="K408" s="6"/>
    </row>
    <row r="409" spans="11:11" x14ac:dyDescent="0.35">
      <c r="K409" s="6"/>
    </row>
    <row r="410" spans="11:11" x14ac:dyDescent="0.35">
      <c r="K410" s="6"/>
    </row>
    <row r="411" spans="11:11" x14ac:dyDescent="0.35">
      <c r="K411" s="6"/>
    </row>
    <row r="412" spans="11:11" x14ac:dyDescent="0.35">
      <c r="K412" s="6"/>
    </row>
    <row r="413" spans="11:11" x14ac:dyDescent="0.35">
      <c r="K413" s="6"/>
    </row>
    <row r="414" spans="11:11" x14ac:dyDescent="0.35">
      <c r="K414" s="6"/>
    </row>
    <row r="415" spans="11:11" x14ac:dyDescent="0.35">
      <c r="K415" s="6"/>
    </row>
    <row r="416" spans="11:11" x14ac:dyDescent="0.35">
      <c r="K416" s="6"/>
    </row>
    <row r="417" spans="11:11" x14ac:dyDescent="0.35">
      <c r="K417" s="6"/>
    </row>
    <row r="418" spans="11:11" x14ac:dyDescent="0.35">
      <c r="K418" s="6"/>
    </row>
    <row r="419" spans="11:11" x14ac:dyDescent="0.35">
      <c r="K419" s="6"/>
    </row>
    <row r="420" spans="11:11" x14ac:dyDescent="0.35">
      <c r="K420" s="6"/>
    </row>
    <row r="421" spans="11:11" x14ac:dyDescent="0.35">
      <c r="K421" s="6"/>
    </row>
    <row r="422" spans="11:11" x14ac:dyDescent="0.35">
      <c r="K422" s="6"/>
    </row>
    <row r="423" spans="11:11" x14ac:dyDescent="0.35">
      <c r="K423" s="6"/>
    </row>
    <row r="424" spans="11:11" x14ac:dyDescent="0.35">
      <c r="K424" s="6"/>
    </row>
    <row r="425" spans="11:11" x14ac:dyDescent="0.35">
      <c r="K425" s="6"/>
    </row>
    <row r="426" spans="11:11" x14ac:dyDescent="0.35">
      <c r="K426" s="6"/>
    </row>
    <row r="427" spans="11:11" x14ac:dyDescent="0.35">
      <c r="K427" s="6"/>
    </row>
    <row r="428" spans="11:11" x14ac:dyDescent="0.35">
      <c r="K428" s="6"/>
    </row>
    <row r="429" spans="11:11" x14ac:dyDescent="0.35">
      <c r="K429" s="6"/>
    </row>
    <row r="430" spans="11:11" x14ac:dyDescent="0.35">
      <c r="K430" s="6"/>
    </row>
    <row r="431" spans="11:11" x14ac:dyDescent="0.35">
      <c r="K431" s="6"/>
    </row>
    <row r="432" spans="11:11" x14ac:dyDescent="0.35">
      <c r="K432" s="6"/>
    </row>
    <row r="433" spans="11:11" x14ac:dyDescent="0.35">
      <c r="K433" s="6"/>
    </row>
    <row r="434" spans="11:11" x14ac:dyDescent="0.35">
      <c r="K434" s="6"/>
    </row>
    <row r="435" spans="11:11" x14ac:dyDescent="0.35">
      <c r="K435" s="6"/>
    </row>
    <row r="436" spans="11:11" x14ac:dyDescent="0.35">
      <c r="K436" s="6"/>
    </row>
    <row r="437" spans="11:11" x14ac:dyDescent="0.35">
      <c r="K437" s="6"/>
    </row>
    <row r="438" spans="11:11" x14ac:dyDescent="0.35">
      <c r="K438" s="6"/>
    </row>
    <row r="439" spans="11:11" x14ac:dyDescent="0.35">
      <c r="K439" s="6"/>
    </row>
    <row r="440" spans="11:11" x14ac:dyDescent="0.35">
      <c r="K440" s="6"/>
    </row>
    <row r="441" spans="11:11" x14ac:dyDescent="0.35">
      <c r="K441" s="6"/>
    </row>
    <row r="442" spans="11:11" x14ac:dyDescent="0.35">
      <c r="K442" s="6"/>
    </row>
    <row r="443" spans="11:11" x14ac:dyDescent="0.35">
      <c r="K443" s="6"/>
    </row>
    <row r="444" spans="11:11" x14ac:dyDescent="0.35">
      <c r="K444" s="6"/>
    </row>
    <row r="445" spans="11:11" x14ac:dyDescent="0.35">
      <c r="K445" s="6"/>
    </row>
    <row r="446" spans="11:11" x14ac:dyDescent="0.35">
      <c r="K446" s="6"/>
    </row>
    <row r="447" spans="11:11" x14ac:dyDescent="0.35">
      <c r="K447" s="6"/>
    </row>
    <row r="448" spans="11:11" x14ac:dyDescent="0.35">
      <c r="K448" s="6"/>
    </row>
    <row r="449" spans="11:11" x14ac:dyDescent="0.35">
      <c r="K449" s="6"/>
    </row>
    <row r="450" spans="11:11" x14ac:dyDescent="0.35">
      <c r="K450" s="6"/>
    </row>
    <row r="451" spans="11:11" x14ac:dyDescent="0.35">
      <c r="K451" s="6"/>
    </row>
    <row r="452" spans="11:11" x14ac:dyDescent="0.35">
      <c r="K452" s="6"/>
    </row>
    <row r="453" spans="11:11" x14ac:dyDescent="0.35">
      <c r="K453" s="6"/>
    </row>
    <row r="454" spans="11:11" x14ac:dyDescent="0.35">
      <c r="K454" s="6"/>
    </row>
    <row r="455" spans="11:11" x14ac:dyDescent="0.35">
      <c r="K455" s="6"/>
    </row>
    <row r="456" spans="11:11" x14ac:dyDescent="0.35">
      <c r="K456" s="6"/>
    </row>
    <row r="457" spans="11:11" x14ac:dyDescent="0.35">
      <c r="K457" s="6"/>
    </row>
    <row r="458" spans="11:11" x14ac:dyDescent="0.35">
      <c r="K458" s="6"/>
    </row>
    <row r="459" spans="11:11" x14ac:dyDescent="0.35">
      <c r="K459" s="6"/>
    </row>
    <row r="460" spans="11:11" x14ac:dyDescent="0.35">
      <c r="K460" s="6"/>
    </row>
    <row r="461" spans="11:11" x14ac:dyDescent="0.35">
      <c r="K461" s="6"/>
    </row>
    <row r="462" spans="11:11" x14ac:dyDescent="0.35">
      <c r="K462" s="6"/>
    </row>
    <row r="463" spans="11:11" x14ac:dyDescent="0.35">
      <c r="K463" s="6"/>
    </row>
    <row r="464" spans="11:11" x14ac:dyDescent="0.35">
      <c r="K464" s="6"/>
    </row>
    <row r="465" spans="11:11" x14ac:dyDescent="0.35">
      <c r="K465" s="6"/>
    </row>
    <row r="466" spans="11:11" x14ac:dyDescent="0.35">
      <c r="K466" s="6"/>
    </row>
    <row r="467" spans="11:11" x14ac:dyDescent="0.35">
      <c r="K467" s="6"/>
    </row>
    <row r="468" spans="11:11" x14ac:dyDescent="0.35">
      <c r="K468" s="6"/>
    </row>
    <row r="469" spans="11:11" x14ac:dyDescent="0.35">
      <c r="K469" s="6"/>
    </row>
    <row r="470" spans="11:11" x14ac:dyDescent="0.35">
      <c r="K470" s="6"/>
    </row>
    <row r="471" spans="11:11" x14ac:dyDescent="0.35">
      <c r="K471" s="6"/>
    </row>
    <row r="472" spans="11:11" x14ac:dyDescent="0.35">
      <c r="K472" s="6"/>
    </row>
    <row r="473" spans="11:11" x14ac:dyDescent="0.35">
      <c r="K473" s="6"/>
    </row>
    <row r="474" spans="11:11" x14ac:dyDescent="0.35">
      <c r="K474" s="6"/>
    </row>
    <row r="475" spans="11:11" x14ac:dyDescent="0.35">
      <c r="K475" s="6"/>
    </row>
    <row r="476" spans="11:11" x14ac:dyDescent="0.35">
      <c r="K476" s="6"/>
    </row>
    <row r="477" spans="11:11" x14ac:dyDescent="0.35">
      <c r="K477" s="6"/>
    </row>
    <row r="478" spans="11:11" x14ac:dyDescent="0.35">
      <c r="K478" s="6"/>
    </row>
    <row r="479" spans="11:11" x14ac:dyDescent="0.35">
      <c r="K479" s="6"/>
    </row>
    <row r="480" spans="11:11" x14ac:dyDescent="0.35">
      <c r="K480" s="6"/>
    </row>
    <row r="481" spans="11:11" x14ac:dyDescent="0.35">
      <c r="K481" s="6"/>
    </row>
    <row r="482" spans="11:11" x14ac:dyDescent="0.35">
      <c r="K482" s="6"/>
    </row>
    <row r="483" spans="11:11" x14ac:dyDescent="0.35">
      <c r="K483" s="6"/>
    </row>
    <row r="484" spans="11:11" x14ac:dyDescent="0.35">
      <c r="K484" s="6"/>
    </row>
    <row r="485" spans="11:11" x14ac:dyDescent="0.35">
      <c r="K485" s="6"/>
    </row>
    <row r="486" spans="11:11" x14ac:dyDescent="0.35">
      <c r="K486" s="6"/>
    </row>
    <row r="487" spans="11:11" x14ac:dyDescent="0.35">
      <c r="K487" s="6"/>
    </row>
    <row r="488" spans="11:11" x14ac:dyDescent="0.35">
      <c r="K488" s="6"/>
    </row>
    <row r="489" spans="11:11" x14ac:dyDescent="0.35">
      <c r="K489" s="6"/>
    </row>
    <row r="490" spans="11:11" x14ac:dyDescent="0.35">
      <c r="K490" s="6"/>
    </row>
    <row r="491" spans="11:11" x14ac:dyDescent="0.35">
      <c r="K491" s="6"/>
    </row>
    <row r="492" spans="11:11" x14ac:dyDescent="0.35">
      <c r="K492" s="6"/>
    </row>
    <row r="493" spans="11:11" x14ac:dyDescent="0.35">
      <c r="K493" s="6"/>
    </row>
    <row r="494" spans="11:11" x14ac:dyDescent="0.35">
      <c r="K494" s="6"/>
    </row>
    <row r="495" spans="11:11" x14ac:dyDescent="0.35">
      <c r="K495" s="6"/>
    </row>
    <row r="496" spans="11:11" x14ac:dyDescent="0.35">
      <c r="K496" s="6"/>
    </row>
  </sheetData>
  <mergeCells count="8">
    <mergeCell ref="AG2:AK2"/>
    <mergeCell ref="AL2:AP2"/>
    <mergeCell ref="AQ2:AS2"/>
    <mergeCell ref="L1:M1"/>
    <mergeCell ref="M2:Q2"/>
    <mergeCell ref="R2:V2"/>
    <mergeCell ref="W2:AA2"/>
    <mergeCell ref="AB2:AF2"/>
  </mergeCells>
  <phoneticPr fontId="10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 individuel Hebdo</vt:lpstr>
      <vt:lpstr>Planning collectif jour</vt:lpstr>
      <vt:lpstr>Planning collectif hebdo</vt:lpstr>
      <vt:lpstr>Sources</vt:lpstr>
      <vt:lpstr>Dateabs</vt:lpstr>
      <vt:lpstr>DatesF</vt:lpstr>
      <vt:lpstr>HW</vt:lpstr>
      <vt:lpstr>Postes</vt:lpstr>
      <vt:lpstr>Salariés</vt:lpstr>
      <vt:lpstr>Typeabs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 R</dc:creator>
  <cp:lastModifiedBy>Sandra CHATEL</cp:lastModifiedBy>
  <cp:lastPrinted>2017-12-02T08:35:18Z</cp:lastPrinted>
  <dcterms:created xsi:type="dcterms:W3CDTF">2017-12-01T15:01:31Z</dcterms:created>
  <dcterms:modified xsi:type="dcterms:W3CDTF">2024-03-30T15:00:49Z</dcterms:modified>
</cp:coreProperties>
</file>