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8975" windowHeight="11955"/>
  </bookViews>
  <sheets>
    <sheet name="PlateData" sheetId="1" r:id="rId1"/>
    <sheet name="Properties" sheetId="2" r:id="rId2"/>
    <sheet name="Sheet3" sheetId="3" r:id="rId3"/>
  </sheets>
  <definedNames>
    <definedName name="PlateComments">Properties!$B$4</definedName>
    <definedName name="PlateDate">Properties!$B$2</definedName>
    <definedName name="PlateName">Properties!$B$1</definedName>
    <definedName name="PlateUser">Properties!$B$3</definedName>
  </definedNames>
  <calcPr calcId="125725"/>
</workbook>
</file>

<file path=xl/calcChain.xml><?xml version="1.0" encoding="utf-8"?>
<calcChain xmlns="http://schemas.openxmlformats.org/spreadsheetml/2006/main">
  <c r="C28" i="1"/>
  <c r="C29"/>
  <c r="C30"/>
  <c r="C31"/>
  <c r="C32"/>
  <c r="C33"/>
  <c r="C34"/>
  <c r="C27"/>
  <c r="B16"/>
  <c r="D16"/>
  <c r="E16"/>
  <c r="F16"/>
  <c r="G16"/>
  <c r="H16"/>
  <c r="J16"/>
  <c r="K16"/>
  <c r="L16"/>
  <c r="M16"/>
  <c r="B17"/>
  <c r="D17"/>
  <c r="E17"/>
  <c r="H17"/>
  <c r="J17"/>
  <c r="K17"/>
  <c r="L17"/>
  <c r="M17"/>
  <c r="B18"/>
  <c r="D18"/>
  <c r="E18"/>
  <c r="F18"/>
  <c r="G18"/>
  <c r="H18"/>
  <c r="J18"/>
  <c r="K18"/>
  <c r="L18"/>
  <c r="M18"/>
  <c r="B19"/>
  <c r="D19"/>
  <c r="E19"/>
  <c r="F19"/>
  <c r="G19"/>
  <c r="H19"/>
  <c r="J19"/>
  <c r="K19"/>
  <c r="L19"/>
  <c r="M19"/>
  <c r="B20"/>
  <c r="D20"/>
  <c r="E20"/>
  <c r="F20"/>
  <c r="G20"/>
  <c r="H20"/>
  <c r="B21"/>
  <c r="D21"/>
  <c r="E21"/>
  <c r="F21"/>
  <c r="G21"/>
  <c r="H21"/>
  <c r="J21"/>
  <c r="K21"/>
  <c r="L21"/>
  <c r="M21"/>
  <c r="B22"/>
  <c r="D22"/>
  <c r="E22"/>
  <c r="F22"/>
  <c r="G22"/>
  <c r="H22"/>
  <c r="J22"/>
  <c r="K22"/>
  <c r="L22"/>
  <c r="M22"/>
  <c r="B23"/>
  <c r="D23"/>
  <c r="E23"/>
  <c r="F23"/>
  <c r="G23"/>
  <c r="H23"/>
  <c r="J23"/>
  <c r="K23"/>
  <c r="L23"/>
  <c r="M23"/>
  <c r="H28"/>
  <c r="H29"/>
  <c r="H30"/>
  <c r="H31"/>
  <c r="H32"/>
  <c r="H33"/>
  <c r="H34"/>
  <c r="H27"/>
  <c r="B28"/>
  <c r="B29"/>
  <c r="B30"/>
  <c r="B31"/>
  <c r="B32"/>
  <c r="B33"/>
  <c r="B34"/>
  <c r="B27"/>
  <c r="M27"/>
  <c r="K27"/>
  <c r="J31"/>
  <c r="K31"/>
  <c r="L31"/>
  <c r="M31"/>
  <c r="K34"/>
  <c r="L34"/>
  <c r="M34"/>
  <c r="J34"/>
  <c r="K33"/>
  <c r="L33"/>
  <c r="M33"/>
  <c r="J33"/>
  <c r="K32"/>
  <c r="L32"/>
  <c r="M32"/>
  <c r="J32"/>
  <c r="K30"/>
  <c r="L30"/>
  <c r="M30"/>
  <c r="J30"/>
  <c r="K29"/>
  <c r="L29"/>
  <c r="M29"/>
  <c r="J29"/>
  <c r="K28"/>
  <c r="L28"/>
  <c r="M28"/>
  <c r="J28"/>
  <c r="L27"/>
  <c r="J27"/>
  <c r="E34"/>
  <c r="F34"/>
  <c r="G34"/>
  <c r="D34"/>
  <c r="E33"/>
  <c r="F33"/>
  <c r="G33"/>
  <c r="D33"/>
  <c r="E32"/>
  <c r="F32"/>
  <c r="G32"/>
  <c r="D32"/>
  <c r="E31"/>
  <c r="F31"/>
  <c r="G31"/>
  <c r="D31"/>
  <c r="E30"/>
  <c r="F30"/>
  <c r="G30"/>
  <c r="D30"/>
  <c r="E29"/>
  <c r="F29"/>
  <c r="G29"/>
  <c r="D29"/>
  <c r="E28"/>
  <c r="D28"/>
  <c r="E27"/>
  <c r="F27"/>
  <c r="G27"/>
  <c r="D27" l="1"/>
</calcChain>
</file>

<file path=xl/comments1.xml><?xml version="1.0" encoding="utf-8"?>
<comments xmlns="http://schemas.openxmlformats.org/spreadsheetml/2006/main">
  <authors>
    <author>Juliette</author>
  </authors>
  <commentList>
    <comment ref="D27" authorId="0">
      <text>
        <r>
          <rPr>
            <b/>
            <sz val="8"/>
            <color indexed="81"/>
            <rFont val="Tahoma"/>
            <charset val="1"/>
          </rPr>
          <t>Juliette:</t>
        </r>
        <r>
          <rPr>
            <sz val="8"/>
            <color indexed="81"/>
            <rFont val="Tahoma"/>
            <charset val="1"/>
          </rPr>
          <t xml:space="preserve">
Il y a une fonction "SI" ici!!</t>
        </r>
      </text>
    </comment>
  </commentList>
</comments>
</file>

<file path=xl/sharedStrings.xml><?xml version="1.0" encoding="utf-8"?>
<sst xmlns="http://schemas.openxmlformats.org/spreadsheetml/2006/main" count="58" uniqueCount="23">
  <si>
    <t>Plate Name</t>
  </si>
  <si>
    <t>Plq1 ELISPOT CMV 160211</t>
  </si>
  <si>
    <t>Date</t>
  </si>
  <si>
    <t>Friday, February 11, 2011</t>
  </si>
  <si>
    <t>User</t>
  </si>
  <si>
    <t>default</t>
  </si>
  <si>
    <t>Comments</t>
  </si>
  <si>
    <t xml:space="preserve">Plate:Plq1 ELISPOT CMV 160211, Date:Friday, February 11, 2011,  User: default, Path: D:\Plates\ELISPOT CMV\ACTHIV ELISPOT CMV\Plq 1 ELISPOT CMV 160211\Plq1 ELISPOT CMV 160211\Plq1 ELISPOT CMV 160211.plt </t>
  </si>
  <si>
    <t>A</t>
  </si>
  <si>
    <t>B</t>
  </si>
  <si>
    <t>C</t>
  </si>
  <si>
    <t>D</t>
  </si>
  <si>
    <t>E</t>
  </si>
  <si>
    <t>F</t>
  </si>
  <si>
    <t>G</t>
  </si>
  <si>
    <t>H</t>
  </si>
  <si>
    <t>POS</t>
  </si>
  <si>
    <t>NS</t>
  </si>
  <si>
    <t>Sample spot- NEG spot</t>
  </si>
  <si>
    <t>Interpretation</t>
  </si>
  <si>
    <t>TNTC</t>
  </si>
  <si>
    <t xml:space="preserve"> Plate Data </t>
  </si>
  <si>
    <t>C'est au niveau de l'interprétation ci-dessous dans la colonne C27 à C34 que j'ai rentré ta formule!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</si>
</sst>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3" borderId="0" xfId="0" applyFill="1"/>
    <xf numFmtId="0" fontId="0" fillId="0" borderId="0" xfId="0" applyNumberForma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4"/>
  <sheetViews>
    <sheetView tabSelected="1" topLeftCell="A3" workbookViewId="0">
      <selection activeCell="G21" sqref="G21"/>
    </sheetView>
  </sheetViews>
  <sheetFormatPr baseColWidth="10" defaultColWidth="9.140625" defaultRowHeight="15"/>
  <cols>
    <col min="4" max="4" width="8.42578125" bestFit="1" customWidth="1"/>
  </cols>
  <sheetData>
    <row r="1" spans="1:16">
      <c r="A1" t="s">
        <v>7</v>
      </c>
    </row>
    <row r="2" spans="1:16">
      <c r="A2" s="2" t="s">
        <v>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1:16">
      <c r="A3" s="2"/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3"/>
    </row>
    <row r="4" spans="1:16">
      <c r="A4" s="2" t="s">
        <v>8</v>
      </c>
      <c r="B4" s="7">
        <v>7</v>
      </c>
      <c r="C4" s="7">
        <v>220</v>
      </c>
      <c r="D4" s="7">
        <v>2</v>
      </c>
      <c r="E4" s="7">
        <v>2</v>
      </c>
      <c r="F4" s="7">
        <v>1</v>
      </c>
      <c r="G4" s="7">
        <v>1</v>
      </c>
      <c r="H4" s="7">
        <v>1</v>
      </c>
      <c r="I4" s="7" t="s">
        <v>20</v>
      </c>
      <c r="J4" s="7">
        <v>491</v>
      </c>
      <c r="K4" s="7">
        <v>379</v>
      </c>
      <c r="L4" s="7">
        <v>207</v>
      </c>
      <c r="M4" s="7">
        <v>203</v>
      </c>
      <c r="N4" s="3"/>
    </row>
    <row r="5" spans="1:16">
      <c r="A5" s="2" t="s">
        <v>9</v>
      </c>
      <c r="B5" s="7">
        <v>7</v>
      </c>
      <c r="C5" s="7" t="s">
        <v>20</v>
      </c>
      <c r="D5" s="7">
        <v>193</v>
      </c>
      <c r="E5" s="7">
        <v>190</v>
      </c>
      <c r="F5" s="7" t="s">
        <v>20</v>
      </c>
      <c r="G5" s="7" t="s">
        <v>20</v>
      </c>
      <c r="H5" s="7">
        <v>3</v>
      </c>
      <c r="I5" s="7">
        <v>274</v>
      </c>
      <c r="J5" s="7">
        <v>4</v>
      </c>
      <c r="K5" s="7">
        <v>4</v>
      </c>
      <c r="L5" s="7">
        <v>0</v>
      </c>
      <c r="M5" s="7">
        <v>1</v>
      </c>
      <c r="N5" s="3"/>
    </row>
    <row r="6" spans="1:16">
      <c r="A6" s="2" t="s">
        <v>10</v>
      </c>
      <c r="B6" s="7">
        <v>17</v>
      </c>
      <c r="C6" s="7" t="s">
        <v>20</v>
      </c>
      <c r="D6" s="7">
        <v>204</v>
      </c>
      <c r="E6" s="7">
        <v>112</v>
      </c>
      <c r="F6" s="7">
        <v>10</v>
      </c>
      <c r="G6" s="7">
        <v>9</v>
      </c>
      <c r="H6" s="7">
        <v>1</v>
      </c>
      <c r="I6" s="7">
        <v>202</v>
      </c>
      <c r="J6" s="7">
        <v>373</v>
      </c>
      <c r="K6" s="7">
        <v>362</v>
      </c>
      <c r="L6" s="7">
        <v>46</v>
      </c>
      <c r="M6" s="7">
        <v>40</v>
      </c>
      <c r="N6" s="3"/>
    </row>
    <row r="7" spans="1:16">
      <c r="A7" s="2" t="s">
        <v>11</v>
      </c>
      <c r="B7" s="7">
        <v>16</v>
      </c>
      <c r="C7" s="7" t="s">
        <v>20</v>
      </c>
      <c r="D7" s="7">
        <v>463</v>
      </c>
      <c r="E7" s="7">
        <v>440</v>
      </c>
      <c r="F7" s="7">
        <v>33</v>
      </c>
      <c r="G7" s="7">
        <v>38</v>
      </c>
      <c r="H7" s="7">
        <v>2</v>
      </c>
      <c r="I7" s="7">
        <v>259</v>
      </c>
      <c r="J7" s="7">
        <v>200</v>
      </c>
      <c r="K7" s="7">
        <v>157</v>
      </c>
      <c r="L7" s="7">
        <v>5</v>
      </c>
      <c r="M7" s="7">
        <v>9</v>
      </c>
      <c r="N7" s="3"/>
    </row>
    <row r="8" spans="1:16">
      <c r="A8" s="2" t="s">
        <v>12</v>
      </c>
      <c r="B8" s="7">
        <v>6</v>
      </c>
      <c r="C8" s="7">
        <v>266</v>
      </c>
      <c r="D8" s="7">
        <v>419</v>
      </c>
      <c r="E8" s="7">
        <v>444</v>
      </c>
      <c r="F8" s="7">
        <v>9</v>
      </c>
      <c r="G8" s="7">
        <v>9</v>
      </c>
      <c r="H8" s="7">
        <v>13</v>
      </c>
      <c r="I8" s="7">
        <v>0</v>
      </c>
      <c r="J8" s="7">
        <v>54</v>
      </c>
      <c r="K8" s="7">
        <v>61</v>
      </c>
      <c r="L8" s="7">
        <v>38</v>
      </c>
      <c r="M8" s="7">
        <v>14</v>
      </c>
      <c r="N8" s="3"/>
    </row>
    <row r="9" spans="1:16">
      <c r="A9" s="2" t="s">
        <v>13</v>
      </c>
      <c r="B9" s="7">
        <v>2</v>
      </c>
      <c r="C9" s="7">
        <v>83</v>
      </c>
      <c r="D9" s="7">
        <v>431</v>
      </c>
      <c r="E9" s="7">
        <v>409</v>
      </c>
      <c r="F9" s="7">
        <v>29</v>
      </c>
      <c r="G9" s="7">
        <v>16</v>
      </c>
      <c r="H9" s="7">
        <v>12</v>
      </c>
      <c r="I9" s="7">
        <v>136</v>
      </c>
      <c r="J9" s="7">
        <v>47</v>
      </c>
      <c r="K9" s="7">
        <v>40</v>
      </c>
      <c r="L9" s="7">
        <v>15</v>
      </c>
      <c r="M9" s="7">
        <v>15</v>
      </c>
      <c r="N9" s="3"/>
    </row>
    <row r="10" spans="1:16">
      <c r="A10" s="2" t="s">
        <v>14</v>
      </c>
      <c r="B10" s="7">
        <v>3</v>
      </c>
      <c r="C10" s="7">
        <v>260</v>
      </c>
      <c r="D10" s="7">
        <v>52</v>
      </c>
      <c r="E10" s="7">
        <v>51</v>
      </c>
      <c r="F10" s="7">
        <v>1</v>
      </c>
      <c r="G10" s="7">
        <v>4</v>
      </c>
      <c r="H10" s="7">
        <v>24</v>
      </c>
      <c r="I10" s="7">
        <v>174</v>
      </c>
      <c r="J10" s="7">
        <v>423</v>
      </c>
      <c r="K10" s="7">
        <v>402</v>
      </c>
      <c r="L10" s="7">
        <v>12</v>
      </c>
      <c r="M10" s="7">
        <v>15</v>
      </c>
      <c r="N10" s="3"/>
    </row>
    <row r="11" spans="1:16">
      <c r="A11" s="2" t="s">
        <v>15</v>
      </c>
      <c r="B11" s="7">
        <v>5</v>
      </c>
      <c r="C11" s="7">
        <v>218</v>
      </c>
      <c r="D11" s="7">
        <v>82</v>
      </c>
      <c r="E11" s="7">
        <v>80</v>
      </c>
      <c r="F11" s="7">
        <v>6</v>
      </c>
      <c r="G11" s="7">
        <v>3</v>
      </c>
      <c r="H11" s="7">
        <v>18</v>
      </c>
      <c r="I11" s="7">
        <v>112</v>
      </c>
      <c r="J11" s="7">
        <v>282</v>
      </c>
      <c r="K11" s="7">
        <v>324</v>
      </c>
      <c r="L11" s="7">
        <v>83</v>
      </c>
      <c r="M11" s="7">
        <v>80</v>
      </c>
      <c r="N11" s="3"/>
    </row>
    <row r="12" spans="1:16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6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5" spans="1:16">
      <c r="A15" s="6" t="s">
        <v>18</v>
      </c>
      <c r="B15" s="5"/>
      <c r="C15" s="5"/>
    </row>
    <row r="16" spans="1:16">
      <c r="B16" s="4">
        <f>B4</f>
        <v>7</v>
      </c>
      <c r="C16" s="4" t="s">
        <v>16</v>
      </c>
      <c r="D16" s="4">
        <f>D4-$B$4</f>
        <v>-5</v>
      </c>
      <c r="E16" s="4">
        <f>E4-$B$4</f>
        <v>-5</v>
      </c>
      <c r="F16" s="4">
        <f>F4-$B$4</f>
        <v>-6</v>
      </c>
      <c r="G16" s="4">
        <f>G4-$B$4</f>
        <v>-6</v>
      </c>
      <c r="H16" s="4">
        <f>H4</f>
        <v>1</v>
      </c>
      <c r="I16" s="4" t="s">
        <v>16</v>
      </c>
      <c r="J16" s="4">
        <f>J4-$H$4</f>
        <v>490</v>
      </c>
      <c r="K16" s="4">
        <f>K4-$H$4</f>
        <v>378</v>
      </c>
      <c r="L16" s="4">
        <f>L4-$H$4</f>
        <v>206</v>
      </c>
      <c r="M16" s="4">
        <f>M4-$H$4</f>
        <v>202</v>
      </c>
    </row>
    <row r="17" spans="1:15">
      <c r="B17" s="4">
        <f t="shared" ref="B17:B23" si="0">B5</f>
        <v>7</v>
      </c>
      <c r="C17" s="4" t="s">
        <v>16</v>
      </c>
      <c r="D17" s="4">
        <f>D5-$B$5</f>
        <v>186</v>
      </c>
      <c r="E17" s="4">
        <f>E5-$B$5</f>
        <v>183</v>
      </c>
      <c r="F17" s="4" t="s">
        <v>20</v>
      </c>
      <c r="G17" s="4" t="s">
        <v>20</v>
      </c>
      <c r="H17" s="4">
        <f t="shared" ref="H17:H23" si="1">H5</f>
        <v>3</v>
      </c>
      <c r="I17" s="4" t="s">
        <v>16</v>
      </c>
      <c r="J17" s="4">
        <f>J5-$H$5</f>
        <v>1</v>
      </c>
      <c r="K17" s="4">
        <f>K5-$H$5</f>
        <v>1</v>
      </c>
      <c r="L17" s="4">
        <f>L5-$H$5</f>
        <v>-3</v>
      </c>
      <c r="M17" s="4">
        <f>M5-$H$5</f>
        <v>-2</v>
      </c>
    </row>
    <row r="18" spans="1:15">
      <c r="B18" s="4">
        <f t="shared" si="0"/>
        <v>17</v>
      </c>
      <c r="C18" s="4" t="s">
        <v>16</v>
      </c>
      <c r="D18" s="4">
        <f>D6-$B$6</f>
        <v>187</v>
      </c>
      <c r="E18" s="4">
        <f>E6-$B$6</f>
        <v>95</v>
      </c>
      <c r="F18" s="4">
        <f>F6-$B$6</f>
        <v>-7</v>
      </c>
      <c r="G18" s="4">
        <f>G6-$B$6</f>
        <v>-8</v>
      </c>
      <c r="H18" s="4">
        <f t="shared" si="1"/>
        <v>1</v>
      </c>
      <c r="I18" s="4" t="s">
        <v>16</v>
      </c>
      <c r="J18" s="4">
        <f>J6-$H$6</f>
        <v>372</v>
      </c>
      <c r="K18" s="4">
        <f>K6-$H$6</f>
        <v>361</v>
      </c>
      <c r="L18" s="4">
        <f>L6-$H$6</f>
        <v>45</v>
      </c>
      <c r="M18" s="4">
        <f>M6-$H$6</f>
        <v>39</v>
      </c>
    </row>
    <row r="19" spans="1:15">
      <c r="B19" s="4">
        <f t="shared" si="0"/>
        <v>16</v>
      </c>
      <c r="C19" s="4" t="s">
        <v>16</v>
      </c>
      <c r="D19" s="4">
        <f>D7-$B$7</f>
        <v>447</v>
      </c>
      <c r="E19" s="4">
        <f>E7-$B$7</f>
        <v>424</v>
      </c>
      <c r="F19" s="4">
        <f>F7-$B$7</f>
        <v>17</v>
      </c>
      <c r="G19" s="4">
        <f>G7-$B$7</f>
        <v>22</v>
      </c>
      <c r="H19" s="4">
        <f t="shared" si="1"/>
        <v>2</v>
      </c>
      <c r="I19" s="4" t="s">
        <v>16</v>
      </c>
      <c r="J19" s="4">
        <f>J7-$H$7</f>
        <v>198</v>
      </c>
      <c r="K19" s="4">
        <f>K7-$H$7</f>
        <v>155</v>
      </c>
      <c r="L19" s="4">
        <f>L7-$H$7</f>
        <v>3</v>
      </c>
      <c r="M19" s="4">
        <f>M7-$H$7</f>
        <v>7</v>
      </c>
    </row>
    <row r="20" spans="1:15">
      <c r="B20" s="4">
        <f t="shared" si="0"/>
        <v>6</v>
      </c>
      <c r="C20" s="4" t="s">
        <v>16</v>
      </c>
      <c r="D20" s="4">
        <f>D8-$B$8</f>
        <v>413</v>
      </c>
      <c r="E20" s="4">
        <f>E8-$B$8</f>
        <v>438</v>
      </c>
      <c r="F20" s="4">
        <f>F8-$B$8</f>
        <v>3</v>
      </c>
      <c r="G20" s="4">
        <f>G8-$B$8</f>
        <v>3</v>
      </c>
      <c r="H20" s="4">
        <f t="shared" si="1"/>
        <v>13</v>
      </c>
      <c r="I20" s="4" t="s">
        <v>17</v>
      </c>
      <c r="J20" s="4" t="s">
        <v>17</v>
      </c>
      <c r="K20" s="4" t="s">
        <v>17</v>
      </c>
      <c r="L20" s="4" t="s">
        <v>17</v>
      </c>
      <c r="M20" s="4" t="s">
        <v>17</v>
      </c>
    </row>
    <row r="21" spans="1:15">
      <c r="B21" s="4">
        <f t="shared" si="0"/>
        <v>2</v>
      </c>
      <c r="C21" s="4" t="s">
        <v>16</v>
      </c>
      <c r="D21" s="4">
        <f>D9-$B$9</f>
        <v>429</v>
      </c>
      <c r="E21" s="4">
        <f>E9-$B$9</f>
        <v>407</v>
      </c>
      <c r="F21" s="4">
        <f>F9-$B$9</f>
        <v>27</v>
      </c>
      <c r="G21" s="4">
        <f>G9-$B$9</f>
        <v>14</v>
      </c>
      <c r="H21" s="4">
        <f t="shared" si="1"/>
        <v>12</v>
      </c>
      <c r="I21" s="4" t="s">
        <v>16</v>
      </c>
      <c r="J21" s="4">
        <f>J9-$H$9</f>
        <v>35</v>
      </c>
      <c r="K21" s="4">
        <f>K9-$H$9</f>
        <v>28</v>
      </c>
      <c r="L21" s="4">
        <f>L9-$H$9</f>
        <v>3</v>
      </c>
      <c r="M21" s="4">
        <f>M9-$H$9</f>
        <v>3</v>
      </c>
      <c r="O21" s="4"/>
    </row>
    <row r="22" spans="1:15">
      <c r="B22" s="4">
        <f t="shared" si="0"/>
        <v>3</v>
      </c>
      <c r="C22" s="4" t="s">
        <v>16</v>
      </c>
      <c r="D22" s="4">
        <f>D10-$B$10</f>
        <v>49</v>
      </c>
      <c r="E22" s="4">
        <f>E10-$B$10</f>
        <v>48</v>
      </c>
      <c r="F22" s="4">
        <f>F10-$B$10</f>
        <v>-2</v>
      </c>
      <c r="G22" s="4">
        <f>G10-$B$10</f>
        <v>1</v>
      </c>
      <c r="H22" s="4">
        <f t="shared" si="1"/>
        <v>24</v>
      </c>
      <c r="I22" s="4" t="s">
        <v>16</v>
      </c>
      <c r="J22" s="4">
        <f>J10-$H$10</f>
        <v>399</v>
      </c>
      <c r="K22" s="4">
        <f>K10-$H$10</f>
        <v>378</v>
      </c>
      <c r="L22" s="4">
        <f>L10-$H$10</f>
        <v>-12</v>
      </c>
      <c r="M22" s="4">
        <f>M10-$H$10</f>
        <v>-9</v>
      </c>
    </row>
    <row r="23" spans="1:15">
      <c r="B23" s="4">
        <f t="shared" si="0"/>
        <v>5</v>
      </c>
      <c r="C23" s="4" t="s">
        <v>16</v>
      </c>
      <c r="D23" s="4">
        <f>D11-$B$11</f>
        <v>77</v>
      </c>
      <c r="E23" s="4">
        <f>E11-$B$11</f>
        <v>75</v>
      </c>
      <c r="F23" s="4">
        <f>F11-$B$11</f>
        <v>1</v>
      </c>
      <c r="G23" s="4">
        <f>G11-$B$11</f>
        <v>-2</v>
      </c>
      <c r="H23" s="4">
        <f t="shared" si="1"/>
        <v>18</v>
      </c>
      <c r="I23" s="4" t="s">
        <v>16</v>
      </c>
      <c r="J23" s="4">
        <f>J11-$H$11</f>
        <v>264</v>
      </c>
      <c r="K23" s="4">
        <f>K11-$H$11</f>
        <v>306</v>
      </c>
      <c r="L23" s="4">
        <f>L11-$H$11</f>
        <v>65</v>
      </c>
      <c r="M23" s="4">
        <f>M11-$H$11</f>
        <v>62</v>
      </c>
    </row>
    <row r="25" spans="1:15">
      <c r="A25" s="9" t="s">
        <v>22</v>
      </c>
    </row>
    <row r="26" spans="1:15">
      <c r="A26" s="1" t="s">
        <v>19</v>
      </c>
    </row>
    <row r="27" spans="1:15">
      <c r="B27" s="4">
        <f>B4</f>
        <v>7</v>
      </c>
      <c r="C27" s="8" t="b">
        <f>IF(AND(ISNUMBER(C4),C4&gt;10),"POS","TNTC")
=IF(AND(ISNUMBER(A1),A1&gt;10),"POS","TNTC")
=IF(AND(ISNUMBER(C4),C4&gt;10),"POS","TNTC")</f>
        <v>0</v>
      </c>
      <c r="D27" s="4">
        <f>IF(D16&lt;0,0,D16)</f>
        <v>0</v>
      </c>
      <c r="E27" s="4">
        <f>IF(E16&lt;0,0,E16)</f>
        <v>0</v>
      </c>
      <c r="F27" s="4">
        <f>IF(F16&lt;0,0,F16)</f>
        <v>0</v>
      </c>
      <c r="G27" s="4">
        <f>IF(G16&lt;0,0,G16)</f>
        <v>0</v>
      </c>
      <c r="H27" s="4">
        <f>H4</f>
        <v>1</v>
      </c>
      <c r="I27" s="4" t="s">
        <v>16</v>
      </c>
      <c r="J27" s="4">
        <f>IF(J16&lt;0,0,J16)</f>
        <v>490</v>
      </c>
      <c r="K27" s="4">
        <f>IF(K16&lt;0,0,K16)</f>
        <v>378</v>
      </c>
      <c r="L27" s="4">
        <f>IF(L16&lt;0,0,L16)</f>
        <v>206</v>
      </c>
      <c r="M27" s="4">
        <f>IF(M16&lt;0,0,M16)</f>
        <v>202</v>
      </c>
    </row>
    <row r="28" spans="1:15">
      <c r="B28" s="4">
        <f t="shared" ref="B28:B34" si="2">B5</f>
        <v>7</v>
      </c>
      <c r="C28" s="8" t="b">
        <f t="shared" ref="C28:C34" si="3">IF(AND(ISNUMBER(C5),C5&gt;10),"POS","TNTC")
=IF(AND(ISNUMBER(A2),A2&gt;10),"POS","TNTC")
=IF(AND(ISNUMBER(C5),C5&gt;10),"POS","TNTC")</f>
        <v>0</v>
      </c>
      <c r="D28" s="4">
        <f>IF(D17&lt;0,0,D17)</f>
        <v>186</v>
      </c>
      <c r="E28" s="4">
        <f>IF(E17&lt;0,0,E17)</f>
        <v>183</v>
      </c>
      <c r="F28" s="4" t="s">
        <v>20</v>
      </c>
      <c r="G28" s="4" t="s">
        <v>20</v>
      </c>
      <c r="H28" s="4">
        <f t="shared" ref="H28:H34" si="4">H5</f>
        <v>3</v>
      </c>
      <c r="I28" s="4" t="s">
        <v>16</v>
      </c>
      <c r="J28" s="4">
        <f>IF(J17&lt;0,0,J17)</f>
        <v>1</v>
      </c>
      <c r="K28" s="4">
        <f>IF(K17&lt;0,0,K17)</f>
        <v>1</v>
      </c>
      <c r="L28" s="4">
        <f>IF(L17&lt;0,0,L17)</f>
        <v>0</v>
      </c>
      <c r="M28" s="4">
        <f>IF(M17&lt;0,0,M17)</f>
        <v>0</v>
      </c>
    </row>
    <row r="29" spans="1:15">
      <c r="B29" s="4">
        <f t="shared" si="2"/>
        <v>17</v>
      </c>
      <c r="C29" s="8" t="b">
        <f t="shared" si="3"/>
        <v>0</v>
      </c>
      <c r="D29" s="4">
        <f>IF(D18&lt;0,0,D18)</f>
        <v>187</v>
      </c>
      <c r="E29" s="4">
        <f>IF(E18&lt;0,0,E18)</f>
        <v>95</v>
      </c>
      <c r="F29" s="4">
        <f>IF(F18&lt;0,0,F18)</f>
        <v>0</v>
      </c>
      <c r="G29" s="4">
        <f>IF(G18&lt;0,0,G18)</f>
        <v>0</v>
      </c>
      <c r="H29" s="4">
        <f t="shared" si="4"/>
        <v>1</v>
      </c>
      <c r="I29" s="4" t="s">
        <v>16</v>
      </c>
      <c r="J29" s="4">
        <f>IF(J18&lt;0,0,J18)</f>
        <v>372</v>
      </c>
      <c r="K29" s="4">
        <f>IF(K18&lt;0,0,K18)</f>
        <v>361</v>
      </c>
      <c r="L29" s="4">
        <f>IF(L18&lt;0,0,L18)</f>
        <v>45</v>
      </c>
      <c r="M29" s="4">
        <f>IF(M18&lt;0,0,M18)</f>
        <v>39</v>
      </c>
    </row>
    <row r="30" spans="1:15">
      <c r="B30" s="4">
        <f t="shared" si="2"/>
        <v>16</v>
      </c>
      <c r="C30" s="8" t="b">
        <f t="shared" si="3"/>
        <v>0</v>
      </c>
      <c r="D30" s="4">
        <f>IF(D19&lt;0,0,D19)</f>
        <v>447</v>
      </c>
      <c r="E30" s="4">
        <f>IF(E19&lt;0,0,E19)</f>
        <v>424</v>
      </c>
      <c r="F30" s="4">
        <f>IF(F19&lt;0,0,F19)</f>
        <v>17</v>
      </c>
      <c r="G30" s="4">
        <f>IF(G19&lt;0,0,G19)</f>
        <v>22</v>
      </c>
      <c r="H30" s="4">
        <f t="shared" si="4"/>
        <v>2</v>
      </c>
      <c r="I30" s="4" t="s">
        <v>16</v>
      </c>
      <c r="J30" s="4">
        <f>IF(J19&lt;0,0,J19)</f>
        <v>198</v>
      </c>
      <c r="K30" s="4">
        <f>IF(K19&lt;0,0,K19)</f>
        <v>155</v>
      </c>
      <c r="L30" s="4">
        <f>IF(L19&lt;0,0,L19)</f>
        <v>3</v>
      </c>
      <c r="M30" s="4">
        <f>IF(M19&lt;0,0,M19)</f>
        <v>7</v>
      </c>
    </row>
    <row r="31" spans="1:15">
      <c r="B31" s="4">
        <f t="shared" si="2"/>
        <v>6</v>
      </c>
      <c r="C31" s="8" t="b">
        <f t="shared" si="3"/>
        <v>0</v>
      </c>
      <c r="D31" s="4">
        <f>IF(D20&lt;0,0,D20)</f>
        <v>413</v>
      </c>
      <c r="E31" s="4">
        <f>IF(E20&lt;0,0,E20)</f>
        <v>438</v>
      </c>
      <c r="F31" s="4">
        <f>IF(F20&lt;0,0,F20)</f>
        <v>3</v>
      </c>
      <c r="G31" s="4">
        <f>IF(G20&lt;0,0,G20)</f>
        <v>3</v>
      </c>
      <c r="H31" s="4">
        <f t="shared" si="4"/>
        <v>13</v>
      </c>
      <c r="I31" s="4" t="s">
        <v>17</v>
      </c>
      <c r="J31" s="4" t="str">
        <f>IF(J20&lt;0,0,J20)</f>
        <v>NS</v>
      </c>
      <c r="K31" s="4" t="str">
        <f>IF(K20&lt;0,0,K20)</f>
        <v>NS</v>
      </c>
      <c r="L31" s="4" t="str">
        <f>IF(L20&lt;0,0,L20)</f>
        <v>NS</v>
      </c>
      <c r="M31" s="4" t="str">
        <f>IF(M20&lt;0,0,M20)</f>
        <v>NS</v>
      </c>
    </row>
    <row r="32" spans="1:15">
      <c r="B32" s="4">
        <f t="shared" si="2"/>
        <v>2</v>
      </c>
      <c r="C32" s="8" t="b">
        <f t="shared" si="3"/>
        <v>0</v>
      </c>
      <c r="D32" s="4">
        <f>IF(D21&lt;0,0,D21)</f>
        <v>429</v>
      </c>
      <c r="E32" s="4">
        <f>IF(E21&lt;0,0,E21)</f>
        <v>407</v>
      </c>
      <c r="F32" s="4">
        <f>IF(F21&lt;0,0,F21)</f>
        <v>27</v>
      </c>
      <c r="G32" s="4">
        <f>IF(G21&lt;0,0,G21)</f>
        <v>14</v>
      </c>
      <c r="H32" s="4">
        <f t="shared" si="4"/>
        <v>12</v>
      </c>
      <c r="I32" s="4" t="s">
        <v>16</v>
      </c>
      <c r="J32" s="4">
        <f>IF(J21&lt;0,0,J21)</f>
        <v>35</v>
      </c>
      <c r="K32" s="4">
        <f>IF(K21&lt;0,0,K21)</f>
        <v>28</v>
      </c>
      <c r="L32" s="4">
        <f>IF(L21&lt;0,0,L21)</f>
        <v>3</v>
      </c>
      <c r="M32" s="4">
        <f>IF(M21&lt;0,0,M21)</f>
        <v>3</v>
      </c>
    </row>
    <row r="33" spans="2:13">
      <c r="B33" s="4">
        <f t="shared" si="2"/>
        <v>3</v>
      </c>
      <c r="C33" s="8" t="b">
        <f t="shared" si="3"/>
        <v>0</v>
      </c>
      <c r="D33" s="4">
        <f>IF(D22&lt;0,0,D22)</f>
        <v>49</v>
      </c>
      <c r="E33" s="4">
        <f>IF(E22&lt;0,0,E22)</f>
        <v>48</v>
      </c>
      <c r="F33" s="4">
        <f>IF(F22&lt;0,0,F22)</f>
        <v>0</v>
      </c>
      <c r="G33" s="4">
        <f>IF(G22&lt;0,0,G22)</f>
        <v>1</v>
      </c>
      <c r="H33" s="4">
        <f t="shared" si="4"/>
        <v>24</v>
      </c>
      <c r="I33" s="4" t="s">
        <v>16</v>
      </c>
      <c r="J33" s="4">
        <f>IF(J22&lt;0,0,J22)</f>
        <v>399</v>
      </c>
      <c r="K33" s="4">
        <f>IF(K22&lt;0,0,K22)</f>
        <v>378</v>
      </c>
      <c r="L33" s="4">
        <f>IF(L22&lt;0,0,L22)</f>
        <v>0</v>
      </c>
      <c r="M33" s="4">
        <f>IF(M22&lt;0,0,M22)</f>
        <v>0</v>
      </c>
    </row>
    <row r="34" spans="2:13">
      <c r="B34" s="4">
        <f t="shared" si="2"/>
        <v>5</v>
      </c>
      <c r="C34" s="8" t="b">
        <f t="shared" si="3"/>
        <v>0</v>
      </c>
      <c r="D34" s="4">
        <f>IF(D23&lt;0,0,D23)</f>
        <v>77</v>
      </c>
      <c r="E34" s="4">
        <f>IF(E23&lt;0,0,E23)</f>
        <v>75</v>
      </c>
      <c r="F34" s="4">
        <f>IF(F23&lt;0,0,F23)</f>
        <v>1</v>
      </c>
      <c r="G34" s="4">
        <f>IF(G23&lt;0,0,G23)</f>
        <v>0</v>
      </c>
      <c r="H34" s="4">
        <f t="shared" si="4"/>
        <v>18</v>
      </c>
      <c r="I34" s="4" t="s">
        <v>16</v>
      </c>
      <c r="J34" s="4">
        <f>IF(J23&lt;0,0,J23)</f>
        <v>264</v>
      </c>
      <c r="K34" s="4">
        <f>IF(K23&lt;0,0,K23)</f>
        <v>306</v>
      </c>
      <c r="L34" s="4">
        <f>IF(L23&lt;0,0,L23)</f>
        <v>65</v>
      </c>
      <c r="M34" s="4">
        <f>IF(M23&lt;0,0,M23)</f>
        <v>62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baseColWidth="10" defaultColWidth="9.140625" defaultRowHeight="15"/>
  <cols>
    <col min="1" max="1" width="11.28515625" bestFit="1" customWidth="1"/>
    <col min="2" max="2" width="23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PlateData</vt:lpstr>
      <vt:lpstr>Properties</vt:lpstr>
      <vt:lpstr>Sheet3</vt:lpstr>
      <vt:lpstr>PlateComments</vt:lpstr>
      <vt:lpstr>PlateDate</vt:lpstr>
      <vt:lpstr>PlateName</vt:lpstr>
      <vt:lpstr>PlateUser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Juliette</cp:lastModifiedBy>
  <dcterms:created xsi:type="dcterms:W3CDTF">2011-02-17T13:11:49Z</dcterms:created>
  <dcterms:modified xsi:type="dcterms:W3CDTF">2011-02-17T19:29:58Z</dcterms:modified>
</cp:coreProperties>
</file>