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MO\Desktop\"/>
    </mc:Choice>
  </mc:AlternateContent>
  <bookViews>
    <workbookView xWindow="0" yWindow="0" windowWidth="23040" windowHeight="9264"/>
  </bookViews>
  <sheets>
    <sheet name="Stats per Month-2012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2" i="1" l="1"/>
  <c r="C113" i="1"/>
  <c r="C114" i="1"/>
  <c r="C115" i="1"/>
  <c r="C116" i="1"/>
  <c r="C111" i="1"/>
  <c r="C105" i="1"/>
  <c r="C106" i="1"/>
  <c r="C107" i="1"/>
  <c r="C108" i="1"/>
  <c r="C109" i="1"/>
  <c r="C104" i="1"/>
  <c r="C99" i="1"/>
  <c r="C100" i="1"/>
  <c r="C101" i="1"/>
  <c r="C102" i="1"/>
  <c r="C98" i="1"/>
  <c r="C93" i="1"/>
  <c r="C94" i="1"/>
  <c r="C95" i="1"/>
  <c r="C96" i="1"/>
  <c r="C92" i="1"/>
  <c r="C91" i="1"/>
  <c r="C82" i="1"/>
  <c r="C83" i="1"/>
  <c r="C84" i="1"/>
  <c r="C85" i="1"/>
  <c r="C86" i="1"/>
  <c r="C81" i="1"/>
  <c r="C75" i="1"/>
  <c r="C76" i="1"/>
  <c r="C77" i="1"/>
  <c r="C78" i="1"/>
  <c r="C79" i="1"/>
  <c r="C74" i="1"/>
  <c r="C69" i="1"/>
  <c r="C70" i="1"/>
  <c r="C71" i="1"/>
  <c r="C72" i="1"/>
  <c r="C68" i="1"/>
  <c r="C62" i="1"/>
  <c r="C63" i="1"/>
  <c r="C64" i="1"/>
  <c r="C65" i="1"/>
  <c r="C66" i="1"/>
  <c r="C61" i="1"/>
  <c r="C53" i="1"/>
  <c r="C54" i="1"/>
  <c r="C55" i="1"/>
  <c r="C56" i="1"/>
  <c r="C57" i="1"/>
  <c r="C52" i="1"/>
  <c r="C46" i="1"/>
  <c r="C47" i="1"/>
  <c r="C48" i="1"/>
  <c r="C49" i="1"/>
  <c r="C50" i="1"/>
  <c r="C45" i="1"/>
  <c r="C40" i="1"/>
  <c r="C41" i="1"/>
  <c r="C42" i="1"/>
  <c r="C43" i="1"/>
  <c r="C39" i="1"/>
  <c r="C33" i="1"/>
  <c r="C34" i="1"/>
  <c r="C35" i="1"/>
  <c r="C36" i="1"/>
  <c r="C37" i="1"/>
  <c r="C32" i="1"/>
  <c r="D112" i="1"/>
  <c r="D113" i="1"/>
  <c r="D114" i="1"/>
  <c r="D115" i="1"/>
  <c r="D116" i="1"/>
  <c r="D111" i="1"/>
  <c r="D105" i="1"/>
  <c r="D106" i="1"/>
  <c r="D107" i="1"/>
  <c r="D108" i="1"/>
  <c r="D109" i="1"/>
  <c r="D104" i="1"/>
  <c r="D99" i="1"/>
  <c r="D100" i="1"/>
  <c r="D101" i="1"/>
  <c r="D102" i="1"/>
  <c r="D98" i="1"/>
  <c r="D92" i="1"/>
  <c r="D93" i="1"/>
  <c r="D94" i="1"/>
  <c r="D95" i="1"/>
  <c r="D96" i="1"/>
  <c r="D91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AF106" i="1"/>
  <c r="AE106" i="1"/>
  <c r="AD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Q106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AF98" i="1"/>
  <c r="AE98" i="1"/>
  <c r="AD98" i="1"/>
  <c r="AC98" i="1"/>
  <c r="AB98" i="1"/>
  <c r="AA98" i="1"/>
  <c r="Z98" i="1"/>
  <c r="Y98" i="1"/>
  <c r="X98" i="1"/>
  <c r="W98" i="1"/>
  <c r="V98" i="1"/>
  <c r="U98" i="1"/>
  <c r="T98" i="1"/>
  <c r="S98" i="1"/>
  <c r="R98" i="1"/>
  <c r="Q98" i="1"/>
  <c r="P98" i="1"/>
  <c r="O98" i="1"/>
  <c r="N98" i="1"/>
  <c r="M98" i="1"/>
  <c r="L98" i="1"/>
  <c r="K98" i="1"/>
  <c r="J98" i="1"/>
  <c r="I98" i="1"/>
  <c r="H98" i="1"/>
  <c r="G98" i="1"/>
  <c r="F98" i="1"/>
  <c r="E98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AE86" i="1"/>
  <c r="AC86" i="1"/>
  <c r="AA86" i="1"/>
  <c r="Y86" i="1"/>
  <c r="W86" i="1"/>
  <c r="U86" i="1"/>
  <c r="S86" i="1"/>
  <c r="Q86" i="1"/>
  <c r="O86" i="1"/>
  <c r="M86" i="1"/>
  <c r="K86" i="1"/>
  <c r="I86" i="1"/>
  <c r="G86" i="1"/>
  <c r="E86" i="1"/>
  <c r="AE85" i="1"/>
  <c r="AC85" i="1"/>
  <c r="AA85" i="1"/>
  <c r="Y85" i="1"/>
  <c r="W85" i="1"/>
  <c r="U85" i="1"/>
  <c r="S85" i="1"/>
  <c r="Q85" i="1"/>
  <c r="O85" i="1"/>
  <c r="M85" i="1"/>
  <c r="K85" i="1"/>
  <c r="I85" i="1"/>
  <c r="G85" i="1"/>
  <c r="E85" i="1"/>
  <c r="AE84" i="1"/>
  <c r="AC84" i="1"/>
  <c r="AA84" i="1"/>
  <c r="Y84" i="1"/>
  <c r="W84" i="1"/>
  <c r="U84" i="1"/>
  <c r="S84" i="1"/>
  <c r="Q84" i="1"/>
  <c r="O84" i="1"/>
  <c r="M84" i="1"/>
  <c r="K84" i="1"/>
  <c r="I84" i="1"/>
  <c r="G84" i="1"/>
  <c r="E84" i="1"/>
  <c r="AE83" i="1"/>
  <c r="AC83" i="1"/>
  <c r="AA83" i="1"/>
  <c r="Y83" i="1"/>
  <c r="W83" i="1"/>
  <c r="U83" i="1"/>
  <c r="S83" i="1"/>
  <c r="Q83" i="1"/>
  <c r="O83" i="1"/>
  <c r="M83" i="1"/>
  <c r="K83" i="1"/>
  <c r="I83" i="1"/>
  <c r="G83" i="1"/>
  <c r="E83" i="1"/>
  <c r="AE82" i="1"/>
  <c r="AC82" i="1"/>
  <c r="AA82" i="1"/>
  <c r="Y82" i="1"/>
  <c r="W82" i="1"/>
  <c r="U82" i="1"/>
  <c r="S82" i="1"/>
  <c r="Q82" i="1"/>
  <c r="O82" i="1"/>
  <c r="M82" i="1"/>
  <c r="K82" i="1"/>
  <c r="I82" i="1"/>
  <c r="G82" i="1"/>
  <c r="E82" i="1"/>
  <c r="AE81" i="1"/>
  <c r="AC81" i="1"/>
  <c r="AA81" i="1"/>
  <c r="Y81" i="1"/>
  <c r="W81" i="1"/>
  <c r="U81" i="1"/>
  <c r="S81" i="1"/>
  <c r="Q81" i="1"/>
  <c r="O81" i="1"/>
  <c r="M81" i="1"/>
  <c r="K81" i="1"/>
  <c r="I81" i="1"/>
  <c r="G81" i="1"/>
  <c r="E81" i="1"/>
  <c r="AE79" i="1"/>
  <c r="AC79" i="1"/>
  <c r="AA79" i="1"/>
  <c r="Y79" i="1"/>
  <c r="W79" i="1"/>
  <c r="U79" i="1"/>
  <c r="S79" i="1"/>
  <c r="Q79" i="1"/>
  <c r="O79" i="1"/>
  <c r="M79" i="1"/>
  <c r="K79" i="1"/>
  <c r="I79" i="1"/>
  <c r="G79" i="1"/>
  <c r="E79" i="1"/>
  <c r="AE78" i="1"/>
  <c r="AC78" i="1"/>
  <c r="AA78" i="1"/>
  <c r="Y78" i="1"/>
  <c r="W78" i="1"/>
  <c r="U78" i="1"/>
  <c r="S78" i="1"/>
  <c r="Q78" i="1"/>
  <c r="O78" i="1"/>
  <c r="M78" i="1"/>
  <c r="K78" i="1"/>
  <c r="I78" i="1"/>
  <c r="G78" i="1"/>
  <c r="E78" i="1"/>
  <c r="AE77" i="1"/>
  <c r="AC77" i="1"/>
  <c r="AA77" i="1"/>
  <c r="Y77" i="1"/>
  <c r="W77" i="1"/>
  <c r="U77" i="1"/>
  <c r="S77" i="1"/>
  <c r="Q77" i="1"/>
  <c r="O77" i="1"/>
  <c r="M77" i="1"/>
  <c r="K77" i="1"/>
  <c r="I77" i="1"/>
  <c r="G77" i="1"/>
  <c r="E77" i="1"/>
  <c r="AE76" i="1"/>
  <c r="AC76" i="1"/>
  <c r="AA76" i="1"/>
  <c r="Y76" i="1"/>
  <c r="W76" i="1"/>
  <c r="U76" i="1"/>
  <c r="S76" i="1"/>
  <c r="Q76" i="1"/>
  <c r="O76" i="1"/>
  <c r="M76" i="1"/>
  <c r="K76" i="1"/>
  <c r="I76" i="1"/>
  <c r="G76" i="1"/>
  <c r="E76" i="1"/>
  <c r="AE75" i="1"/>
  <c r="AC75" i="1"/>
  <c r="AA75" i="1"/>
  <c r="Y75" i="1"/>
  <c r="W75" i="1"/>
  <c r="U75" i="1"/>
  <c r="S75" i="1"/>
  <c r="Q75" i="1"/>
  <c r="O75" i="1"/>
  <c r="M75" i="1"/>
  <c r="K75" i="1"/>
  <c r="I75" i="1"/>
  <c r="G75" i="1"/>
  <c r="E75" i="1"/>
  <c r="AE74" i="1"/>
  <c r="AC74" i="1"/>
  <c r="AA74" i="1"/>
  <c r="Y74" i="1"/>
  <c r="W74" i="1"/>
  <c r="U74" i="1"/>
  <c r="S74" i="1"/>
  <c r="Q74" i="1"/>
  <c r="O74" i="1"/>
  <c r="M74" i="1"/>
  <c r="K74" i="1"/>
  <c r="I74" i="1"/>
  <c r="G74" i="1"/>
  <c r="E74" i="1"/>
  <c r="AE72" i="1"/>
  <c r="AC72" i="1"/>
  <c r="AA72" i="1"/>
  <c r="Y72" i="1"/>
  <c r="W72" i="1"/>
  <c r="U72" i="1"/>
  <c r="S72" i="1"/>
  <c r="Q72" i="1"/>
  <c r="O72" i="1"/>
  <c r="M72" i="1"/>
  <c r="K72" i="1"/>
  <c r="I72" i="1"/>
  <c r="G72" i="1"/>
  <c r="E72" i="1"/>
  <c r="AE71" i="1"/>
  <c r="AC71" i="1"/>
  <c r="AA71" i="1"/>
  <c r="Y71" i="1"/>
  <c r="W71" i="1"/>
  <c r="U71" i="1"/>
  <c r="S71" i="1"/>
  <c r="Q71" i="1"/>
  <c r="O71" i="1"/>
  <c r="M71" i="1"/>
  <c r="K71" i="1"/>
  <c r="I71" i="1"/>
  <c r="G71" i="1"/>
  <c r="E71" i="1"/>
  <c r="AE70" i="1"/>
  <c r="AC70" i="1"/>
  <c r="AA70" i="1"/>
  <c r="Y70" i="1"/>
  <c r="W70" i="1"/>
  <c r="U70" i="1"/>
  <c r="S70" i="1"/>
  <c r="Q70" i="1"/>
  <c r="O70" i="1"/>
  <c r="M70" i="1"/>
  <c r="K70" i="1"/>
  <c r="I70" i="1"/>
  <c r="G70" i="1"/>
  <c r="E70" i="1"/>
  <c r="AE69" i="1"/>
  <c r="AC69" i="1"/>
  <c r="AA69" i="1"/>
  <c r="Y69" i="1"/>
  <c r="W69" i="1"/>
  <c r="U69" i="1"/>
  <c r="S69" i="1"/>
  <c r="Q69" i="1"/>
  <c r="O69" i="1"/>
  <c r="M69" i="1"/>
  <c r="K69" i="1"/>
  <c r="I69" i="1"/>
  <c r="G69" i="1"/>
  <c r="E69" i="1"/>
  <c r="AE68" i="1"/>
  <c r="AC68" i="1"/>
  <c r="AA68" i="1"/>
  <c r="Y68" i="1"/>
  <c r="W68" i="1"/>
  <c r="U68" i="1"/>
  <c r="S68" i="1"/>
  <c r="Q68" i="1"/>
  <c r="O68" i="1"/>
  <c r="M68" i="1"/>
  <c r="K68" i="1"/>
  <c r="I68" i="1"/>
  <c r="G68" i="1"/>
  <c r="E68" i="1"/>
  <c r="AF66" i="1"/>
  <c r="AE66" i="1"/>
  <c r="AF86" i="1" s="1"/>
  <c r="AD66" i="1"/>
  <c r="AC66" i="1"/>
  <c r="AD86" i="1" s="1"/>
  <c r="AB66" i="1"/>
  <c r="AA66" i="1"/>
  <c r="AB79" i="1" s="1"/>
  <c r="Z66" i="1"/>
  <c r="Y66" i="1"/>
  <c r="Z79" i="1" s="1"/>
  <c r="X66" i="1"/>
  <c r="W66" i="1"/>
  <c r="X86" i="1" s="1"/>
  <c r="V66" i="1"/>
  <c r="U66" i="1"/>
  <c r="V86" i="1" s="1"/>
  <c r="T66" i="1"/>
  <c r="S66" i="1"/>
  <c r="T79" i="1" s="1"/>
  <c r="R66" i="1"/>
  <c r="Q66" i="1"/>
  <c r="R79" i="1" s="1"/>
  <c r="P66" i="1"/>
  <c r="O66" i="1"/>
  <c r="P86" i="1" s="1"/>
  <c r="N66" i="1"/>
  <c r="M66" i="1"/>
  <c r="N86" i="1" s="1"/>
  <c r="L66" i="1"/>
  <c r="K66" i="1"/>
  <c r="L79" i="1" s="1"/>
  <c r="J66" i="1"/>
  <c r="I66" i="1"/>
  <c r="J79" i="1" s="1"/>
  <c r="H66" i="1"/>
  <c r="G66" i="1"/>
  <c r="H86" i="1" s="1"/>
  <c r="F66" i="1"/>
  <c r="E66" i="1"/>
  <c r="F86" i="1" s="1"/>
  <c r="AF65" i="1"/>
  <c r="AE65" i="1"/>
  <c r="AF72" i="1" s="1"/>
  <c r="AD65" i="1"/>
  <c r="AC65" i="1"/>
  <c r="AD85" i="1" s="1"/>
  <c r="AB65" i="1"/>
  <c r="AA65" i="1"/>
  <c r="AB85" i="1" s="1"/>
  <c r="Z65" i="1"/>
  <c r="Y65" i="1"/>
  <c r="Z78" i="1" s="1"/>
  <c r="X65" i="1"/>
  <c r="W65" i="1"/>
  <c r="X72" i="1" s="1"/>
  <c r="V65" i="1"/>
  <c r="U65" i="1"/>
  <c r="V85" i="1" s="1"/>
  <c r="T65" i="1"/>
  <c r="S65" i="1"/>
  <c r="T85" i="1" s="1"/>
  <c r="R65" i="1"/>
  <c r="Q65" i="1"/>
  <c r="R78" i="1" s="1"/>
  <c r="P65" i="1"/>
  <c r="O65" i="1"/>
  <c r="P72" i="1" s="1"/>
  <c r="N65" i="1"/>
  <c r="M65" i="1"/>
  <c r="N85" i="1" s="1"/>
  <c r="L65" i="1"/>
  <c r="K65" i="1"/>
  <c r="L85" i="1" s="1"/>
  <c r="J65" i="1"/>
  <c r="I65" i="1"/>
  <c r="J78" i="1" s="1"/>
  <c r="H65" i="1"/>
  <c r="G65" i="1"/>
  <c r="H72" i="1" s="1"/>
  <c r="F65" i="1"/>
  <c r="E65" i="1"/>
  <c r="F85" i="1" s="1"/>
  <c r="AF64" i="1"/>
  <c r="AE64" i="1"/>
  <c r="AF77" i="1" s="1"/>
  <c r="AD64" i="1"/>
  <c r="AC64" i="1"/>
  <c r="AD71" i="1" s="1"/>
  <c r="AB64" i="1"/>
  <c r="AA64" i="1"/>
  <c r="AB84" i="1" s="1"/>
  <c r="Z64" i="1"/>
  <c r="Y64" i="1"/>
  <c r="Z84" i="1" s="1"/>
  <c r="X64" i="1"/>
  <c r="W64" i="1"/>
  <c r="X77" i="1" s="1"/>
  <c r="V64" i="1"/>
  <c r="U64" i="1"/>
  <c r="V71" i="1" s="1"/>
  <c r="T64" i="1"/>
  <c r="S64" i="1"/>
  <c r="T84" i="1" s="1"/>
  <c r="R64" i="1"/>
  <c r="Q64" i="1"/>
  <c r="R84" i="1" s="1"/>
  <c r="P64" i="1"/>
  <c r="O64" i="1"/>
  <c r="P77" i="1" s="1"/>
  <c r="N64" i="1"/>
  <c r="M64" i="1"/>
  <c r="N71" i="1" s="1"/>
  <c r="L64" i="1"/>
  <c r="K64" i="1"/>
  <c r="L84" i="1" s="1"/>
  <c r="J64" i="1"/>
  <c r="I64" i="1"/>
  <c r="J84" i="1" s="1"/>
  <c r="H64" i="1"/>
  <c r="G64" i="1"/>
  <c r="H77" i="1" s="1"/>
  <c r="F64" i="1"/>
  <c r="E64" i="1"/>
  <c r="F71" i="1" s="1"/>
  <c r="AF63" i="1"/>
  <c r="AE63" i="1"/>
  <c r="AF83" i="1" s="1"/>
  <c r="AD63" i="1"/>
  <c r="AC63" i="1"/>
  <c r="AD76" i="1" s="1"/>
  <c r="AB63" i="1"/>
  <c r="AA63" i="1"/>
  <c r="AB70" i="1" s="1"/>
  <c r="Z63" i="1"/>
  <c r="Y63" i="1"/>
  <c r="Z83" i="1" s="1"/>
  <c r="X63" i="1"/>
  <c r="W63" i="1"/>
  <c r="X83" i="1" s="1"/>
  <c r="V63" i="1"/>
  <c r="U63" i="1"/>
  <c r="V76" i="1" s="1"/>
  <c r="T63" i="1"/>
  <c r="S63" i="1"/>
  <c r="T70" i="1" s="1"/>
  <c r="R63" i="1"/>
  <c r="Q63" i="1"/>
  <c r="R83" i="1" s="1"/>
  <c r="P63" i="1"/>
  <c r="O63" i="1"/>
  <c r="P83" i="1" s="1"/>
  <c r="N63" i="1"/>
  <c r="M63" i="1"/>
  <c r="N76" i="1" s="1"/>
  <c r="L63" i="1"/>
  <c r="K63" i="1"/>
  <c r="L70" i="1" s="1"/>
  <c r="J63" i="1"/>
  <c r="I63" i="1"/>
  <c r="J83" i="1" s="1"/>
  <c r="H63" i="1"/>
  <c r="G63" i="1"/>
  <c r="H83" i="1" s="1"/>
  <c r="F63" i="1"/>
  <c r="E63" i="1"/>
  <c r="F76" i="1" s="1"/>
  <c r="AF62" i="1"/>
  <c r="AE62" i="1"/>
  <c r="AF82" i="1" s="1"/>
  <c r="AD62" i="1"/>
  <c r="AC62" i="1"/>
  <c r="AD82" i="1" s="1"/>
  <c r="AB62" i="1"/>
  <c r="AA62" i="1"/>
  <c r="AB75" i="1" s="1"/>
  <c r="Z62" i="1"/>
  <c r="Y62" i="1"/>
  <c r="Z69" i="1" s="1"/>
  <c r="X62" i="1"/>
  <c r="W62" i="1"/>
  <c r="X82" i="1" s="1"/>
  <c r="V62" i="1"/>
  <c r="U62" i="1"/>
  <c r="V82" i="1" s="1"/>
  <c r="T62" i="1"/>
  <c r="S62" i="1"/>
  <c r="T75" i="1" s="1"/>
  <c r="R62" i="1"/>
  <c r="Q62" i="1"/>
  <c r="R69" i="1" s="1"/>
  <c r="P62" i="1"/>
  <c r="O62" i="1"/>
  <c r="P82" i="1" s="1"/>
  <c r="N62" i="1"/>
  <c r="M62" i="1"/>
  <c r="N82" i="1" s="1"/>
  <c r="L62" i="1"/>
  <c r="K62" i="1"/>
  <c r="L75" i="1" s="1"/>
  <c r="J62" i="1"/>
  <c r="I62" i="1"/>
  <c r="J69" i="1" s="1"/>
  <c r="H62" i="1"/>
  <c r="G62" i="1"/>
  <c r="H82" i="1" s="1"/>
  <c r="F62" i="1"/>
  <c r="E62" i="1"/>
  <c r="F82" i="1" s="1"/>
  <c r="AF61" i="1"/>
  <c r="AE61" i="1"/>
  <c r="AF68" i="1" s="1"/>
  <c r="AD61" i="1"/>
  <c r="AC61" i="1"/>
  <c r="AD81" i="1" s="1"/>
  <c r="AB61" i="1"/>
  <c r="AA61" i="1"/>
  <c r="AB81" i="1" s="1"/>
  <c r="Z61" i="1"/>
  <c r="Y61" i="1"/>
  <c r="Z74" i="1" s="1"/>
  <c r="X61" i="1"/>
  <c r="W61" i="1"/>
  <c r="X68" i="1" s="1"/>
  <c r="V61" i="1"/>
  <c r="U61" i="1"/>
  <c r="V81" i="1" s="1"/>
  <c r="T61" i="1"/>
  <c r="S61" i="1"/>
  <c r="T81" i="1" s="1"/>
  <c r="R61" i="1"/>
  <c r="Q61" i="1"/>
  <c r="R74" i="1" s="1"/>
  <c r="P61" i="1"/>
  <c r="O61" i="1"/>
  <c r="P68" i="1" s="1"/>
  <c r="N61" i="1"/>
  <c r="M61" i="1"/>
  <c r="N81" i="1" s="1"/>
  <c r="L61" i="1"/>
  <c r="K61" i="1"/>
  <c r="L81" i="1" s="1"/>
  <c r="J61" i="1"/>
  <c r="I61" i="1"/>
  <c r="J74" i="1" s="1"/>
  <c r="H61" i="1"/>
  <c r="G61" i="1"/>
  <c r="H68" i="1" s="1"/>
  <c r="F61" i="1"/>
  <c r="E61" i="1"/>
  <c r="F81" i="1" s="1"/>
  <c r="AE57" i="1"/>
  <c r="AC57" i="1"/>
  <c r="AA57" i="1"/>
  <c r="Y57" i="1"/>
  <c r="W57" i="1"/>
  <c r="U57" i="1"/>
  <c r="S57" i="1"/>
  <c r="Q57" i="1"/>
  <c r="O57" i="1"/>
  <c r="M57" i="1"/>
  <c r="K57" i="1"/>
  <c r="I57" i="1"/>
  <c r="G57" i="1"/>
  <c r="E57" i="1"/>
  <c r="AE56" i="1"/>
  <c r="AC56" i="1"/>
  <c r="AA56" i="1"/>
  <c r="Y56" i="1"/>
  <c r="W56" i="1"/>
  <c r="U56" i="1"/>
  <c r="S56" i="1"/>
  <c r="Q56" i="1"/>
  <c r="O56" i="1"/>
  <c r="M56" i="1"/>
  <c r="K56" i="1"/>
  <c r="I56" i="1"/>
  <c r="G56" i="1"/>
  <c r="E56" i="1"/>
  <c r="AE55" i="1"/>
  <c r="AC55" i="1"/>
  <c r="AA55" i="1"/>
  <c r="Y55" i="1"/>
  <c r="W55" i="1"/>
  <c r="U55" i="1"/>
  <c r="S55" i="1"/>
  <c r="Q55" i="1"/>
  <c r="O55" i="1"/>
  <c r="M55" i="1"/>
  <c r="K55" i="1"/>
  <c r="I55" i="1"/>
  <c r="G55" i="1"/>
  <c r="E55" i="1"/>
  <c r="AE54" i="1"/>
  <c r="AC54" i="1"/>
  <c r="AA54" i="1"/>
  <c r="Y54" i="1"/>
  <c r="W54" i="1"/>
  <c r="U54" i="1"/>
  <c r="S54" i="1"/>
  <c r="Q54" i="1"/>
  <c r="O54" i="1"/>
  <c r="M54" i="1"/>
  <c r="K54" i="1"/>
  <c r="I54" i="1"/>
  <c r="G54" i="1"/>
  <c r="E54" i="1"/>
  <c r="AE53" i="1"/>
  <c r="AC53" i="1"/>
  <c r="AA53" i="1"/>
  <c r="Y53" i="1"/>
  <c r="W53" i="1"/>
  <c r="U53" i="1"/>
  <c r="S53" i="1"/>
  <c r="Q53" i="1"/>
  <c r="O53" i="1"/>
  <c r="M53" i="1"/>
  <c r="K53" i="1"/>
  <c r="I53" i="1"/>
  <c r="G53" i="1"/>
  <c r="E53" i="1"/>
  <c r="AE52" i="1"/>
  <c r="AC52" i="1"/>
  <c r="AA52" i="1"/>
  <c r="Y52" i="1"/>
  <c r="W52" i="1"/>
  <c r="U52" i="1"/>
  <c r="S52" i="1"/>
  <c r="Q52" i="1"/>
  <c r="O52" i="1"/>
  <c r="M52" i="1"/>
  <c r="K52" i="1"/>
  <c r="I52" i="1"/>
  <c r="G52" i="1"/>
  <c r="E52" i="1"/>
  <c r="AE50" i="1"/>
  <c r="AC50" i="1"/>
  <c r="AA50" i="1"/>
  <c r="Y50" i="1"/>
  <c r="W50" i="1"/>
  <c r="U50" i="1"/>
  <c r="S50" i="1"/>
  <c r="Q50" i="1"/>
  <c r="O50" i="1"/>
  <c r="M50" i="1"/>
  <c r="K50" i="1"/>
  <c r="I50" i="1"/>
  <c r="G50" i="1"/>
  <c r="E50" i="1"/>
  <c r="AE49" i="1"/>
  <c r="AC49" i="1"/>
  <c r="AA49" i="1"/>
  <c r="Y49" i="1"/>
  <c r="W49" i="1"/>
  <c r="U49" i="1"/>
  <c r="S49" i="1"/>
  <c r="Q49" i="1"/>
  <c r="O49" i="1"/>
  <c r="M49" i="1"/>
  <c r="K49" i="1"/>
  <c r="I49" i="1"/>
  <c r="G49" i="1"/>
  <c r="E49" i="1"/>
  <c r="AE48" i="1"/>
  <c r="AC48" i="1"/>
  <c r="AA48" i="1"/>
  <c r="Y48" i="1"/>
  <c r="W48" i="1"/>
  <c r="U48" i="1"/>
  <c r="S48" i="1"/>
  <c r="Q48" i="1"/>
  <c r="O48" i="1"/>
  <c r="M48" i="1"/>
  <c r="K48" i="1"/>
  <c r="I48" i="1"/>
  <c r="G48" i="1"/>
  <c r="E48" i="1"/>
  <c r="AE47" i="1"/>
  <c r="AC47" i="1"/>
  <c r="AA47" i="1"/>
  <c r="Y47" i="1"/>
  <c r="W47" i="1"/>
  <c r="U47" i="1"/>
  <c r="S47" i="1"/>
  <c r="Q47" i="1"/>
  <c r="O47" i="1"/>
  <c r="M47" i="1"/>
  <c r="K47" i="1"/>
  <c r="I47" i="1"/>
  <c r="G47" i="1"/>
  <c r="E47" i="1"/>
  <c r="AE46" i="1"/>
  <c r="AC46" i="1"/>
  <c r="AA46" i="1"/>
  <c r="Y46" i="1"/>
  <c r="W46" i="1"/>
  <c r="U46" i="1"/>
  <c r="S46" i="1"/>
  <c r="Q46" i="1"/>
  <c r="O46" i="1"/>
  <c r="M46" i="1"/>
  <c r="K46" i="1"/>
  <c r="I46" i="1"/>
  <c r="G46" i="1"/>
  <c r="E46" i="1"/>
  <c r="AE45" i="1"/>
  <c r="AC45" i="1"/>
  <c r="AA45" i="1"/>
  <c r="Y45" i="1"/>
  <c r="W45" i="1"/>
  <c r="U45" i="1"/>
  <c r="S45" i="1"/>
  <c r="Q45" i="1"/>
  <c r="O45" i="1"/>
  <c r="M45" i="1"/>
  <c r="K45" i="1"/>
  <c r="I45" i="1"/>
  <c r="G45" i="1"/>
  <c r="E45" i="1"/>
  <c r="AE43" i="1"/>
  <c r="AC43" i="1"/>
  <c r="AA43" i="1"/>
  <c r="Y43" i="1"/>
  <c r="W43" i="1"/>
  <c r="U43" i="1"/>
  <c r="S43" i="1"/>
  <c r="Q43" i="1"/>
  <c r="O43" i="1"/>
  <c r="M43" i="1"/>
  <c r="K43" i="1"/>
  <c r="I43" i="1"/>
  <c r="G43" i="1"/>
  <c r="E43" i="1"/>
  <c r="AE42" i="1"/>
  <c r="AC42" i="1"/>
  <c r="AA42" i="1"/>
  <c r="Y42" i="1"/>
  <c r="W42" i="1"/>
  <c r="U42" i="1"/>
  <c r="S42" i="1"/>
  <c r="Q42" i="1"/>
  <c r="O42" i="1"/>
  <c r="M42" i="1"/>
  <c r="K42" i="1"/>
  <c r="I42" i="1"/>
  <c r="G42" i="1"/>
  <c r="E42" i="1"/>
  <c r="AE41" i="1"/>
  <c r="AC41" i="1"/>
  <c r="AA41" i="1"/>
  <c r="Y41" i="1"/>
  <c r="W41" i="1"/>
  <c r="U41" i="1"/>
  <c r="S41" i="1"/>
  <c r="Q41" i="1"/>
  <c r="O41" i="1"/>
  <c r="M41" i="1"/>
  <c r="K41" i="1"/>
  <c r="I41" i="1"/>
  <c r="G41" i="1"/>
  <c r="E41" i="1"/>
  <c r="AE40" i="1"/>
  <c r="AC40" i="1"/>
  <c r="AA40" i="1"/>
  <c r="Y40" i="1"/>
  <c r="W40" i="1"/>
  <c r="U40" i="1"/>
  <c r="S40" i="1"/>
  <c r="Q40" i="1"/>
  <c r="O40" i="1"/>
  <c r="M40" i="1"/>
  <c r="K40" i="1"/>
  <c r="I40" i="1"/>
  <c r="G40" i="1"/>
  <c r="E40" i="1"/>
  <c r="AE39" i="1"/>
  <c r="AC39" i="1"/>
  <c r="AA39" i="1"/>
  <c r="Y39" i="1"/>
  <c r="W39" i="1"/>
  <c r="U39" i="1"/>
  <c r="S39" i="1"/>
  <c r="Q39" i="1"/>
  <c r="O39" i="1"/>
  <c r="M39" i="1"/>
  <c r="K39" i="1"/>
  <c r="I39" i="1"/>
  <c r="G39" i="1"/>
  <c r="E39" i="1"/>
  <c r="AF37" i="1"/>
  <c r="AE37" i="1"/>
  <c r="AF57" i="1" s="1"/>
  <c r="AD37" i="1"/>
  <c r="AC37" i="1"/>
  <c r="AD57" i="1" s="1"/>
  <c r="AB37" i="1"/>
  <c r="AA37" i="1"/>
  <c r="AB50" i="1" s="1"/>
  <c r="Z37" i="1"/>
  <c r="Y37" i="1"/>
  <c r="Z50" i="1" s="1"/>
  <c r="X37" i="1"/>
  <c r="W37" i="1"/>
  <c r="X57" i="1" s="1"/>
  <c r="V37" i="1"/>
  <c r="U37" i="1"/>
  <c r="V57" i="1" s="1"/>
  <c r="T37" i="1"/>
  <c r="S37" i="1"/>
  <c r="T50" i="1" s="1"/>
  <c r="R37" i="1"/>
  <c r="Q37" i="1"/>
  <c r="R50" i="1" s="1"/>
  <c r="P37" i="1"/>
  <c r="O37" i="1"/>
  <c r="P57" i="1" s="1"/>
  <c r="N37" i="1"/>
  <c r="M37" i="1"/>
  <c r="N57" i="1" s="1"/>
  <c r="L37" i="1"/>
  <c r="K37" i="1"/>
  <c r="L50" i="1" s="1"/>
  <c r="J37" i="1"/>
  <c r="I37" i="1"/>
  <c r="J50" i="1" s="1"/>
  <c r="H37" i="1"/>
  <c r="G37" i="1"/>
  <c r="H57" i="1" s="1"/>
  <c r="F37" i="1"/>
  <c r="E37" i="1"/>
  <c r="F57" i="1" s="1"/>
  <c r="AF36" i="1"/>
  <c r="AE36" i="1"/>
  <c r="AF43" i="1" s="1"/>
  <c r="AD36" i="1"/>
  <c r="AC36" i="1"/>
  <c r="AD56" i="1" s="1"/>
  <c r="AB36" i="1"/>
  <c r="AA36" i="1"/>
  <c r="AB56" i="1" s="1"/>
  <c r="Z36" i="1"/>
  <c r="Y36" i="1"/>
  <c r="Z49" i="1" s="1"/>
  <c r="X36" i="1"/>
  <c r="W36" i="1"/>
  <c r="X43" i="1" s="1"/>
  <c r="V36" i="1"/>
  <c r="U36" i="1"/>
  <c r="V56" i="1" s="1"/>
  <c r="T36" i="1"/>
  <c r="S36" i="1"/>
  <c r="T56" i="1" s="1"/>
  <c r="R36" i="1"/>
  <c r="Q36" i="1"/>
  <c r="R49" i="1" s="1"/>
  <c r="P36" i="1"/>
  <c r="O36" i="1"/>
  <c r="P43" i="1" s="1"/>
  <c r="N36" i="1"/>
  <c r="M36" i="1"/>
  <c r="N56" i="1" s="1"/>
  <c r="L36" i="1"/>
  <c r="K36" i="1"/>
  <c r="L56" i="1" s="1"/>
  <c r="J36" i="1"/>
  <c r="I36" i="1"/>
  <c r="J49" i="1" s="1"/>
  <c r="H36" i="1"/>
  <c r="G36" i="1"/>
  <c r="H43" i="1" s="1"/>
  <c r="F36" i="1"/>
  <c r="E36" i="1"/>
  <c r="F56" i="1" s="1"/>
  <c r="AF35" i="1"/>
  <c r="AE35" i="1"/>
  <c r="AF48" i="1" s="1"/>
  <c r="AD35" i="1"/>
  <c r="AC35" i="1"/>
  <c r="AD42" i="1" s="1"/>
  <c r="AB35" i="1"/>
  <c r="AA35" i="1"/>
  <c r="AB55" i="1" s="1"/>
  <c r="Z35" i="1"/>
  <c r="Y35" i="1"/>
  <c r="Z55" i="1" s="1"/>
  <c r="X35" i="1"/>
  <c r="W35" i="1"/>
  <c r="X48" i="1" s="1"/>
  <c r="V35" i="1"/>
  <c r="U35" i="1"/>
  <c r="V42" i="1" s="1"/>
  <c r="T35" i="1"/>
  <c r="S35" i="1"/>
  <c r="T55" i="1" s="1"/>
  <c r="R35" i="1"/>
  <c r="Q35" i="1"/>
  <c r="R55" i="1" s="1"/>
  <c r="P35" i="1"/>
  <c r="O35" i="1"/>
  <c r="P48" i="1" s="1"/>
  <c r="N35" i="1"/>
  <c r="M35" i="1"/>
  <c r="N42" i="1" s="1"/>
  <c r="L35" i="1"/>
  <c r="K35" i="1"/>
  <c r="L55" i="1" s="1"/>
  <c r="J35" i="1"/>
  <c r="I35" i="1"/>
  <c r="J55" i="1" s="1"/>
  <c r="H35" i="1"/>
  <c r="G35" i="1"/>
  <c r="H48" i="1" s="1"/>
  <c r="F35" i="1"/>
  <c r="E35" i="1"/>
  <c r="F42" i="1" s="1"/>
  <c r="AF34" i="1"/>
  <c r="AE34" i="1"/>
  <c r="AF54" i="1" s="1"/>
  <c r="AD34" i="1"/>
  <c r="AC34" i="1"/>
  <c r="AD47" i="1" s="1"/>
  <c r="AB34" i="1"/>
  <c r="AA34" i="1"/>
  <c r="AB41" i="1" s="1"/>
  <c r="Z34" i="1"/>
  <c r="Y34" i="1"/>
  <c r="Z54" i="1" s="1"/>
  <c r="X34" i="1"/>
  <c r="W34" i="1"/>
  <c r="X54" i="1" s="1"/>
  <c r="V34" i="1"/>
  <c r="U34" i="1"/>
  <c r="V47" i="1" s="1"/>
  <c r="T34" i="1"/>
  <c r="S34" i="1"/>
  <c r="T41" i="1" s="1"/>
  <c r="R34" i="1"/>
  <c r="Q34" i="1"/>
  <c r="R54" i="1" s="1"/>
  <c r="P34" i="1"/>
  <c r="O34" i="1"/>
  <c r="P54" i="1" s="1"/>
  <c r="N34" i="1"/>
  <c r="M34" i="1"/>
  <c r="N47" i="1" s="1"/>
  <c r="L34" i="1"/>
  <c r="K34" i="1"/>
  <c r="L41" i="1" s="1"/>
  <c r="J34" i="1"/>
  <c r="I34" i="1"/>
  <c r="J54" i="1" s="1"/>
  <c r="H34" i="1"/>
  <c r="G34" i="1"/>
  <c r="H54" i="1" s="1"/>
  <c r="F34" i="1"/>
  <c r="E34" i="1"/>
  <c r="F47" i="1" s="1"/>
  <c r="AF33" i="1"/>
  <c r="AE33" i="1"/>
  <c r="AF53" i="1" s="1"/>
  <c r="AD33" i="1"/>
  <c r="AC33" i="1"/>
  <c r="AD53" i="1" s="1"/>
  <c r="AB33" i="1"/>
  <c r="AA33" i="1"/>
  <c r="AB46" i="1" s="1"/>
  <c r="Z33" i="1"/>
  <c r="Y33" i="1"/>
  <c r="Z40" i="1" s="1"/>
  <c r="X33" i="1"/>
  <c r="W33" i="1"/>
  <c r="X53" i="1" s="1"/>
  <c r="V33" i="1"/>
  <c r="U33" i="1"/>
  <c r="V53" i="1" s="1"/>
  <c r="T33" i="1"/>
  <c r="S33" i="1"/>
  <c r="T46" i="1" s="1"/>
  <c r="R33" i="1"/>
  <c r="Q33" i="1"/>
  <c r="R40" i="1" s="1"/>
  <c r="P33" i="1"/>
  <c r="O33" i="1"/>
  <c r="P53" i="1" s="1"/>
  <c r="N33" i="1"/>
  <c r="M33" i="1"/>
  <c r="N53" i="1" s="1"/>
  <c r="L33" i="1"/>
  <c r="K33" i="1"/>
  <c r="L46" i="1" s="1"/>
  <c r="J33" i="1"/>
  <c r="I33" i="1"/>
  <c r="J40" i="1" s="1"/>
  <c r="H33" i="1"/>
  <c r="G33" i="1"/>
  <c r="H53" i="1" s="1"/>
  <c r="F33" i="1"/>
  <c r="E33" i="1"/>
  <c r="F53" i="1" s="1"/>
  <c r="AF32" i="1"/>
  <c r="AE32" i="1"/>
  <c r="AF39" i="1" s="1"/>
  <c r="AD32" i="1"/>
  <c r="AC32" i="1"/>
  <c r="AD52" i="1" s="1"/>
  <c r="AB32" i="1"/>
  <c r="AA32" i="1"/>
  <c r="AB52" i="1" s="1"/>
  <c r="Z32" i="1"/>
  <c r="Y32" i="1"/>
  <c r="Z45" i="1" s="1"/>
  <c r="X32" i="1"/>
  <c r="W32" i="1"/>
  <c r="X39" i="1" s="1"/>
  <c r="V32" i="1"/>
  <c r="U32" i="1"/>
  <c r="V52" i="1" s="1"/>
  <c r="T32" i="1"/>
  <c r="S32" i="1"/>
  <c r="T52" i="1" s="1"/>
  <c r="R32" i="1"/>
  <c r="Q32" i="1"/>
  <c r="R45" i="1" s="1"/>
  <c r="P32" i="1"/>
  <c r="O32" i="1"/>
  <c r="P39" i="1" s="1"/>
  <c r="N32" i="1"/>
  <c r="M32" i="1"/>
  <c r="N52" i="1" s="1"/>
  <c r="L32" i="1"/>
  <c r="K32" i="1"/>
  <c r="L52" i="1" s="1"/>
  <c r="J32" i="1"/>
  <c r="I32" i="1"/>
  <c r="J45" i="1" s="1"/>
  <c r="H32" i="1"/>
  <c r="G32" i="1"/>
  <c r="H39" i="1" s="1"/>
  <c r="F32" i="1"/>
  <c r="E32" i="1"/>
  <c r="F52" i="1" s="1"/>
  <c r="AA6" i="1"/>
  <c r="AE28" i="1"/>
  <c r="AC28" i="1"/>
  <c r="AA28" i="1"/>
  <c r="AE27" i="1"/>
  <c r="AC27" i="1"/>
  <c r="AA27" i="1"/>
  <c r="AE26" i="1"/>
  <c r="AC26" i="1"/>
  <c r="AA26" i="1"/>
  <c r="AE25" i="1"/>
  <c r="AC25" i="1"/>
  <c r="AA25" i="1"/>
  <c r="AE24" i="1"/>
  <c r="AC24" i="1"/>
  <c r="AA24" i="1"/>
  <c r="AE23" i="1"/>
  <c r="AC23" i="1"/>
  <c r="AA23" i="1"/>
  <c r="AE21" i="1"/>
  <c r="AC21" i="1"/>
  <c r="AA21" i="1"/>
  <c r="AE20" i="1"/>
  <c r="AC20" i="1"/>
  <c r="AA20" i="1"/>
  <c r="AE19" i="1"/>
  <c r="AC19" i="1"/>
  <c r="AA19" i="1"/>
  <c r="AE18" i="1"/>
  <c r="AC18" i="1"/>
  <c r="AA18" i="1"/>
  <c r="AE17" i="1"/>
  <c r="AC17" i="1"/>
  <c r="AA17" i="1"/>
  <c r="AE16" i="1"/>
  <c r="AC16" i="1"/>
  <c r="AA16" i="1"/>
  <c r="AE14" i="1"/>
  <c r="AC14" i="1"/>
  <c r="AA14" i="1"/>
  <c r="AE13" i="1"/>
  <c r="AC13" i="1"/>
  <c r="AA13" i="1"/>
  <c r="AE12" i="1"/>
  <c r="AC12" i="1"/>
  <c r="AA12" i="1"/>
  <c r="AE11" i="1"/>
  <c r="AC11" i="1"/>
  <c r="AA11" i="1"/>
  <c r="AE10" i="1"/>
  <c r="AC10" i="1"/>
  <c r="AA10" i="1"/>
  <c r="AE8" i="1"/>
  <c r="AC8" i="1"/>
  <c r="AA8" i="1"/>
  <c r="AE7" i="1"/>
  <c r="AC7" i="1"/>
  <c r="AA7" i="1"/>
  <c r="AE6" i="1"/>
  <c r="AC6" i="1"/>
  <c r="AE5" i="1"/>
  <c r="AC5" i="1"/>
  <c r="AA5" i="1"/>
  <c r="AE4" i="1"/>
  <c r="AC4" i="1"/>
  <c r="AA4" i="1"/>
  <c r="AE3" i="1"/>
  <c r="AC3" i="1"/>
  <c r="AA3" i="1"/>
  <c r="AF8" i="1"/>
  <c r="AD8" i="1"/>
  <c r="AB8" i="1"/>
  <c r="Y28" i="1"/>
  <c r="W28" i="1"/>
  <c r="U28" i="1"/>
  <c r="S28" i="1"/>
  <c r="Q28" i="1"/>
  <c r="O28" i="1"/>
  <c r="M28" i="1"/>
  <c r="K28" i="1"/>
  <c r="I28" i="1"/>
  <c r="G28" i="1"/>
  <c r="E28" i="1"/>
  <c r="Y27" i="1"/>
  <c r="W27" i="1"/>
  <c r="U27" i="1"/>
  <c r="S27" i="1"/>
  <c r="Q27" i="1"/>
  <c r="O27" i="1"/>
  <c r="M27" i="1"/>
  <c r="K27" i="1"/>
  <c r="I27" i="1"/>
  <c r="G27" i="1"/>
  <c r="E27" i="1"/>
  <c r="Y26" i="1"/>
  <c r="W26" i="1"/>
  <c r="U26" i="1"/>
  <c r="S26" i="1"/>
  <c r="Q26" i="1"/>
  <c r="O26" i="1"/>
  <c r="M26" i="1"/>
  <c r="K26" i="1"/>
  <c r="I26" i="1"/>
  <c r="G26" i="1"/>
  <c r="E26" i="1"/>
  <c r="Y25" i="1"/>
  <c r="W25" i="1"/>
  <c r="U25" i="1"/>
  <c r="S25" i="1"/>
  <c r="Q25" i="1"/>
  <c r="O25" i="1"/>
  <c r="M25" i="1"/>
  <c r="K25" i="1"/>
  <c r="I25" i="1"/>
  <c r="G25" i="1"/>
  <c r="E25" i="1"/>
  <c r="Y24" i="1"/>
  <c r="W24" i="1"/>
  <c r="U24" i="1"/>
  <c r="S24" i="1"/>
  <c r="Q24" i="1"/>
  <c r="O24" i="1"/>
  <c r="M24" i="1"/>
  <c r="K24" i="1"/>
  <c r="I24" i="1"/>
  <c r="G24" i="1"/>
  <c r="E24" i="1"/>
  <c r="Y23" i="1"/>
  <c r="W23" i="1"/>
  <c r="U23" i="1"/>
  <c r="S23" i="1"/>
  <c r="Q23" i="1"/>
  <c r="O23" i="1"/>
  <c r="M23" i="1"/>
  <c r="K23" i="1"/>
  <c r="I23" i="1"/>
  <c r="G23" i="1"/>
  <c r="E23" i="1"/>
  <c r="Y21" i="1"/>
  <c r="W21" i="1"/>
  <c r="U21" i="1"/>
  <c r="S21" i="1"/>
  <c r="Q21" i="1"/>
  <c r="O21" i="1"/>
  <c r="M21" i="1"/>
  <c r="K21" i="1"/>
  <c r="I21" i="1"/>
  <c r="G21" i="1"/>
  <c r="E21" i="1"/>
  <c r="Y20" i="1"/>
  <c r="W20" i="1"/>
  <c r="U20" i="1"/>
  <c r="S20" i="1"/>
  <c r="Q20" i="1"/>
  <c r="O20" i="1"/>
  <c r="M20" i="1"/>
  <c r="K20" i="1"/>
  <c r="I20" i="1"/>
  <c r="G20" i="1"/>
  <c r="E20" i="1"/>
  <c r="Y19" i="1"/>
  <c r="W19" i="1"/>
  <c r="U19" i="1"/>
  <c r="S19" i="1"/>
  <c r="Q19" i="1"/>
  <c r="O19" i="1"/>
  <c r="M19" i="1"/>
  <c r="K19" i="1"/>
  <c r="I19" i="1"/>
  <c r="G19" i="1"/>
  <c r="E19" i="1"/>
  <c r="Y18" i="1"/>
  <c r="W18" i="1"/>
  <c r="U18" i="1"/>
  <c r="S18" i="1"/>
  <c r="Q18" i="1"/>
  <c r="O18" i="1"/>
  <c r="M18" i="1"/>
  <c r="K18" i="1"/>
  <c r="I18" i="1"/>
  <c r="G18" i="1"/>
  <c r="E18" i="1"/>
  <c r="Y17" i="1"/>
  <c r="W17" i="1"/>
  <c r="U17" i="1"/>
  <c r="S17" i="1"/>
  <c r="Q17" i="1"/>
  <c r="O17" i="1"/>
  <c r="M17" i="1"/>
  <c r="K17" i="1"/>
  <c r="I17" i="1"/>
  <c r="G17" i="1"/>
  <c r="E17" i="1"/>
  <c r="Y16" i="1"/>
  <c r="W16" i="1"/>
  <c r="U16" i="1"/>
  <c r="S16" i="1"/>
  <c r="Q16" i="1"/>
  <c r="O16" i="1"/>
  <c r="M16" i="1"/>
  <c r="K16" i="1"/>
  <c r="I16" i="1"/>
  <c r="G16" i="1"/>
  <c r="E16" i="1"/>
  <c r="Y14" i="1"/>
  <c r="W14" i="1"/>
  <c r="U14" i="1"/>
  <c r="S14" i="1"/>
  <c r="Q14" i="1"/>
  <c r="O14" i="1"/>
  <c r="M14" i="1"/>
  <c r="K14" i="1"/>
  <c r="I14" i="1"/>
  <c r="G14" i="1"/>
  <c r="E14" i="1"/>
  <c r="Y13" i="1"/>
  <c r="W13" i="1"/>
  <c r="U13" i="1"/>
  <c r="S13" i="1"/>
  <c r="Q13" i="1"/>
  <c r="O13" i="1"/>
  <c r="M13" i="1"/>
  <c r="K13" i="1"/>
  <c r="I13" i="1"/>
  <c r="G13" i="1"/>
  <c r="E13" i="1"/>
  <c r="Y12" i="1"/>
  <c r="W12" i="1"/>
  <c r="U12" i="1"/>
  <c r="S12" i="1"/>
  <c r="Q12" i="1"/>
  <c r="O12" i="1"/>
  <c r="M12" i="1"/>
  <c r="K12" i="1"/>
  <c r="I12" i="1"/>
  <c r="G12" i="1"/>
  <c r="E12" i="1"/>
  <c r="Y11" i="1"/>
  <c r="W11" i="1"/>
  <c r="U11" i="1"/>
  <c r="S11" i="1"/>
  <c r="Q11" i="1"/>
  <c r="O11" i="1"/>
  <c r="M11" i="1"/>
  <c r="K11" i="1"/>
  <c r="I11" i="1"/>
  <c r="G11" i="1"/>
  <c r="E11" i="1"/>
  <c r="Y10" i="1"/>
  <c r="W10" i="1"/>
  <c r="U10" i="1"/>
  <c r="S10" i="1"/>
  <c r="Q10" i="1"/>
  <c r="O10" i="1"/>
  <c r="M10" i="1"/>
  <c r="K10" i="1"/>
  <c r="I10" i="1"/>
  <c r="G10" i="1"/>
  <c r="E10" i="1"/>
  <c r="Y8" i="1"/>
  <c r="W8" i="1"/>
  <c r="U8" i="1"/>
  <c r="V21" i="1" s="1"/>
  <c r="S8" i="1"/>
  <c r="Q8" i="1"/>
  <c r="O8" i="1"/>
  <c r="M8" i="1"/>
  <c r="K8" i="1"/>
  <c r="I8" i="1"/>
  <c r="G8" i="1"/>
  <c r="E8" i="1"/>
  <c r="F21" i="1" s="1"/>
  <c r="Y7" i="1"/>
  <c r="W7" i="1"/>
  <c r="U7" i="1"/>
  <c r="S7" i="1"/>
  <c r="Q7" i="1"/>
  <c r="O7" i="1"/>
  <c r="M7" i="1"/>
  <c r="N20" i="1" s="1"/>
  <c r="K7" i="1"/>
  <c r="I7" i="1"/>
  <c r="G7" i="1"/>
  <c r="E7" i="1"/>
  <c r="Y6" i="1"/>
  <c r="W6" i="1"/>
  <c r="U6" i="1"/>
  <c r="V19" i="1" s="1"/>
  <c r="S6" i="1"/>
  <c r="Q6" i="1"/>
  <c r="O6" i="1"/>
  <c r="M6" i="1"/>
  <c r="K6" i="1"/>
  <c r="I6" i="1"/>
  <c r="G6" i="1"/>
  <c r="E6" i="1"/>
  <c r="F19" i="1" s="1"/>
  <c r="Y5" i="1"/>
  <c r="W5" i="1"/>
  <c r="U5" i="1"/>
  <c r="S5" i="1"/>
  <c r="Q5" i="1"/>
  <c r="O5" i="1"/>
  <c r="M5" i="1"/>
  <c r="N18" i="1" s="1"/>
  <c r="K5" i="1"/>
  <c r="I5" i="1"/>
  <c r="G5" i="1"/>
  <c r="E5" i="1"/>
  <c r="Y4" i="1"/>
  <c r="W4" i="1"/>
  <c r="U4" i="1"/>
  <c r="V17" i="1" s="1"/>
  <c r="S4" i="1"/>
  <c r="Q4" i="1"/>
  <c r="O4" i="1"/>
  <c r="M4" i="1"/>
  <c r="K4" i="1"/>
  <c r="I4" i="1"/>
  <c r="G4" i="1"/>
  <c r="E4" i="1"/>
  <c r="F24" i="1" s="1"/>
  <c r="Y3" i="1"/>
  <c r="W3" i="1"/>
  <c r="U3" i="1"/>
  <c r="S3" i="1"/>
  <c r="Q3" i="1"/>
  <c r="O3" i="1"/>
  <c r="M3" i="1"/>
  <c r="N23" i="1" s="1"/>
  <c r="K3" i="1"/>
  <c r="I3" i="1"/>
  <c r="G3" i="1"/>
  <c r="E3" i="1"/>
  <c r="Z8" i="1"/>
  <c r="X8" i="1"/>
  <c r="V8" i="1"/>
  <c r="T3" i="1"/>
  <c r="R8" i="1"/>
  <c r="P8" i="1"/>
  <c r="N8" i="1"/>
  <c r="L8" i="1"/>
  <c r="J8" i="1"/>
  <c r="H8" i="1"/>
  <c r="F8" i="1"/>
  <c r="J68" i="1" l="1"/>
  <c r="R68" i="1"/>
  <c r="Z68" i="1"/>
  <c r="L69" i="1"/>
  <c r="T69" i="1"/>
  <c r="AB69" i="1"/>
  <c r="F70" i="1"/>
  <c r="N70" i="1"/>
  <c r="V70" i="1"/>
  <c r="AD70" i="1"/>
  <c r="H71" i="1"/>
  <c r="P71" i="1"/>
  <c r="X71" i="1"/>
  <c r="AF71" i="1"/>
  <c r="J72" i="1"/>
  <c r="R72" i="1"/>
  <c r="Z72" i="1"/>
  <c r="L74" i="1"/>
  <c r="T74" i="1"/>
  <c r="AB74" i="1"/>
  <c r="F75" i="1"/>
  <c r="N75" i="1"/>
  <c r="V75" i="1"/>
  <c r="AD75" i="1"/>
  <c r="H76" i="1"/>
  <c r="P76" i="1"/>
  <c r="X76" i="1"/>
  <c r="AF76" i="1"/>
  <c r="J77" i="1"/>
  <c r="R77" i="1"/>
  <c r="Z77" i="1"/>
  <c r="L78" i="1"/>
  <c r="T78" i="1"/>
  <c r="AB78" i="1"/>
  <c r="F79" i="1"/>
  <c r="N79" i="1"/>
  <c r="V79" i="1"/>
  <c r="AD79" i="1"/>
  <c r="H81" i="1"/>
  <c r="P81" i="1"/>
  <c r="X81" i="1"/>
  <c r="AF81" i="1"/>
  <c r="J82" i="1"/>
  <c r="R82" i="1"/>
  <c r="Z82" i="1"/>
  <c r="L83" i="1"/>
  <c r="T83" i="1"/>
  <c r="AB83" i="1"/>
  <c r="F84" i="1"/>
  <c r="N84" i="1"/>
  <c r="V84" i="1"/>
  <c r="AD84" i="1"/>
  <c r="H85" i="1"/>
  <c r="P85" i="1"/>
  <c r="X85" i="1"/>
  <c r="AF85" i="1"/>
  <c r="J86" i="1"/>
  <c r="R86" i="1"/>
  <c r="Z86" i="1"/>
  <c r="L68" i="1"/>
  <c r="T68" i="1"/>
  <c r="AB68" i="1"/>
  <c r="F69" i="1"/>
  <c r="N69" i="1"/>
  <c r="V69" i="1"/>
  <c r="AD69" i="1"/>
  <c r="H70" i="1"/>
  <c r="P70" i="1"/>
  <c r="X70" i="1"/>
  <c r="AF70" i="1"/>
  <c r="J71" i="1"/>
  <c r="R71" i="1"/>
  <c r="Z71" i="1"/>
  <c r="L72" i="1"/>
  <c r="T72" i="1"/>
  <c r="AB72" i="1"/>
  <c r="F74" i="1"/>
  <c r="N74" i="1"/>
  <c r="V74" i="1"/>
  <c r="AD74" i="1"/>
  <c r="H75" i="1"/>
  <c r="P75" i="1"/>
  <c r="X75" i="1"/>
  <c r="AF75" i="1"/>
  <c r="J76" i="1"/>
  <c r="R76" i="1"/>
  <c r="Z76" i="1"/>
  <c r="L77" i="1"/>
  <c r="T77" i="1"/>
  <c r="AB77" i="1"/>
  <c r="F78" i="1"/>
  <c r="N78" i="1"/>
  <c r="V78" i="1"/>
  <c r="AD78" i="1"/>
  <c r="H79" i="1"/>
  <c r="P79" i="1"/>
  <c r="X79" i="1"/>
  <c r="AF79" i="1"/>
  <c r="J81" i="1"/>
  <c r="R81" i="1"/>
  <c r="Z81" i="1"/>
  <c r="L82" i="1"/>
  <c r="T82" i="1"/>
  <c r="AB82" i="1"/>
  <c r="F83" i="1"/>
  <c r="N83" i="1"/>
  <c r="V83" i="1"/>
  <c r="AD83" i="1"/>
  <c r="H84" i="1"/>
  <c r="P84" i="1"/>
  <c r="X84" i="1"/>
  <c r="AF84" i="1"/>
  <c r="J85" i="1"/>
  <c r="R85" i="1"/>
  <c r="Z85" i="1"/>
  <c r="L86" i="1"/>
  <c r="T86" i="1"/>
  <c r="AB86" i="1"/>
  <c r="F68" i="1"/>
  <c r="N68" i="1"/>
  <c r="V68" i="1"/>
  <c r="AD68" i="1"/>
  <c r="H69" i="1"/>
  <c r="P69" i="1"/>
  <c r="X69" i="1"/>
  <c r="AF69" i="1"/>
  <c r="J70" i="1"/>
  <c r="R70" i="1"/>
  <c r="Z70" i="1"/>
  <c r="L71" i="1"/>
  <c r="T71" i="1"/>
  <c r="AB71" i="1"/>
  <c r="F72" i="1"/>
  <c r="N72" i="1"/>
  <c r="V72" i="1"/>
  <c r="AD72" i="1"/>
  <c r="H74" i="1"/>
  <c r="P74" i="1"/>
  <c r="X74" i="1"/>
  <c r="AF74" i="1"/>
  <c r="J75" i="1"/>
  <c r="R75" i="1"/>
  <c r="Z75" i="1"/>
  <c r="L76" i="1"/>
  <c r="T76" i="1"/>
  <c r="AB76" i="1"/>
  <c r="F77" i="1"/>
  <c r="N77" i="1"/>
  <c r="V77" i="1"/>
  <c r="AD77" i="1"/>
  <c r="H78" i="1"/>
  <c r="P78" i="1"/>
  <c r="X78" i="1"/>
  <c r="AF78" i="1"/>
  <c r="J39" i="1"/>
  <c r="R39" i="1"/>
  <c r="Z39" i="1"/>
  <c r="L40" i="1"/>
  <c r="T40" i="1"/>
  <c r="AB40" i="1"/>
  <c r="F41" i="1"/>
  <c r="N41" i="1"/>
  <c r="V41" i="1"/>
  <c r="AD41" i="1"/>
  <c r="H42" i="1"/>
  <c r="P42" i="1"/>
  <c r="X42" i="1"/>
  <c r="AF42" i="1"/>
  <c r="J43" i="1"/>
  <c r="R43" i="1"/>
  <c r="Z43" i="1"/>
  <c r="L45" i="1"/>
  <c r="T45" i="1"/>
  <c r="AB45" i="1"/>
  <c r="F46" i="1"/>
  <c r="N46" i="1"/>
  <c r="V46" i="1"/>
  <c r="AD46" i="1"/>
  <c r="H47" i="1"/>
  <c r="P47" i="1"/>
  <c r="X47" i="1"/>
  <c r="AF47" i="1"/>
  <c r="J48" i="1"/>
  <c r="R48" i="1"/>
  <c r="Z48" i="1"/>
  <c r="L49" i="1"/>
  <c r="T49" i="1"/>
  <c r="AB49" i="1"/>
  <c r="F50" i="1"/>
  <c r="N50" i="1"/>
  <c r="V50" i="1"/>
  <c r="AD50" i="1"/>
  <c r="H52" i="1"/>
  <c r="P52" i="1"/>
  <c r="X52" i="1"/>
  <c r="AF52" i="1"/>
  <c r="J53" i="1"/>
  <c r="R53" i="1"/>
  <c r="Z53" i="1"/>
  <c r="L54" i="1"/>
  <c r="T54" i="1"/>
  <c r="AB54" i="1"/>
  <c r="F55" i="1"/>
  <c r="N55" i="1"/>
  <c r="V55" i="1"/>
  <c r="AD55" i="1"/>
  <c r="H56" i="1"/>
  <c r="P56" i="1"/>
  <c r="X56" i="1"/>
  <c r="AF56" i="1"/>
  <c r="J57" i="1"/>
  <c r="R57" i="1"/>
  <c r="Z57" i="1"/>
  <c r="L39" i="1"/>
  <c r="T39" i="1"/>
  <c r="AB39" i="1"/>
  <c r="F40" i="1"/>
  <c r="N40" i="1"/>
  <c r="V40" i="1"/>
  <c r="AD40" i="1"/>
  <c r="H41" i="1"/>
  <c r="P41" i="1"/>
  <c r="X41" i="1"/>
  <c r="AF41" i="1"/>
  <c r="J42" i="1"/>
  <c r="R42" i="1"/>
  <c r="Z42" i="1"/>
  <c r="L43" i="1"/>
  <c r="T43" i="1"/>
  <c r="AB43" i="1"/>
  <c r="F45" i="1"/>
  <c r="N45" i="1"/>
  <c r="V45" i="1"/>
  <c r="AD45" i="1"/>
  <c r="H46" i="1"/>
  <c r="P46" i="1"/>
  <c r="X46" i="1"/>
  <c r="AF46" i="1"/>
  <c r="J47" i="1"/>
  <c r="R47" i="1"/>
  <c r="Z47" i="1"/>
  <c r="L48" i="1"/>
  <c r="T48" i="1"/>
  <c r="AB48" i="1"/>
  <c r="F49" i="1"/>
  <c r="N49" i="1"/>
  <c r="V49" i="1"/>
  <c r="AD49" i="1"/>
  <c r="H50" i="1"/>
  <c r="P50" i="1"/>
  <c r="X50" i="1"/>
  <c r="AF50" i="1"/>
  <c r="J52" i="1"/>
  <c r="R52" i="1"/>
  <c r="Z52" i="1"/>
  <c r="L53" i="1"/>
  <c r="T53" i="1"/>
  <c r="AB53" i="1"/>
  <c r="F54" i="1"/>
  <c r="N54" i="1"/>
  <c r="V54" i="1"/>
  <c r="AD54" i="1"/>
  <c r="H55" i="1"/>
  <c r="P55" i="1"/>
  <c r="X55" i="1"/>
  <c r="AF55" i="1"/>
  <c r="J56" i="1"/>
  <c r="R56" i="1"/>
  <c r="Z56" i="1"/>
  <c r="L57" i="1"/>
  <c r="T57" i="1"/>
  <c r="AB57" i="1"/>
  <c r="F39" i="1"/>
  <c r="N39" i="1"/>
  <c r="V39" i="1"/>
  <c r="AD39" i="1"/>
  <c r="H40" i="1"/>
  <c r="P40" i="1"/>
  <c r="X40" i="1"/>
  <c r="AF40" i="1"/>
  <c r="J41" i="1"/>
  <c r="R41" i="1"/>
  <c r="Z41" i="1"/>
  <c r="L42" i="1"/>
  <c r="T42" i="1"/>
  <c r="AB42" i="1"/>
  <c r="F43" i="1"/>
  <c r="N43" i="1"/>
  <c r="V43" i="1"/>
  <c r="AD43" i="1"/>
  <c r="H45" i="1"/>
  <c r="P45" i="1"/>
  <c r="X45" i="1"/>
  <c r="AF45" i="1"/>
  <c r="J46" i="1"/>
  <c r="R46" i="1"/>
  <c r="Z46" i="1"/>
  <c r="L47" i="1"/>
  <c r="T47" i="1"/>
  <c r="AB47" i="1"/>
  <c r="F48" i="1"/>
  <c r="N48" i="1"/>
  <c r="V48" i="1"/>
  <c r="AD48" i="1"/>
  <c r="H49" i="1"/>
  <c r="P49" i="1"/>
  <c r="X49" i="1"/>
  <c r="AF49" i="1"/>
  <c r="AB3" i="1"/>
  <c r="AB4" i="1"/>
  <c r="AB5" i="1"/>
  <c r="AB6" i="1"/>
  <c r="AB7" i="1"/>
  <c r="AB10" i="1"/>
  <c r="AB11" i="1"/>
  <c r="AB12" i="1"/>
  <c r="AB13" i="1"/>
  <c r="AB14" i="1"/>
  <c r="AB16" i="1"/>
  <c r="AB17" i="1"/>
  <c r="AB18" i="1"/>
  <c r="AB19" i="1"/>
  <c r="AB20" i="1"/>
  <c r="AB21" i="1"/>
  <c r="AB23" i="1"/>
  <c r="AB24" i="1"/>
  <c r="AB25" i="1"/>
  <c r="AB26" i="1"/>
  <c r="AB27" i="1"/>
  <c r="AB28" i="1"/>
  <c r="AD3" i="1"/>
  <c r="AD4" i="1"/>
  <c r="AD5" i="1"/>
  <c r="AD6" i="1"/>
  <c r="AD7" i="1"/>
  <c r="AD10" i="1"/>
  <c r="AD11" i="1"/>
  <c r="AD12" i="1"/>
  <c r="AD13" i="1"/>
  <c r="AD14" i="1"/>
  <c r="AD16" i="1"/>
  <c r="AD17" i="1"/>
  <c r="AD18" i="1"/>
  <c r="AD19" i="1"/>
  <c r="AD20" i="1"/>
  <c r="AD21" i="1"/>
  <c r="AD23" i="1"/>
  <c r="AD24" i="1"/>
  <c r="AD25" i="1"/>
  <c r="AD26" i="1"/>
  <c r="AD27" i="1"/>
  <c r="AD28" i="1"/>
  <c r="AF3" i="1"/>
  <c r="AF4" i="1"/>
  <c r="AF5" i="1"/>
  <c r="AF6" i="1"/>
  <c r="AF7" i="1"/>
  <c r="AF10" i="1"/>
  <c r="AF11" i="1"/>
  <c r="AF12" i="1"/>
  <c r="AF13" i="1"/>
  <c r="AF14" i="1"/>
  <c r="AF16" i="1"/>
  <c r="AF17" i="1"/>
  <c r="AF18" i="1"/>
  <c r="AF19" i="1"/>
  <c r="AF20" i="1"/>
  <c r="AF21" i="1"/>
  <c r="AF23" i="1"/>
  <c r="AF24" i="1"/>
  <c r="AF25" i="1"/>
  <c r="AF26" i="1"/>
  <c r="AF27" i="1"/>
  <c r="AF28" i="1"/>
  <c r="T8" i="1"/>
  <c r="T5" i="1"/>
  <c r="T7" i="1"/>
  <c r="T4" i="1"/>
  <c r="T6" i="1"/>
  <c r="N25" i="1"/>
  <c r="V26" i="1"/>
  <c r="F28" i="1"/>
  <c r="J3" i="1"/>
  <c r="R3" i="1"/>
  <c r="Z3" i="1"/>
  <c r="J4" i="1"/>
  <c r="R4" i="1"/>
  <c r="Z4" i="1"/>
  <c r="J5" i="1"/>
  <c r="R5" i="1"/>
  <c r="Z5" i="1"/>
  <c r="J6" i="1"/>
  <c r="R6" i="1"/>
  <c r="Z6" i="1"/>
  <c r="J7" i="1"/>
  <c r="R7" i="1"/>
  <c r="Z7" i="1"/>
  <c r="J10" i="1"/>
  <c r="R10" i="1"/>
  <c r="Z10" i="1"/>
  <c r="J11" i="1"/>
  <c r="R11" i="1"/>
  <c r="Z11" i="1"/>
  <c r="J12" i="1"/>
  <c r="R12" i="1"/>
  <c r="Z12" i="1"/>
  <c r="J13" i="1"/>
  <c r="R13" i="1"/>
  <c r="Z13" i="1"/>
  <c r="J14" i="1"/>
  <c r="R14" i="1"/>
  <c r="Z14" i="1"/>
  <c r="J16" i="1"/>
  <c r="R16" i="1"/>
  <c r="Z16" i="1"/>
  <c r="J17" i="1"/>
  <c r="R17" i="1"/>
  <c r="Z17" i="1"/>
  <c r="J18" i="1"/>
  <c r="R18" i="1"/>
  <c r="Z18" i="1"/>
  <c r="J19" i="1"/>
  <c r="R19" i="1"/>
  <c r="Z19" i="1"/>
  <c r="J20" i="1"/>
  <c r="R20" i="1"/>
  <c r="Z20" i="1"/>
  <c r="J21" i="1"/>
  <c r="R21" i="1"/>
  <c r="Z21" i="1"/>
  <c r="J23" i="1"/>
  <c r="R23" i="1"/>
  <c r="Z23" i="1"/>
  <c r="J24" i="1"/>
  <c r="R24" i="1"/>
  <c r="Z25" i="1"/>
  <c r="J27" i="1"/>
  <c r="R28" i="1"/>
  <c r="T25" i="1"/>
  <c r="L26" i="1"/>
  <c r="T27" i="1"/>
  <c r="L28" i="1"/>
  <c r="F25" i="1"/>
  <c r="N26" i="1"/>
  <c r="V27" i="1"/>
  <c r="T24" i="1"/>
  <c r="L25" i="1"/>
  <c r="T26" i="1"/>
  <c r="L27" i="1"/>
  <c r="T28" i="1"/>
  <c r="L3" i="1"/>
  <c r="L4" i="1"/>
  <c r="L5" i="1"/>
  <c r="L6" i="1"/>
  <c r="L7" i="1"/>
  <c r="L10" i="1"/>
  <c r="T10" i="1"/>
  <c r="L11" i="1"/>
  <c r="T11" i="1"/>
  <c r="L12" i="1"/>
  <c r="T12" i="1"/>
  <c r="L13" i="1"/>
  <c r="T13" i="1"/>
  <c r="L14" i="1"/>
  <c r="T14" i="1"/>
  <c r="L16" i="1"/>
  <c r="T16" i="1"/>
  <c r="L17" i="1"/>
  <c r="T17" i="1"/>
  <c r="L18" i="1"/>
  <c r="T18" i="1"/>
  <c r="L19" i="1"/>
  <c r="T19" i="1"/>
  <c r="L20" i="1"/>
  <c r="T20" i="1"/>
  <c r="L21" i="1"/>
  <c r="T21" i="1"/>
  <c r="L23" i="1"/>
  <c r="T23" i="1"/>
  <c r="L24" i="1"/>
  <c r="R25" i="1"/>
  <c r="Z26" i="1"/>
  <c r="J28" i="1"/>
  <c r="V24" i="1"/>
  <c r="F26" i="1"/>
  <c r="N27" i="1"/>
  <c r="V28" i="1"/>
  <c r="F3" i="1"/>
  <c r="N3" i="1"/>
  <c r="V3" i="1"/>
  <c r="F4" i="1"/>
  <c r="N4" i="1"/>
  <c r="V4" i="1"/>
  <c r="F5" i="1"/>
  <c r="N5" i="1"/>
  <c r="V5" i="1"/>
  <c r="F6" i="1"/>
  <c r="N6" i="1"/>
  <c r="V6" i="1"/>
  <c r="F7" i="1"/>
  <c r="N7" i="1"/>
  <c r="V7" i="1"/>
  <c r="F10" i="1"/>
  <c r="N10" i="1"/>
  <c r="V10" i="1"/>
  <c r="F11" i="1"/>
  <c r="N11" i="1"/>
  <c r="V11" i="1"/>
  <c r="F12" i="1"/>
  <c r="N12" i="1"/>
  <c r="V12" i="1"/>
  <c r="F13" i="1"/>
  <c r="N13" i="1"/>
  <c r="V13" i="1"/>
  <c r="F14" i="1"/>
  <c r="N14" i="1"/>
  <c r="V14" i="1"/>
  <c r="F16" i="1"/>
  <c r="N16" i="1"/>
  <c r="V16" i="1"/>
  <c r="F17" i="1"/>
  <c r="N17" i="1"/>
  <c r="F18" i="1"/>
  <c r="V18" i="1"/>
  <c r="N19" i="1"/>
  <c r="F20" i="1"/>
  <c r="V20" i="1"/>
  <c r="N21" i="1"/>
  <c r="F23" i="1"/>
  <c r="V23" i="1"/>
  <c r="N24" i="1"/>
  <c r="J25" i="1"/>
  <c r="R26" i="1"/>
  <c r="Z27" i="1"/>
  <c r="X24" i="1"/>
  <c r="P25" i="1"/>
  <c r="H26" i="1"/>
  <c r="P26" i="1"/>
  <c r="H27" i="1"/>
  <c r="X27" i="1"/>
  <c r="P28" i="1"/>
  <c r="V25" i="1"/>
  <c r="F27" i="1"/>
  <c r="N28" i="1"/>
  <c r="H25" i="1"/>
  <c r="X25" i="1"/>
  <c r="X26" i="1"/>
  <c r="P27" i="1"/>
  <c r="H28" i="1"/>
  <c r="X28" i="1"/>
  <c r="H3" i="1"/>
  <c r="P3" i="1"/>
  <c r="X3" i="1"/>
  <c r="H4" i="1"/>
  <c r="P4" i="1"/>
  <c r="X4" i="1"/>
  <c r="H5" i="1"/>
  <c r="P5" i="1"/>
  <c r="X5" i="1"/>
  <c r="H6" i="1"/>
  <c r="P6" i="1"/>
  <c r="X6" i="1"/>
  <c r="H7" i="1"/>
  <c r="P7" i="1"/>
  <c r="X7" i="1"/>
  <c r="H10" i="1"/>
  <c r="P10" i="1"/>
  <c r="X10" i="1"/>
  <c r="H11" i="1"/>
  <c r="P11" i="1"/>
  <c r="X11" i="1"/>
  <c r="H12" i="1"/>
  <c r="P12" i="1"/>
  <c r="X12" i="1"/>
  <c r="H13" i="1"/>
  <c r="P13" i="1"/>
  <c r="X13" i="1"/>
  <c r="H14" i="1"/>
  <c r="P14" i="1"/>
  <c r="X14" i="1"/>
  <c r="H16" i="1"/>
  <c r="P16" i="1"/>
  <c r="X16" i="1"/>
  <c r="H17" i="1"/>
  <c r="P17" i="1"/>
  <c r="X17" i="1"/>
  <c r="H18" i="1"/>
  <c r="P18" i="1"/>
  <c r="X18" i="1"/>
  <c r="H19" i="1"/>
  <c r="P19" i="1"/>
  <c r="X19" i="1"/>
  <c r="H20" i="1"/>
  <c r="P20" i="1"/>
  <c r="X20" i="1"/>
  <c r="H21" i="1"/>
  <c r="P21" i="1"/>
  <c r="X21" i="1"/>
  <c r="H23" i="1"/>
  <c r="P23" i="1"/>
  <c r="X23" i="1"/>
  <c r="H24" i="1"/>
  <c r="P24" i="1"/>
  <c r="Z24" i="1"/>
  <c r="J26" i="1"/>
  <c r="R27" i="1"/>
  <c r="Z28" i="1"/>
</calcChain>
</file>

<file path=xl/sharedStrings.xml><?xml version="1.0" encoding="utf-8"?>
<sst xmlns="http://schemas.openxmlformats.org/spreadsheetml/2006/main" count="139" uniqueCount="53">
  <si>
    <t>SLA RSP Time achieved</t>
  </si>
  <si>
    <t>SLA Repair time achieved</t>
  </si>
  <si>
    <t>RSP Time Not Achieved &amp;OOS</t>
  </si>
  <si>
    <t>BOX 1</t>
  </si>
  <si>
    <t>BOX 2</t>
  </si>
  <si>
    <t xml:space="preserve">BOX 2  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</si>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</sst>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Arial Black"/>
      <family val="2"/>
    </font>
    <font>
      <b/>
      <sz val="11"/>
      <color theme="1"/>
      <name val="Arial Black"/>
      <family val="2"/>
    </font>
    <font>
      <b/>
      <sz val="10"/>
      <color theme="1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top"/>
    </xf>
    <xf numFmtId="0" fontId="2" fillId="0" borderId="0" xfId="0" applyFont="1"/>
    <xf numFmtId="0" fontId="4" fillId="0" borderId="1" xfId="1" applyNumberFormat="1" applyFont="1" applyBorder="1" applyAlignment="1">
      <alignment horizontal="right"/>
    </xf>
    <xf numFmtId="0" fontId="3" fillId="2" borderId="1" xfId="0" applyFont="1" applyFill="1" applyBorder="1" applyAlignment="1">
      <alignment horizontal="right" vertical="top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5" fillId="0" borderId="4" xfId="1" applyNumberFormat="1" applyFont="1" applyBorder="1" applyAlignment="1">
      <alignment horizontal="center" vertical="center"/>
    </xf>
    <xf numFmtId="0" fontId="5" fillId="0" borderId="5" xfId="1" applyNumberFormat="1" applyFont="1" applyBorder="1" applyAlignment="1">
      <alignment horizontal="center" vertical="center"/>
    </xf>
    <xf numFmtId="0" fontId="5" fillId="0" borderId="6" xfId="1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" fillId="2" borderId="2" xfId="0" applyFont="1" applyFill="1" applyBorder="1" applyAlignment="1">
      <alignment vertical="top"/>
    </xf>
    <xf numFmtId="0" fontId="3" fillId="2" borderId="3" xfId="0" applyFont="1" applyFill="1" applyBorder="1" applyAlignment="1">
      <alignment vertical="top"/>
    </xf>
    <xf numFmtId="2" fontId="2" fillId="0" borderId="1" xfId="1" applyNumberFormat="1" applyFont="1" applyBorder="1" applyAlignment="1">
      <alignment horizontal="center"/>
    </xf>
    <xf numFmtId="2" fontId="3" fillId="2" borderId="2" xfId="0" applyNumberFormat="1" applyFont="1" applyFill="1" applyBorder="1" applyAlignment="1">
      <alignment horizontal="center" vertical="top"/>
    </xf>
    <xf numFmtId="2" fontId="3" fillId="2" borderId="3" xfId="0" applyNumberFormat="1" applyFont="1" applyFill="1" applyBorder="1" applyAlignment="1">
      <alignment horizontal="center" vertical="top"/>
    </xf>
    <xf numFmtId="2" fontId="2" fillId="0" borderId="1" xfId="0" applyNumberFormat="1" applyFont="1" applyBorder="1" applyAlignment="1">
      <alignment horizontal="center"/>
    </xf>
    <xf numFmtId="2" fontId="3" fillId="2" borderId="2" xfId="0" applyNumberFormat="1" applyFont="1" applyFill="1" applyBorder="1" applyAlignment="1">
      <alignment vertical="top"/>
    </xf>
    <xf numFmtId="2" fontId="3" fillId="2" borderId="3" xfId="0" applyNumberFormat="1" applyFont="1" applyFill="1" applyBorder="1" applyAlignment="1">
      <alignment vertical="top"/>
    </xf>
    <xf numFmtId="2" fontId="3" fillId="2" borderId="1" xfId="0" applyNumberFormat="1" applyFont="1" applyFill="1" applyBorder="1" applyAlignment="1">
      <alignment vertical="top"/>
    </xf>
    <xf numFmtId="0" fontId="3" fillId="4" borderId="0" xfId="0" applyFont="1" applyFill="1" applyBorder="1" applyAlignment="1">
      <alignment horizontal="center" vertical="top"/>
    </xf>
    <xf numFmtId="0" fontId="7" fillId="5" borderId="7" xfId="0" applyFont="1" applyFill="1" applyBorder="1" applyAlignment="1">
      <alignment horizontal="center" vertical="center" textRotation="255"/>
    </xf>
    <xf numFmtId="0" fontId="7" fillId="3" borderId="7" xfId="0" applyFont="1" applyFill="1" applyBorder="1" applyAlignment="1">
      <alignment horizontal="center" vertical="center" textRotation="255"/>
    </xf>
    <xf numFmtId="0" fontId="2" fillId="4" borderId="0" xfId="0" applyFont="1" applyFill="1" applyAlignment="1">
      <alignment horizontal="center"/>
    </xf>
    <xf numFmtId="0" fontId="7" fillId="6" borderId="7" xfId="0" applyFont="1" applyFill="1" applyBorder="1" applyAlignment="1">
      <alignment horizontal="center" vertical="center" textRotation="255"/>
    </xf>
    <xf numFmtId="0" fontId="7" fillId="7" borderId="7" xfId="0" applyFont="1" applyFill="1" applyBorder="1" applyAlignment="1">
      <alignment horizontal="center" vertical="center" textRotation="255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EMO/Downloads/sla-report-templat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cket review"/>
      <sheetName val="Global Stats"/>
      <sheetName val="Stats per Month-2012"/>
    </sheetNames>
    <sheetDataSet>
      <sheetData sheetId="0">
        <row r="1">
          <cell r="B1" t="str">
            <v>SLA type</v>
          </cell>
          <cell r="E1" t="str">
            <v>Create date</v>
          </cell>
          <cell r="J1" t="str">
            <v>First ISD update</v>
          </cell>
          <cell r="M1" t="str">
            <v>Time
from ISD Update</v>
          </cell>
          <cell r="W1" t="str">
            <v>Out of scope?</v>
          </cell>
          <cell r="AB1" t="str">
            <v>SLA  Rsp Time
Yes/No</v>
          </cell>
          <cell r="AE1" t="str">
            <v>SLA repair 
Yes/No</v>
          </cell>
        </row>
        <row r="2">
          <cell r="B2" t="str">
            <v>R3</v>
          </cell>
          <cell r="E2">
            <v>40970.333333333336</v>
          </cell>
          <cell r="AB2" t="str">
            <v>Yes</v>
          </cell>
          <cell r="AE2" t="str">
            <v>No</v>
          </cell>
        </row>
        <row r="3">
          <cell r="B3" t="str">
            <v>E4</v>
          </cell>
          <cell r="M3">
            <v>0</v>
          </cell>
          <cell r="AB3" t="str">
            <v>Yes</v>
          </cell>
          <cell r="AE3" t="str">
            <v>Yes</v>
          </cell>
        </row>
        <row r="4">
          <cell r="M4">
            <v>0</v>
          </cell>
          <cell r="AB4" t="str">
            <v>Yes</v>
          </cell>
          <cell r="AE4" t="str">
            <v>Yes</v>
          </cell>
        </row>
        <row r="5">
          <cell r="M5">
            <v>0</v>
          </cell>
          <cell r="AB5" t="str">
            <v>Yes</v>
          </cell>
          <cell r="AE5" t="str">
            <v>Yes</v>
          </cell>
        </row>
        <row r="6">
          <cell r="M6">
            <v>0</v>
          </cell>
          <cell r="AB6" t="str">
            <v>Yes</v>
          </cell>
          <cell r="AE6" t="str">
            <v>Yes</v>
          </cell>
        </row>
        <row r="7">
          <cell r="M7">
            <v>0</v>
          </cell>
          <cell r="AB7" t="str">
            <v>Yes</v>
          </cell>
          <cell r="AE7" t="str">
            <v>Yes</v>
          </cell>
        </row>
        <row r="8">
          <cell r="M8">
            <v>0</v>
          </cell>
          <cell r="AB8" t="str">
            <v>Yes</v>
          </cell>
          <cell r="AE8" t="str">
            <v>Yes</v>
          </cell>
        </row>
        <row r="9">
          <cell r="M9">
            <v>0</v>
          </cell>
          <cell r="AB9" t="str">
            <v>Yes</v>
          </cell>
          <cell r="AE9" t="str">
            <v>Yes</v>
          </cell>
        </row>
        <row r="10">
          <cell r="M10">
            <v>0</v>
          </cell>
          <cell r="AB10" t="str">
            <v>Yes</v>
          </cell>
          <cell r="AE10" t="str">
            <v>Yes</v>
          </cell>
        </row>
        <row r="11">
          <cell r="M11">
            <v>0</v>
          </cell>
          <cell r="AB11" t="str">
            <v>Yes</v>
          </cell>
          <cell r="AE11" t="str">
            <v>Yes</v>
          </cell>
        </row>
        <row r="12">
          <cell r="M12">
            <v>0</v>
          </cell>
          <cell r="AB12" t="str">
            <v>Yes</v>
          </cell>
          <cell r="AE12" t="str">
            <v>Yes</v>
          </cell>
        </row>
        <row r="13">
          <cell r="M13">
            <v>0</v>
          </cell>
          <cell r="AB13" t="str">
            <v>Yes</v>
          </cell>
          <cell r="AE13" t="str">
            <v>Yes</v>
          </cell>
        </row>
        <row r="14">
          <cell r="M14">
            <v>0</v>
          </cell>
          <cell r="AB14" t="str">
            <v>Yes</v>
          </cell>
          <cell r="AE14" t="str">
            <v>Yes</v>
          </cell>
        </row>
        <row r="15">
          <cell r="M15">
            <v>0</v>
          </cell>
          <cell r="AB15" t="str">
            <v>Yes</v>
          </cell>
          <cell r="AE15" t="str">
            <v>Yes</v>
          </cell>
        </row>
        <row r="16">
          <cell r="M16">
            <v>0</v>
          </cell>
          <cell r="AB16" t="str">
            <v>Yes</v>
          </cell>
          <cell r="AE16" t="str">
            <v>Yes</v>
          </cell>
        </row>
        <row r="17">
          <cell r="M17">
            <v>0</v>
          </cell>
          <cell r="AB17" t="str">
            <v>Yes</v>
          </cell>
          <cell r="AE17" t="str">
            <v>Yes</v>
          </cell>
        </row>
        <row r="18">
          <cell r="M18">
            <v>0</v>
          </cell>
          <cell r="AB18" t="str">
            <v>Yes</v>
          </cell>
          <cell r="AE18" t="str">
            <v>Yes</v>
          </cell>
        </row>
        <row r="19">
          <cell r="M19">
            <v>0</v>
          </cell>
          <cell r="AB19" t="str">
            <v>Yes</v>
          </cell>
          <cell r="AE19" t="str">
            <v>Yes</v>
          </cell>
        </row>
        <row r="20">
          <cell r="M20">
            <v>0</v>
          </cell>
          <cell r="AB20" t="str">
            <v>Yes</v>
          </cell>
          <cell r="AE20" t="str">
            <v>Yes</v>
          </cell>
        </row>
        <row r="21">
          <cell r="M21">
            <v>0</v>
          </cell>
          <cell r="AB21" t="str">
            <v>Yes</v>
          </cell>
          <cell r="AE21" t="str">
            <v>Yes</v>
          </cell>
        </row>
        <row r="22">
          <cell r="M22">
            <v>0</v>
          </cell>
          <cell r="AB22" t="str">
            <v>Yes</v>
          </cell>
          <cell r="AE22" t="str">
            <v>Yes</v>
          </cell>
        </row>
        <row r="23">
          <cell r="M23">
            <v>0</v>
          </cell>
          <cell r="AB23" t="str">
            <v>Yes</v>
          </cell>
          <cell r="AE23" t="str">
            <v>Yes</v>
          </cell>
        </row>
        <row r="24">
          <cell r="M24">
            <v>0</v>
          </cell>
          <cell r="AB24" t="str">
            <v>Yes</v>
          </cell>
          <cell r="AE24" t="str">
            <v>Yes</v>
          </cell>
        </row>
        <row r="25">
          <cell r="M25">
            <v>0</v>
          </cell>
          <cell r="AB25" t="str">
            <v>Yes</v>
          </cell>
          <cell r="AE25" t="str">
            <v>Yes</v>
          </cell>
        </row>
        <row r="26">
          <cell r="M26">
            <v>0</v>
          </cell>
          <cell r="AB26" t="str">
            <v>Yes</v>
          </cell>
          <cell r="AE26" t="str">
            <v>Yes</v>
          </cell>
        </row>
        <row r="27">
          <cell r="M27">
            <v>0</v>
          </cell>
          <cell r="AB27" t="str">
            <v>Yes</v>
          </cell>
          <cell r="AE27" t="str">
            <v>Yes</v>
          </cell>
        </row>
        <row r="28">
          <cell r="M28">
            <v>0</v>
          </cell>
          <cell r="AB28" t="str">
            <v>Yes</v>
          </cell>
          <cell r="AE28" t="str">
            <v>Yes</v>
          </cell>
        </row>
        <row r="29">
          <cell r="M29">
            <v>0</v>
          </cell>
          <cell r="AB29" t="str">
            <v>Yes</v>
          </cell>
          <cell r="AE29" t="str">
            <v>Yes</v>
          </cell>
        </row>
        <row r="30">
          <cell r="M30">
            <v>0</v>
          </cell>
          <cell r="AB30" t="str">
            <v>Yes</v>
          </cell>
          <cell r="AE30" t="str">
            <v>Yes</v>
          </cell>
        </row>
        <row r="31">
          <cell r="M31">
            <v>0</v>
          </cell>
          <cell r="AB31" t="str">
            <v>Yes</v>
          </cell>
          <cell r="AE31" t="str">
            <v>Yes</v>
          </cell>
        </row>
        <row r="32">
          <cell r="M32">
            <v>0</v>
          </cell>
          <cell r="AB32" t="str">
            <v>Yes</v>
          </cell>
          <cell r="AE32" t="str">
            <v>Yes</v>
          </cell>
        </row>
        <row r="33">
          <cell r="M33">
            <v>0</v>
          </cell>
          <cell r="AB33" t="str">
            <v>Yes</v>
          </cell>
          <cell r="AE33" t="str">
            <v>Yes</v>
          </cell>
        </row>
        <row r="34">
          <cell r="M34">
            <v>0</v>
          </cell>
          <cell r="AB34" t="str">
            <v>Yes</v>
          </cell>
          <cell r="AE34" t="str">
            <v>Yes</v>
          </cell>
        </row>
        <row r="35">
          <cell r="M35">
            <v>0</v>
          </cell>
          <cell r="AB35" t="str">
            <v>Yes</v>
          </cell>
          <cell r="AE35" t="str">
            <v>Yes</v>
          </cell>
        </row>
        <row r="36">
          <cell r="M36">
            <v>0</v>
          </cell>
          <cell r="AB36" t="str">
            <v>Yes</v>
          </cell>
          <cell r="AE36" t="str">
            <v>Yes</v>
          </cell>
        </row>
        <row r="37">
          <cell r="M37">
            <v>0</v>
          </cell>
          <cell r="AB37" t="str">
            <v>Yes</v>
          </cell>
          <cell r="AE37" t="str">
            <v>Yes</v>
          </cell>
        </row>
        <row r="38">
          <cell r="M38">
            <v>0</v>
          </cell>
          <cell r="AB38" t="str">
            <v>Yes</v>
          </cell>
          <cell r="AE38" t="str">
            <v>Yes</v>
          </cell>
        </row>
        <row r="39">
          <cell r="M39">
            <v>0</v>
          </cell>
          <cell r="AB39" t="str">
            <v>Yes</v>
          </cell>
          <cell r="AE39" t="str">
            <v>Yes</v>
          </cell>
        </row>
        <row r="40">
          <cell r="M40">
            <v>0</v>
          </cell>
          <cell r="AB40" t="str">
            <v>Yes</v>
          </cell>
          <cell r="AE40" t="str">
            <v>Yes</v>
          </cell>
        </row>
        <row r="41">
          <cell r="M41">
            <v>0</v>
          </cell>
          <cell r="AB41" t="str">
            <v>Yes</v>
          </cell>
          <cell r="AE41" t="str">
            <v>Yes</v>
          </cell>
        </row>
        <row r="42">
          <cell r="M42">
            <v>0</v>
          </cell>
          <cell r="AB42" t="str">
            <v>Yes</v>
          </cell>
          <cell r="AE42" t="str">
            <v>Yes</v>
          </cell>
        </row>
        <row r="43">
          <cell r="M43">
            <v>0</v>
          </cell>
          <cell r="AB43" t="str">
            <v>Yes</v>
          </cell>
          <cell r="AE43" t="str">
            <v>Yes</v>
          </cell>
        </row>
        <row r="44">
          <cell r="M44">
            <v>0</v>
          </cell>
          <cell r="AB44" t="str">
            <v>Yes</v>
          </cell>
          <cell r="AE44" t="str">
            <v>Yes</v>
          </cell>
        </row>
        <row r="45">
          <cell r="M45">
            <v>0</v>
          </cell>
          <cell r="AB45" t="str">
            <v>Yes</v>
          </cell>
          <cell r="AE45" t="str">
            <v>Yes</v>
          </cell>
        </row>
        <row r="46">
          <cell r="M46">
            <v>0</v>
          </cell>
          <cell r="AB46" t="str">
            <v>Yes</v>
          </cell>
          <cell r="AE46" t="str">
            <v>Yes</v>
          </cell>
        </row>
        <row r="47">
          <cell r="M47">
            <v>0</v>
          </cell>
          <cell r="AB47" t="str">
            <v>Yes</v>
          </cell>
          <cell r="AE47" t="str">
            <v>Yes</v>
          </cell>
        </row>
        <row r="48">
          <cell r="M48">
            <v>0</v>
          </cell>
          <cell r="AB48" t="str">
            <v>Yes</v>
          </cell>
          <cell r="AE48" t="str">
            <v>Yes</v>
          </cell>
        </row>
        <row r="49">
          <cell r="M49">
            <v>0</v>
          </cell>
          <cell r="AB49" t="str">
            <v>Yes</v>
          </cell>
          <cell r="AE49" t="str">
            <v>Yes</v>
          </cell>
        </row>
        <row r="50">
          <cell r="M50">
            <v>0</v>
          </cell>
          <cell r="AB50" t="str">
            <v>Yes</v>
          </cell>
          <cell r="AE50" t="str">
            <v>Yes</v>
          </cell>
        </row>
        <row r="51">
          <cell r="M51">
            <v>0</v>
          </cell>
          <cell r="AB51" t="str">
            <v>Yes</v>
          </cell>
          <cell r="AE51" t="str">
            <v>Yes</v>
          </cell>
        </row>
        <row r="52">
          <cell r="M52">
            <v>0</v>
          </cell>
          <cell r="AB52" t="str">
            <v>Yes</v>
          </cell>
          <cell r="AE52" t="str">
            <v>Yes</v>
          </cell>
        </row>
        <row r="53">
          <cell r="M53">
            <v>0</v>
          </cell>
          <cell r="AB53" t="str">
            <v>Yes</v>
          </cell>
          <cell r="AE53" t="str">
            <v>Yes</v>
          </cell>
        </row>
        <row r="54">
          <cell r="M54">
            <v>0</v>
          </cell>
          <cell r="AB54" t="str">
            <v>Yes</v>
          </cell>
          <cell r="AE54" t="str">
            <v>Yes</v>
          </cell>
        </row>
        <row r="55">
          <cell r="M55">
            <v>0</v>
          </cell>
          <cell r="AB55" t="str">
            <v>Yes</v>
          </cell>
          <cell r="AE55" t="str">
            <v>Yes</v>
          </cell>
        </row>
        <row r="56">
          <cell r="M56">
            <v>0</v>
          </cell>
          <cell r="AB56" t="str">
            <v>Yes</v>
          </cell>
          <cell r="AE56" t="str">
            <v>Yes</v>
          </cell>
        </row>
        <row r="57">
          <cell r="M57">
            <v>0</v>
          </cell>
          <cell r="AB57" t="str">
            <v>Yes</v>
          </cell>
          <cell r="AE57" t="str">
            <v>Yes</v>
          </cell>
        </row>
        <row r="58">
          <cell r="M58">
            <v>0</v>
          </cell>
          <cell r="AB58" t="str">
            <v>Yes</v>
          </cell>
          <cell r="AE58" t="str">
            <v>Yes</v>
          </cell>
        </row>
        <row r="59">
          <cell r="M59">
            <v>0</v>
          </cell>
          <cell r="AB59" t="str">
            <v>Yes</v>
          </cell>
          <cell r="AE59" t="str">
            <v>Yes</v>
          </cell>
        </row>
        <row r="60">
          <cell r="M60">
            <v>0</v>
          </cell>
          <cell r="AB60" t="str">
            <v>Yes</v>
          </cell>
          <cell r="AE60" t="str">
            <v>Yes</v>
          </cell>
        </row>
        <row r="61">
          <cell r="M61">
            <v>0</v>
          </cell>
          <cell r="AB61" t="str">
            <v>Yes</v>
          </cell>
          <cell r="AE61" t="str">
            <v>Yes</v>
          </cell>
        </row>
        <row r="62">
          <cell r="M62">
            <v>0</v>
          </cell>
          <cell r="AB62" t="str">
            <v>Yes</v>
          </cell>
          <cell r="AE62" t="str">
            <v>Yes</v>
          </cell>
        </row>
        <row r="63">
          <cell r="M63">
            <v>0</v>
          </cell>
          <cell r="AB63" t="str">
            <v>Yes</v>
          </cell>
          <cell r="AE63" t="str">
            <v>Yes</v>
          </cell>
        </row>
        <row r="64">
          <cell r="M64">
            <v>0</v>
          </cell>
          <cell r="AB64" t="str">
            <v>Yes</v>
          </cell>
          <cell r="AE64" t="str">
            <v>Yes</v>
          </cell>
        </row>
        <row r="65">
          <cell r="M65">
            <v>0</v>
          </cell>
          <cell r="AB65" t="str">
            <v>Yes</v>
          </cell>
          <cell r="AE65" t="str">
            <v>Yes</v>
          </cell>
        </row>
        <row r="66">
          <cell r="M66">
            <v>0</v>
          </cell>
          <cell r="AB66" t="str">
            <v>Yes</v>
          </cell>
          <cell r="AE66" t="str">
            <v>Yes</v>
          </cell>
        </row>
        <row r="67">
          <cell r="M67">
            <v>0</v>
          </cell>
          <cell r="AB67" t="str">
            <v>Yes</v>
          </cell>
          <cell r="AE67" t="str">
            <v>Yes</v>
          </cell>
        </row>
        <row r="68">
          <cell r="M68">
            <v>0</v>
          </cell>
          <cell r="AB68" t="str">
            <v>Yes</v>
          </cell>
          <cell r="AE68" t="str">
            <v>Yes</v>
          </cell>
        </row>
        <row r="69">
          <cell r="M69">
            <v>0</v>
          </cell>
          <cell r="AB69" t="str">
            <v>Yes</v>
          </cell>
          <cell r="AE69" t="str">
            <v>Yes</v>
          </cell>
        </row>
        <row r="70">
          <cell r="M70">
            <v>0</v>
          </cell>
          <cell r="AB70" t="str">
            <v>Yes</v>
          </cell>
          <cell r="AE70" t="str">
            <v>Yes</v>
          </cell>
        </row>
        <row r="71">
          <cell r="M71">
            <v>0</v>
          </cell>
          <cell r="AB71" t="str">
            <v>Yes</v>
          </cell>
          <cell r="AE71" t="str">
            <v>Yes</v>
          </cell>
        </row>
        <row r="72">
          <cell r="M72">
            <v>0</v>
          </cell>
          <cell r="AB72" t="str">
            <v>Yes</v>
          </cell>
          <cell r="AE72" t="str">
            <v>Yes</v>
          </cell>
        </row>
        <row r="73">
          <cell r="M73">
            <v>0</v>
          </cell>
          <cell r="AB73" t="str">
            <v>Yes</v>
          </cell>
          <cell r="AE73" t="str">
            <v>Yes</v>
          </cell>
        </row>
        <row r="74">
          <cell r="M74">
            <v>0</v>
          </cell>
          <cell r="AB74" t="str">
            <v>Yes</v>
          </cell>
          <cell r="AE74" t="str">
            <v>Yes</v>
          </cell>
        </row>
        <row r="75">
          <cell r="M75">
            <v>0</v>
          </cell>
          <cell r="AB75" t="str">
            <v>Yes</v>
          </cell>
          <cell r="AE75" t="str">
            <v>Yes</v>
          </cell>
        </row>
        <row r="76">
          <cell r="M76">
            <v>0</v>
          </cell>
          <cell r="AB76" t="str">
            <v>Yes</v>
          </cell>
          <cell r="AE76" t="str">
            <v>Yes</v>
          </cell>
        </row>
        <row r="77">
          <cell r="M77">
            <v>0</v>
          </cell>
          <cell r="AB77" t="str">
            <v>Yes</v>
          </cell>
          <cell r="AE77" t="str">
            <v>Yes</v>
          </cell>
        </row>
        <row r="78">
          <cell r="M78">
            <v>0</v>
          </cell>
          <cell r="AB78" t="str">
            <v>Yes</v>
          </cell>
          <cell r="AE78" t="str">
            <v>Yes</v>
          </cell>
        </row>
        <row r="79">
          <cell r="M79">
            <v>0</v>
          </cell>
          <cell r="AB79" t="str">
            <v>Yes</v>
          </cell>
          <cell r="AE79" t="str">
            <v>Yes</v>
          </cell>
        </row>
        <row r="80">
          <cell r="M80">
            <v>0</v>
          </cell>
          <cell r="AB80" t="str">
            <v>Yes</v>
          </cell>
          <cell r="AE80" t="str">
            <v>Yes</v>
          </cell>
        </row>
        <row r="81">
          <cell r="M81">
            <v>0</v>
          </cell>
          <cell r="AB81" t="str">
            <v>Yes</v>
          </cell>
          <cell r="AE81" t="str">
            <v>Yes</v>
          </cell>
        </row>
        <row r="82">
          <cell r="M82">
            <v>0</v>
          </cell>
          <cell r="AB82" t="str">
            <v>Yes</v>
          </cell>
          <cell r="AE82" t="str">
            <v>Yes</v>
          </cell>
        </row>
        <row r="83">
          <cell r="M83">
            <v>0</v>
          </cell>
          <cell r="AB83" t="str">
            <v>Yes</v>
          </cell>
          <cell r="AE83" t="str">
            <v>Yes</v>
          </cell>
        </row>
        <row r="84">
          <cell r="M84">
            <v>0</v>
          </cell>
          <cell r="AB84" t="str">
            <v>Yes</v>
          </cell>
          <cell r="AE84" t="str">
            <v>Yes</v>
          </cell>
        </row>
        <row r="85">
          <cell r="M85">
            <v>0</v>
          </cell>
          <cell r="AB85" t="str">
            <v>Yes</v>
          </cell>
          <cell r="AE85" t="str">
            <v>Yes</v>
          </cell>
        </row>
        <row r="86">
          <cell r="M86">
            <v>0</v>
          </cell>
          <cell r="AB86" t="str">
            <v>Yes</v>
          </cell>
          <cell r="AE86" t="str">
            <v>Yes</v>
          </cell>
        </row>
        <row r="87">
          <cell r="M87">
            <v>0</v>
          </cell>
          <cell r="AB87" t="str">
            <v>Yes</v>
          </cell>
          <cell r="AE87" t="str">
            <v>Yes</v>
          </cell>
        </row>
        <row r="88">
          <cell r="M88">
            <v>0</v>
          </cell>
          <cell r="AB88" t="str">
            <v>Yes</v>
          </cell>
          <cell r="AE88" t="str">
            <v>Yes</v>
          </cell>
        </row>
        <row r="89">
          <cell r="M89">
            <v>0</v>
          </cell>
          <cell r="AB89" t="str">
            <v>Yes</v>
          </cell>
          <cell r="AE89" t="str">
            <v>Yes</v>
          </cell>
        </row>
        <row r="90">
          <cell r="M90">
            <v>0</v>
          </cell>
          <cell r="AB90" t="str">
            <v>Yes</v>
          </cell>
          <cell r="AE90" t="str">
            <v>Yes</v>
          </cell>
        </row>
        <row r="91">
          <cell r="M91">
            <v>0</v>
          </cell>
          <cell r="AB91" t="str">
            <v>Yes</v>
          </cell>
          <cell r="AE91" t="str">
            <v>Yes</v>
          </cell>
        </row>
        <row r="92">
          <cell r="M92">
            <v>0</v>
          </cell>
          <cell r="AB92" t="str">
            <v>Yes</v>
          </cell>
          <cell r="AE92" t="str">
            <v>Yes</v>
          </cell>
        </row>
        <row r="93">
          <cell r="M93">
            <v>0</v>
          </cell>
          <cell r="AB93" t="str">
            <v>Yes</v>
          </cell>
          <cell r="AE93" t="str">
            <v>Yes</v>
          </cell>
        </row>
        <row r="94">
          <cell r="M94">
            <v>0</v>
          </cell>
          <cell r="AB94" t="str">
            <v>Yes</v>
          </cell>
          <cell r="AE94" t="str">
            <v>Yes</v>
          </cell>
        </row>
        <row r="95">
          <cell r="M95">
            <v>0</v>
          </cell>
          <cell r="AB95" t="str">
            <v>Yes</v>
          </cell>
          <cell r="AE95" t="str">
            <v>Yes</v>
          </cell>
        </row>
        <row r="96">
          <cell r="M96">
            <v>0</v>
          </cell>
          <cell r="AB96" t="str">
            <v>Yes</v>
          </cell>
          <cell r="AE96" t="str">
            <v>Yes</v>
          </cell>
        </row>
        <row r="97">
          <cell r="M97">
            <v>0</v>
          </cell>
          <cell r="AB97" t="str">
            <v>Yes</v>
          </cell>
          <cell r="AE97" t="str">
            <v>Yes</v>
          </cell>
        </row>
        <row r="98">
          <cell r="M98">
            <v>0</v>
          </cell>
          <cell r="AB98" t="str">
            <v>Yes</v>
          </cell>
          <cell r="AE98" t="str">
            <v>Yes</v>
          </cell>
        </row>
        <row r="99">
          <cell r="M99">
            <v>0</v>
          </cell>
          <cell r="AB99" t="str">
            <v>Yes</v>
          </cell>
          <cell r="AE99" t="str">
            <v>Yes</v>
          </cell>
        </row>
        <row r="100">
          <cell r="M100">
            <v>0</v>
          </cell>
          <cell r="AB100" t="str">
            <v>Yes</v>
          </cell>
          <cell r="AE100" t="str">
            <v>Yes</v>
          </cell>
        </row>
        <row r="101">
          <cell r="M101">
            <v>0</v>
          </cell>
          <cell r="AB101" t="str">
            <v>Yes</v>
          </cell>
          <cell r="AE101" t="str">
            <v>Yes</v>
          </cell>
        </row>
        <row r="102">
          <cell r="M102">
            <v>0</v>
          </cell>
          <cell r="AB102" t="str">
            <v>Yes</v>
          </cell>
          <cell r="AE102" t="str">
            <v>Yes</v>
          </cell>
        </row>
        <row r="103">
          <cell r="M103">
            <v>0</v>
          </cell>
          <cell r="AB103" t="str">
            <v>Yes</v>
          </cell>
          <cell r="AE103" t="str">
            <v>Yes</v>
          </cell>
        </row>
        <row r="104">
          <cell r="M104">
            <v>0</v>
          </cell>
          <cell r="AB104" t="str">
            <v>Yes</v>
          </cell>
          <cell r="AE104" t="str">
            <v>Yes</v>
          </cell>
        </row>
        <row r="105">
          <cell r="M105">
            <v>0</v>
          </cell>
          <cell r="AB105" t="str">
            <v>Yes</v>
          </cell>
          <cell r="AE105" t="str">
            <v>Yes</v>
          </cell>
        </row>
        <row r="106">
          <cell r="M106">
            <v>0</v>
          </cell>
          <cell r="AB106" t="str">
            <v>Yes</v>
          </cell>
          <cell r="AE106" t="str">
            <v>Yes</v>
          </cell>
        </row>
        <row r="107">
          <cell r="M107">
            <v>0</v>
          </cell>
          <cell r="AB107" t="str">
            <v>Yes</v>
          </cell>
          <cell r="AE107" t="str">
            <v>Yes</v>
          </cell>
        </row>
        <row r="108">
          <cell r="M108">
            <v>0</v>
          </cell>
          <cell r="AB108" t="str">
            <v>Yes</v>
          </cell>
          <cell r="AE108" t="str">
            <v>Yes</v>
          </cell>
        </row>
        <row r="109">
          <cell r="M109">
            <v>0</v>
          </cell>
          <cell r="AB109" t="str">
            <v>Yes</v>
          </cell>
          <cell r="AE109" t="str">
            <v>Yes</v>
          </cell>
        </row>
        <row r="110">
          <cell r="M110">
            <v>0</v>
          </cell>
          <cell r="AB110" t="str">
            <v>Yes</v>
          </cell>
          <cell r="AE110" t="str">
            <v>Yes</v>
          </cell>
        </row>
        <row r="111">
          <cell r="M111">
            <v>0</v>
          </cell>
          <cell r="AB111" t="str">
            <v>Yes</v>
          </cell>
          <cell r="AE111" t="str">
            <v>Yes</v>
          </cell>
        </row>
        <row r="112">
          <cell r="M112">
            <v>0</v>
          </cell>
          <cell r="AB112" t="str">
            <v>Yes</v>
          </cell>
          <cell r="AE112" t="str">
            <v>Yes</v>
          </cell>
        </row>
        <row r="113">
          <cell r="M113">
            <v>0</v>
          </cell>
          <cell r="AB113" t="str">
            <v>Yes</v>
          </cell>
          <cell r="AE113" t="str">
            <v>Yes</v>
          </cell>
        </row>
        <row r="114">
          <cell r="M114">
            <v>0</v>
          </cell>
          <cell r="AB114" t="str">
            <v>Yes</v>
          </cell>
          <cell r="AE114" t="str">
            <v>Yes</v>
          </cell>
        </row>
        <row r="115">
          <cell r="M115">
            <v>0</v>
          </cell>
          <cell r="AB115" t="str">
            <v>Yes</v>
          </cell>
          <cell r="AE115" t="str">
            <v>Yes</v>
          </cell>
        </row>
        <row r="116">
          <cell r="M116">
            <v>0</v>
          </cell>
          <cell r="AB116" t="str">
            <v>Yes</v>
          </cell>
          <cell r="AE116" t="str">
            <v>Yes</v>
          </cell>
        </row>
        <row r="117">
          <cell r="M117">
            <v>0</v>
          </cell>
          <cell r="AB117" t="str">
            <v>Yes</v>
          </cell>
          <cell r="AE117" t="str">
            <v>Yes</v>
          </cell>
        </row>
        <row r="118">
          <cell r="M118">
            <v>0</v>
          </cell>
          <cell r="AB118" t="str">
            <v>Yes</v>
          </cell>
          <cell r="AE118" t="str">
            <v>Yes</v>
          </cell>
        </row>
        <row r="119">
          <cell r="M119">
            <v>0</v>
          </cell>
          <cell r="AB119" t="str">
            <v>Yes</v>
          </cell>
          <cell r="AE119" t="str">
            <v>Yes</v>
          </cell>
        </row>
        <row r="120">
          <cell r="M120">
            <v>0</v>
          </cell>
          <cell r="AB120" t="str">
            <v>Yes</v>
          </cell>
          <cell r="AE120" t="str">
            <v>Yes</v>
          </cell>
        </row>
        <row r="121">
          <cell r="M121">
            <v>0</v>
          </cell>
          <cell r="AB121" t="str">
            <v>Yes</v>
          </cell>
          <cell r="AE121" t="str">
            <v>Yes</v>
          </cell>
        </row>
        <row r="122">
          <cell r="M122">
            <v>0</v>
          </cell>
          <cell r="AB122" t="str">
            <v>Yes</v>
          </cell>
          <cell r="AE122" t="str">
            <v>Yes</v>
          </cell>
        </row>
        <row r="123">
          <cell r="M123">
            <v>0</v>
          </cell>
          <cell r="AB123" t="str">
            <v>Yes</v>
          </cell>
          <cell r="AE123" t="str">
            <v>Yes</v>
          </cell>
        </row>
        <row r="124">
          <cell r="M124">
            <v>0</v>
          </cell>
          <cell r="AB124" t="str">
            <v>Yes</v>
          </cell>
          <cell r="AE124" t="str">
            <v>Yes</v>
          </cell>
        </row>
        <row r="125">
          <cell r="M125">
            <v>0</v>
          </cell>
          <cell r="AB125" t="str">
            <v>Yes</v>
          </cell>
          <cell r="AE125" t="str">
            <v>Yes</v>
          </cell>
        </row>
        <row r="126">
          <cell r="M126">
            <v>0</v>
          </cell>
          <cell r="AB126" t="str">
            <v>Yes</v>
          </cell>
          <cell r="AE126" t="str">
            <v>Yes</v>
          </cell>
        </row>
        <row r="127">
          <cell r="M127">
            <v>0</v>
          </cell>
          <cell r="AB127" t="str">
            <v>Yes</v>
          </cell>
          <cell r="AE127" t="str">
            <v>Yes</v>
          </cell>
        </row>
        <row r="128">
          <cell r="M128">
            <v>0</v>
          </cell>
          <cell r="AB128" t="str">
            <v>Yes</v>
          </cell>
          <cell r="AE128" t="str">
            <v>Yes</v>
          </cell>
        </row>
        <row r="129">
          <cell r="M129">
            <v>0</v>
          </cell>
          <cell r="AB129" t="str">
            <v>Yes</v>
          </cell>
          <cell r="AE129" t="str">
            <v>Yes</v>
          </cell>
        </row>
        <row r="130">
          <cell r="M130">
            <v>0</v>
          </cell>
          <cell r="AB130" t="str">
            <v>Yes</v>
          </cell>
          <cell r="AE130" t="str">
            <v>Yes</v>
          </cell>
        </row>
        <row r="131">
          <cell r="M131">
            <v>0</v>
          </cell>
          <cell r="AB131" t="str">
            <v>Yes</v>
          </cell>
          <cell r="AE131" t="str">
            <v>Yes</v>
          </cell>
        </row>
        <row r="132">
          <cell r="M132">
            <v>0</v>
          </cell>
          <cell r="AB132" t="str">
            <v>Yes</v>
          </cell>
          <cell r="AE132" t="str">
            <v>Yes</v>
          </cell>
        </row>
        <row r="133">
          <cell r="M133">
            <v>0</v>
          </cell>
          <cell r="AB133" t="str">
            <v>Yes</v>
          </cell>
          <cell r="AE133" t="str">
            <v>Yes</v>
          </cell>
        </row>
        <row r="134">
          <cell r="M134">
            <v>0</v>
          </cell>
          <cell r="AB134" t="str">
            <v>Yes</v>
          </cell>
          <cell r="AE134" t="str">
            <v>Yes</v>
          </cell>
        </row>
        <row r="135">
          <cell r="M135">
            <v>0</v>
          </cell>
          <cell r="AB135" t="str">
            <v>Yes</v>
          </cell>
          <cell r="AE135" t="str">
            <v>Yes</v>
          </cell>
        </row>
        <row r="136">
          <cell r="M136">
            <v>0</v>
          </cell>
          <cell r="AB136" t="str">
            <v>Yes</v>
          </cell>
          <cell r="AE136" t="str">
            <v>Yes</v>
          </cell>
        </row>
        <row r="137">
          <cell r="M137">
            <v>0</v>
          </cell>
          <cell r="AB137" t="str">
            <v>Yes</v>
          </cell>
          <cell r="AE137" t="str">
            <v>Yes</v>
          </cell>
        </row>
        <row r="138">
          <cell r="M138">
            <v>0</v>
          </cell>
          <cell r="AB138" t="str">
            <v>Yes</v>
          </cell>
          <cell r="AE138" t="str">
            <v>Yes</v>
          </cell>
        </row>
        <row r="139">
          <cell r="M139">
            <v>0</v>
          </cell>
          <cell r="AB139" t="str">
            <v>Yes</v>
          </cell>
          <cell r="AE139" t="str">
            <v>Yes</v>
          </cell>
        </row>
        <row r="140">
          <cell r="M140">
            <v>0</v>
          </cell>
          <cell r="AB140" t="str">
            <v>Yes</v>
          </cell>
          <cell r="AE140" t="str">
            <v>Yes</v>
          </cell>
        </row>
        <row r="141">
          <cell r="M141">
            <v>0</v>
          </cell>
          <cell r="AB141" t="str">
            <v>Yes</v>
          </cell>
          <cell r="AE141" t="str">
            <v>Yes</v>
          </cell>
        </row>
        <row r="142">
          <cell r="M142">
            <v>0</v>
          </cell>
          <cell r="AB142" t="str">
            <v>Yes</v>
          </cell>
          <cell r="AE142" t="str">
            <v>Yes</v>
          </cell>
        </row>
        <row r="143">
          <cell r="M143">
            <v>0</v>
          </cell>
          <cell r="AB143" t="str">
            <v>Yes</v>
          </cell>
          <cell r="AE143" t="str">
            <v>Yes</v>
          </cell>
        </row>
        <row r="144">
          <cell r="M144">
            <v>0</v>
          </cell>
          <cell r="AB144" t="str">
            <v>Yes</v>
          </cell>
          <cell r="AE144" t="str">
            <v>Yes</v>
          </cell>
        </row>
        <row r="145">
          <cell r="M145">
            <v>0</v>
          </cell>
          <cell r="AB145" t="str">
            <v>Yes</v>
          </cell>
          <cell r="AE145" t="str">
            <v>Yes</v>
          </cell>
        </row>
        <row r="146">
          <cell r="M146">
            <v>0</v>
          </cell>
          <cell r="AB146" t="str">
            <v>Yes</v>
          </cell>
          <cell r="AE146" t="str">
            <v>Yes</v>
          </cell>
        </row>
        <row r="147">
          <cell r="M147">
            <v>0</v>
          </cell>
          <cell r="AB147" t="str">
            <v>Yes</v>
          </cell>
          <cell r="AE147" t="str">
            <v>Yes</v>
          </cell>
        </row>
        <row r="148">
          <cell r="M148">
            <v>0</v>
          </cell>
          <cell r="AB148" t="str">
            <v>Yes</v>
          </cell>
          <cell r="AE148" t="str">
            <v>Yes</v>
          </cell>
        </row>
        <row r="149">
          <cell r="M149">
            <v>0</v>
          </cell>
          <cell r="AB149" t="str">
            <v>Yes</v>
          </cell>
          <cell r="AE149" t="str">
            <v>Yes</v>
          </cell>
        </row>
        <row r="150">
          <cell r="M150">
            <v>0</v>
          </cell>
          <cell r="AB150" t="str">
            <v>Yes</v>
          </cell>
          <cell r="AE150" t="str">
            <v>Yes</v>
          </cell>
        </row>
        <row r="151">
          <cell r="M151">
            <v>0</v>
          </cell>
          <cell r="AB151" t="str">
            <v>Yes</v>
          </cell>
          <cell r="AE151" t="str">
            <v>Yes</v>
          </cell>
        </row>
        <row r="152">
          <cell r="M152">
            <v>0</v>
          </cell>
          <cell r="AB152" t="str">
            <v>Yes</v>
          </cell>
          <cell r="AE152" t="str">
            <v>Yes</v>
          </cell>
        </row>
        <row r="153">
          <cell r="M153">
            <v>0</v>
          </cell>
          <cell r="AB153" t="str">
            <v>Yes</v>
          </cell>
          <cell r="AE153" t="str">
            <v>Yes</v>
          </cell>
        </row>
        <row r="154">
          <cell r="M154">
            <v>0</v>
          </cell>
          <cell r="AB154" t="str">
            <v>Yes</v>
          </cell>
          <cell r="AE154" t="str">
            <v>Yes</v>
          </cell>
        </row>
        <row r="155">
          <cell r="M155">
            <v>0</v>
          </cell>
          <cell r="AB155" t="str">
            <v>Yes</v>
          </cell>
          <cell r="AE155" t="str">
            <v>Yes</v>
          </cell>
        </row>
        <row r="156">
          <cell r="M156">
            <v>0</v>
          </cell>
          <cell r="AB156" t="str">
            <v>Yes</v>
          </cell>
          <cell r="AE156" t="str">
            <v>Yes</v>
          </cell>
        </row>
        <row r="157">
          <cell r="M157">
            <v>0</v>
          </cell>
          <cell r="AB157" t="str">
            <v>Yes</v>
          </cell>
          <cell r="AE157" t="str">
            <v>Yes</v>
          </cell>
        </row>
        <row r="158">
          <cell r="M158">
            <v>0</v>
          </cell>
          <cell r="AB158" t="str">
            <v>Yes</v>
          </cell>
          <cell r="AE158" t="str">
            <v>Yes</v>
          </cell>
        </row>
        <row r="159">
          <cell r="M159">
            <v>0</v>
          </cell>
          <cell r="AB159" t="str">
            <v>Yes</v>
          </cell>
          <cell r="AE159" t="str">
            <v>Yes</v>
          </cell>
        </row>
        <row r="160">
          <cell r="M160">
            <v>0</v>
          </cell>
          <cell r="AB160" t="str">
            <v>Yes</v>
          </cell>
          <cell r="AE160" t="str">
            <v>Yes</v>
          </cell>
        </row>
        <row r="161">
          <cell r="M161">
            <v>0</v>
          </cell>
          <cell r="AB161" t="str">
            <v>Yes</v>
          </cell>
          <cell r="AE161" t="str">
            <v>Yes</v>
          </cell>
        </row>
        <row r="162">
          <cell r="M162">
            <v>0</v>
          </cell>
          <cell r="AB162" t="str">
            <v>Yes</v>
          </cell>
          <cell r="AE162" t="str">
            <v>Yes</v>
          </cell>
        </row>
        <row r="163">
          <cell r="M163">
            <v>0</v>
          </cell>
          <cell r="AB163" t="str">
            <v>Yes</v>
          </cell>
          <cell r="AE163" t="str">
            <v>Yes</v>
          </cell>
        </row>
        <row r="164">
          <cell r="M164">
            <v>0</v>
          </cell>
          <cell r="AB164" t="str">
            <v>Yes</v>
          </cell>
          <cell r="AE164" t="str">
            <v>Yes</v>
          </cell>
        </row>
        <row r="165">
          <cell r="M165">
            <v>0</v>
          </cell>
          <cell r="AB165" t="str">
            <v>Yes</v>
          </cell>
          <cell r="AE165" t="str">
            <v>Yes</v>
          </cell>
        </row>
        <row r="166">
          <cell r="M166">
            <v>0</v>
          </cell>
          <cell r="AB166" t="str">
            <v>Yes</v>
          </cell>
          <cell r="AE166" t="str">
            <v>Yes</v>
          </cell>
        </row>
        <row r="167">
          <cell r="M167">
            <v>0</v>
          </cell>
          <cell r="AB167" t="str">
            <v>Yes</v>
          </cell>
          <cell r="AE167" t="str">
            <v>Yes</v>
          </cell>
        </row>
        <row r="168">
          <cell r="M168">
            <v>0</v>
          </cell>
          <cell r="AB168" t="str">
            <v>Yes</v>
          </cell>
          <cell r="AE168" t="str">
            <v>Yes</v>
          </cell>
        </row>
        <row r="169">
          <cell r="M169">
            <v>0</v>
          </cell>
          <cell r="AB169" t="str">
            <v>Yes</v>
          </cell>
          <cell r="AE169" t="str">
            <v>Yes</v>
          </cell>
        </row>
        <row r="170">
          <cell r="M170">
            <v>0</v>
          </cell>
          <cell r="AB170" t="str">
            <v>Yes</v>
          </cell>
          <cell r="AE170" t="str">
            <v>Yes</v>
          </cell>
        </row>
        <row r="171">
          <cell r="M171">
            <v>0</v>
          </cell>
          <cell r="AB171" t="str">
            <v>Yes</v>
          </cell>
          <cell r="AE171" t="str">
            <v>Yes</v>
          </cell>
        </row>
        <row r="172">
          <cell r="M172">
            <v>0</v>
          </cell>
          <cell r="AB172" t="str">
            <v>Yes</v>
          </cell>
          <cell r="AE172" t="str">
            <v>Yes</v>
          </cell>
        </row>
        <row r="173">
          <cell r="M173">
            <v>0</v>
          </cell>
          <cell r="AB173" t="str">
            <v>Yes</v>
          </cell>
          <cell r="AE173" t="str">
            <v>Yes</v>
          </cell>
        </row>
        <row r="174">
          <cell r="M174">
            <v>0</v>
          </cell>
          <cell r="AB174" t="str">
            <v>Yes</v>
          </cell>
          <cell r="AE174" t="str">
            <v>Yes</v>
          </cell>
        </row>
        <row r="175">
          <cell r="M175">
            <v>0</v>
          </cell>
          <cell r="AB175" t="str">
            <v>Yes</v>
          </cell>
          <cell r="AE175" t="str">
            <v>Yes</v>
          </cell>
        </row>
        <row r="176">
          <cell r="M176">
            <v>0</v>
          </cell>
          <cell r="AB176" t="str">
            <v>Yes</v>
          </cell>
          <cell r="AE176" t="str">
            <v>Yes</v>
          </cell>
        </row>
        <row r="177">
          <cell r="M177">
            <v>0</v>
          </cell>
          <cell r="AB177" t="str">
            <v>Yes</v>
          </cell>
          <cell r="AE177" t="str">
            <v>Yes</v>
          </cell>
        </row>
        <row r="178">
          <cell r="M178">
            <v>0</v>
          </cell>
          <cell r="AB178" t="str">
            <v>Yes</v>
          </cell>
          <cell r="AE178" t="str">
            <v>Yes</v>
          </cell>
        </row>
        <row r="179">
          <cell r="M179">
            <v>0</v>
          </cell>
          <cell r="AB179" t="str">
            <v>Yes</v>
          </cell>
          <cell r="AE179" t="str">
            <v>Yes</v>
          </cell>
        </row>
        <row r="180">
          <cell r="M180">
            <v>0</v>
          </cell>
          <cell r="AB180" t="str">
            <v>Yes</v>
          </cell>
          <cell r="AE180" t="str">
            <v>Yes</v>
          </cell>
        </row>
        <row r="181">
          <cell r="M181">
            <v>0</v>
          </cell>
          <cell r="AB181" t="str">
            <v>Yes</v>
          </cell>
          <cell r="AE181" t="str">
            <v>Yes</v>
          </cell>
        </row>
        <row r="182">
          <cell r="M182">
            <v>0</v>
          </cell>
          <cell r="AB182" t="str">
            <v>Yes</v>
          </cell>
          <cell r="AE182" t="str">
            <v>Yes</v>
          </cell>
        </row>
        <row r="183">
          <cell r="M183">
            <v>0</v>
          </cell>
          <cell r="AB183" t="str">
            <v>Yes</v>
          </cell>
          <cell r="AE183" t="str">
            <v>Yes</v>
          </cell>
        </row>
        <row r="184">
          <cell r="M184">
            <v>0</v>
          </cell>
          <cell r="AB184" t="str">
            <v>Yes</v>
          </cell>
          <cell r="AE184" t="str">
            <v>Yes</v>
          </cell>
        </row>
        <row r="185">
          <cell r="M185">
            <v>0</v>
          </cell>
          <cell r="AB185" t="str">
            <v>Yes</v>
          </cell>
          <cell r="AE185" t="str">
            <v>Yes</v>
          </cell>
        </row>
        <row r="186">
          <cell r="M186">
            <v>0</v>
          </cell>
          <cell r="AB186" t="str">
            <v>Yes</v>
          </cell>
          <cell r="AE186" t="str">
            <v>Yes</v>
          </cell>
        </row>
        <row r="187">
          <cell r="M187">
            <v>0</v>
          </cell>
          <cell r="AB187" t="str">
            <v>Yes</v>
          </cell>
          <cell r="AE187" t="str">
            <v>Yes</v>
          </cell>
        </row>
        <row r="188">
          <cell r="M188">
            <v>0</v>
          </cell>
          <cell r="AB188" t="str">
            <v>Yes</v>
          </cell>
          <cell r="AE188" t="str">
            <v>Yes</v>
          </cell>
        </row>
        <row r="189">
          <cell r="M189">
            <v>0</v>
          </cell>
          <cell r="AB189" t="str">
            <v>Yes</v>
          </cell>
          <cell r="AE189" t="str">
            <v>Yes</v>
          </cell>
        </row>
        <row r="190">
          <cell r="M190">
            <v>0</v>
          </cell>
          <cell r="AB190" t="str">
            <v>Yes</v>
          </cell>
          <cell r="AE190" t="str">
            <v>Yes</v>
          </cell>
        </row>
        <row r="191">
          <cell r="M191">
            <v>0</v>
          </cell>
          <cell r="AB191" t="str">
            <v>Yes</v>
          </cell>
          <cell r="AE191" t="str">
            <v>Yes</v>
          </cell>
        </row>
        <row r="192">
          <cell r="M192">
            <v>0</v>
          </cell>
          <cell r="AB192" t="str">
            <v>Yes</v>
          </cell>
          <cell r="AE192" t="str">
            <v>Yes</v>
          </cell>
        </row>
        <row r="193">
          <cell r="M193">
            <v>0</v>
          </cell>
          <cell r="AB193" t="str">
            <v>Yes</v>
          </cell>
          <cell r="AE193" t="str">
            <v>Yes</v>
          </cell>
        </row>
        <row r="194">
          <cell r="M194">
            <v>0</v>
          </cell>
          <cell r="AB194" t="str">
            <v>Yes</v>
          </cell>
          <cell r="AE194" t="str">
            <v>Yes</v>
          </cell>
        </row>
        <row r="195">
          <cell r="M195">
            <v>0</v>
          </cell>
          <cell r="AB195" t="str">
            <v>Yes</v>
          </cell>
          <cell r="AE195" t="str">
            <v>Yes</v>
          </cell>
        </row>
        <row r="196">
          <cell r="M196">
            <v>0</v>
          </cell>
          <cell r="AB196" t="str">
            <v>Yes</v>
          </cell>
          <cell r="AE196" t="str">
            <v>Yes</v>
          </cell>
        </row>
        <row r="197">
          <cell r="M197">
            <v>0</v>
          </cell>
          <cell r="AB197" t="str">
            <v>Yes</v>
          </cell>
          <cell r="AE197" t="str">
            <v>Yes</v>
          </cell>
        </row>
        <row r="198">
          <cell r="M198">
            <v>0</v>
          </cell>
          <cell r="AB198" t="str">
            <v>Yes</v>
          </cell>
          <cell r="AE198" t="str">
            <v>Yes</v>
          </cell>
        </row>
        <row r="199">
          <cell r="M199">
            <v>0</v>
          </cell>
          <cell r="AB199" t="str">
            <v>Yes</v>
          </cell>
          <cell r="AE199" t="str">
            <v>Yes</v>
          </cell>
        </row>
        <row r="200">
          <cell r="M200">
            <v>0</v>
          </cell>
          <cell r="AB200" t="str">
            <v>Yes</v>
          </cell>
          <cell r="AE200" t="str">
            <v>Yes</v>
          </cell>
        </row>
        <row r="201">
          <cell r="M201">
            <v>0</v>
          </cell>
          <cell r="AB201" t="str">
            <v>Yes</v>
          </cell>
          <cell r="AE201" t="str">
            <v>Yes</v>
          </cell>
        </row>
        <row r="202">
          <cell r="M202">
            <v>0</v>
          </cell>
          <cell r="AB202" t="str">
            <v>Yes</v>
          </cell>
          <cell r="AE202" t="str">
            <v>Yes</v>
          </cell>
        </row>
        <row r="203">
          <cell r="M203">
            <v>0</v>
          </cell>
          <cell r="AB203" t="str">
            <v>Yes</v>
          </cell>
          <cell r="AE203" t="str">
            <v>Yes</v>
          </cell>
        </row>
        <row r="204">
          <cell r="M204">
            <v>0</v>
          </cell>
          <cell r="AB204" t="str">
            <v>Yes</v>
          </cell>
          <cell r="AE204" t="str">
            <v>Yes</v>
          </cell>
        </row>
        <row r="205">
          <cell r="M205">
            <v>0</v>
          </cell>
          <cell r="AB205" t="str">
            <v>Yes</v>
          </cell>
          <cell r="AE205" t="str">
            <v>Yes</v>
          </cell>
        </row>
        <row r="206">
          <cell r="M206">
            <v>0</v>
          </cell>
          <cell r="AB206" t="str">
            <v>Yes</v>
          </cell>
          <cell r="AE206" t="str">
            <v>Yes</v>
          </cell>
        </row>
        <row r="207">
          <cell r="M207">
            <v>0</v>
          </cell>
          <cell r="AB207" t="str">
            <v>Yes</v>
          </cell>
          <cell r="AE207" t="str">
            <v>Yes</v>
          </cell>
        </row>
        <row r="208">
          <cell r="M208">
            <v>0</v>
          </cell>
          <cell r="AB208" t="str">
            <v>Yes</v>
          </cell>
          <cell r="AE208" t="str">
            <v>Yes</v>
          </cell>
        </row>
        <row r="209">
          <cell r="M209">
            <v>0</v>
          </cell>
          <cell r="AB209" t="str">
            <v>Yes</v>
          </cell>
          <cell r="AE209" t="str">
            <v>Yes</v>
          </cell>
        </row>
        <row r="210">
          <cell r="M210">
            <v>0</v>
          </cell>
          <cell r="AB210" t="str">
            <v>Yes</v>
          </cell>
          <cell r="AE210" t="str">
            <v>Yes</v>
          </cell>
        </row>
        <row r="211">
          <cell r="M211">
            <v>0</v>
          </cell>
          <cell r="AB211" t="str">
            <v>Yes</v>
          </cell>
          <cell r="AE211" t="str">
            <v>Yes</v>
          </cell>
        </row>
        <row r="212">
          <cell r="M212">
            <v>0</v>
          </cell>
          <cell r="AB212" t="str">
            <v>Yes</v>
          </cell>
          <cell r="AE212" t="str">
            <v>Yes</v>
          </cell>
        </row>
        <row r="213">
          <cell r="M213">
            <v>0</v>
          </cell>
          <cell r="AB213" t="str">
            <v>Yes</v>
          </cell>
          <cell r="AE213" t="str">
            <v>Yes</v>
          </cell>
        </row>
        <row r="214">
          <cell r="M214">
            <v>0</v>
          </cell>
          <cell r="AB214" t="str">
            <v>Yes</v>
          </cell>
          <cell r="AE214" t="str">
            <v>Yes</v>
          </cell>
        </row>
        <row r="215">
          <cell r="M215">
            <v>0</v>
          </cell>
          <cell r="AB215" t="str">
            <v>Yes</v>
          </cell>
          <cell r="AE215" t="str">
            <v>Yes</v>
          </cell>
        </row>
        <row r="216">
          <cell r="M216">
            <v>0</v>
          </cell>
          <cell r="AB216" t="str">
            <v>Yes</v>
          </cell>
          <cell r="AE216" t="str">
            <v>Yes</v>
          </cell>
        </row>
        <row r="217">
          <cell r="M217">
            <v>0</v>
          </cell>
          <cell r="AB217" t="str">
            <v>Yes</v>
          </cell>
          <cell r="AE217" t="str">
            <v>Yes</v>
          </cell>
        </row>
        <row r="218">
          <cell r="M218">
            <v>0</v>
          </cell>
          <cell r="AB218" t="str">
            <v>Yes</v>
          </cell>
          <cell r="AE218" t="str">
            <v>Yes</v>
          </cell>
        </row>
        <row r="219">
          <cell r="M219">
            <v>0</v>
          </cell>
          <cell r="AB219" t="str">
            <v>Yes</v>
          </cell>
          <cell r="AE219" t="str">
            <v>Yes</v>
          </cell>
        </row>
        <row r="220">
          <cell r="M220">
            <v>0</v>
          </cell>
          <cell r="AB220" t="str">
            <v>Yes</v>
          </cell>
          <cell r="AE220" t="str">
            <v>Yes</v>
          </cell>
        </row>
        <row r="221">
          <cell r="M221">
            <v>0</v>
          </cell>
          <cell r="AB221" t="str">
            <v>Yes</v>
          </cell>
          <cell r="AE221" t="str">
            <v>Yes</v>
          </cell>
        </row>
        <row r="222">
          <cell r="M222">
            <v>0</v>
          </cell>
          <cell r="AB222" t="str">
            <v>Yes</v>
          </cell>
          <cell r="AE222" t="str">
            <v>Yes</v>
          </cell>
        </row>
        <row r="223">
          <cell r="M223">
            <v>0</v>
          </cell>
          <cell r="AB223" t="str">
            <v>Yes</v>
          </cell>
          <cell r="AE223" t="str">
            <v>Yes</v>
          </cell>
        </row>
        <row r="224">
          <cell r="M224">
            <v>0</v>
          </cell>
          <cell r="AB224" t="str">
            <v>Yes</v>
          </cell>
          <cell r="AE224" t="str">
            <v>Yes</v>
          </cell>
        </row>
        <row r="225">
          <cell r="M225">
            <v>0</v>
          </cell>
          <cell r="AB225" t="str">
            <v>Yes</v>
          </cell>
          <cell r="AE225" t="str">
            <v>Yes</v>
          </cell>
        </row>
        <row r="226">
          <cell r="M226">
            <v>0</v>
          </cell>
          <cell r="AB226" t="str">
            <v>Yes</v>
          </cell>
          <cell r="AE226" t="str">
            <v>Yes</v>
          </cell>
        </row>
        <row r="227">
          <cell r="M227">
            <v>0</v>
          </cell>
          <cell r="AB227" t="str">
            <v>Yes</v>
          </cell>
          <cell r="AE227" t="str">
            <v>Yes</v>
          </cell>
        </row>
        <row r="228">
          <cell r="M228">
            <v>0</v>
          </cell>
          <cell r="AB228" t="str">
            <v>Yes</v>
          </cell>
          <cell r="AE228" t="str">
            <v>Yes</v>
          </cell>
        </row>
        <row r="229">
          <cell r="M229">
            <v>0</v>
          </cell>
          <cell r="AB229" t="str">
            <v>Yes</v>
          </cell>
          <cell r="AE229" t="str">
            <v>Yes</v>
          </cell>
        </row>
        <row r="230">
          <cell r="M230">
            <v>0</v>
          </cell>
          <cell r="AB230" t="str">
            <v>Yes</v>
          </cell>
          <cell r="AE230" t="str">
            <v>Yes</v>
          </cell>
        </row>
        <row r="231">
          <cell r="M231">
            <v>0</v>
          </cell>
          <cell r="AB231" t="str">
            <v>Yes</v>
          </cell>
          <cell r="AE231" t="str">
            <v>Yes</v>
          </cell>
        </row>
        <row r="232">
          <cell r="M232">
            <v>0</v>
          </cell>
          <cell r="AB232" t="str">
            <v>Yes</v>
          </cell>
          <cell r="AE232" t="str">
            <v>Yes</v>
          </cell>
        </row>
        <row r="233">
          <cell r="M233">
            <v>0</v>
          </cell>
          <cell r="AB233" t="str">
            <v>Yes</v>
          </cell>
          <cell r="AE233" t="str">
            <v>Yes</v>
          </cell>
        </row>
        <row r="234">
          <cell r="M234">
            <v>0</v>
          </cell>
          <cell r="AB234" t="str">
            <v>Yes</v>
          </cell>
          <cell r="AE234" t="str">
            <v>Yes</v>
          </cell>
        </row>
        <row r="235">
          <cell r="M235">
            <v>0</v>
          </cell>
          <cell r="AB235" t="str">
            <v>Yes</v>
          </cell>
          <cell r="AE235" t="str">
            <v>Yes</v>
          </cell>
        </row>
        <row r="236">
          <cell r="M236">
            <v>0</v>
          </cell>
          <cell r="AB236" t="str">
            <v>Yes</v>
          </cell>
          <cell r="AE236" t="str">
            <v>Yes</v>
          </cell>
        </row>
        <row r="237">
          <cell r="M237">
            <v>0</v>
          </cell>
          <cell r="AB237" t="str">
            <v>Yes</v>
          </cell>
          <cell r="AE237" t="str">
            <v>Yes</v>
          </cell>
        </row>
        <row r="238">
          <cell r="M238">
            <v>0</v>
          </cell>
          <cell r="AB238" t="str">
            <v>Yes</v>
          </cell>
          <cell r="AE238" t="str">
            <v>Yes</v>
          </cell>
        </row>
        <row r="239">
          <cell r="M239">
            <v>0</v>
          </cell>
          <cell r="AB239" t="str">
            <v>Yes</v>
          </cell>
          <cell r="AE239" t="str">
            <v>Yes</v>
          </cell>
        </row>
        <row r="240">
          <cell r="M240">
            <v>0</v>
          </cell>
          <cell r="AB240" t="str">
            <v>Yes</v>
          </cell>
          <cell r="AE240" t="str">
            <v>Yes</v>
          </cell>
        </row>
        <row r="241">
          <cell r="M241">
            <v>0</v>
          </cell>
          <cell r="AB241" t="str">
            <v>Yes</v>
          </cell>
          <cell r="AE241" t="str">
            <v>Yes</v>
          </cell>
        </row>
        <row r="242">
          <cell r="M242">
            <v>0</v>
          </cell>
          <cell r="AB242" t="str">
            <v>Yes</v>
          </cell>
          <cell r="AE242" t="str">
            <v>Yes</v>
          </cell>
        </row>
        <row r="243">
          <cell r="M243">
            <v>0</v>
          </cell>
          <cell r="AB243" t="str">
            <v>Yes</v>
          </cell>
          <cell r="AE243" t="str">
            <v>Yes</v>
          </cell>
        </row>
        <row r="244">
          <cell r="M244">
            <v>0</v>
          </cell>
          <cell r="AB244" t="str">
            <v>Yes</v>
          </cell>
          <cell r="AE244" t="str">
            <v>Yes</v>
          </cell>
        </row>
        <row r="245">
          <cell r="M245">
            <v>0</v>
          </cell>
          <cell r="AB245" t="str">
            <v>Yes</v>
          </cell>
          <cell r="AE245" t="str">
            <v>Yes</v>
          </cell>
        </row>
        <row r="246">
          <cell r="M246">
            <v>0</v>
          </cell>
          <cell r="AB246" t="str">
            <v>Yes</v>
          </cell>
          <cell r="AE246" t="str">
            <v>Yes</v>
          </cell>
        </row>
        <row r="247">
          <cell r="M247">
            <v>0</v>
          </cell>
          <cell r="AB247" t="str">
            <v>Yes</v>
          </cell>
          <cell r="AE247" t="str">
            <v>Yes</v>
          </cell>
        </row>
        <row r="248">
          <cell r="M248">
            <v>0</v>
          </cell>
          <cell r="AB248" t="str">
            <v>Yes</v>
          </cell>
          <cell r="AE248" t="str">
            <v>Yes</v>
          </cell>
        </row>
        <row r="249">
          <cell r="M249">
            <v>0</v>
          </cell>
          <cell r="AB249" t="str">
            <v>Yes</v>
          </cell>
          <cell r="AE249" t="str">
            <v>Yes</v>
          </cell>
        </row>
        <row r="250">
          <cell r="M250">
            <v>0</v>
          </cell>
          <cell r="AB250" t="str">
            <v>Yes</v>
          </cell>
          <cell r="AE250" t="str">
            <v>Yes</v>
          </cell>
        </row>
        <row r="251">
          <cell r="M251">
            <v>0</v>
          </cell>
          <cell r="AB251" t="str">
            <v>Yes</v>
          </cell>
          <cell r="AE251" t="str">
            <v>Yes</v>
          </cell>
        </row>
        <row r="252">
          <cell r="M252">
            <v>0</v>
          </cell>
          <cell r="AB252" t="str">
            <v>Yes</v>
          </cell>
          <cell r="AE252" t="str">
            <v>Yes</v>
          </cell>
        </row>
        <row r="253">
          <cell r="M253">
            <v>0</v>
          </cell>
          <cell r="AB253" t="str">
            <v>Yes</v>
          </cell>
          <cell r="AE253" t="str">
            <v>Yes</v>
          </cell>
        </row>
        <row r="254">
          <cell r="M254">
            <v>0</v>
          </cell>
          <cell r="AB254" t="str">
            <v>Yes</v>
          </cell>
          <cell r="AE254" t="str">
            <v>Yes</v>
          </cell>
        </row>
        <row r="255">
          <cell r="M255">
            <v>0</v>
          </cell>
          <cell r="AB255" t="str">
            <v>Yes</v>
          </cell>
          <cell r="AE255" t="str">
            <v>Yes</v>
          </cell>
        </row>
        <row r="256">
          <cell r="M256">
            <v>0</v>
          </cell>
          <cell r="AB256" t="str">
            <v>Yes</v>
          </cell>
          <cell r="AE256" t="str">
            <v>Yes</v>
          </cell>
        </row>
        <row r="257">
          <cell r="M257">
            <v>0</v>
          </cell>
          <cell r="AB257" t="str">
            <v>Yes</v>
          </cell>
          <cell r="AE257" t="str">
            <v>Yes</v>
          </cell>
        </row>
        <row r="258">
          <cell r="M258">
            <v>0</v>
          </cell>
          <cell r="AB258" t="str">
            <v>Yes</v>
          </cell>
          <cell r="AE258" t="str">
            <v>Yes</v>
          </cell>
        </row>
        <row r="259">
          <cell r="M259">
            <v>0</v>
          </cell>
          <cell r="AB259" t="str">
            <v>Yes</v>
          </cell>
          <cell r="AE259" t="str">
            <v>Yes</v>
          </cell>
        </row>
        <row r="260">
          <cell r="M260">
            <v>0</v>
          </cell>
          <cell r="AB260" t="str">
            <v>Yes</v>
          </cell>
          <cell r="AE260" t="str">
            <v>Yes</v>
          </cell>
        </row>
        <row r="261">
          <cell r="M261">
            <v>0</v>
          </cell>
          <cell r="AB261" t="str">
            <v>Yes</v>
          </cell>
          <cell r="AE261" t="str">
            <v>Yes</v>
          </cell>
        </row>
        <row r="262">
          <cell r="M262">
            <v>0</v>
          </cell>
          <cell r="AB262" t="str">
            <v>Yes</v>
          </cell>
          <cell r="AE262" t="str">
            <v>Yes</v>
          </cell>
        </row>
        <row r="263">
          <cell r="M263">
            <v>0</v>
          </cell>
          <cell r="AB263" t="str">
            <v>Yes</v>
          </cell>
          <cell r="AE263" t="str">
            <v>Yes</v>
          </cell>
        </row>
        <row r="264">
          <cell r="M264">
            <v>0</v>
          </cell>
          <cell r="AB264" t="str">
            <v>Yes</v>
          </cell>
          <cell r="AE264" t="str">
            <v>Yes</v>
          </cell>
        </row>
        <row r="265">
          <cell r="M265">
            <v>0</v>
          </cell>
          <cell r="AB265" t="str">
            <v>Yes</v>
          </cell>
          <cell r="AE265" t="str">
            <v>Yes</v>
          </cell>
        </row>
        <row r="266">
          <cell r="M266">
            <v>0</v>
          </cell>
          <cell r="AB266" t="str">
            <v>Yes</v>
          </cell>
          <cell r="AE266" t="str">
            <v>Yes</v>
          </cell>
        </row>
        <row r="267">
          <cell r="M267">
            <v>0</v>
          </cell>
          <cell r="AB267" t="str">
            <v>Yes</v>
          </cell>
          <cell r="AE267" t="str">
            <v>Yes</v>
          </cell>
        </row>
        <row r="268">
          <cell r="M268">
            <v>0</v>
          </cell>
          <cell r="AB268" t="str">
            <v>Yes</v>
          </cell>
          <cell r="AE268" t="str">
            <v>Yes</v>
          </cell>
        </row>
        <row r="269">
          <cell r="M269">
            <v>0</v>
          </cell>
          <cell r="AB269" t="str">
            <v>Yes</v>
          </cell>
          <cell r="AE269" t="str">
            <v>Yes</v>
          </cell>
        </row>
        <row r="270">
          <cell r="M270">
            <v>0</v>
          </cell>
          <cell r="AB270" t="str">
            <v>Yes</v>
          </cell>
          <cell r="AE270" t="str">
            <v>Yes</v>
          </cell>
        </row>
        <row r="271">
          <cell r="M271">
            <v>0</v>
          </cell>
          <cell r="AB271" t="str">
            <v>Yes</v>
          </cell>
          <cell r="AE271" t="str">
            <v>Yes</v>
          </cell>
        </row>
        <row r="272">
          <cell r="M272">
            <v>0</v>
          </cell>
          <cell r="AB272" t="str">
            <v>Yes</v>
          </cell>
          <cell r="AE272" t="str">
            <v>Yes</v>
          </cell>
        </row>
        <row r="273">
          <cell r="M273">
            <v>0</v>
          </cell>
          <cell r="AB273" t="str">
            <v>Yes</v>
          </cell>
          <cell r="AE273" t="str">
            <v>Yes</v>
          </cell>
        </row>
        <row r="274">
          <cell r="M274">
            <v>0</v>
          </cell>
          <cell r="AB274" t="str">
            <v>Yes</v>
          </cell>
          <cell r="AE274" t="str">
            <v>Yes</v>
          </cell>
        </row>
        <row r="275">
          <cell r="M275">
            <v>0</v>
          </cell>
          <cell r="AB275" t="str">
            <v>Yes</v>
          </cell>
          <cell r="AE275" t="str">
            <v>Yes</v>
          </cell>
        </row>
        <row r="276">
          <cell r="M276">
            <v>0</v>
          </cell>
          <cell r="AB276" t="str">
            <v>Yes</v>
          </cell>
          <cell r="AE276" t="str">
            <v>Yes</v>
          </cell>
        </row>
        <row r="277">
          <cell r="M277">
            <v>0</v>
          </cell>
          <cell r="AB277" t="str">
            <v>Yes</v>
          </cell>
          <cell r="AE277" t="str">
            <v>Yes</v>
          </cell>
        </row>
        <row r="278">
          <cell r="M278">
            <v>0</v>
          </cell>
          <cell r="AB278" t="str">
            <v>Yes</v>
          </cell>
          <cell r="AE278" t="str">
            <v>Yes</v>
          </cell>
        </row>
        <row r="279">
          <cell r="M279">
            <v>0</v>
          </cell>
          <cell r="AB279" t="str">
            <v>Yes</v>
          </cell>
          <cell r="AE279" t="str">
            <v>Yes</v>
          </cell>
        </row>
        <row r="280">
          <cell r="M280">
            <v>0</v>
          </cell>
          <cell r="AB280" t="str">
            <v>Yes</v>
          </cell>
          <cell r="AE280" t="str">
            <v>Yes</v>
          </cell>
        </row>
        <row r="281">
          <cell r="M281">
            <v>0</v>
          </cell>
          <cell r="AB281" t="str">
            <v>Yes</v>
          </cell>
          <cell r="AE281" t="str">
            <v>Yes</v>
          </cell>
        </row>
        <row r="282">
          <cell r="M282">
            <v>0</v>
          </cell>
          <cell r="AB282" t="str">
            <v>Yes</v>
          </cell>
          <cell r="AE282" t="str">
            <v>Yes</v>
          </cell>
        </row>
        <row r="283">
          <cell r="M283">
            <v>0</v>
          </cell>
          <cell r="AB283" t="str">
            <v>Yes</v>
          </cell>
          <cell r="AE283" t="str">
            <v>Yes</v>
          </cell>
        </row>
        <row r="284">
          <cell r="M284">
            <v>0</v>
          </cell>
          <cell r="AB284" t="str">
            <v>Yes</v>
          </cell>
          <cell r="AE284" t="str">
            <v>Yes</v>
          </cell>
        </row>
        <row r="285">
          <cell r="M285">
            <v>0</v>
          </cell>
          <cell r="AB285" t="str">
            <v>Yes</v>
          </cell>
          <cell r="AE285" t="str">
            <v>Yes</v>
          </cell>
        </row>
        <row r="286">
          <cell r="M286">
            <v>0</v>
          </cell>
          <cell r="AB286" t="str">
            <v>Yes</v>
          </cell>
          <cell r="AE286" t="str">
            <v>Yes</v>
          </cell>
        </row>
        <row r="287">
          <cell r="M287">
            <v>0</v>
          </cell>
          <cell r="AB287" t="str">
            <v>Yes</v>
          </cell>
          <cell r="AE287" t="str">
            <v>Yes</v>
          </cell>
        </row>
        <row r="288">
          <cell r="M288">
            <v>0</v>
          </cell>
          <cell r="AB288" t="str">
            <v>Yes</v>
          </cell>
          <cell r="AE288" t="str">
            <v>Yes</v>
          </cell>
        </row>
        <row r="289">
          <cell r="M289">
            <v>0</v>
          </cell>
          <cell r="AB289" t="str">
            <v>Yes</v>
          </cell>
          <cell r="AE289" t="str">
            <v>Yes</v>
          </cell>
        </row>
        <row r="290">
          <cell r="M290">
            <v>0</v>
          </cell>
          <cell r="AB290" t="str">
            <v>Yes</v>
          </cell>
          <cell r="AE290" t="str">
            <v>Yes</v>
          </cell>
        </row>
        <row r="291">
          <cell r="M291">
            <v>0</v>
          </cell>
          <cell r="AB291" t="str">
            <v>Yes</v>
          </cell>
          <cell r="AE291" t="str">
            <v>Yes</v>
          </cell>
        </row>
        <row r="292">
          <cell r="M292">
            <v>0</v>
          </cell>
          <cell r="AB292" t="str">
            <v>Yes</v>
          </cell>
          <cell r="AE292" t="str">
            <v>Yes</v>
          </cell>
        </row>
        <row r="293">
          <cell r="M293">
            <v>0</v>
          </cell>
          <cell r="AB293" t="str">
            <v>Yes</v>
          </cell>
          <cell r="AE293" t="str">
            <v>Yes</v>
          </cell>
        </row>
        <row r="294">
          <cell r="M294">
            <v>0</v>
          </cell>
          <cell r="AB294" t="str">
            <v>Yes</v>
          </cell>
          <cell r="AE294" t="str">
            <v>Yes</v>
          </cell>
        </row>
        <row r="295">
          <cell r="M295">
            <v>0</v>
          </cell>
          <cell r="AB295" t="str">
            <v>Yes</v>
          </cell>
          <cell r="AE295" t="str">
            <v>Yes</v>
          </cell>
        </row>
        <row r="296">
          <cell r="M296">
            <v>0</v>
          </cell>
          <cell r="AB296" t="str">
            <v>Yes</v>
          </cell>
          <cell r="AE296" t="str">
            <v>Yes</v>
          </cell>
        </row>
        <row r="297">
          <cell r="M297">
            <v>0</v>
          </cell>
          <cell r="AB297" t="str">
            <v>Yes</v>
          </cell>
          <cell r="AE297" t="str">
            <v>Yes</v>
          </cell>
        </row>
        <row r="298">
          <cell r="M298">
            <v>0</v>
          </cell>
          <cell r="AB298" t="str">
            <v>Yes</v>
          </cell>
          <cell r="AE298" t="str">
            <v>Yes</v>
          </cell>
        </row>
        <row r="299">
          <cell r="M299">
            <v>0</v>
          </cell>
          <cell r="AB299" t="str">
            <v>Yes</v>
          </cell>
          <cell r="AE299" t="str">
            <v>Yes</v>
          </cell>
        </row>
        <row r="300">
          <cell r="M300">
            <v>0</v>
          </cell>
          <cell r="AB300" t="str">
            <v>Yes</v>
          </cell>
          <cell r="AE300" t="str">
            <v>Yes</v>
          </cell>
        </row>
        <row r="301">
          <cell r="M301">
            <v>0</v>
          </cell>
          <cell r="AB301" t="str">
            <v>Yes</v>
          </cell>
          <cell r="AE301" t="str">
            <v>Yes</v>
          </cell>
        </row>
        <row r="302">
          <cell r="M302">
            <v>0</v>
          </cell>
          <cell r="AB302" t="str">
            <v>Yes</v>
          </cell>
          <cell r="AE302" t="str">
            <v>Yes</v>
          </cell>
        </row>
        <row r="303">
          <cell r="M303">
            <v>0</v>
          </cell>
          <cell r="AB303" t="str">
            <v>Yes</v>
          </cell>
          <cell r="AE303" t="str">
            <v>Yes</v>
          </cell>
        </row>
        <row r="304">
          <cell r="M304">
            <v>0</v>
          </cell>
          <cell r="AB304" t="str">
            <v>Yes</v>
          </cell>
          <cell r="AE304" t="str">
            <v>Yes</v>
          </cell>
        </row>
        <row r="305">
          <cell r="M305">
            <v>0</v>
          </cell>
          <cell r="AB305" t="str">
            <v>Yes</v>
          </cell>
          <cell r="AE305" t="str">
            <v>Yes</v>
          </cell>
        </row>
        <row r="306">
          <cell r="M306">
            <v>0</v>
          </cell>
          <cell r="AB306" t="str">
            <v>Yes</v>
          </cell>
          <cell r="AE306" t="str">
            <v>Yes</v>
          </cell>
        </row>
        <row r="307">
          <cell r="M307">
            <v>0</v>
          </cell>
          <cell r="AB307" t="str">
            <v>Yes</v>
          </cell>
          <cell r="AE307" t="str">
            <v>Yes</v>
          </cell>
        </row>
        <row r="308">
          <cell r="M308">
            <v>0</v>
          </cell>
          <cell r="AB308" t="str">
            <v>Yes</v>
          </cell>
          <cell r="AE308" t="str">
            <v>Yes</v>
          </cell>
        </row>
        <row r="309">
          <cell r="M309">
            <v>0</v>
          </cell>
          <cell r="AB309" t="str">
            <v>Yes</v>
          </cell>
          <cell r="AE309" t="str">
            <v>Yes</v>
          </cell>
        </row>
        <row r="310">
          <cell r="M310">
            <v>0</v>
          </cell>
          <cell r="AB310" t="str">
            <v>Yes</v>
          </cell>
          <cell r="AE310" t="str">
            <v>Yes</v>
          </cell>
        </row>
        <row r="311">
          <cell r="M311">
            <v>0</v>
          </cell>
          <cell r="AB311" t="str">
            <v>Yes</v>
          </cell>
          <cell r="AE311" t="str">
            <v>Yes</v>
          </cell>
        </row>
        <row r="312">
          <cell r="M312">
            <v>0</v>
          </cell>
          <cell r="AB312" t="str">
            <v>Yes</v>
          </cell>
          <cell r="AE312" t="str">
            <v>Yes</v>
          </cell>
        </row>
        <row r="313">
          <cell r="M313">
            <v>0</v>
          </cell>
          <cell r="AB313" t="str">
            <v>Yes</v>
          </cell>
          <cell r="AE313" t="str">
            <v>Yes</v>
          </cell>
        </row>
        <row r="314">
          <cell r="M314">
            <v>0</v>
          </cell>
          <cell r="AB314" t="str">
            <v>Yes</v>
          </cell>
          <cell r="AE314" t="str">
            <v>Yes</v>
          </cell>
        </row>
        <row r="315">
          <cell r="M315">
            <v>0</v>
          </cell>
          <cell r="AB315" t="str">
            <v>Yes</v>
          </cell>
          <cell r="AE315" t="str">
            <v>Yes</v>
          </cell>
        </row>
        <row r="316">
          <cell r="M316">
            <v>0</v>
          </cell>
          <cell r="AB316" t="str">
            <v>Yes</v>
          </cell>
          <cell r="AE316" t="str">
            <v>Yes</v>
          </cell>
        </row>
        <row r="317">
          <cell r="M317">
            <v>0</v>
          </cell>
          <cell r="AB317" t="str">
            <v>Yes</v>
          </cell>
          <cell r="AE317" t="str">
            <v>Yes</v>
          </cell>
        </row>
        <row r="318">
          <cell r="M318">
            <v>0</v>
          </cell>
          <cell r="AB318" t="str">
            <v>Yes</v>
          </cell>
          <cell r="AE318" t="str">
            <v>Yes</v>
          </cell>
        </row>
        <row r="319">
          <cell r="M319">
            <v>0</v>
          </cell>
          <cell r="AB319" t="str">
            <v>Yes</v>
          </cell>
          <cell r="AE319" t="str">
            <v>Yes</v>
          </cell>
        </row>
        <row r="320">
          <cell r="M320">
            <v>0</v>
          </cell>
          <cell r="AB320" t="str">
            <v>Yes</v>
          </cell>
          <cell r="AE320" t="str">
            <v>Yes</v>
          </cell>
        </row>
        <row r="321">
          <cell r="M321">
            <v>0</v>
          </cell>
          <cell r="AB321" t="str">
            <v>Yes</v>
          </cell>
          <cell r="AE321" t="str">
            <v>Yes</v>
          </cell>
        </row>
        <row r="322">
          <cell r="M322">
            <v>0</v>
          </cell>
          <cell r="AB322" t="str">
            <v>Yes</v>
          </cell>
          <cell r="AE322" t="str">
            <v>Yes</v>
          </cell>
        </row>
        <row r="323">
          <cell r="M323">
            <v>0</v>
          </cell>
          <cell r="AB323" t="str">
            <v>Yes</v>
          </cell>
          <cell r="AE323" t="str">
            <v>Yes</v>
          </cell>
        </row>
        <row r="324">
          <cell r="M324">
            <v>0</v>
          </cell>
          <cell r="AB324" t="str">
            <v>Yes</v>
          </cell>
          <cell r="AE324" t="str">
            <v>Yes</v>
          </cell>
        </row>
        <row r="325">
          <cell r="M325">
            <v>0</v>
          </cell>
          <cell r="AB325" t="str">
            <v>Yes</v>
          </cell>
          <cell r="AE325" t="str">
            <v>Yes</v>
          </cell>
        </row>
        <row r="326">
          <cell r="M326">
            <v>0</v>
          </cell>
          <cell r="AB326" t="str">
            <v>Yes</v>
          </cell>
          <cell r="AE326" t="str">
            <v>Yes</v>
          </cell>
        </row>
        <row r="327">
          <cell r="M327">
            <v>0</v>
          </cell>
          <cell r="AB327" t="str">
            <v>Yes</v>
          </cell>
          <cell r="AE327" t="str">
            <v>Yes</v>
          </cell>
        </row>
        <row r="328">
          <cell r="M328">
            <v>0</v>
          </cell>
          <cell r="AB328" t="str">
            <v>Yes</v>
          </cell>
          <cell r="AE328" t="str">
            <v>Yes</v>
          </cell>
        </row>
        <row r="329">
          <cell r="M329">
            <v>0</v>
          </cell>
          <cell r="AB329" t="str">
            <v>Yes</v>
          </cell>
          <cell r="AE329" t="str">
            <v>Yes</v>
          </cell>
        </row>
        <row r="330">
          <cell r="M330">
            <v>0</v>
          </cell>
          <cell r="AB330" t="str">
            <v>Yes</v>
          </cell>
          <cell r="AE330" t="str">
            <v>Yes</v>
          </cell>
        </row>
        <row r="331">
          <cell r="M331">
            <v>0</v>
          </cell>
          <cell r="AB331" t="str">
            <v>Yes</v>
          </cell>
          <cell r="AE331" t="str">
            <v>Yes</v>
          </cell>
        </row>
        <row r="332">
          <cell r="M332">
            <v>0</v>
          </cell>
          <cell r="AB332" t="str">
            <v>Yes</v>
          </cell>
          <cell r="AE332" t="str">
            <v>Yes</v>
          </cell>
        </row>
        <row r="333">
          <cell r="M333">
            <v>0</v>
          </cell>
          <cell r="AB333" t="str">
            <v>Yes</v>
          </cell>
          <cell r="AE333" t="str">
            <v>Yes</v>
          </cell>
        </row>
        <row r="334">
          <cell r="M334">
            <v>0</v>
          </cell>
          <cell r="AB334" t="str">
            <v>Yes</v>
          </cell>
          <cell r="AE334" t="str">
            <v>Yes</v>
          </cell>
        </row>
        <row r="335">
          <cell r="M335">
            <v>0</v>
          </cell>
          <cell r="AB335" t="str">
            <v>Yes</v>
          </cell>
          <cell r="AE335" t="str">
            <v>Yes</v>
          </cell>
        </row>
        <row r="336">
          <cell r="M336">
            <v>0</v>
          </cell>
          <cell r="AB336" t="str">
            <v>Yes</v>
          </cell>
          <cell r="AE336" t="str">
            <v>Yes</v>
          </cell>
        </row>
        <row r="337">
          <cell r="M337">
            <v>0</v>
          </cell>
          <cell r="AB337" t="str">
            <v>Yes</v>
          </cell>
          <cell r="AE337" t="str">
            <v>Yes</v>
          </cell>
        </row>
        <row r="338">
          <cell r="M338">
            <v>0</v>
          </cell>
          <cell r="AB338" t="str">
            <v>Yes</v>
          </cell>
          <cell r="AE338" t="str">
            <v>Yes</v>
          </cell>
        </row>
        <row r="339">
          <cell r="M339">
            <v>0</v>
          </cell>
          <cell r="AB339" t="str">
            <v>Yes</v>
          </cell>
          <cell r="AE339" t="str">
            <v>Yes</v>
          </cell>
        </row>
        <row r="340">
          <cell r="M340">
            <v>0</v>
          </cell>
          <cell r="AB340" t="str">
            <v>Yes</v>
          </cell>
          <cell r="AE340" t="str">
            <v>Yes</v>
          </cell>
        </row>
        <row r="341">
          <cell r="M341">
            <v>0</v>
          </cell>
          <cell r="AB341" t="str">
            <v>Yes</v>
          </cell>
          <cell r="AE341" t="str">
            <v>Yes</v>
          </cell>
        </row>
        <row r="342">
          <cell r="M342">
            <v>0</v>
          </cell>
          <cell r="AB342" t="str">
            <v>Yes</v>
          </cell>
          <cell r="AE342" t="str">
            <v>Yes</v>
          </cell>
        </row>
        <row r="343">
          <cell r="M343">
            <v>0</v>
          </cell>
          <cell r="AB343" t="str">
            <v>Yes</v>
          </cell>
          <cell r="AE343" t="str">
            <v>Yes</v>
          </cell>
        </row>
        <row r="344">
          <cell r="M344">
            <v>0</v>
          </cell>
          <cell r="AB344" t="str">
            <v>Yes</v>
          </cell>
          <cell r="AE344" t="str">
            <v>Yes</v>
          </cell>
        </row>
        <row r="345">
          <cell r="M345">
            <v>0</v>
          </cell>
          <cell r="AB345" t="str">
            <v>Yes</v>
          </cell>
          <cell r="AE345" t="str">
            <v>Yes</v>
          </cell>
        </row>
        <row r="346">
          <cell r="M346">
            <v>0</v>
          </cell>
          <cell r="AB346" t="str">
            <v>Yes</v>
          </cell>
          <cell r="AE346" t="str">
            <v>Yes</v>
          </cell>
        </row>
        <row r="347">
          <cell r="M347">
            <v>0</v>
          </cell>
          <cell r="AB347" t="str">
            <v>Yes</v>
          </cell>
          <cell r="AE347" t="str">
            <v>Yes</v>
          </cell>
        </row>
        <row r="348">
          <cell r="M348">
            <v>0</v>
          </cell>
          <cell r="AB348" t="str">
            <v>Yes</v>
          </cell>
          <cell r="AE348" t="str">
            <v>Yes</v>
          </cell>
        </row>
        <row r="349">
          <cell r="M349">
            <v>0</v>
          </cell>
          <cell r="AB349" t="str">
            <v>Yes</v>
          </cell>
          <cell r="AE349" t="str">
            <v>Yes</v>
          </cell>
        </row>
        <row r="350">
          <cell r="M350">
            <v>0</v>
          </cell>
          <cell r="AB350" t="str">
            <v>Yes</v>
          </cell>
          <cell r="AE350" t="str">
            <v>Yes</v>
          </cell>
        </row>
        <row r="351">
          <cell r="M351">
            <v>0</v>
          </cell>
          <cell r="AB351" t="str">
            <v>Yes</v>
          </cell>
          <cell r="AE351" t="str">
            <v>Yes</v>
          </cell>
        </row>
        <row r="352">
          <cell r="M352">
            <v>0</v>
          </cell>
          <cell r="AB352" t="str">
            <v>Yes</v>
          </cell>
          <cell r="AE352" t="str">
            <v>Yes</v>
          </cell>
        </row>
        <row r="353">
          <cell r="M353">
            <v>0</v>
          </cell>
          <cell r="AB353" t="str">
            <v>Yes</v>
          </cell>
          <cell r="AE353" t="str">
            <v>Yes</v>
          </cell>
        </row>
        <row r="354">
          <cell r="M354">
            <v>0</v>
          </cell>
          <cell r="AB354" t="str">
            <v>Yes</v>
          </cell>
          <cell r="AE354" t="str">
            <v>Yes</v>
          </cell>
        </row>
        <row r="355">
          <cell r="M355">
            <v>0</v>
          </cell>
          <cell r="AB355" t="str">
            <v>Yes</v>
          </cell>
          <cell r="AE355" t="str">
            <v>Yes</v>
          </cell>
        </row>
        <row r="356">
          <cell r="M356">
            <v>0</v>
          </cell>
          <cell r="AB356" t="str">
            <v>Yes</v>
          </cell>
          <cell r="AE356" t="str">
            <v>Yes</v>
          </cell>
        </row>
        <row r="357">
          <cell r="M357">
            <v>0</v>
          </cell>
          <cell r="AB357" t="str">
            <v>Yes</v>
          </cell>
          <cell r="AE357" t="str">
            <v>Yes</v>
          </cell>
        </row>
        <row r="358">
          <cell r="M358">
            <v>0</v>
          </cell>
          <cell r="AB358" t="str">
            <v>Yes</v>
          </cell>
          <cell r="AE358" t="str">
            <v>Yes</v>
          </cell>
        </row>
        <row r="359">
          <cell r="M359">
            <v>0</v>
          </cell>
          <cell r="AB359" t="str">
            <v>Yes</v>
          </cell>
          <cell r="AE359" t="str">
            <v>Yes</v>
          </cell>
        </row>
        <row r="360">
          <cell r="M360">
            <v>0</v>
          </cell>
          <cell r="AB360" t="str">
            <v>Yes</v>
          </cell>
          <cell r="AE360" t="str">
            <v>Yes</v>
          </cell>
        </row>
        <row r="361">
          <cell r="M361">
            <v>0</v>
          </cell>
          <cell r="AB361" t="str">
            <v>Yes</v>
          </cell>
          <cell r="AE361" t="str">
            <v>Yes</v>
          </cell>
        </row>
        <row r="362">
          <cell r="M362">
            <v>0</v>
          </cell>
          <cell r="AB362" t="str">
            <v>Yes</v>
          </cell>
          <cell r="AE362" t="str">
            <v>Yes</v>
          </cell>
        </row>
        <row r="363">
          <cell r="M363">
            <v>0</v>
          </cell>
          <cell r="AB363" t="str">
            <v>Yes</v>
          </cell>
          <cell r="AE363" t="str">
            <v>Yes</v>
          </cell>
        </row>
        <row r="364">
          <cell r="M364">
            <v>0</v>
          </cell>
          <cell r="AB364" t="str">
            <v>Yes</v>
          </cell>
          <cell r="AE364" t="str">
            <v>Yes</v>
          </cell>
        </row>
        <row r="365">
          <cell r="M365">
            <v>0</v>
          </cell>
          <cell r="AB365" t="str">
            <v>Yes</v>
          </cell>
          <cell r="AE365" t="str">
            <v>Yes</v>
          </cell>
        </row>
        <row r="366">
          <cell r="M366">
            <v>0</v>
          </cell>
          <cell r="AB366" t="str">
            <v>Yes</v>
          </cell>
          <cell r="AE366" t="str">
            <v>Yes</v>
          </cell>
        </row>
        <row r="367">
          <cell r="M367">
            <v>0</v>
          </cell>
          <cell r="AB367" t="str">
            <v>Yes</v>
          </cell>
          <cell r="AE367" t="str">
            <v>Yes</v>
          </cell>
        </row>
        <row r="368">
          <cell r="M368">
            <v>0</v>
          </cell>
          <cell r="AB368" t="str">
            <v>Yes</v>
          </cell>
          <cell r="AE368" t="str">
            <v>Yes</v>
          </cell>
        </row>
        <row r="369">
          <cell r="M369">
            <v>0</v>
          </cell>
          <cell r="AB369" t="str">
            <v>Yes</v>
          </cell>
          <cell r="AE369" t="str">
            <v>Yes</v>
          </cell>
        </row>
        <row r="370">
          <cell r="M370">
            <v>0</v>
          </cell>
          <cell r="AB370" t="str">
            <v>Yes</v>
          </cell>
          <cell r="AE370" t="str">
            <v>Yes</v>
          </cell>
        </row>
        <row r="371">
          <cell r="M371">
            <v>0</v>
          </cell>
          <cell r="AB371" t="str">
            <v>Yes</v>
          </cell>
          <cell r="AE371" t="str">
            <v>Yes</v>
          </cell>
        </row>
        <row r="372">
          <cell r="M372">
            <v>0</v>
          </cell>
          <cell r="AB372" t="str">
            <v>Yes</v>
          </cell>
          <cell r="AE372" t="str">
            <v>Yes</v>
          </cell>
        </row>
        <row r="373">
          <cell r="M373">
            <v>0</v>
          </cell>
          <cell r="AB373" t="str">
            <v>Yes</v>
          </cell>
          <cell r="AE373" t="str">
            <v>Yes</v>
          </cell>
        </row>
        <row r="374">
          <cell r="M374">
            <v>0</v>
          </cell>
          <cell r="AB374" t="str">
            <v>Yes</v>
          </cell>
          <cell r="AE374" t="str">
            <v>Yes</v>
          </cell>
        </row>
        <row r="375">
          <cell r="M375">
            <v>0</v>
          </cell>
          <cell r="AB375" t="str">
            <v>Yes</v>
          </cell>
          <cell r="AE375" t="str">
            <v>Yes</v>
          </cell>
        </row>
        <row r="376">
          <cell r="M376">
            <v>0</v>
          </cell>
          <cell r="AB376" t="str">
            <v>Yes</v>
          </cell>
          <cell r="AE376" t="str">
            <v>Yes</v>
          </cell>
        </row>
        <row r="377">
          <cell r="M377">
            <v>0</v>
          </cell>
          <cell r="AB377" t="str">
            <v>Yes</v>
          </cell>
          <cell r="AE377" t="str">
            <v>Yes</v>
          </cell>
        </row>
        <row r="378">
          <cell r="M378">
            <v>0</v>
          </cell>
          <cell r="AB378" t="str">
            <v>Yes</v>
          </cell>
          <cell r="AE378" t="str">
            <v>Yes</v>
          </cell>
        </row>
        <row r="379">
          <cell r="M379">
            <v>0</v>
          </cell>
          <cell r="AB379" t="str">
            <v>Yes</v>
          </cell>
          <cell r="AE379" t="str">
            <v>Yes</v>
          </cell>
        </row>
        <row r="380">
          <cell r="M380">
            <v>0</v>
          </cell>
          <cell r="AB380" t="str">
            <v>Yes</v>
          </cell>
          <cell r="AE380" t="str">
            <v>Yes</v>
          </cell>
        </row>
        <row r="381">
          <cell r="M381">
            <v>0</v>
          </cell>
          <cell r="AB381" t="str">
            <v>Yes</v>
          </cell>
          <cell r="AE381" t="str">
            <v>Yes</v>
          </cell>
        </row>
        <row r="382">
          <cell r="M382">
            <v>0</v>
          </cell>
          <cell r="AB382" t="str">
            <v>Yes</v>
          </cell>
          <cell r="AE382" t="str">
            <v>Yes</v>
          </cell>
        </row>
        <row r="383">
          <cell r="M383">
            <v>0</v>
          </cell>
        </row>
        <row r="384">
          <cell r="M384">
            <v>0</v>
          </cell>
          <cell r="AB384" t="str">
            <v>Yes</v>
          </cell>
          <cell r="AE384" t="str">
            <v>Yes</v>
          </cell>
        </row>
        <row r="385">
          <cell r="M385">
            <v>0</v>
          </cell>
          <cell r="AB385" t="str">
            <v>Yes</v>
          </cell>
          <cell r="AE385" t="str">
            <v>Yes</v>
          </cell>
        </row>
        <row r="386">
          <cell r="M386">
            <v>0</v>
          </cell>
          <cell r="AB386" t="str">
            <v>Yes</v>
          </cell>
          <cell r="AE386" t="str">
            <v>Yes</v>
          </cell>
        </row>
        <row r="387">
          <cell r="M387">
            <v>0</v>
          </cell>
          <cell r="AB387" t="str">
            <v>Yes</v>
          </cell>
          <cell r="AE387" t="str">
            <v>Yes</v>
          </cell>
        </row>
        <row r="388">
          <cell r="M388">
            <v>0</v>
          </cell>
          <cell r="AB388" t="str">
            <v>Yes</v>
          </cell>
          <cell r="AE388" t="str">
            <v>Yes</v>
          </cell>
        </row>
        <row r="389">
          <cell r="M389">
            <v>0</v>
          </cell>
          <cell r="AB389" t="str">
            <v>Yes</v>
          </cell>
          <cell r="AE389" t="str">
            <v>Yes</v>
          </cell>
        </row>
        <row r="390">
          <cell r="M390">
            <v>0</v>
          </cell>
          <cell r="AB390" t="str">
            <v>Yes</v>
          </cell>
          <cell r="AE390" t="str">
            <v>Yes</v>
          </cell>
        </row>
        <row r="391">
          <cell r="M391">
            <v>0</v>
          </cell>
          <cell r="AB391" t="str">
            <v>Yes</v>
          </cell>
          <cell r="AE391" t="str">
            <v>Yes</v>
          </cell>
        </row>
        <row r="392">
          <cell r="M392">
            <v>0</v>
          </cell>
          <cell r="AB392" t="str">
            <v>Yes</v>
          </cell>
          <cell r="AE392" t="str">
            <v>Yes</v>
          </cell>
        </row>
        <row r="393">
          <cell r="M393">
            <v>0</v>
          </cell>
          <cell r="AB393" t="str">
            <v>Yes</v>
          </cell>
          <cell r="AE393" t="str">
            <v>Yes</v>
          </cell>
        </row>
        <row r="394">
          <cell r="M394">
            <v>0</v>
          </cell>
          <cell r="AB394" t="str">
            <v>Yes</v>
          </cell>
          <cell r="AE394" t="str">
            <v>Yes</v>
          </cell>
        </row>
        <row r="395">
          <cell r="M395">
            <v>0</v>
          </cell>
          <cell r="AB395" t="str">
            <v>Yes</v>
          </cell>
          <cell r="AE395" t="str">
            <v>Yes</v>
          </cell>
        </row>
        <row r="396">
          <cell r="M396">
            <v>0</v>
          </cell>
          <cell r="AB396" t="str">
            <v>Yes</v>
          </cell>
          <cell r="AE396" t="str">
            <v>Yes</v>
          </cell>
        </row>
        <row r="397">
          <cell r="M397">
            <v>0</v>
          </cell>
          <cell r="AB397" t="str">
            <v>Yes</v>
          </cell>
          <cell r="AE397" t="str">
            <v>Yes</v>
          </cell>
        </row>
        <row r="398">
          <cell r="M398">
            <v>0</v>
          </cell>
          <cell r="AB398" t="str">
            <v>Yes</v>
          </cell>
          <cell r="AE398" t="str">
            <v>Yes</v>
          </cell>
        </row>
        <row r="399">
          <cell r="M399">
            <v>0</v>
          </cell>
          <cell r="AB399" t="str">
            <v>Yes</v>
          </cell>
          <cell r="AE399" t="str">
            <v>Yes</v>
          </cell>
        </row>
        <row r="400">
          <cell r="M400">
            <v>0</v>
          </cell>
          <cell r="AB400" t="str">
            <v>Yes</v>
          </cell>
          <cell r="AE400" t="str">
            <v>Yes</v>
          </cell>
        </row>
        <row r="401">
          <cell r="M401">
            <v>0</v>
          </cell>
          <cell r="AB401" t="str">
            <v>Yes</v>
          </cell>
          <cell r="AE401" t="str">
            <v>Yes</v>
          </cell>
        </row>
        <row r="402">
          <cell r="M402">
            <v>0</v>
          </cell>
          <cell r="AB402" t="str">
            <v>Yes</v>
          </cell>
          <cell r="AE402" t="str">
            <v>Yes</v>
          </cell>
        </row>
        <row r="403">
          <cell r="M403">
            <v>0</v>
          </cell>
          <cell r="AB403" t="str">
            <v>Yes</v>
          </cell>
          <cell r="AE403" t="str">
            <v>Yes</v>
          </cell>
        </row>
        <row r="404">
          <cell r="M404">
            <v>0</v>
          </cell>
          <cell r="AB404" t="str">
            <v>Yes</v>
          </cell>
          <cell r="AE404" t="str">
            <v>Yes</v>
          </cell>
        </row>
        <row r="405">
          <cell r="M405">
            <v>0</v>
          </cell>
          <cell r="AB405" t="str">
            <v>Yes</v>
          </cell>
          <cell r="AE405" t="str">
            <v>Yes</v>
          </cell>
        </row>
        <row r="406">
          <cell r="M406">
            <v>0</v>
          </cell>
          <cell r="AB406" t="str">
            <v>Yes</v>
          </cell>
          <cell r="AE406" t="str">
            <v>Yes</v>
          </cell>
        </row>
        <row r="407">
          <cell r="M407">
            <v>0</v>
          </cell>
          <cell r="AB407" t="str">
            <v>Yes</v>
          </cell>
          <cell r="AE407" t="str">
            <v>Yes</v>
          </cell>
        </row>
        <row r="408">
          <cell r="M408">
            <v>0</v>
          </cell>
          <cell r="AB408" t="str">
            <v>Yes</v>
          </cell>
          <cell r="AE408" t="str">
            <v>Yes</v>
          </cell>
        </row>
        <row r="409">
          <cell r="M409">
            <v>0</v>
          </cell>
          <cell r="AB409" t="str">
            <v>Yes</v>
          </cell>
          <cell r="AE409" t="str">
            <v>Yes</v>
          </cell>
        </row>
        <row r="410">
          <cell r="M410">
            <v>0</v>
          </cell>
          <cell r="AB410" t="str">
            <v>Yes</v>
          </cell>
          <cell r="AE410" t="str">
            <v>Yes</v>
          </cell>
        </row>
        <row r="411">
          <cell r="M411">
            <v>0</v>
          </cell>
          <cell r="AB411" t="str">
            <v>Yes</v>
          </cell>
          <cell r="AE411" t="str">
            <v>Yes</v>
          </cell>
        </row>
        <row r="412">
          <cell r="M412">
            <v>0</v>
          </cell>
          <cell r="AB412" t="str">
            <v>Yes</v>
          </cell>
          <cell r="AE412" t="str">
            <v>Yes</v>
          </cell>
        </row>
        <row r="413">
          <cell r="M413">
            <v>0</v>
          </cell>
          <cell r="AB413" t="str">
            <v>Yes</v>
          </cell>
          <cell r="AE413" t="str">
            <v>Yes</v>
          </cell>
        </row>
        <row r="414">
          <cell r="M414">
            <v>0</v>
          </cell>
          <cell r="AB414" t="str">
            <v>Yes</v>
          </cell>
          <cell r="AE414" t="str">
            <v>Yes</v>
          </cell>
        </row>
        <row r="415">
          <cell r="M415">
            <v>0</v>
          </cell>
          <cell r="AB415" t="str">
            <v>Yes</v>
          </cell>
          <cell r="AE415" t="str">
            <v>Yes</v>
          </cell>
        </row>
        <row r="416">
          <cell r="M416">
            <v>0</v>
          </cell>
          <cell r="AB416" t="str">
            <v>Yes</v>
          </cell>
          <cell r="AE416" t="str">
            <v>Yes</v>
          </cell>
        </row>
        <row r="417">
          <cell r="M417">
            <v>0</v>
          </cell>
          <cell r="AB417" t="str">
            <v>Yes</v>
          </cell>
          <cell r="AE417" t="str">
            <v>Yes</v>
          </cell>
        </row>
        <row r="418">
          <cell r="M418">
            <v>0</v>
          </cell>
          <cell r="AB418" t="str">
            <v>Yes</v>
          </cell>
          <cell r="AE418" t="str">
            <v>Yes</v>
          </cell>
        </row>
        <row r="419">
          <cell r="M419">
            <v>0</v>
          </cell>
          <cell r="AB419" t="str">
            <v>Yes</v>
          </cell>
          <cell r="AE419" t="str">
            <v>Yes</v>
          </cell>
        </row>
        <row r="420">
          <cell r="M420">
            <v>0</v>
          </cell>
          <cell r="AB420" t="str">
            <v>Yes</v>
          </cell>
          <cell r="AE420" t="str">
            <v>Yes</v>
          </cell>
        </row>
        <row r="421">
          <cell r="M421">
            <v>0</v>
          </cell>
          <cell r="AB421" t="str">
            <v>Yes</v>
          </cell>
          <cell r="AE421" t="str">
            <v>Yes</v>
          </cell>
        </row>
        <row r="422">
          <cell r="M422">
            <v>0</v>
          </cell>
          <cell r="AB422" t="str">
            <v>Yes</v>
          </cell>
          <cell r="AE422" t="str">
            <v>Yes</v>
          </cell>
        </row>
        <row r="423">
          <cell r="M423">
            <v>0</v>
          </cell>
          <cell r="AB423" t="str">
            <v>Yes</v>
          </cell>
          <cell r="AE423" t="str">
            <v>Yes</v>
          </cell>
        </row>
        <row r="424">
          <cell r="M424">
            <v>0</v>
          </cell>
          <cell r="AB424" t="str">
            <v>Yes</v>
          </cell>
          <cell r="AE424" t="str">
            <v>Yes</v>
          </cell>
        </row>
        <row r="425">
          <cell r="M425">
            <v>0</v>
          </cell>
          <cell r="AB425" t="str">
            <v>Yes</v>
          </cell>
          <cell r="AE425" t="str">
            <v>Yes</v>
          </cell>
        </row>
        <row r="426">
          <cell r="M426">
            <v>0</v>
          </cell>
          <cell r="AB426" t="str">
            <v>Yes</v>
          </cell>
          <cell r="AE426" t="str">
            <v>Yes</v>
          </cell>
        </row>
        <row r="427">
          <cell r="M427">
            <v>0</v>
          </cell>
          <cell r="AB427" t="str">
            <v>Yes</v>
          </cell>
          <cell r="AE427" t="str">
            <v>Yes</v>
          </cell>
        </row>
        <row r="428">
          <cell r="M428">
            <v>0</v>
          </cell>
          <cell r="AB428" t="str">
            <v>Yes</v>
          </cell>
          <cell r="AE428" t="str">
            <v>Yes</v>
          </cell>
        </row>
        <row r="429">
          <cell r="M429">
            <v>0</v>
          </cell>
          <cell r="AB429" t="str">
            <v>Yes</v>
          </cell>
          <cell r="AE429" t="str">
            <v>Yes</v>
          </cell>
        </row>
        <row r="430">
          <cell r="M430">
            <v>0</v>
          </cell>
          <cell r="AB430" t="str">
            <v>Yes</v>
          </cell>
          <cell r="AE430" t="str">
            <v>Yes</v>
          </cell>
        </row>
        <row r="431">
          <cell r="M431">
            <v>0</v>
          </cell>
          <cell r="AB431" t="str">
            <v>Yes</v>
          </cell>
          <cell r="AE431" t="str">
            <v>Yes</v>
          </cell>
        </row>
        <row r="432">
          <cell r="M432">
            <v>0</v>
          </cell>
          <cell r="AB432" t="str">
            <v>Yes</v>
          </cell>
          <cell r="AE432" t="str">
            <v>Yes</v>
          </cell>
        </row>
        <row r="433">
          <cell r="M433">
            <v>0</v>
          </cell>
          <cell r="AB433" t="str">
            <v>Yes</v>
          </cell>
          <cell r="AE433" t="str">
            <v>Yes</v>
          </cell>
        </row>
        <row r="434">
          <cell r="M434">
            <v>0</v>
          </cell>
          <cell r="AB434" t="str">
            <v>Yes</v>
          </cell>
          <cell r="AE434" t="str">
            <v>Yes</v>
          </cell>
        </row>
        <row r="435">
          <cell r="M435">
            <v>0</v>
          </cell>
          <cell r="AB435" t="str">
            <v>Yes</v>
          </cell>
          <cell r="AE435" t="str">
            <v>Yes</v>
          </cell>
        </row>
        <row r="436">
          <cell r="M436">
            <v>0</v>
          </cell>
          <cell r="AB436" t="str">
            <v>Yes</v>
          </cell>
          <cell r="AE436" t="str">
            <v>Yes</v>
          </cell>
        </row>
        <row r="437">
          <cell r="M437">
            <v>0</v>
          </cell>
          <cell r="AB437" t="str">
            <v>Yes</v>
          </cell>
          <cell r="AE437" t="str">
            <v>Yes</v>
          </cell>
        </row>
        <row r="438">
          <cell r="M438">
            <v>0</v>
          </cell>
          <cell r="AB438" t="str">
            <v>Yes</v>
          </cell>
          <cell r="AE438" t="str">
            <v>Yes</v>
          </cell>
        </row>
        <row r="439">
          <cell r="M439">
            <v>0</v>
          </cell>
          <cell r="AB439" t="str">
            <v>Yes</v>
          </cell>
          <cell r="AE439" t="str">
            <v>Yes</v>
          </cell>
        </row>
        <row r="440">
          <cell r="M440">
            <v>0</v>
          </cell>
          <cell r="AB440" t="str">
            <v>Yes</v>
          </cell>
          <cell r="AE440" t="str">
            <v>Yes</v>
          </cell>
        </row>
        <row r="441">
          <cell r="M441">
            <v>0</v>
          </cell>
          <cell r="AB441" t="str">
            <v>Yes</v>
          </cell>
          <cell r="AE441" t="str">
            <v>Yes</v>
          </cell>
        </row>
        <row r="442">
          <cell r="M442">
            <v>0</v>
          </cell>
          <cell r="AB442" t="str">
            <v>Yes</v>
          </cell>
          <cell r="AE442" t="str">
            <v>Yes</v>
          </cell>
        </row>
        <row r="443">
          <cell r="M443">
            <v>0</v>
          </cell>
          <cell r="AB443" t="str">
            <v>Yes</v>
          </cell>
          <cell r="AE443" t="str">
            <v>Yes</v>
          </cell>
        </row>
        <row r="444">
          <cell r="M444">
            <v>0</v>
          </cell>
          <cell r="AB444" t="str">
            <v>Yes</v>
          </cell>
          <cell r="AE444" t="str">
            <v>Yes</v>
          </cell>
        </row>
        <row r="445">
          <cell r="M445">
            <v>0</v>
          </cell>
          <cell r="AB445" t="str">
            <v>Yes</v>
          </cell>
          <cell r="AE445" t="str">
            <v>Yes</v>
          </cell>
        </row>
        <row r="446">
          <cell r="M446">
            <v>0</v>
          </cell>
          <cell r="AB446" t="str">
            <v>Yes</v>
          </cell>
          <cell r="AE446" t="str">
            <v>Yes</v>
          </cell>
        </row>
        <row r="447">
          <cell r="M447">
            <v>0</v>
          </cell>
          <cell r="AB447" t="str">
            <v>Yes</v>
          </cell>
          <cell r="AE447" t="str">
            <v>Yes</v>
          </cell>
        </row>
        <row r="448">
          <cell r="M448">
            <v>0</v>
          </cell>
          <cell r="AB448" t="str">
            <v>Yes</v>
          </cell>
          <cell r="AE448" t="str">
            <v>Yes</v>
          </cell>
        </row>
        <row r="449">
          <cell r="M449">
            <v>0</v>
          </cell>
          <cell r="AB449" t="str">
            <v>Yes</v>
          </cell>
          <cell r="AE449" t="str">
            <v>Yes</v>
          </cell>
        </row>
        <row r="450">
          <cell r="M450">
            <v>0</v>
          </cell>
          <cell r="AB450" t="str">
            <v>Yes</v>
          </cell>
          <cell r="AE450" t="str">
            <v>Yes</v>
          </cell>
        </row>
        <row r="451">
          <cell r="M451">
            <v>0</v>
          </cell>
          <cell r="AB451" t="str">
            <v>Yes</v>
          </cell>
          <cell r="AE451" t="str">
            <v>Yes</v>
          </cell>
        </row>
        <row r="452">
          <cell r="M452">
            <v>0</v>
          </cell>
          <cell r="AB452" t="str">
            <v>Yes</v>
          </cell>
          <cell r="AE452" t="str">
            <v>Yes</v>
          </cell>
        </row>
        <row r="453">
          <cell r="M453">
            <v>0</v>
          </cell>
          <cell r="AB453" t="str">
            <v>Yes</v>
          </cell>
          <cell r="AE453" t="str">
            <v>Yes</v>
          </cell>
        </row>
        <row r="454">
          <cell r="M454">
            <v>0</v>
          </cell>
          <cell r="AB454" t="str">
            <v>Yes</v>
          </cell>
          <cell r="AE454" t="str">
            <v>Yes</v>
          </cell>
        </row>
        <row r="455">
          <cell r="M455">
            <v>0</v>
          </cell>
          <cell r="AB455" t="str">
            <v>Yes</v>
          </cell>
          <cell r="AE455" t="str">
            <v>Yes</v>
          </cell>
        </row>
        <row r="456">
          <cell r="M456">
            <v>0</v>
          </cell>
          <cell r="AB456" t="str">
            <v>Yes</v>
          </cell>
          <cell r="AE456" t="str">
            <v>Yes</v>
          </cell>
        </row>
        <row r="457">
          <cell r="M457">
            <v>0</v>
          </cell>
          <cell r="AB457" t="str">
            <v>Yes</v>
          </cell>
          <cell r="AE457" t="str">
            <v>Yes</v>
          </cell>
        </row>
        <row r="458">
          <cell r="M458">
            <v>0</v>
          </cell>
          <cell r="AB458" t="str">
            <v>Yes</v>
          </cell>
          <cell r="AE458" t="str">
            <v>Yes</v>
          </cell>
        </row>
        <row r="459">
          <cell r="M459">
            <v>0</v>
          </cell>
          <cell r="AB459" t="str">
            <v>Yes</v>
          </cell>
          <cell r="AE459" t="str">
            <v>Yes</v>
          </cell>
        </row>
        <row r="460">
          <cell r="M460">
            <v>0</v>
          </cell>
          <cell r="AB460" t="str">
            <v>Yes</v>
          </cell>
          <cell r="AE460" t="str">
            <v>Yes</v>
          </cell>
        </row>
        <row r="461">
          <cell r="M461">
            <v>0</v>
          </cell>
          <cell r="AB461" t="str">
            <v>Yes</v>
          </cell>
          <cell r="AE461" t="str">
            <v>Yes</v>
          </cell>
        </row>
        <row r="462">
          <cell r="M462">
            <v>0</v>
          </cell>
          <cell r="AB462" t="str">
            <v>Yes</v>
          </cell>
          <cell r="AE462" t="str">
            <v>Yes</v>
          </cell>
        </row>
        <row r="463">
          <cell r="M463">
            <v>0</v>
          </cell>
          <cell r="AB463" t="str">
            <v>Yes</v>
          </cell>
          <cell r="AE463" t="str">
            <v>Yes</v>
          </cell>
        </row>
        <row r="464">
          <cell r="M464">
            <v>0</v>
          </cell>
          <cell r="AB464" t="str">
            <v>Yes</v>
          </cell>
          <cell r="AE464" t="str">
            <v>Yes</v>
          </cell>
        </row>
        <row r="465">
          <cell r="M465">
            <v>0</v>
          </cell>
          <cell r="AB465" t="str">
            <v>Yes</v>
          </cell>
          <cell r="AE465" t="str">
            <v>Yes</v>
          </cell>
        </row>
        <row r="466">
          <cell r="M466">
            <v>0</v>
          </cell>
          <cell r="AB466" t="str">
            <v>Yes</v>
          </cell>
          <cell r="AE466" t="str">
            <v>Yes</v>
          </cell>
        </row>
        <row r="467">
          <cell r="M467">
            <v>0</v>
          </cell>
          <cell r="AB467" t="str">
            <v>Yes</v>
          </cell>
          <cell r="AE467" t="str">
            <v>Yes</v>
          </cell>
        </row>
        <row r="468">
          <cell r="M468">
            <v>0</v>
          </cell>
          <cell r="AB468" t="str">
            <v>Yes</v>
          </cell>
          <cell r="AE468" t="str">
            <v>Yes</v>
          </cell>
        </row>
        <row r="469">
          <cell r="M469">
            <v>0</v>
          </cell>
          <cell r="AB469" t="str">
            <v>Yes</v>
          </cell>
          <cell r="AE469" t="str">
            <v>Yes</v>
          </cell>
        </row>
        <row r="470">
          <cell r="M470">
            <v>0</v>
          </cell>
          <cell r="AB470" t="str">
            <v>Yes</v>
          </cell>
          <cell r="AE470" t="str">
            <v>Yes</v>
          </cell>
        </row>
        <row r="471">
          <cell r="M471">
            <v>0</v>
          </cell>
          <cell r="AB471" t="str">
            <v>Yes</v>
          </cell>
          <cell r="AE471" t="str">
            <v>Yes</v>
          </cell>
        </row>
        <row r="472">
          <cell r="M472">
            <v>0</v>
          </cell>
          <cell r="AB472" t="str">
            <v>Yes</v>
          </cell>
          <cell r="AE472" t="str">
            <v>Yes</v>
          </cell>
        </row>
        <row r="473">
          <cell r="M473">
            <v>0</v>
          </cell>
          <cell r="AB473" t="str">
            <v>Yes</v>
          </cell>
          <cell r="AE473" t="str">
            <v>Yes</v>
          </cell>
        </row>
        <row r="474">
          <cell r="M474">
            <v>0</v>
          </cell>
          <cell r="AB474" t="str">
            <v>Yes</v>
          </cell>
          <cell r="AE474" t="str">
            <v>Yes</v>
          </cell>
        </row>
        <row r="475">
          <cell r="M475">
            <v>0</v>
          </cell>
          <cell r="AB475" t="str">
            <v>Yes</v>
          </cell>
          <cell r="AE475" t="str">
            <v>Yes</v>
          </cell>
        </row>
        <row r="476">
          <cell r="M476">
            <v>0</v>
          </cell>
          <cell r="AB476" t="str">
            <v>Yes</v>
          </cell>
          <cell r="AE476" t="str">
            <v>Yes</v>
          </cell>
        </row>
        <row r="477">
          <cell r="M477">
            <v>0</v>
          </cell>
          <cell r="AB477" t="str">
            <v>Yes</v>
          </cell>
          <cell r="AE477" t="str">
            <v>Yes</v>
          </cell>
        </row>
        <row r="478">
          <cell r="M478">
            <v>0</v>
          </cell>
          <cell r="AB478" t="str">
            <v>Yes</v>
          </cell>
          <cell r="AE478" t="str">
            <v>Yes</v>
          </cell>
        </row>
        <row r="479">
          <cell r="M479">
            <v>0</v>
          </cell>
          <cell r="AB479" t="str">
            <v>Yes</v>
          </cell>
          <cell r="AE479" t="str">
            <v>Yes</v>
          </cell>
        </row>
        <row r="480">
          <cell r="M480">
            <v>0</v>
          </cell>
          <cell r="AB480" t="str">
            <v>Yes</v>
          </cell>
          <cell r="AE480" t="str">
            <v>Yes</v>
          </cell>
        </row>
        <row r="481">
          <cell r="M481">
            <v>0</v>
          </cell>
          <cell r="AB481" t="str">
            <v>Yes</v>
          </cell>
          <cell r="AE481" t="str">
            <v>Yes</v>
          </cell>
        </row>
        <row r="482">
          <cell r="M482">
            <v>0</v>
          </cell>
          <cell r="AB482" t="str">
            <v>Yes</v>
          </cell>
          <cell r="AE482" t="str">
            <v>Yes</v>
          </cell>
        </row>
        <row r="483">
          <cell r="M483">
            <v>0</v>
          </cell>
          <cell r="AB483" t="str">
            <v>Yes</v>
          </cell>
          <cell r="AE483" t="str">
            <v>Yes</v>
          </cell>
        </row>
        <row r="484">
          <cell r="M484">
            <v>0</v>
          </cell>
          <cell r="AB484" t="str">
            <v>Yes</v>
          </cell>
          <cell r="AE484" t="str">
            <v>Yes</v>
          </cell>
        </row>
        <row r="485">
          <cell r="M485">
            <v>0</v>
          </cell>
          <cell r="AB485" t="str">
            <v>Yes</v>
          </cell>
          <cell r="AE485" t="str">
            <v>Yes</v>
          </cell>
        </row>
        <row r="486">
          <cell r="M486">
            <v>0</v>
          </cell>
          <cell r="AB486" t="str">
            <v>Yes</v>
          </cell>
          <cell r="AE486" t="str">
            <v>Yes</v>
          </cell>
        </row>
        <row r="487">
          <cell r="M487">
            <v>0</v>
          </cell>
          <cell r="AB487" t="str">
            <v>Yes</v>
          </cell>
          <cell r="AE487" t="str">
            <v>Yes</v>
          </cell>
        </row>
        <row r="488">
          <cell r="M488">
            <v>0</v>
          </cell>
          <cell r="AB488" t="str">
            <v>Yes</v>
          </cell>
          <cell r="AE488" t="str">
            <v>Yes</v>
          </cell>
        </row>
        <row r="489">
          <cell r="M489">
            <v>0</v>
          </cell>
          <cell r="AB489" t="str">
            <v>Yes</v>
          </cell>
          <cell r="AE489" t="str">
            <v>Yes</v>
          </cell>
        </row>
        <row r="490">
          <cell r="M490">
            <v>0</v>
          </cell>
          <cell r="AB490" t="str">
            <v>Yes</v>
          </cell>
          <cell r="AE490" t="str">
            <v>Yes</v>
          </cell>
        </row>
        <row r="491">
          <cell r="M491">
            <v>0</v>
          </cell>
          <cell r="AB491" t="str">
            <v>Yes</v>
          </cell>
          <cell r="AE491" t="str">
            <v>Yes</v>
          </cell>
        </row>
        <row r="492">
          <cell r="M492">
            <v>0</v>
          </cell>
          <cell r="AB492" t="str">
            <v>Yes</v>
          </cell>
          <cell r="AE492" t="str">
            <v>Yes</v>
          </cell>
        </row>
        <row r="493">
          <cell r="M493">
            <v>0</v>
          </cell>
          <cell r="AB493" t="str">
            <v>Yes</v>
          </cell>
          <cell r="AE493" t="str">
            <v>Yes</v>
          </cell>
        </row>
        <row r="494">
          <cell r="M494">
            <v>0</v>
          </cell>
          <cell r="AB494" t="str">
            <v>Yes</v>
          </cell>
          <cell r="AE494" t="str">
            <v>Yes</v>
          </cell>
        </row>
        <row r="495">
          <cell r="M495">
            <v>0</v>
          </cell>
          <cell r="AB495" t="str">
            <v>Yes</v>
          </cell>
          <cell r="AE495" t="str">
            <v>Yes</v>
          </cell>
        </row>
        <row r="496">
          <cell r="M496">
            <v>0</v>
          </cell>
          <cell r="AB496" t="str">
            <v>Yes</v>
          </cell>
          <cell r="AE496" t="str">
            <v>Yes</v>
          </cell>
        </row>
        <row r="497">
          <cell r="M497">
            <v>0</v>
          </cell>
          <cell r="AB497" t="str">
            <v>Yes</v>
          </cell>
          <cell r="AE497" t="str">
            <v>Yes</v>
          </cell>
        </row>
        <row r="498">
          <cell r="M498">
            <v>0</v>
          </cell>
          <cell r="AB498" t="str">
            <v>Yes</v>
          </cell>
          <cell r="AE498" t="str">
            <v>Yes</v>
          </cell>
        </row>
        <row r="499">
          <cell r="M499">
            <v>0</v>
          </cell>
          <cell r="AB499" t="str">
            <v>Yes</v>
          </cell>
          <cell r="AE499" t="str">
            <v>Yes</v>
          </cell>
        </row>
        <row r="500">
          <cell r="M500">
            <v>0</v>
          </cell>
          <cell r="AB500" t="str">
            <v>Yes</v>
          </cell>
          <cell r="AE500" t="str">
            <v>Yes</v>
          </cell>
        </row>
        <row r="501">
          <cell r="M501">
            <v>0</v>
          </cell>
          <cell r="AB501" t="str">
            <v>Yes</v>
          </cell>
          <cell r="AE501" t="str">
            <v>Yes</v>
          </cell>
        </row>
        <row r="502">
          <cell r="M502">
            <v>0</v>
          </cell>
          <cell r="AB502" t="str">
            <v>Yes</v>
          </cell>
          <cell r="AE502" t="str">
            <v>Yes</v>
          </cell>
        </row>
        <row r="503">
          <cell r="M503">
            <v>0</v>
          </cell>
          <cell r="AB503" t="str">
            <v>Yes</v>
          </cell>
          <cell r="AE503" t="str">
            <v>Yes</v>
          </cell>
        </row>
        <row r="504">
          <cell r="M504">
            <v>0</v>
          </cell>
          <cell r="AB504" t="str">
            <v>Yes</v>
          </cell>
          <cell r="AE504" t="str">
            <v>Yes</v>
          </cell>
        </row>
        <row r="505">
          <cell r="M505">
            <v>0</v>
          </cell>
          <cell r="AB505" t="str">
            <v>Yes</v>
          </cell>
          <cell r="AE505" t="str">
            <v>Yes</v>
          </cell>
        </row>
        <row r="506">
          <cell r="M506">
            <v>0</v>
          </cell>
          <cell r="AB506" t="str">
            <v>Yes</v>
          </cell>
          <cell r="AE506" t="str">
            <v>Yes</v>
          </cell>
        </row>
        <row r="507">
          <cell r="M507">
            <v>0</v>
          </cell>
          <cell r="AB507" t="str">
            <v>Yes</v>
          </cell>
          <cell r="AE507" t="str">
            <v>Yes</v>
          </cell>
        </row>
        <row r="508">
          <cell r="M508">
            <v>0</v>
          </cell>
          <cell r="AB508" t="str">
            <v>Yes</v>
          </cell>
          <cell r="AE508" t="str">
            <v>Yes</v>
          </cell>
        </row>
        <row r="509">
          <cell r="M509">
            <v>0</v>
          </cell>
          <cell r="AB509" t="str">
            <v>Yes</v>
          </cell>
          <cell r="AE509" t="str">
            <v>Yes</v>
          </cell>
        </row>
        <row r="510">
          <cell r="M510">
            <v>0</v>
          </cell>
          <cell r="AE510" t="str">
            <v>Yes</v>
          </cell>
        </row>
        <row r="511">
          <cell r="M511">
            <v>0</v>
          </cell>
          <cell r="AB511" t="str">
            <v>Yes</v>
          </cell>
          <cell r="AE511" t="str">
            <v>Yes</v>
          </cell>
        </row>
        <row r="512">
          <cell r="M512">
            <v>0</v>
          </cell>
          <cell r="AB512" t="str">
            <v>Yes</v>
          </cell>
          <cell r="AE512" t="str">
            <v>Yes</v>
          </cell>
        </row>
        <row r="513">
          <cell r="M513">
            <v>0</v>
          </cell>
          <cell r="AB513" t="str">
            <v>Yes</v>
          </cell>
          <cell r="AE513" t="str">
            <v>Yes</v>
          </cell>
        </row>
        <row r="514">
          <cell r="M514">
            <v>0</v>
          </cell>
          <cell r="AB514" t="str">
            <v>Yes</v>
          </cell>
          <cell r="AE514" t="str">
            <v>Yes</v>
          </cell>
        </row>
        <row r="515">
          <cell r="M515">
            <v>0</v>
          </cell>
          <cell r="AB515" t="str">
            <v>Yes</v>
          </cell>
          <cell r="AE515" t="str">
            <v>Yes</v>
          </cell>
        </row>
        <row r="516">
          <cell r="M516">
            <v>0</v>
          </cell>
          <cell r="AB516" t="str">
            <v>Yes</v>
          </cell>
          <cell r="AE516" t="str">
            <v>Yes</v>
          </cell>
        </row>
        <row r="517">
          <cell r="M517">
            <v>0</v>
          </cell>
          <cell r="AB517" t="str">
            <v>Yes</v>
          </cell>
          <cell r="AE517" t="str">
            <v>Yes</v>
          </cell>
        </row>
        <row r="518">
          <cell r="M518">
            <v>0</v>
          </cell>
          <cell r="AB518" t="str">
            <v>Yes</v>
          </cell>
          <cell r="AE518" t="str">
            <v>Yes</v>
          </cell>
        </row>
        <row r="519">
          <cell r="M519">
            <v>0</v>
          </cell>
          <cell r="AB519" t="str">
            <v>Yes</v>
          </cell>
          <cell r="AE519" t="str">
            <v>Yes</v>
          </cell>
        </row>
        <row r="520">
          <cell r="M520">
            <v>0</v>
          </cell>
          <cell r="AB520" t="str">
            <v>N/A</v>
          </cell>
          <cell r="AE520" t="str">
            <v>Yes</v>
          </cell>
        </row>
        <row r="521">
          <cell r="M521">
            <v>0</v>
          </cell>
          <cell r="AB521" t="str">
            <v>N/A</v>
          </cell>
          <cell r="AE521" t="str">
            <v>Yes</v>
          </cell>
        </row>
        <row r="522">
          <cell r="M522">
            <v>0</v>
          </cell>
          <cell r="AB522" t="str">
            <v>N/A</v>
          </cell>
          <cell r="AE522" t="str">
            <v>Yes</v>
          </cell>
        </row>
        <row r="523">
          <cell r="M523">
            <v>0</v>
          </cell>
          <cell r="AB523" t="str">
            <v>Yes</v>
          </cell>
          <cell r="AE523" t="str">
            <v>Yes</v>
          </cell>
        </row>
        <row r="524">
          <cell r="M524">
            <v>0</v>
          </cell>
          <cell r="AB524" t="str">
            <v>Yes</v>
          </cell>
          <cell r="AE524" t="str">
            <v>Yes</v>
          </cell>
        </row>
        <row r="525">
          <cell r="M525">
            <v>0</v>
          </cell>
          <cell r="AB525" t="str">
            <v>Yes</v>
          </cell>
          <cell r="AE525" t="str">
            <v>Yes</v>
          </cell>
        </row>
        <row r="526">
          <cell r="M526">
            <v>0</v>
          </cell>
          <cell r="AB526" t="str">
            <v>Yes</v>
          </cell>
          <cell r="AE526" t="str">
            <v>Yes</v>
          </cell>
        </row>
        <row r="527">
          <cell r="M527">
            <v>0</v>
          </cell>
          <cell r="AB527" t="str">
            <v>Yes</v>
          </cell>
          <cell r="AE527" t="str">
            <v>Yes</v>
          </cell>
        </row>
        <row r="528">
          <cell r="M528">
            <v>0</v>
          </cell>
          <cell r="AB528" t="str">
            <v>Yes</v>
          </cell>
          <cell r="AE528" t="str">
            <v>Yes</v>
          </cell>
        </row>
        <row r="529">
          <cell r="M529">
            <v>0</v>
          </cell>
          <cell r="AB529" t="str">
            <v>Yes</v>
          </cell>
          <cell r="AE529" t="str">
            <v>Yes</v>
          </cell>
        </row>
        <row r="530">
          <cell r="M530">
            <v>0</v>
          </cell>
          <cell r="AB530" t="str">
            <v>Yes</v>
          </cell>
          <cell r="AE530" t="str">
            <v>Yes</v>
          </cell>
        </row>
        <row r="531">
          <cell r="M531">
            <v>0</v>
          </cell>
          <cell r="AB531" t="str">
            <v>Yes</v>
          </cell>
          <cell r="AE531" t="str">
            <v>Yes</v>
          </cell>
        </row>
        <row r="532">
          <cell r="M532">
            <v>0</v>
          </cell>
          <cell r="AB532" t="str">
            <v>Yes</v>
          </cell>
          <cell r="AE532" t="str">
            <v>Yes</v>
          </cell>
        </row>
        <row r="533">
          <cell r="M533">
            <v>0</v>
          </cell>
          <cell r="AB533" t="str">
            <v>Yes</v>
          </cell>
          <cell r="AE533" t="str">
            <v>Yes</v>
          </cell>
        </row>
        <row r="534">
          <cell r="M534">
            <v>0</v>
          </cell>
          <cell r="AB534" t="str">
            <v>Yes</v>
          </cell>
          <cell r="AE534" t="str">
            <v>Yes</v>
          </cell>
        </row>
        <row r="535">
          <cell r="M535">
            <v>0</v>
          </cell>
          <cell r="AB535" t="str">
            <v>Yes</v>
          </cell>
          <cell r="AE535" t="str">
            <v>Yes</v>
          </cell>
        </row>
        <row r="536">
          <cell r="M536">
            <v>0</v>
          </cell>
          <cell r="AB536" t="str">
            <v>Yes</v>
          </cell>
          <cell r="AE536" t="str">
            <v>Yes</v>
          </cell>
        </row>
        <row r="537">
          <cell r="M537">
            <v>0</v>
          </cell>
          <cell r="AB537" t="str">
            <v>Yes</v>
          </cell>
          <cell r="AE537" t="str">
            <v>Yes</v>
          </cell>
        </row>
        <row r="538">
          <cell r="M538">
            <v>0</v>
          </cell>
          <cell r="AB538" t="str">
            <v>Yes</v>
          </cell>
          <cell r="AE538" t="str">
            <v>Yes</v>
          </cell>
        </row>
        <row r="539">
          <cell r="M539">
            <v>0</v>
          </cell>
          <cell r="AB539" t="str">
            <v>Yes</v>
          </cell>
          <cell r="AE539" t="str">
            <v>Yes</v>
          </cell>
        </row>
        <row r="540">
          <cell r="M540">
            <v>0</v>
          </cell>
          <cell r="AB540" t="str">
            <v>Yes</v>
          </cell>
          <cell r="AE540" t="str">
            <v>Yes</v>
          </cell>
        </row>
        <row r="541">
          <cell r="M541">
            <v>0</v>
          </cell>
          <cell r="AB541" t="str">
            <v>Yes</v>
          </cell>
          <cell r="AE541" t="str">
            <v>Yes</v>
          </cell>
        </row>
        <row r="542">
          <cell r="M542">
            <v>0</v>
          </cell>
          <cell r="AB542" t="str">
            <v>Yes</v>
          </cell>
          <cell r="AE542" t="str">
            <v>Yes</v>
          </cell>
        </row>
        <row r="543">
          <cell r="M543">
            <v>0</v>
          </cell>
          <cell r="AB543" t="str">
            <v>Yes</v>
          </cell>
          <cell r="AE543" t="str">
            <v>Yes</v>
          </cell>
        </row>
        <row r="544">
          <cell r="M544">
            <v>0</v>
          </cell>
          <cell r="AB544" t="str">
            <v>Yes</v>
          </cell>
          <cell r="AE544" t="str">
            <v>Yes</v>
          </cell>
        </row>
        <row r="545">
          <cell r="M545">
            <v>0</v>
          </cell>
          <cell r="AB545" t="str">
            <v>Yes</v>
          </cell>
          <cell r="AE545" t="str">
            <v>Yes</v>
          </cell>
        </row>
        <row r="546">
          <cell r="M546">
            <v>0</v>
          </cell>
          <cell r="AB546" t="str">
            <v>Yes</v>
          </cell>
          <cell r="AE546" t="str">
            <v>Yes</v>
          </cell>
        </row>
        <row r="547">
          <cell r="M547">
            <v>0</v>
          </cell>
          <cell r="AB547" t="str">
            <v>Yes</v>
          </cell>
          <cell r="AE547" t="str">
            <v>Yes</v>
          </cell>
        </row>
        <row r="548">
          <cell r="M548">
            <v>0</v>
          </cell>
          <cell r="AB548" t="str">
            <v>Yes</v>
          </cell>
          <cell r="AE548" t="str">
            <v>Yes</v>
          </cell>
        </row>
        <row r="549">
          <cell r="M549">
            <v>0</v>
          </cell>
          <cell r="AB549" t="str">
            <v>Yes</v>
          </cell>
          <cell r="AE549" t="str">
            <v>Yes</v>
          </cell>
        </row>
        <row r="550">
          <cell r="M550">
            <v>0</v>
          </cell>
          <cell r="AB550" t="str">
            <v>Yes</v>
          </cell>
          <cell r="AE550" t="str">
            <v>Yes</v>
          </cell>
        </row>
        <row r="551">
          <cell r="M551">
            <v>0</v>
          </cell>
          <cell r="AB551" t="str">
            <v>Yes</v>
          </cell>
          <cell r="AE551" t="str">
            <v>Yes</v>
          </cell>
        </row>
        <row r="552">
          <cell r="M552">
            <v>0</v>
          </cell>
          <cell r="AB552" t="str">
            <v>Yes</v>
          </cell>
          <cell r="AE552" t="str">
            <v>Yes</v>
          </cell>
        </row>
        <row r="553">
          <cell r="M553">
            <v>0</v>
          </cell>
          <cell r="AB553" t="str">
            <v>Yes</v>
          </cell>
          <cell r="AE553" t="str">
            <v>Yes</v>
          </cell>
        </row>
        <row r="554">
          <cell r="M554">
            <v>0</v>
          </cell>
          <cell r="AB554" t="str">
            <v>Yes</v>
          </cell>
          <cell r="AE554" t="str">
            <v>Yes</v>
          </cell>
        </row>
        <row r="555">
          <cell r="M555">
            <v>0</v>
          </cell>
          <cell r="AB555" t="str">
            <v>Yes</v>
          </cell>
          <cell r="AE555" t="str">
            <v>Yes</v>
          </cell>
        </row>
        <row r="556">
          <cell r="M556">
            <v>0</v>
          </cell>
          <cell r="AB556" t="str">
            <v>Yes</v>
          </cell>
          <cell r="AE556" t="str">
            <v>Yes</v>
          </cell>
        </row>
        <row r="557">
          <cell r="M557">
            <v>0</v>
          </cell>
          <cell r="AB557" t="str">
            <v>Yes</v>
          </cell>
          <cell r="AE557" t="str">
            <v>Yes</v>
          </cell>
        </row>
        <row r="558">
          <cell r="M558">
            <v>0</v>
          </cell>
          <cell r="AB558" t="str">
            <v>Yes</v>
          </cell>
          <cell r="AE558" t="str">
            <v>Yes</v>
          </cell>
        </row>
        <row r="559">
          <cell r="M559">
            <v>0</v>
          </cell>
          <cell r="AB559" t="str">
            <v>Yes</v>
          </cell>
          <cell r="AE559" t="str">
            <v>Yes</v>
          </cell>
        </row>
        <row r="560">
          <cell r="M560">
            <v>0</v>
          </cell>
          <cell r="AB560" t="str">
            <v>Yes</v>
          </cell>
          <cell r="AE560" t="str">
            <v>Yes</v>
          </cell>
        </row>
        <row r="561">
          <cell r="M561">
            <v>0</v>
          </cell>
          <cell r="AB561" t="str">
            <v>Yes</v>
          </cell>
          <cell r="AE561" t="str">
            <v>Yes</v>
          </cell>
        </row>
        <row r="562">
          <cell r="M562">
            <v>0</v>
          </cell>
          <cell r="AB562" t="str">
            <v>Yes</v>
          </cell>
          <cell r="AE562" t="str">
            <v>Yes</v>
          </cell>
        </row>
        <row r="563">
          <cell r="M563">
            <v>0</v>
          </cell>
          <cell r="AB563" t="str">
            <v>Yes</v>
          </cell>
          <cell r="AE563" t="str">
            <v>Yes</v>
          </cell>
        </row>
        <row r="564">
          <cell r="M564">
            <v>0</v>
          </cell>
          <cell r="AB564" t="str">
            <v>Yes</v>
          </cell>
          <cell r="AE564" t="str">
            <v>Yes</v>
          </cell>
        </row>
        <row r="565">
          <cell r="M565">
            <v>0</v>
          </cell>
          <cell r="AB565" t="str">
            <v>Yes</v>
          </cell>
          <cell r="AE565" t="str">
            <v>Yes</v>
          </cell>
        </row>
        <row r="566">
          <cell r="M566">
            <v>0</v>
          </cell>
          <cell r="AB566" t="str">
            <v>Yes</v>
          </cell>
          <cell r="AE566" t="str">
            <v>Yes</v>
          </cell>
        </row>
        <row r="567">
          <cell r="M567">
            <v>0</v>
          </cell>
          <cell r="AB567" t="str">
            <v>Yes</v>
          </cell>
          <cell r="AE567" t="str">
            <v>Yes</v>
          </cell>
        </row>
        <row r="568">
          <cell r="M568">
            <v>0</v>
          </cell>
          <cell r="AB568" t="str">
            <v>Yes</v>
          </cell>
          <cell r="AE568" t="str">
            <v>Yes</v>
          </cell>
        </row>
        <row r="569">
          <cell r="M569">
            <v>0</v>
          </cell>
          <cell r="AB569" t="str">
            <v>Yes</v>
          </cell>
          <cell r="AE569" t="str">
            <v>Yes</v>
          </cell>
        </row>
        <row r="570">
          <cell r="M570">
            <v>0</v>
          </cell>
          <cell r="AB570" t="str">
            <v>Yes</v>
          </cell>
          <cell r="AE570" t="str">
            <v>Yes</v>
          </cell>
        </row>
        <row r="571">
          <cell r="M571">
            <v>0</v>
          </cell>
          <cell r="AB571" t="str">
            <v>Yes</v>
          </cell>
          <cell r="AE571" t="str">
            <v>Yes</v>
          </cell>
        </row>
        <row r="572">
          <cell r="M572">
            <v>0</v>
          </cell>
          <cell r="AB572" t="str">
            <v>Yes</v>
          </cell>
          <cell r="AE572" t="str">
            <v>Yes</v>
          </cell>
        </row>
        <row r="573">
          <cell r="M573">
            <v>0</v>
          </cell>
          <cell r="AB573" t="str">
            <v>Yes</v>
          </cell>
          <cell r="AE573" t="str">
            <v>Yes</v>
          </cell>
        </row>
        <row r="574">
          <cell r="M574">
            <v>0</v>
          </cell>
          <cell r="AB574" t="str">
            <v>Yes</v>
          </cell>
          <cell r="AE574" t="str">
            <v>Yes</v>
          </cell>
        </row>
        <row r="575">
          <cell r="M575">
            <v>0</v>
          </cell>
          <cell r="AB575" t="str">
            <v>Yes</v>
          </cell>
          <cell r="AE575" t="str">
            <v>Yes</v>
          </cell>
        </row>
        <row r="576">
          <cell r="M576">
            <v>0</v>
          </cell>
          <cell r="AB576" t="str">
            <v>Yes</v>
          </cell>
          <cell r="AE576" t="str">
            <v>Yes</v>
          </cell>
        </row>
        <row r="577">
          <cell r="M577">
            <v>0</v>
          </cell>
          <cell r="AB577" t="str">
            <v>Yes</v>
          </cell>
          <cell r="AE577" t="str">
            <v>Yes</v>
          </cell>
        </row>
        <row r="578">
          <cell r="M578">
            <v>0</v>
          </cell>
          <cell r="AB578" t="str">
            <v>Yes</v>
          </cell>
          <cell r="AE578" t="str">
            <v>Yes</v>
          </cell>
        </row>
        <row r="579">
          <cell r="M579">
            <v>0</v>
          </cell>
          <cell r="AB579" t="str">
            <v>Yes</v>
          </cell>
          <cell r="AE579" t="str">
            <v>Yes</v>
          </cell>
        </row>
        <row r="580">
          <cell r="M580">
            <v>0</v>
          </cell>
          <cell r="AB580" t="str">
            <v>Yes</v>
          </cell>
          <cell r="AE580" t="str">
            <v>Yes</v>
          </cell>
        </row>
        <row r="581">
          <cell r="M581">
            <v>0</v>
          </cell>
          <cell r="AB581" t="str">
            <v>Yes</v>
          </cell>
          <cell r="AE581" t="str">
            <v>Yes</v>
          </cell>
        </row>
        <row r="582">
          <cell r="M582">
            <v>0</v>
          </cell>
          <cell r="AB582" t="str">
            <v>Yes</v>
          </cell>
          <cell r="AE582" t="str">
            <v>Yes</v>
          </cell>
        </row>
        <row r="583">
          <cell r="M583">
            <v>0</v>
          </cell>
          <cell r="AB583" t="str">
            <v>Yes</v>
          </cell>
          <cell r="AE583" t="str">
            <v>Yes</v>
          </cell>
        </row>
        <row r="584">
          <cell r="M584">
            <v>0</v>
          </cell>
          <cell r="AB584" t="str">
            <v>Yes</v>
          </cell>
          <cell r="AE584" t="str">
            <v>Yes</v>
          </cell>
        </row>
        <row r="585">
          <cell r="M585">
            <v>0</v>
          </cell>
          <cell r="AB585" t="str">
            <v>Yes</v>
          </cell>
          <cell r="AE585" t="str">
            <v>Yes</v>
          </cell>
        </row>
        <row r="586">
          <cell r="M586">
            <v>0</v>
          </cell>
          <cell r="AB586" t="str">
            <v>Yes</v>
          </cell>
          <cell r="AE586" t="str">
            <v>Yes</v>
          </cell>
        </row>
        <row r="587">
          <cell r="M587">
            <v>0</v>
          </cell>
          <cell r="AB587" t="str">
            <v>Yes</v>
          </cell>
          <cell r="AE587" t="str">
            <v>Yes</v>
          </cell>
        </row>
        <row r="588">
          <cell r="M588">
            <v>0</v>
          </cell>
          <cell r="AB588" t="str">
            <v>Yes</v>
          </cell>
          <cell r="AE588" t="str">
            <v>Yes</v>
          </cell>
        </row>
        <row r="589">
          <cell r="M589">
            <v>0</v>
          </cell>
          <cell r="AB589" t="str">
            <v>Yes</v>
          </cell>
          <cell r="AE589" t="str">
            <v>Yes</v>
          </cell>
        </row>
        <row r="590">
          <cell r="M590">
            <v>0</v>
          </cell>
          <cell r="AB590" t="str">
            <v>Yes</v>
          </cell>
          <cell r="AE590" t="str">
            <v>Yes</v>
          </cell>
        </row>
        <row r="591">
          <cell r="M591">
            <v>0</v>
          </cell>
          <cell r="AB591" t="str">
            <v>Yes</v>
          </cell>
          <cell r="AE591" t="str">
            <v>Yes</v>
          </cell>
        </row>
        <row r="592">
          <cell r="M592">
            <v>0</v>
          </cell>
          <cell r="AB592" t="str">
            <v>Yes</v>
          </cell>
          <cell r="AE592" t="str">
            <v>Yes</v>
          </cell>
        </row>
        <row r="593">
          <cell r="M593">
            <v>0</v>
          </cell>
          <cell r="AB593" t="str">
            <v>Yes</v>
          </cell>
          <cell r="AE593" t="str">
            <v>Yes</v>
          </cell>
        </row>
        <row r="594">
          <cell r="M594">
            <v>0</v>
          </cell>
          <cell r="AB594" t="str">
            <v>Yes</v>
          </cell>
          <cell r="AE594" t="str">
            <v>Yes</v>
          </cell>
        </row>
        <row r="595">
          <cell r="M595">
            <v>0</v>
          </cell>
          <cell r="AB595" t="str">
            <v>Yes</v>
          </cell>
          <cell r="AE595" t="str">
            <v>Yes</v>
          </cell>
        </row>
        <row r="596">
          <cell r="M596">
            <v>0</v>
          </cell>
          <cell r="AB596" t="str">
            <v>Yes</v>
          </cell>
          <cell r="AE596" t="str">
            <v>Yes</v>
          </cell>
        </row>
        <row r="597">
          <cell r="M597">
            <v>0</v>
          </cell>
          <cell r="AB597" t="str">
            <v>Yes</v>
          </cell>
          <cell r="AE597" t="str">
            <v>Yes</v>
          </cell>
        </row>
        <row r="598">
          <cell r="M598">
            <v>0</v>
          </cell>
          <cell r="AB598" t="str">
            <v>Yes</v>
          </cell>
          <cell r="AE598" t="str">
            <v>Yes</v>
          </cell>
        </row>
        <row r="599">
          <cell r="M599">
            <v>0</v>
          </cell>
          <cell r="AB599" t="str">
            <v>Yes</v>
          </cell>
          <cell r="AE599" t="str">
            <v>Yes</v>
          </cell>
        </row>
        <row r="600">
          <cell r="M600">
            <v>0</v>
          </cell>
          <cell r="AB600" t="str">
            <v>Yes</v>
          </cell>
          <cell r="AE600" t="str">
            <v>Yes</v>
          </cell>
        </row>
        <row r="601">
          <cell r="M601">
            <v>0</v>
          </cell>
          <cell r="AB601" t="str">
            <v>Yes</v>
          </cell>
          <cell r="AE601" t="str">
            <v>Yes</v>
          </cell>
        </row>
        <row r="602">
          <cell r="M602">
            <v>0</v>
          </cell>
          <cell r="AB602" t="str">
            <v>Yes</v>
          </cell>
          <cell r="AE602" t="str">
            <v>Yes</v>
          </cell>
        </row>
        <row r="603">
          <cell r="M603">
            <v>0</v>
          </cell>
          <cell r="AB603" t="str">
            <v>Yes</v>
          </cell>
          <cell r="AE603" t="str">
            <v>Yes</v>
          </cell>
        </row>
        <row r="604">
          <cell r="M604">
            <v>0</v>
          </cell>
          <cell r="AB604" t="str">
            <v>Yes</v>
          </cell>
          <cell r="AE604" t="str">
            <v>Yes</v>
          </cell>
        </row>
        <row r="605">
          <cell r="M605">
            <v>0</v>
          </cell>
          <cell r="AB605" t="str">
            <v>Yes</v>
          </cell>
          <cell r="AE605" t="str">
            <v>Yes</v>
          </cell>
        </row>
        <row r="606">
          <cell r="M606">
            <v>0</v>
          </cell>
          <cell r="AB606" t="str">
            <v>Yes</v>
          </cell>
          <cell r="AE606" t="str">
            <v>Yes</v>
          </cell>
        </row>
        <row r="607">
          <cell r="M607">
            <v>0</v>
          </cell>
          <cell r="AB607" t="str">
            <v>Yes</v>
          </cell>
          <cell r="AE607" t="str">
            <v>Yes</v>
          </cell>
        </row>
        <row r="608">
          <cell r="M608">
            <v>0</v>
          </cell>
          <cell r="AB608" t="str">
            <v>Yes</v>
          </cell>
          <cell r="AE608" t="str">
            <v>Yes</v>
          </cell>
        </row>
        <row r="609">
          <cell r="M609">
            <v>0</v>
          </cell>
          <cell r="AB609" t="str">
            <v>Yes</v>
          </cell>
          <cell r="AE609" t="str">
            <v>Yes</v>
          </cell>
        </row>
        <row r="610">
          <cell r="M610">
            <v>0</v>
          </cell>
          <cell r="AB610" t="str">
            <v>Yes</v>
          </cell>
          <cell r="AE610" t="str">
            <v>Yes</v>
          </cell>
        </row>
        <row r="611">
          <cell r="M611">
            <v>0</v>
          </cell>
          <cell r="AB611" t="str">
            <v>Yes</v>
          </cell>
          <cell r="AE611" t="str">
            <v>Yes</v>
          </cell>
        </row>
        <row r="612">
          <cell r="M612">
            <v>0</v>
          </cell>
          <cell r="AB612" t="str">
            <v>Yes</v>
          </cell>
          <cell r="AE612" t="str">
            <v>Yes</v>
          </cell>
        </row>
        <row r="613">
          <cell r="M613">
            <v>0</v>
          </cell>
          <cell r="AB613" t="str">
            <v>Yes</v>
          </cell>
          <cell r="AE613" t="str">
            <v>Yes</v>
          </cell>
        </row>
        <row r="614">
          <cell r="M614">
            <v>0</v>
          </cell>
          <cell r="AB614" t="str">
            <v>Yes</v>
          </cell>
          <cell r="AE614" t="str">
            <v>Yes</v>
          </cell>
        </row>
        <row r="615">
          <cell r="M615">
            <v>0</v>
          </cell>
          <cell r="AB615" t="str">
            <v>Yes</v>
          </cell>
          <cell r="AE615" t="str">
            <v>Yes</v>
          </cell>
        </row>
        <row r="616">
          <cell r="M616">
            <v>0</v>
          </cell>
          <cell r="AB616" t="str">
            <v>Yes</v>
          </cell>
          <cell r="AE616" t="str">
            <v>Yes</v>
          </cell>
        </row>
        <row r="617">
          <cell r="M617">
            <v>0</v>
          </cell>
          <cell r="AB617" t="str">
            <v>Yes</v>
          </cell>
          <cell r="AE617" t="str">
            <v>Yes</v>
          </cell>
        </row>
        <row r="618">
          <cell r="M618">
            <v>0</v>
          </cell>
          <cell r="AB618" t="str">
            <v>Yes</v>
          </cell>
          <cell r="AE618" t="str">
            <v>Yes</v>
          </cell>
        </row>
        <row r="619">
          <cell r="M619">
            <v>0</v>
          </cell>
          <cell r="AB619" t="str">
            <v>Yes</v>
          </cell>
          <cell r="AE619" t="str">
            <v>Yes</v>
          </cell>
        </row>
        <row r="620">
          <cell r="M620">
            <v>0</v>
          </cell>
          <cell r="AB620" t="str">
            <v>Yes</v>
          </cell>
          <cell r="AE620" t="str">
            <v>Yes</v>
          </cell>
        </row>
        <row r="621">
          <cell r="M621">
            <v>0</v>
          </cell>
          <cell r="AB621" t="str">
            <v>Yes</v>
          </cell>
          <cell r="AE621" t="str">
            <v>Yes</v>
          </cell>
        </row>
        <row r="622">
          <cell r="M622">
            <v>0</v>
          </cell>
          <cell r="AB622" t="str">
            <v>Yes</v>
          </cell>
          <cell r="AE622" t="str">
            <v>Yes</v>
          </cell>
        </row>
        <row r="623">
          <cell r="M623">
            <v>0</v>
          </cell>
          <cell r="AB623" t="str">
            <v>Yes</v>
          </cell>
          <cell r="AE623" t="str">
            <v>Yes</v>
          </cell>
        </row>
        <row r="624">
          <cell r="M624">
            <v>0</v>
          </cell>
          <cell r="AB624" t="str">
            <v>Yes</v>
          </cell>
          <cell r="AE624" t="str">
            <v>Yes</v>
          </cell>
        </row>
        <row r="625">
          <cell r="M625">
            <v>0</v>
          </cell>
          <cell r="AB625" t="str">
            <v>Yes</v>
          </cell>
          <cell r="AE625" t="str">
            <v>Yes</v>
          </cell>
        </row>
        <row r="626">
          <cell r="M626">
            <v>0</v>
          </cell>
          <cell r="AB626" t="str">
            <v>Yes</v>
          </cell>
          <cell r="AE626" t="str">
            <v>Yes</v>
          </cell>
        </row>
        <row r="627">
          <cell r="M627">
            <v>0</v>
          </cell>
          <cell r="AB627" t="str">
            <v>Yes</v>
          </cell>
          <cell r="AE627" t="str">
            <v>Yes</v>
          </cell>
        </row>
        <row r="628">
          <cell r="M628">
            <v>0</v>
          </cell>
          <cell r="AB628" t="str">
            <v>Yes</v>
          </cell>
          <cell r="AE628" t="str">
            <v>Yes</v>
          </cell>
        </row>
        <row r="629">
          <cell r="M629">
            <v>0</v>
          </cell>
          <cell r="AB629" t="str">
            <v>Yes</v>
          </cell>
          <cell r="AE629" t="str">
            <v>Yes</v>
          </cell>
        </row>
        <row r="630">
          <cell r="M630">
            <v>0</v>
          </cell>
          <cell r="AB630" t="str">
            <v>Yes</v>
          </cell>
          <cell r="AE630" t="str">
            <v>Yes</v>
          </cell>
        </row>
        <row r="631">
          <cell r="M631">
            <v>0</v>
          </cell>
          <cell r="AB631" t="str">
            <v>Yes</v>
          </cell>
          <cell r="AE631" t="str">
            <v>Yes</v>
          </cell>
        </row>
        <row r="632">
          <cell r="M632">
            <v>0</v>
          </cell>
          <cell r="AB632" t="str">
            <v>Yes</v>
          </cell>
          <cell r="AE632" t="str">
            <v>Yes</v>
          </cell>
        </row>
        <row r="633">
          <cell r="M633">
            <v>0</v>
          </cell>
          <cell r="AB633" t="str">
            <v>Yes</v>
          </cell>
          <cell r="AE633" t="str">
            <v>Yes</v>
          </cell>
        </row>
        <row r="634">
          <cell r="M634">
            <v>0</v>
          </cell>
          <cell r="AB634" t="str">
            <v>Yes</v>
          </cell>
          <cell r="AE634" t="str">
            <v>Yes</v>
          </cell>
        </row>
        <row r="635">
          <cell r="M635">
            <v>0</v>
          </cell>
          <cell r="AB635" t="str">
            <v>Yes</v>
          </cell>
          <cell r="AE635" t="str">
            <v>Yes</v>
          </cell>
        </row>
        <row r="636">
          <cell r="M636">
            <v>0</v>
          </cell>
          <cell r="AB636" t="str">
            <v>Yes</v>
          </cell>
          <cell r="AE636" t="str">
            <v>Yes</v>
          </cell>
        </row>
        <row r="637">
          <cell r="M637">
            <v>0</v>
          </cell>
          <cell r="AB637" t="str">
            <v>Yes</v>
          </cell>
          <cell r="AE637" t="str">
            <v>Yes</v>
          </cell>
        </row>
        <row r="638">
          <cell r="M638">
            <v>0</v>
          </cell>
          <cell r="AB638" t="str">
            <v>Yes</v>
          </cell>
          <cell r="AE638" t="str">
            <v>Yes</v>
          </cell>
        </row>
        <row r="639">
          <cell r="M639">
            <v>0</v>
          </cell>
          <cell r="AB639" t="str">
            <v>Yes</v>
          </cell>
          <cell r="AE639" t="str">
            <v>Yes</v>
          </cell>
        </row>
        <row r="640">
          <cell r="M640">
            <v>0</v>
          </cell>
          <cell r="AB640" t="str">
            <v>Yes</v>
          </cell>
          <cell r="AE640" t="str">
            <v>Yes</v>
          </cell>
        </row>
        <row r="641">
          <cell r="M641">
            <v>0</v>
          </cell>
          <cell r="AB641" t="str">
            <v>Yes</v>
          </cell>
          <cell r="AE641" t="str">
            <v>Yes</v>
          </cell>
        </row>
        <row r="642">
          <cell r="M642">
            <v>0</v>
          </cell>
          <cell r="AB642" t="str">
            <v>Yes</v>
          </cell>
          <cell r="AE642" t="str">
            <v>Yes</v>
          </cell>
        </row>
        <row r="643">
          <cell r="M643">
            <v>0</v>
          </cell>
          <cell r="AB643" t="str">
            <v>Yes</v>
          </cell>
          <cell r="AE643" t="str">
            <v>Yes</v>
          </cell>
        </row>
        <row r="644">
          <cell r="M644">
            <v>0</v>
          </cell>
          <cell r="AB644" t="str">
            <v>Yes</v>
          </cell>
          <cell r="AE644" t="str">
            <v>Yes</v>
          </cell>
        </row>
        <row r="645">
          <cell r="M645">
            <v>0</v>
          </cell>
          <cell r="AB645" t="str">
            <v>Yes</v>
          </cell>
          <cell r="AE645" t="str">
            <v>Yes</v>
          </cell>
        </row>
        <row r="646">
          <cell r="M646">
            <v>0</v>
          </cell>
          <cell r="AB646" t="str">
            <v>Yes</v>
          </cell>
          <cell r="AE646" t="str">
            <v>Yes</v>
          </cell>
        </row>
        <row r="647">
          <cell r="M647">
            <v>0</v>
          </cell>
          <cell r="AB647" t="str">
            <v>Yes</v>
          </cell>
          <cell r="AE647" t="str">
            <v>Yes</v>
          </cell>
        </row>
        <row r="648">
          <cell r="M648">
            <v>0</v>
          </cell>
          <cell r="AB648" t="str">
            <v>Yes</v>
          </cell>
          <cell r="AE648" t="str">
            <v>Yes</v>
          </cell>
        </row>
        <row r="649">
          <cell r="M649">
            <v>0</v>
          </cell>
          <cell r="AB649" t="str">
            <v>Yes</v>
          </cell>
          <cell r="AE649" t="str">
            <v>Yes</v>
          </cell>
        </row>
        <row r="650">
          <cell r="M650">
            <v>0</v>
          </cell>
          <cell r="AB650" t="str">
            <v>Yes</v>
          </cell>
          <cell r="AE650" t="str">
            <v>Yes</v>
          </cell>
        </row>
        <row r="651">
          <cell r="M651">
            <v>0</v>
          </cell>
          <cell r="AB651" t="str">
            <v>Yes</v>
          </cell>
          <cell r="AE651" t="str">
            <v>Yes</v>
          </cell>
        </row>
        <row r="652">
          <cell r="M652">
            <v>0</v>
          </cell>
          <cell r="AB652" t="str">
            <v>Yes</v>
          </cell>
          <cell r="AE652" t="str">
            <v>Yes</v>
          </cell>
        </row>
        <row r="653">
          <cell r="M653">
            <v>0</v>
          </cell>
          <cell r="AB653" t="str">
            <v>Yes</v>
          </cell>
          <cell r="AE653" t="str">
            <v>Yes</v>
          </cell>
        </row>
        <row r="654">
          <cell r="M654">
            <v>0</v>
          </cell>
          <cell r="AB654" t="str">
            <v>Yes</v>
          </cell>
          <cell r="AE654" t="str">
            <v>Yes</v>
          </cell>
        </row>
        <row r="655">
          <cell r="M655">
            <v>0</v>
          </cell>
          <cell r="AB655" t="str">
            <v>Yes</v>
          </cell>
          <cell r="AE655" t="str">
            <v>Yes</v>
          </cell>
        </row>
        <row r="656">
          <cell r="M656">
            <v>0</v>
          </cell>
          <cell r="AB656" t="str">
            <v>Yes</v>
          </cell>
          <cell r="AE656" t="str">
            <v>Yes</v>
          </cell>
        </row>
        <row r="657">
          <cell r="M657">
            <v>0</v>
          </cell>
          <cell r="AB657" t="str">
            <v>Yes</v>
          </cell>
          <cell r="AE657" t="str">
            <v>Yes</v>
          </cell>
        </row>
        <row r="658">
          <cell r="M658">
            <v>0</v>
          </cell>
          <cell r="AB658" t="str">
            <v>Yes</v>
          </cell>
          <cell r="AE658" t="str">
            <v>Yes</v>
          </cell>
        </row>
        <row r="659">
          <cell r="M659">
            <v>0</v>
          </cell>
          <cell r="AB659" t="str">
            <v>Yes</v>
          </cell>
          <cell r="AE659" t="str">
            <v>Yes</v>
          </cell>
        </row>
        <row r="660">
          <cell r="M660">
            <v>0</v>
          </cell>
          <cell r="AB660" t="str">
            <v>Yes</v>
          </cell>
          <cell r="AE660" t="str">
            <v>Yes</v>
          </cell>
        </row>
        <row r="661">
          <cell r="M661">
            <v>0</v>
          </cell>
          <cell r="AB661" t="str">
            <v>Yes</v>
          </cell>
          <cell r="AE661" t="str">
            <v>Yes</v>
          </cell>
        </row>
        <row r="662">
          <cell r="M662">
            <v>0</v>
          </cell>
          <cell r="AB662" t="str">
            <v>Yes</v>
          </cell>
          <cell r="AE662" t="str">
            <v>Yes</v>
          </cell>
        </row>
        <row r="663">
          <cell r="M663">
            <v>0</v>
          </cell>
          <cell r="AB663" t="str">
            <v>Yes</v>
          </cell>
          <cell r="AE663" t="str">
            <v>Yes</v>
          </cell>
        </row>
        <row r="664">
          <cell r="M664">
            <v>0</v>
          </cell>
          <cell r="AB664" t="str">
            <v>Yes</v>
          </cell>
          <cell r="AE664" t="str">
            <v>Yes</v>
          </cell>
        </row>
        <row r="665">
          <cell r="M665">
            <v>0</v>
          </cell>
          <cell r="AB665" t="str">
            <v>Yes</v>
          </cell>
          <cell r="AE665" t="str">
            <v>Yes</v>
          </cell>
        </row>
        <row r="666">
          <cell r="M666">
            <v>0</v>
          </cell>
          <cell r="AB666" t="str">
            <v>Yes</v>
          </cell>
          <cell r="AE666" t="str">
            <v>Yes</v>
          </cell>
        </row>
        <row r="667">
          <cell r="M667">
            <v>0</v>
          </cell>
          <cell r="AB667" t="str">
            <v>Yes</v>
          </cell>
          <cell r="AE667" t="str">
            <v>Yes</v>
          </cell>
        </row>
        <row r="668">
          <cell r="M668">
            <v>0</v>
          </cell>
          <cell r="AB668" t="str">
            <v>Yes</v>
          </cell>
          <cell r="AE668" t="str">
            <v>Yes</v>
          </cell>
        </row>
        <row r="669">
          <cell r="M669">
            <v>0</v>
          </cell>
          <cell r="AB669" t="str">
            <v>Yes</v>
          </cell>
          <cell r="AE669" t="str">
            <v>Yes</v>
          </cell>
        </row>
        <row r="670">
          <cell r="M670">
            <v>0</v>
          </cell>
          <cell r="AB670" t="str">
            <v>Yes</v>
          </cell>
          <cell r="AE670" t="str">
            <v>Yes</v>
          </cell>
        </row>
        <row r="671">
          <cell r="M671">
            <v>0</v>
          </cell>
          <cell r="AB671" t="str">
            <v>Yes</v>
          </cell>
          <cell r="AE671" t="str">
            <v>Yes</v>
          </cell>
        </row>
        <row r="672">
          <cell r="M672">
            <v>0</v>
          </cell>
          <cell r="AB672" t="str">
            <v>Yes</v>
          </cell>
          <cell r="AE672" t="str">
            <v>Yes</v>
          </cell>
        </row>
        <row r="673">
          <cell r="M673">
            <v>0</v>
          </cell>
          <cell r="AB673" t="str">
            <v>Yes</v>
          </cell>
          <cell r="AE673" t="str">
            <v>Yes</v>
          </cell>
        </row>
        <row r="674">
          <cell r="M674">
            <v>0</v>
          </cell>
          <cell r="AB674" t="str">
            <v>Yes</v>
          </cell>
          <cell r="AE674" t="str">
            <v>Yes</v>
          </cell>
        </row>
        <row r="675">
          <cell r="M675">
            <v>0</v>
          </cell>
          <cell r="AB675" t="str">
            <v>Yes</v>
          </cell>
          <cell r="AE675" t="str">
            <v>Yes</v>
          </cell>
        </row>
        <row r="676">
          <cell r="M676">
            <v>0</v>
          </cell>
          <cell r="AB676" t="str">
            <v>Yes</v>
          </cell>
          <cell r="AE676" t="str">
            <v>Yes</v>
          </cell>
        </row>
        <row r="677">
          <cell r="M677">
            <v>0</v>
          </cell>
          <cell r="AB677" t="str">
            <v>Yes</v>
          </cell>
          <cell r="AE677" t="str">
            <v>Yes</v>
          </cell>
        </row>
        <row r="678">
          <cell r="M678">
            <v>0</v>
          </cell>
          <cell r="AB678" t="str">
            <v>Yes</v>
          </cell>
          <cell r="AE678" t="str">
            <v>Yes</v>
          </cell>
        </row>
        <row r="679">
          <cell r="M679">
            <v>0</v>
          </cell>
          <cell r="AB679" t="str">
            <v>Yes</v>
          </cell>
          <cell r="AE679" t="str">
            <v>Yes</v>
          </cell>
        </row>
        <row r="680">
          <cell r="M680">
            <v>0</v>
          </cell>
          <cell r="AB680" t="str">
            <v>Yes</v>
          </cell>
          <cell r="AE680" t="str">
            <v>Yes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90" zoomScale="80" zoomScaleNormal="80" workbookViewId="0">
      <selection activeCell="C111" sqref="C111:C116"/>
    </sheetView>
  </sheetViews>
  <sheetFormatPr baseColWidth="10" defaultColWidth="11.44140625" defaultRowHeight="14.4" x14ac:dyDescent="0.3"/>
  <cols>
    <col min="1" max="1" width="11.44140625" style="2"/>
    <col min="2" max="2" width="25.88671875" style="5" bestFit="1" customWidth="1"/>
    <col min="3" max="3" width="11.44140625" style="6"/>
    <col min="4" max="4" width="5.5546875" style="6" customWidth="1"/>
    <col min="5" max="5" width="11.44140625" style="6"/>
    <col min="6" max="6" width="5.5546875" style="6" customWidth="1"/>
    <col min="7" max="7" width="11.44140625" style="6"/>
    <col min="8" max="8" width="5.5546875" style="6" customWidth="1"/>
    <col min="9" max="9" width="11.44140625" style="6"/>
    <col min="10" max="10" width="5.5546875" style="6" customWidth="1"/>
    <col min="11" max="11" width="11.44140625" style="6"/>
    <col min="12" max="12" width="6" style="6" bestFit="1" customWidth="1"/>
    <col min="13" max="13" width="11.44140625" style="6"/>
    <col min="14" max="14" width="8.109375" style="6" bestFit="1" customWidth="1"/>
    <col min="15" max="15" width="11.44140625" style="6"/>
    <col min="16" max="16" width="6" style="6" bestFit="1" customWidth="1"/>
    <col min="17" max="17" width="11.44140625" style="6"/>
    <col min="18" max="18" width="6" style="6" bestFit="1" customWidth="1"/>
    <col min="19" max="19" width="11.44140625" style="6"/>
    <col min="20" max="20" width="6" style="6" bestFit="1" customWidth="1"/>
    <col min="21" max="21" width="11.44140625" style="6"/>
    <col min="22" max="22" width="6" style="6" bestFit="1" customWidth="1"/>
    <col min="23" max="23" width="11.44140625" style="6"/>
    <col min="24" max="24" width="6" style="6" bestFit="1" customWidth="1"/>
    <col min="25" max="25" width="11.44140625" style="6"/>
    <col min="26" max="26" width="5.5546875" style="6" customWidth="1"/>
    <col min="27" max="27" width="11.44140625" style="6"/>
    <col min="28" max="28" width="6" style="6" bestFit="1" customWidth="1"/>
    <col min="29" max="29" width="11.44140625" style="6"/>
    <col min="30" max="30" width="6" style="6" bestFit="1" customWidth="1"/>
    <col min="31" max="31" width="11.44140625" style="6"/>
    <col min="32" max="32" width="6" style="6" bestFit="1" customWidth="1"/>
    <col min="33" max="16384" width="11.44140625" style="2"/>
  </cols>
  <sheetData>
    <row r="1" spans="1:32" x14ac:dyDescent="0.3">
      <c r="B1" s="1" t="s">
        <v>26</v>
      </c>
      <c r="C1" s="1" t="s">
        <v>3</v>
      </c>
      <c r="D1" s="1"/>
      <c r="E1" s="1" t="s">
        <v>4</v>
      </c>
      <c r="F1" s="1"/>
      <c r="G1" s="1" t="s">
        <v>5</v>
      </c>
      <c r="H1" s="1"/>
      <c r="I1" s="1" t="s">
        <v>6</v>
      </c>
      <c r="J1" s="1"/>
      <c r="K1" s="1" t="s">
        <v>7</v>
      </c>
      <c r="L1" s="1"/>
      <c r="M1" s="1" t="s">
        <v>8</v>
      </c>
      <c r="N1" s="1"/>
      <c r="O1" s="1" t="s">
        <v>9</v>
      </c>
      <c r="P1" s="1"/>
      <c r="Q1" s="1" t="s">
        <v>10</v>
      </c>
      <c r="R1" s="1"/>
      <c r="S1" s="1" t="s">
        <v>11</v>
      </c>
      <c r="T1" s="1"/>
      <c r="U1" s="1" t="s">
        <v>12</v>
      </c>
      <c r="V1" s="1"/>
      <c r="W1" s="1" t="s">
        <v>13</v>
      </c>
      <c r="X1" s="1"/>
      <c r="Y1" s="1" t="s">
        <v>14</v>
      </c>
      <c r="Z1" s="1"/>
      <c r="AA1" s="1" t="s">
        <v>15</v>
      </c>
      <c r="AB1" s="1"/>
      <c r="AC1" s="1" t="s">
        <v>16</v>
      </c>
      <c r="AD1" s="1"/>
      <c r="AE1" s="1" t="s">
        <v>17</v>
      </c>
      <c r="AF1" s="1"/>
    </row>
    <row r="2" spans="1:32" ht="14.4" customHeight="1" x14ac:dyDescent="0.3">
      <c r="A2" s="24" t="s">
        <v>23</v>
      </c>
      <c r="B2" s="3"/>
      <c r="C2" s="13"/>
      <c r="D2" s="14" t="s">
        <v>22</v>
      </c>
      <c r="E2" s="14"/>
      <c r="F2" s="14" t="s">
        <v>22</v>
      </c>
      <c r="G2" s="14"/>
      <c r="H2" s="14" t="s">
        <v>22</v>
      </c>
      <c r="I2" s="14"/>
      <c r="J2" s="14" t="s">
        <v>22</v>
      </c>
      <c r="K2" s="14"/>
      <c r="L2" s="14" t="s">
        <v>22</v>
      </c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32" x14ac:dyDescent="0.3">
      <c r="A3" s="24"/>
      <c r="B3" s="7" t="s">
        <v>18</v>
      </c>
      <c r="C3" s="15" t="s">
        <v>30</v>
      </c>
      <c r="D3" s="15">
        <v>10</v>
      </c>
      <c r="E3" s="15">
        <f>COUNTIFS('[1]Ticket review'!E:E,"&lt;01/03/2012",'[1]Ticket review'!E:E,"&gt;=01/02/2012",'[1]Ticket review'!B:B,"E1")</f>
        <v>0</v>
      </c>
      <c r="F3" s="15" t="e">
        <f>IF(#REF!=0,"-",E3/#REF!)</f>
        <v>#REF!</v>
      </c>
      <c r="G3" s="15">
        <f>COUNTIFS('[1]Ticket review'!E:E,"&lt;01/04/2012",'[1]Ticket review'!E:E,"&gt;=01/03/2012",'[1]Ticket review'!B:B,"E1")</f>
        <v>0</v>
      </c>
      <c r="H3" s="15" t="e">
        <f>IF(#REF!=0,"-",G3/#REF!)</f>
        <v>#REF!</v>
      </c>
      <c r="I3" s="15">
        <f>COUNTIFS('[1]Ticket review'!E:E,"&lt;01/05/2012",'[1]Ticket review'!E:E,"&gt;=01/04/2012",'[1]Ticket review'!B:B,"E1")</f>
        <v>0</v>
      </c>
      <c r="J3" s="15" t="e">
        <f>IF(#REF!=0,"-",I3/#REF!)</f>
        <v>#REF!</v>
      </c>
      <c r="K3" s="15">
        <f>COUNTIFS('[1]Ticket review'!E:E,"&lt;01/06/2012",'[1]Ticket review'!E:E,"&gt;=01/05/2012",'[1]Ticket review'!B:B,"E1")</f>
        <v>0</v>
      </c>
      <c r="L3" s="15" t="e">
        <f>IF(#REF!=0,"-",K3/#REF!)</f>
        <v>#REF!</v>
      </c>
      <c r="M3" s="15">
        <f>COUNTIFS('[1]Ticket review'!E:E,"&lt;01/07/2012",'[1]Ticket review'!E:E,"&gt;=01/06/2012",'[1]Ticket review'!B:B,"E1")</f>
        <v>0</v>
      </c>
      <c r="N3" s="15" t="e">
        <f>IF(#REF!=0,"-",M3/#REF!)</f>
        <v>#REF!</v>
      </c>
      <c r="O3" s="15">
        <f>COUNTIFS('[1]Ticket review'!E:E,"&lt;01/08/2012",'[1]Ticket review'!E:E,"&gt;=01/07/2012",'[1]Ticket review'!B:B,"E1")</f>
        <v>0</v>
      </c>
      <c r="P3" s="15" t="e">
        <f>IF(#REF!=0,"-",O3/#REF!)</f>
        <v>#REF!</v>
      </c>
      <c r="Q3" s="15">
        <f>COUNTIFS('[1]Ticket review'!E:E,"&lt;01/09/2012",'[1]Ticket review'!E:E,"&gt;=01/08/2012",'[1]Ticket review'!B:B,"E1")</f>
        <v>0</v>
      </c>
      <c r="R3" s="15" t="e">
        <f>IF(#REF!=0,"-",Q3/#REF!)</f>
        <v>#REF!</v>
      </c>
      <c r="S3" s="15">
        <f>COUNTIFS('[1]Ticket review'!E:E,"&lt;01/10/2012",'[1]Ticket review'!E:E,"&gt;=01/09/2012",'[1]Ticket review'!B:B,"E1")</f>
        <v>0</v>
      </c>
      <c r="T3" s="15" t="e">
        <f>IF(#REF!=0,"-",S3/#REF!)</f>
        <v>#REF!</v>
      </c>
      <c r="U3" s="15">
        <f>COUNTIFS('[1]Ticket review'!E:E,"&lt;01/11/2012",'[1]Ticket review'!E:E,"&gt;=01/10/2012",'[1]Ticket review'!B:B,"E1")</f>
        <v>0</v>
      </c>
      <c r="V3" s="15" t="e">
        <f>IF(#REF!=0,"-",U3/#REF!)</f>
        <v>#REF!</v>
      </c>
      <c r="W3" s="15">
        <f>COUNTIFS('[1]Ticket review'!E:E,"&lt;01/12/2012",'[1]Ticket review'!E:E,"&gt;=01/11/2012",'[1]Ticket review'!B:B,"E1")</f>
        <v>0</v>
      </c>
      <c r="X3" s="15" t="e">
        <f>IF(#REF!=0,"-",W3/#REF!)</f>
        <v>#REF!</v>
      </c>
      <c r="Y3" s="15">
        <f>COUNTIFS('[1]Ticket review'!E:E,"&lt;01/01/2013",'[1]Ticket review'!E:E,"&gt;=01/12/2012",'[1]Ticket review'!B:B,"E1")</f>
        <v>0</v>
      </c>
      <c r="Z3" s="15" t="e">
        <f>IF(#REF!=0,"-",Y3/#REF!)</f>
        <v>#REF!</v>
      </c>
      <c r="AA3" s="15">
        <f>COUNTIFS('[1]Ticket review'!M:M,"&lt;01/10/2012",'[1]Ticket review'!M:M,"&gt;=01/09/2012",'[1]Ticket review'!J:J,"E1")</f>
        <v>0</v>
      </c>
      <c r="AB3" s="15" t="e">
        <f>IF(#REF!=0,"-",AA3/#REF!)</f>
        <v>#REF!</v>
      </c>
      <c r="AC3" s="15">
        <f>COUNTIFS('[1]Ticket review'!M:M,"&lt;01/11/2012",'[1]Ticket review'!M:M,"&gt;=01/10/2012",'[1]Ticket review'!J:J,"E1")</f>
        <v>0</v>
      </c>
      <c r="AD3" s="15" t="e">
        <f>IF(#REF!=0,"-",AC3/#REF!)</f>
        <v>#REF!</v>
      </c>
      <c r="AE3" s="15">
        <f>COUNTIFS('[1]Ticket review'!M:M,"&lt;01/12/2012",'[1]Ticket review'!M:M,"&gt;=01/11/2012",'[1]Ticket review'!J:J,"E1")</f>
        <v>0</v>
      </c>
      <c r="AF3" s="15" t="e">
        <f>IF(#REF!=0,"-",AE3/#REF!)</f>
        <v>#REF!</v>
      </c>
    </row>
    <row r="4" spans="1:32" x14ac:dyDescent="0.3">
      <c r="A4" s="24"/>
      <c r="B4" s="8"/>
      <c r="C4" s="15" t="s">
        <v>31</v>
      </c>
      <c r="D4" s="15">
        <v>10</v>
      </c>
      <c r="E4" s="15">
        <f>COUNTIFS('[1]Ticket review'!E2:E208,"&lt;01/03/2012",'[1]Ticket review'!E2:E208,"&gt;=01/02/2012",'[1]Ticket review'!B2:B208,"E4")</f>
        <v>0</v>
      </c>
      <c r="F4" s="15" t="e">
        <f>IF(#REF!=0,"-",E4/#REF!)</f>
        <v>#REF!</v>
      </c>
      <c r="G4" s="15">
        <f>COUNTIFS('[1]Ticket review'!E:E,"&lt;01/04/2012",'[1]Ticket review'!E:E,"&gt;=01/03/2012",'[1]Ticket review'!B:B,"E4")</f>
        <v>0</v>
      </c>
      <c r="H4" s="15" t="e">
        <f>IF(#REF!=0,"-",G4/#REF!)</f>
        <v>#REF!</v>
      </c>
      <c r="I4" s="15">
        <f>COUNTIFS('[1]Ticket review'!E:E,"&lt;01/05/2012",'[1]Ticket review'!E:E,"&gt;=01/04/2012",'[1]Ticket review'!B:B,"E4")</f>
        <v>0</v>
      </c>
      <c r="J4" s="15" t="e">
        <f>IF(#REF!=0,"-",I4/#REF!)</f>
        <v>#REF!</v>
      </c>
      <c r="K4" s="15">
        <f>COUNTIFS('[1]Ticket review'!E:E,"&lt;01/06/2012",'[1]Ticket review'!E:E,"&gt;=01/05/2012",'[1]Ticket review'!B:B,"E4")</f>
        <v>0</v>
      </c>
      <c r="L4" s="15" t="e">
        <f>IF(#REF!=0,"-",K4/#REF!)</f>
        <v>#REF!</v>
      </c>
      <c r="M4" s="15">
        <f>COUNTIFS('[1]Ticket review'!E:E,"&lt;01/07/2012",'[1]Ticket review'!E:E,"&gt;=01/06/2012",'[1]Ticket review'!B:B,"E4")</f>
        <v>0</v>
      </c>
      <c r="N4" s="15" t="e">
        <f>IF(#REF!=0,"-",M4/#REF!)</f>
        <v>#REF!</v>
      </c>
      <c r="O4" s="15">
        <f>COUNTIFS('[1]Ticket review'!E:E,"&lt;01/08/2012",'[1]Ticket review'!E:E,"&gt;=01/07/2012",'[1]Ticket review'!B:B,"E4")</f>
        <v>0</v>
      </c>
      <c r="P4" s="15" t="e">
        <f>IF(#REF!=0,"-",O4/#REF!)</f>
        <v>#REF!</v>
      </c>
      <c r="Q4" s="15">
        <f>COUNTIFS('[1]Ticket review'!E:E,"&lt;01/09/2012",'[1]Ticket review'!E:E,"&gt;=01/08/2012",'[1]Ticket review'!B:B,"E4")</f>
        <v>0</v>
      </c>
      <c r="R4" s="15" t="e">
        <f>IF(#REF!=0,"-",Q4/#REF!)</f>
        <v>#REF!</v>
      </c>
      <c r="S4" s="15">
        <f>COUNTIFS('[1]Ticket review'!E:E,"&lt;01/10/2012",'[1]Ticket review'!E:E,"&gt;=01/09/2012",'[1]Ticket review'!B:B,"E4")</f>
        <v>0</v>
      </c>
      <c r="T4" s="15" t="e">
        <f>IF(#REF!=0,"-",S4/#REF!)</f>
        <v>#REF!</v>
      </c>
      <c r="U4" s="15">
        <f>COUNTIFS('[1]Ticket review'!E:E,"&lt;01/11/2012",'[1]Ticket review'!E:E,"&gt;=01/10/2012",'[1]Ticket review'!B:B,"E4")</f>
        <v>0</v>
      </c>
      <c r="V4" s="15" t="e">
        <f>IF(#REF!=0,"-",U4/#REF!)</f>
        <v>#REF!</v>
      </c>
      <c r="W4" s="15">
        <f>COUNTIFS('[1]Ticket review'!E:E,"&lt;01/12/2012",'[1]Ticket review'!E:E,"&gt;=01/11/2012",'[1]Ticket review'!B:B,"E4")</f>
        <v>0</v>
      </c>
      <c r="X4" s="15" t="e">
        <f>IF(#REF!=0,"-",W4/#REF!)</f>
        <v>#REF!</v>
      </c>
      <c r="Y4" s="15">
        <f>COUNTIFS('[1]Ticket review'!E:E,"&lt;01/01/2013",'[1]Ticket review'!E:E,"&gt;=01/12/2012",'[1]Ticket review'!B:B,"E4")</f>
        <v>0</v>
      </c>
      <c r="Z4" s="15" t="e">
        <f>IF(#REF!=0,"-",Y4/#REF!)</f>
        <v>#REF!</v>
      </c>
      <c r="AA4" s="15">
        <f>COUNTIFS('[1]Ticket review'!M:M,"&lt;01/10/2012",'[1]Ticket review'!M:M,"&gt;=01/09/2012",'[1]Ticket review'!J:J,"E4")</f>
        <v>0</v>
      </c>
      <c r="AB4" s="15" t="e">
        <f>IF(#REF!=0,"-",AA4/#REF!)</f>
        <v>#REF!</v>
      </c>
      <c r="AC4" s="15">
        <f>COUNTIFS('[1]Ticket review'!M:M,"&lt;01/11/2012",'[1]Ticket review'!M:M,"&gt;=01/10/2012",'[1]Ticket review'!J:J,"E4")</f>
        <v>0</v>
      </c>
      <c r="AD4" s="15" t="e">
        <f>IF(#REF!=0,"-",AC4/#REF!)</f>
        <v>#REF!</v>
      </c>
      <c r="AE4" s="15">
        <f>COUNTIFS('[1]Ticket review'!M:M,"&lt;01/12/2012",'[1]Ticket review'!M:M,"&gt;=01/11/2012",'[1]Ticket review'!J:J,"E4")</f>
        <v>0</v>
      </c>
      <c r="AF4" s="15" t="e">
        <f>IF(#REF!=0,"-",AE4/#REF!)</f>
        <v>#REF!</v>
      </c>
    </row>
    <row r="5" spans="1:32" x14ac:dyDescent="0.3">
      <c r="A5" s="24"/>
      <c r="B5" s="8"/>
      <c r="C5" s="15" t="s">
        <v>32</v>
      </c>
      <c r="D5" s="15">
        <v>10</v>
      </c>
      <c r="E5" s="15">
        <f>COUNTIFS('[1]Ticket review'!E:E,"&lt;01/03/2012",'[1]Ticket review'!E:E,"&gt;=01/02/2012",'[1]Ticket review'!B:B,"R1")</f>
        <v>0</v>
      </c>
      <c r="F5" s="15" t="e">
        <f>IF(#REF!=0,"-",E5/#REF!)</f>
        <v>#REF!</v>
      </c>
      <c r="G5" s="15">
        <f>COUNTIFS('[1]Ticket review'!E:E,"&lt;01/04/2012",'[1]Ticket review'!E:E,"&gt;=01/03/2012",'[1]Ticket review'!B:B,"R1")</f>
        <v>0</v>
      </c>
      <c r="H5" s="15" t="e">
        <f>IF(#REF!=0,"-",G5/#REF!)</f>
        <v>#REF!</v>
      </c>
      <c r="I5" s="15">
        <f>COUNTIFS('[1]Ticket review'!E:E,"&lt;01/05/2012",'[1]Ticket review'!E:E,"&gt;=01/04/2012",'[1]Ticket review'!B:B,"R1")</f>
        <v>0</v>
      </c>
      <c r="J5" s="15" t="e">
        <f>IF(#REF!=0,"-",I5/#REF!)</f>
        <v>#REF!</v>
      </c>
      <c r="K5" s="15">
        <f>COUNTIFS('[1]Ticket review'!E:E,"&lt;01/06/2012",'[1]Ticket review'!E:E,"&gt;=01/05/2012",'[1]Ticket review'!B:B,"R1")</f>
        <v>0</v>
      </c>
      <c r="L5" s="15" t="e">
        <f>IF(#REF!=0,"-",K5/#REF!)</f>
        <v>#REF!</v>
      </c>
      <c r="M5" s="15">
        <f>COUNTIFS('[1]Ticket review'!E:E,"&lt;01/07/2012",'[1]Ticket review'!E:E,"&gt;=01/06/2012",'[1]Ticket review'!B:B,"R1")</f>
        <v>0</v>
      </c>
      <c r="N5" s="15" t="e">
        <f>IF(#REF!=0,"-",M5/#REF!)</f>
        <v>#REF!</v>
      </c>
      <c r="O5" s="15">
        <f>COUNTIFS('[1]Ticket review'!E:E,"&lt;01/08/2012",'[1]Ticket review'!E:E,"&gt;=01/07/2012",'[1]Ticket review'!B:B,"R1")</f>
        <v>0</v>
      </c>
      <c r="P5" s="15" t="e">
        <f>IF(#REF!=0,"-",O5/#REF!)</f>
        <v>#REF!</v>
      </c>
      <c r="Q5" s="15">
        <f>COUNTIFS('[1]Ticket review'!E:E,"&lt;01/09/2012",'[1]Ticket review'!E:E,"&gt;=01/08/2012",'[1]Ticket review'!B:B,"R1")</f>
        <v>0</v>
      </c>
      <c r="R5" s="15" t="e">
        <f>IF(#REF!=0,"-",Q5/#REF!)</f>
        <v>#REF!</v>
      </c>
      <c r="S5" s="15">
        <f>COUNTIFS('[1]Ticket review'!E:E,"&lt;01/10/2012",'[1]Ticket review'!E:E,"&gt;=01/09/2012",'[1]Ticket review'!B:B,"R1")</f>
        <v>0</v>
      </c>
      <c r="T5" s="15" t="e">
        <f>IF(#REF!=0,"-",S5/#REF!)</f>
        <v>#REF!</v>
      </c>
      <c r="U5" s="15">
        <f>COUNTIFS('[1]Ticket review'!E:E,"&lt;01/11/2012",'[1]Ticket review'!E:E,"&gt;=01/10/2012",'[1]Ticket review'!B:B,"R1")</f>
        <v>0</v>
      </c>
      <c r="V5" s="15" t="e">
        <f>IF(#REF!=0,"-",U5/#REF!)</f>
        <v>#REF!</v>
      </c>
      <c r="W5" s="15">
        <f>COUNTIFS('[1]Ticket review'!E:E,"&lt;01/12/2012",'[1]Ticket review'!E:E,"&gt;=01/11/2012",'[1]Ticket review'!B:B,"R1")</f>
        <v>0</v>
      </c>
      <c r="X5" s="15" t="e">
        <f>IF(#REF!=0,"-",W5/#REF!)</f>
        <v>#REF!</v>
      </c>
      <c r="Y5" s="15">
        <f>COUNTIFS('[1]Ticket review'!E:E,"&lt;01/01/2013",'[1]Ticket review'!E:E,"&gt;=01/12/2012",'[1]Ticket review'!B:B,"R1")</f>
        <v>0</v>
      </c>
      <c r="Z5" s="15" t="e">
        <f>IF(#REF!=0,"-",Y5/#REF!)</f>
        <v>#REF!</v>
      </c>
      <c r="AA5" s="15">
        <f>COUNTIFS('[1]Ticket review'!M:M,"&lt;01/10/2012",'[1]Ticket review'!M:M,"&gt;=01/09/2012",'[1]Ticket review'!J:J,"R1")</f>
        <v>0</v>
      </c>
      <c r="AB5" s="15" t="e">
        <f>IF(#REF!=0,"-",AA5/#REF!)</f>
        <v>#REF!</v>
      </c>
      <c r="AC5" s="15">
        <f>COUNTIFS('[1]Ticket review'!M:M,"&lt;01/11/2012",'[1]Ticket review'!M:M,"&gt;=01/10/2012",'[1]Ticket review'!J:J,"R1")</f>
        <v>0</v>
      </c>
      <c r="AD5" s="15" t="e">
        <f>IF(#REF!=0,"-",AC5/#REF!)</f>
        <v>#REF!</v>
      </c>
      <c r="AE5" s="15">
        <f>COUNTIFS('[1]Ticket review'!M:M,"&lt;01/12/2012",'[1]Ticket review'!M:M,"&gt;=01/11/2012",'[1]Ticket review'!J:J,"R1")</f>
        <v>0</v>
      </c>
      <c r="AF5" s="15" t="e">
        <f>IF(#REF!=0,"-",AE5/#REF!)</f>
        <v>#REF!</v>
      </c>
    </row>
    <row r="6" spans="1:32" x14ac:dyDescent="0.3">
      <c r="A6" s="24"/>
      <c r="B6" s="8"/>
      <c r="C6" s="15" t="s">
        <v>33</v>
      </c>
      <c r="D6" s="15">
        <v>10</v>
      </c>
      <c r="E6" s="15">
        <f>COUNTIFS('[1]Ticket review'!E:E,"&lt;01/03/2012",'[1]Ticket review'!E:E,"&gt;=01/02/2012",'[1]Ticket review'!B:B,"R3")</f>
        <v>0</v>
      </c>
      <c r="F6" s="15" t="e">
        <f>IF(#REF!=0,"-",E6/#REF!)</f>
        <v>#REF!</v>
      </c>
      <c r="G6" s="15">
        <f>COUNTIFS('[1]Ticket review'!E:E,"&lt;01/04/2012",'[1]Ticket review'!E:E,"&gt;=01/03/2012",'[1]Ticket review'!B:B,"R3")</f>
        <v>1</v>
      </c>
      <c r="H6" s="15" t="e">
        <f>IF(#REF!=0,"-",G6/#REF!)</f>
        <v>#REF!</v>
      </c>
      <c r="I6" s="15">
        <f>COUNTIFS('[1]Ticket review'!E:E,"&lt;01/05/2012",'[1]Ticket review'!E:E,"&gt;=01/04/2012",'[1]Ticket review'!B:B,"R3")</f>
        <v>0</v>
      </c>
      <c r="J6" s="15" t="e">
        <f>IF(#REF!=0,"-",I6/#REF!)</f>
        <v>#REF!</v>
      </c>
      <c r="K6" s="15">
        <f>COUNTIFS('[1]Ticket review'!E:E,"&lt;01/06/2012",'[1]Ticket review'!E:E,"&gt;=01/05/2012",'[1]Ticket review'!B:B,"R3")</f>
        <v>0</v>
      </c>
      <c r="L6" s="15" t="e">
        <f>IF(#REF!=0,"-",K6/#REF!)</f>
        <v>#REF!</v>
      </c>
      <c r="M6" s="15">
        <f>COUNTIFS('[1]Ticket review'!E:E,"&lt;01/07/2012",'[1]Ticket review'!E:E,"&gt;=01/06/2012",'[1]Ticket review'!B:B,"R3")</f>
        <v>0</v>
      </c>
      <c r="N6" s="15" t="e">
        <f>IF(#REF!=0,"-",M6/#REF!)</f>
        <v>#REF!</v>
      </c>
      <c r="O6" s="15">
        <f>COUNTIFS('[1]Ticket review'!E:E,"&lt;01/08/2012",'[1]Ticket review'!E:E,"&gt;=01/07/2012",'[1]Ticket review'!B:B,"R3")</f>
        <v>0</v>
      </c>
      <c r="P6" s="15" t="e">
        <f>IF(#REF!=0,"-",O6/#REF!)</f>
        <v>#REF!</v>
      </c>
      <c r="Q6" s="15">
        <f>COUNTIFS('[1]Ticket review'!E:E,"&lt;01/09/2012",'[1]Ticket review'!E:E,"&gt;=01/08/2012",'[1]Ticket review'!B:B,"R3")</f>
        <v>0</v>
      </c>
      <c r="R6" s="15" t="e">
        <f>IF(#REF!=0,"-",Q6/#REF!)</f>
        <v>#REF!</v>
      </c>
      <c r="S6" s="15">
        <f>COUNTIFS('[1]Ticket review'!E:E,"&lt;01/10/2012",'[1]Ticket review'!E:E,"&gt;=01/09/2012",'[1]Ticket review'!B:B,"R3")</f>
        <v>0</v>
      </c>
      <c r="T6" s="15" t="e">
        <f>IF(#REF!=0,"-",S6/#REF!)</f>
        <v>#REF!</v>
      </c>
      <c r="U6" s="15">
        <f>COUNTIFS('[1]Ticket review'!E:E,"&lt;01/11/2012",'[1]Ticket review'!E:E,"&gt;=01/10/2012",'[1]Ticket review'!B:B,"R3")</f>
        <v>0</v>
      </c>
      <c r="V6" s="15" t="e">
        <f>IF(#REF!=0,"-",U6/#REF!)</f>
        <v>#REF!</v>
      </c>
      <c r="W6" s="15">
        <f>COUNTIFS('[1]Ticket review'!E:E,"&lt;01/12/2012",'[1]Ticket review'!E:E,"&gt;=01/11/2012",'[1]Ticket review'!B:B,"R3")</f>
        <v>0</v>
      </c>
      <c r="X6" s="15" t="e">
        <f>IF(#REF!=0,"-",W6/#REF!)</f>
        <v>#REF!</v>
      </c>
      <c r="Y6" s="15">
        <f>COUNTIFS('[1]Ticket review'!E:E,"&lt;01/01/2013",'[1]Ticket review'!E:E,"&gt;=01/12/2012",'[1]Ticket review'!B:B,"R3")</f>
        <v>0</v>
      </c>
      <c r="Z6" s="15" t="e">
        <f>IF(#REF!=0,"-",Y6/#REF!)</f>
        <v>#REF!</v>
      </c>
      <c r="AA6" s="15">
        <f>COUNTIFS('[1]Ticket review'!M:M,"&lt;01/10/2012",'[1]Ticket review'!M:M,"&gt;=01/09/2012",'[1]Ticket review'!J:J,"R3")</f>
        <v>0</v>
      </c>
      <c r="AB6" s="15" t="e">
        <f>IF(#REF!=0,"-",AA6/#REF!)</f>
        <v>#REF!</v>
      </c>
      <c r="AC6" s="15">
        <f>COUNTIFS('[1]Ticket review'!M:M,"&lt;01/11/2012",'[1]Ticket review'!M:M,"&gt;=01/10/2012",'[1]Ticket review'!J:J,"R3")</f>
        <v>0</v>
      </c>
      <c r="AD6" s="15" t="e">
        <f>IF(#REF!=0,"-",AC6/#REF!)</f>
        <v>#REF!</v>
      </c>
      <c r="AE6" s="15">
        <f>COUNTIFS('[1]Ticket review'!M:M,"&lt;01/12/2012",'[1]Ticket review'!M:M,"&gt;=01/11/2012",'[1]Ticket review'!J:J,"R3")</f>
        <v>0</v>
      </c>
      <c r="AF6" s="15" t="e">
        <f>IF(#REF!=0,"-",AE6/#REF!)</f>
        <v>#REF!</v>
      </c>
    </row>
    <row r="7" spans="1:32" x14ac:dyDescent="0.3">
      <c r="A7" s="24"/>
      <c r="B7" s="8"/>
      <c r="C7" s="15" t="s">
        <v>34</v>
      </c>
      <c r="D7" s="15">
        <v>10</v>
      </c>
      <c r="E7" s="15">
        <f>COUNTIFS('[1]Ticket review'!E:E,"&lt;01/03/2012",'[1]Ticket review'!E:E,"&gt;=01/02/2012",'[1]Ticket review'!B:B,"R5")</f>
        <v>0</v>
      </c>
      <c r="F7" s="15" t="e">
        <f>IF(#REF!=0,"-",E7/#REF!)</f>
        <v>#REF!</v>
      </c>
      <c r="G7" s="15">
        <f>COUNTIFS('[1]Ticket review'!E:E,"&lt;01/04/2012",'[1]Ticket review'!E:E,"&gt;=01/03/2012",'[1]Ticket review'!B:B,"R5")</f>
        <v>0</v>
      </c>
      <c r="H7" s="15" t="e">
        <f>IF(#REF!=0,"-",G7/#REF!)</f>
        <v>#REF!</v>
      </c>
      <c r="I7" s="15">
        <f>COUNTIFS('[1]Ticket review'!E:E,"&lt;01/05/2012",'[1]Ticket review'!E:E,"&gt;=01/04/2012",'[1]Ticket review'!B:B,"R5")</f>
        <v>0</v>
      </c>
      <c r="J7" s="15" t="e">
        <f>IF(#REF!=0,"-",I7/#REF!)</f>
        <v>#REF!</v>
      </c>
      <c r="K7" s="15">
        <f>COUNTIFS('[1]Ticket review'!E:E,"&lt;01/06/2012",'[1]Ticket review'!E:E,"&gt;=01/05/2012",'[1]Ticket review'!B:B,"R5")</f>
        <v>0</v>
      </c>
      <c r="L7" s="15" t="e">
        <f>IF(#REF!=0,"-",K7/#REF!)</f>
        <v>#REF!</v>
      </c>
      <c r="M7" s="15">
        <f>COUNTIFS('[1]Ticket review'!E:E,"&lt;01/07/2012",'[1]Ticket review'!E:E,"&gt;=01/06/2012",'[1]Ticket review'!B:B,"R5")</f>
        <v>0</v>
      </c>
      <c r="N7" s="15" t="e">
        <f>IF(#REF!=0,"-",M7/#REF!)</f>
        <v>#REF!</v>
      </c>
      <c r="O7" s="15">
        <f>COUNTIFS('[1]Ticket review'!E:E,"&lt;01/08/2012",'[1]Ticket review'!E:E,"&gt;=01/07/2012",'[1]Ticket review'!B:B,"R5")</f>
        <v>0</v>
      </c>
      <c r="P7" s="15" t="e">
        <f>IF(#REF!=0,"-",O7/#REF!)</f>
        <v>#REF!</v>
      </c>
      <c r="Q7" s="15">
        <f>COUNTIFS('[1]Ticket review'!E:E,"&lt;01/09/2012",'[1]Ticket review'!E:E,"&gt;=01/08/2012",'[1]Ticket review'!B:B,"R5")</f>
        <v>0</v>
      </c>
      <c r="R7" s="15" t="e">
        <f>IF(#REF!=0,"-",Q7/#REF!)</f>
        <v>#REF!</v>
      </c>
      <c r="S7" s="15">
        <f>COUNTIFS('[1]Ticket review'!E:E,"&lt;01/10/2012",'[1]Ticket review'!E:E,"&gt;=01/09/2012",'[1]Ticket review'!B:B,"R5")</f>
        <v>0</v>
      </c>
      <c r="T7" s="15" t="e">
        <f>IF(#REF!=0,"-",S7/#REF!)</f>
        <v>#REF!</v>
      </c>
      <c r="U7" s="15">
        <f>COUNTIFS('[1]Ticket review'!E:E,"&lt;01/11/2012",'[1]Ticket review'!E:E,"&gt;=01/10/2012",'[1]Ticket review'!B:B,"R5")</f>
        <v>0</v>
      </c>
      <c r="V7" s="15" t="e">
        <f>IF(#REF!=0,"-",U7/#REF!)</f>
        <v>#REF!</v>
      </c>
      <c r="W7" s="15">
        <f>COUNTIFS('[1]Ticket review'!E:E,"&lt;01/12/2012",'[1]Ticket review'!E:E,"&gt;=01/11/2012",'[1]Ticket review'!B:B,"R5")</f>
        <v>0</v>
      </c>
      <c r="X7" s="15" t="e">
        <f>IF(#REF!=0,"-",W7/#REF!)</f>
        <v>#REF!</v>
      </c>
      <c r="Y7" s="15">
        <f>COUNTIFS('[1]Ticket review'!E:E,"&lt;01/01/2013",'[1]Ticket review'!E:E,"&gt;=01/12/2012",'[1]Ticket review'!B:B,"R5")</f>
        <v>0</v>
      </c>
      <c r="Z7" s="15" t="e">
        <f>IF(#REF!=0,"-",Y7/#REF!)</f>
        <v>#REF!</v>
      </c>
      <c r="AA7" s="15">
        <f>COUNTIFS('[1]Ticket review'!M:M,"&lt;01/10/2012",'[1]Ticket review'!M:M,"&gt;=01/09/2012",'[1]Ticket review'!J:J,"R5")</f>
        <v>0</v>
      </c>
      <c r="AB7" s="15" t="e">
        <f>IF(#REF!=0,"-",AA7/#REF!)</f>
        <v>#REF!</v>
      </c>
      <c r="AC7" s="15">
        <f>COUNTIFS('[1]Ticket review'!M:M,"&lt;01/11/2012",'[1]Ticket review'!M:M,"&gt;=01/10/2012",'[1]Ticket review'!J:J,"R5")</f>
        <v>0</v>
      </c>
      <c r="AD7" s="15" t="e">
        <f>IF(#REF!=0,"-",AC7/#REF!)</f>
        <v>#REF!</v>
      </c>
      <c r="AE7" s="15">
        <f>COUNTIFS('[1]Ticket review'!M:M,"&lt;01/12/2012",'[1]Ticket review'!M:M,"&gt;=01/11/2012",'[1]Ticket review'!J:J,"R5")</f>
        <v>0</v>
      </c>
      <c r="AF7" s="15" t="e">
        <f>IF(#REF!=0,"-",AE7/#REF!)</f>
        <v>#REF!</v>
      </c>
    </row>
    <row r="8" spans="1:32" x14ac:dyDescent="0.3">
      <c r="A8" s="24"/>
      <c r="B8" s="9"/>
      <c r="C8" s="15" t="s">
        <v>35</v>
      </c>
      <c r="D8" s="15">
        <v>10</v>
      </c>
      <c r="E8" s="15">
        <f>COUNTIFS('[1]Ticket review'!E:E,"&lt;01/03/2012",'[1]Ticket review'!E:E,"&gt;=01/02/2012",'[1]Ticket review'!B:B,"RR")</f>
        <v>0</v>
      </c>
      <c r="F8" s="15" t="e">
        <f>IF(#REF!=0,"-",E8/#REF!)</f>
        <v>#REF!</v>
      </c>
      <c r="G8" s="15">
        <f>COUNTIFS('[1]Ticket review'!E:E,"&lt;01/04/2012",'[1]Ticket review'!E:E,"&gt;=01/03/2012",'[1]Ticket review'!B:B,"RR")</f>
        <v>0</v>
      </c>
      <c r="H8" s="15" t="e">
        <f>IF(#REF!=0,"-",G8/#REF!)</f>
        <v>#REF!</v>
      </c>
      <c r="I8" s="15">
        <f>COUNTIFS('[1]Ticket review'!E:E,"&lt;01/05/2012",'[1]Ticket review'!E:E,"&gt;=01/04/2012",'[1]Ticket review'!B:B,"RR")</f>
        <v>0</v>
      </c>
      <c r="J8" s="15" t="e">
        <f>IF(#REF!=0,"-",I8/#REF!)</f>
        <v>#REF!</v>
      </c>
      <c r="K8" s="15">
        <f>COUNTIFS('[1]Ticket review'!E:E,"&lt;01/06/2012",'[1]Ticket review'!E:E,"&gt;=01/05/2012",'[1]Ticket review'!B:B,"RR")</f>
        <v>0</v>
      </c>
      <c r="L8" s="15" t="e">
        <f>IF(#REF!=0,"-",K8/#REF!)</f>
        <v>#REF!</v>
      </c>
      <c r="M8" s="15">
        <f>COUNTIFS('[1]Ticket review'!E:E,"&lt;01/07/2012",'[1]Ticket review'!E:E,"&gt;=01/06/2012",'[1]Ticket review'!B:B,"RR")</f>
        <v>0</v>
      </c>
      <c r="N8" s="15" t="e">
        <f>IF(#REF!=0,"-",M8/#REF!)</f>
        <v>#REF!</v>
      </c>
      <c r="O8" s="15">
        <f>COUNTIFS('[1]Ticket review'!E:E,"&lt;01/08/2012",'[1]Ticket review'!E:E,"&gt;=01/07/2012",'[1]Ticket review'!B:B,"RR")</f>
        <v>0</v>
      </c>
      <c r="P8" s="15" t="e">
        <f>IF(#REF!=0,"-",O8/#REF!)</f>
        <v>#REF!</v>
      </c>
      <c r="Q8" s="15">
        <f>COUNTIFS('[1]Ticket review'!E:E,"&lt;01/09/2012",'[1]Ticket review'!E:E,"&gt;=01/08/2012",'[1]Ticket review'!B:B,"RR")</f>
        <v>0</v>
      </c>
      <c r="R8" s="15" t="e">
        <f>IF(#REF!=0,"-",Q8/#REF!)</f>
        <v>#REF!</v>
      </c>
      <c r="S8" s="15">
        <f>COUNTIFS('[1]Ticket review'!E:E,"&lt;01/10/2012",'[1]Ticket review'!E:E,"&gt;=01/09/2012",'[1]Ticket review'!B:B,"RR")</f>
        <v>0</v>
      </c>
      <c r="T8" s="15" t="e">
        <f>IF(#REF!=0,"-",S8/#REF!)</f>
        <v>#REF!</v>
      </c>
      <c r="U8" s="15">
        <f>COUNTIFS('[1]Ticket review'!E:E,"&lt;01/11/2012",'[1]Ticket review'!E:E,"&gt;=01/10/2012",'[1]Ticket review'!B:B,"RR")</f>
        <v>0</v>
      </c>
      <c r="V8" s="15" t="e">
        <f>IF(#REF!=0,"-",U8/#REF!)</f>
        <v>#REF!</v>
      </c>
      <c r="W8" s="15">
        <f>COUNTIFS('[1]Ticket review'!E:E,"&lt;01/12/2012",'[1]Ticket review'!E:E,"&gt;=01/11/2012",'[1]Ticket review'!B:B,"RR")</f>
        <v>0</v>
      </c>
      <c r="X8" s="15" t="e">
        <f>IF(#REF!=0,"-",W8/#REF!)</f>
        <v>#REF!</v>
      </c>
      <c r="Y8" s="15">
        <f>COUNTIFS('[1]Ticket review'!E:E,"&lt;01/01/2013",'[1]Ticket review'!E:E,"&gt;=01/12/2012",'[1]Ticket review'!B:B,"RR")</f>
        <v>0</v>
      </c>
      <c r="Z8" s="15" t="e">
        <f>IF(#REF!=0,"-",Y8/#REF!)</f>
        <v>#REF!</v>
      </c>
      <c r="AA8" s="15">
        <f>COUNTIFS('[1]Ticket review'!M:M,"&lt;01/10/2012",'[1]Ticket review'!M:M,"&gt;=01/09/2012",'[1]Ticket review'!J:J,"RR")</f>
        <v>0</v>
      </c>
      <c r="AB8" s="15" t="e">
        <f>IF(#REF!=0,"-",AA8/#REF!)</f>
        <v>#REF!</v>
      </c>
      <c r="AC8" s="15">
        <f>COUNTIFS('[1]Ticket review'!M:M,"&lt;01/11/2012",'[1]Ticket review'!M:M,"&gt;=01/10/2012",'[1]Ticket review'!J:J,"RR")</f>
        <v>0</v>
      </c>
      <c r="AD8" s="15" t="e">
        <f>IF(#REF!=0,"-",AC8/#REF!)</f>
        <v>#REF!</v>
      </c>
      <c r="AE8" s="15">
        <f>COUNTIFS('[1]Ticket review'!M:M,"&lt;01/12/2012",'[1]Ticket review'!M:M,"&gt;=01/11/2012",'[1]Ticket review'!J:J,"RR")</f>
        <v>0</v>
      </c>
      <c r="AF8" s="15" t="e">
        <f>IF(#REF!=0,"-",AE8/#REF!)</f>
        <v>#REF!</v>
      </c>
    </row>
    <row r="9" spans="1:32" x14ac:dyDescent="0.3">
      <c r="A9" s="24"/>
      <c r="B9" s="1" t="s">
        <v>0</v>
      </c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x14ac:dyDescent="0.3">
      <c r="A10" s="24"/>
      <c r="B10" s="10" t="s">
        <v>19</v>
      </c>
      <c r="C10" s="18" t="s">
        <v>36</v>
      </c>
      <c r="D10" s="15">
        <v>10</v>
      </c>
      <c r="E10" s="18">
        <f>COUNTIFS('[1]Ticket review'!E:E,"&lt;01/03/2012",'[1]Ticket review'!E:E,"&gt;=01/02/2012",'[1]Ticket review'!B:B,"E1",'[1]Ticket review'!AB:AB,"Yes")</f>
        <v>0</v>
      </c>
      <c r="F10" s="15" t="str">
        <f>IF(E3=0,"-",E10/E3)</f>
        <v>-</v>
      </c>
      <c r="G10" s="18">
        <f>COUNTIFS('[1]Ticket review'!E:E,"&lt;01/04/2012",'[1]Ticket review'!E:E,"&gt;=01/03/2012",'[1]Ticket review'!B:B,"E1",'[1]Ticket review'!AB:AB,"Yes")</f>
        <v>0</v>
      </c>
      <c r="H10" s="15" t="str">
        <f>IF(G3=0,"-",G10/G3)</f>
        <v>-</v>
      </c>
      <c r="I10" s="18">
        <f>COUNTIFS('[1]Ticket review'!E:E,"&lt;01/05/2012",'[1]Ticket review'!E:E,"&gt;=01/04/2012",'[1]Ticket review'!B:B,"E1",'[1]Ticket review'!AB:AB,"Yes")</f>
        <v>0</v>
      </c>
      <c r="J10" s="15" t="str">
        <f>IF(I3=0,"-",I10/I3)</f>
        <v>-</v>
      </c>
      <c r="K10" s="18">
        <f>COUNTIFS('[1]Ticket review'!E:E,"&lt;01/06/2012",'[1]Ticket review'!E:E,"&gt;=01/05/2012",'[1]Ticket review'!B:B,"E1",'[1]Ticket review'!AB:AB,"Yes")</f>
        <v>0</v>
      </c>
      <c r="L10" s="15" t="str">
        <f>IF(K3=0,"-",K10/K3)</f>
        <v>-</v>
      </c>
      <c r="M10" s="18">
        <f>COUNTIFS('[1]Ticket review'!E:E,"&lt;01/07/2012",'[1]Ticket review'!E:E,"&gt;=01/06/2012",'[1]Ticket review'!B:B,"E1",'[1]Ticket review'!AB:AB,"Yes")</f>
        <v>0</v>
      </c>
      <c r="N10" s="15" t="str">
        <f>IF(M3=0,"-",M10/M3)</f>
        <v>-</v>
      </c>
      <c r="O10" s="18">
        <f>COUNTIFS('[1]Ticket review'!E:E,"&lt;01/08/2012",'[1]Ticket review'!E:E,"&gt;=01/07/2012",'[1]Ticket review'!B:B,"E1",'[1]Ticket review'!AB:AB,"Yes")</f>
        <v>0</v>
      </c>
      <c r="P10" s="15" t="str">
        <f>IF(O3=0,"-",O10/O3)</f>
        <v>-</v>
      </c>
      <c r="Q10" s="18">
        <f>COUNTIFS('[1]Ticket review'!E:E,"&lt;01/09/2012",'[1]Ticket review'!E:E,"&gt;=01/08/2012",'[1]Ticket review'!B:B,"E1",'[1]Ticket review'!AB:AB,"Yes")</f>
        <v>0</v>
      </c>
      <c r="R10" s="15" t="str">
        <f>IF(Q3=0,"-",Q10/Q3)</f>
        <v>-</v>
      </c>
      <c r="S10" s="18">
        <f>COUNTIFS('[1]Ticket review'!E:E,"&lt;01/10/2012",'[1]Ticket review'!E:E,"&gt;=01/09/2012",'[1]Ticket review'!B:B,"E1",'[1]Ticket review'!AB:AB,"Yes")</f>
        <v>0</v>
      </c>
      <c r="T10" s="15" t="str">
        <f>IF(S3=0,"-",S10/S3)</f>
        <v>-</v>
      </c>
      <c r="U10" s="18">
        <f>COUNTIFS('[1]Ticket review'!E:E,"&lt;01/11/2012",'[1]Ticket review'!E:E,"&gt;=01/10/2012",'[1]Ticket review'!B:B,"E1",'[1]Ticket review'!AB:AB,"Yes")</f>
        <v>0</v>
      </c>
      <c r="V10" s="15" t="str">
        <f>IF(U3=0,"-",U10/U3)</f>
        <v>-</v>
      </c>
      <c r="W10" s="18">
        <f>COUNTIFS('[1]Ticket review'!E:E,"&lt;01/12/2012",'[1]Ticket review'!E:E,"&gt;=01/11/2012",'[1]Ticket review'!B:B,"E1",'[1]Ticket review'!AB:AB,"Yes")</f>
        <v>0</v>
      </c>
      <c r="X10" s="15" t="str">
        <f>IF(W3=0,"-",W10/W3)</f>
        <v>-</v>
      </c>
      <c r="Y10" s="18">
        <f>COUNTIFS('[1]Ticket review'!E:E,"&lt;01/01/2013",'[1]Ticket review'!E:E,"&gt;=01/12/2012",'[1]Ticket review'!B:B,"E1",'[1]Ticket review'!AB:AB,"Yes")</f>
        <v>0</v>
      </c>
      <c r="Z10" s="15" t="str">
        <f>IF(Y3=0,"-",Y10/Y3)</f>
        <v>-</v>
      </c>
      <c r="AA10" s="18">
        <f>COUNTIFS('[1]Ticket review'!M:M,"&lt;01/10/2012",'[1]Ticket review'!M:M,"&gt;=01/09/2012",'[1]Ticket review'!J:J,"E1",'[1]Ticket review'!AJ:AJ,"Yes")</f>
        <v>0</v>
      </c>
      <c r="AB10" s="15" t="str">
        <f>IF(AA3=0,"-",AA10/AA3)</f>
        <v>-</v>
      </c>
      <c r="AC10" s="18">
        <f>COUNTIFS('[1]Ticket review'!M:M,"&lt;01/11/2012",'[1]Ticket review'!M:M,"&gt;=01/10/2012",'[1]Ticket review'!J:J,"E1",'[1]Ticket review'!AJ:AJ,"Yes")</f>
        <v>0</v>
      </c>
      <c r="AD10" s="15" t="str">
        <f>IF(AC3=0,"-",AC10/AC3)</f>
        <v>-</v>
      </c>
      <c r="AE10" s="18">
        <f>COUNTIFS('[1]Ticket review'!M:M,"&lt;01/12/2012",'[1]Ticket review'!M:M,"&gt;=01/11/2012",'[1]Ticket review'!J:J,"E1",'[1]Ticket review'!AJ:AJ,"Yes")</f>
        <v>0</v>
      </c>
      <c r="AF10" s="15" t="str">
        <f>IF(AE3=0,"-",AE10/AE3)</f>
        <v>-</v>
      </c>
    </row>
    <row r="11" spans="1:32" x14ac:dyDescent="0.3">
      <c r="A11" s="24"/>
      <c r="B11" s="11"/>
      <c r="C11" s="18" t="s">
        <v>37</v>
      </c>
      <c r="D11" s="15">
        <v>10</v>
      </c>
      <c r="E11" s="18">
        <f>COUNTIFS('[1]Ticket review'!E:E,"&lt;01/03/2012",'[1]Ticket review'!E:E,"&gt;=01/02/2012",'[1]Ticket review'!B:B,"E4",'[1]Ticket review'!AB:AB,"Yes")</f>
        <v>0</v>
      </c>
      <c r="F11" s="15" t="str">
        <f>IF(E4=0,"-",E11/E4)</f>
        <v>-</v>
      </c>
      <c r="G11" s="18">
        <f>COUNTIFS('[1]Ticket review'!E:E,"&lt;01/04/2012",'[1]Ticket review'!E:E,"&gt;=01/03/2012",'[1]Ticket review'!B:B,"E4",'[1]Ticket review'!AB:AB,"Yes")</f>
        <v>0</v>
      </c>
      <c r="H11" s="15" t="str">
        <f>IF(G4=0,"-",G11/G4)</f>
        <v>-</v>
      </c>
      <c r="I11" s="18">
        <f>COUNTIFS('[1]Ticket review'!E:E,"&lt;01/05/2012",'[1]Ticket review'!E:E,"&gt;=01/04/2012",'[1]Ticket review'!B:B,"E4",'[1]Ticket review'!AB:AB,"Yes")</f>
        <v>0</v>
      </c>
      <c r="J11" s="15" t="str">
        <f>IF(I4=0,"-",I11/I4)</f>
        <v>-</v>
      </c>
      <c r="K11" s="18">
        <f>COUNTIFS('[1]Ticket review'!E:E,"&lt;01/06/2012",'[1]Ticket review'!E:E,"&gt;=01/05/2012",'[1]Ticket review'!B:B,"E4",'[1]Ticket review'!AB:AB,"Yes")</f>
        <v>0</v>
      </c>
      <c r="L11" s="15" t="str">
        <f>IF(K4=0,"-",K11/K4)</f>
        <v>-</v>
      </c>
      <c r="M11" s="18">
        <f>COUNTIFS('[1]Ticket review'!E:E,"&lt;01/07/2012",'[1]Ticket review'!E:E,"&gt;=01/06/2012",'[1]Ticket review'!B:B,"E4",'[1]Ticket review'!AB:AB,"Yes")</f>
        <v>0</v>
      </c>
      <c r="N11" s="15" t="str">
        <f>IF(M4=0,"-",M11/M4)</f>
        <v>-</v>
      </c>
      <c r="O11" s="18">
        <f>COUNTIFS('[1]Ticket review'!E:E,"&lt;01/08/2012",'[1]Ticket review'!E:E,"&gt;=01/07/2012",'[1]Ticket review'!B:B,"E4",'[1]Ticket review'!AB:AB,"Yes")</f>
        <v>0</v>
      </c>
      <c r="P11" s="15" t="str">
        <f>IF(O4=0,"-",O11/O4)</f>
        <v>-</v>
      </c>
      <c r="Q11" s="18">
        <f>COUNTIFS('[1]Ticket review'!E:E,"&lt;01/09/2012",'[1]Ticket review'!E:E,"&gt;=01/08/2012",'[1]Ticket review'!B:B,"E4",'[1]Ticket review'!AB:AB,"Yes")</f>
        <v>0</v>
      </c>
      <c r="R11" s="15" t="str">
        <f>IF(Q4=0,"-",Q11/Q4)</f>
        <v>-</v>
      </c>
      <c r="S11" s="18">
        <f>COUNTIFS('[1]Ticket review'!E:E,"&lt;01/10/2012",'[1]Ticket review'!E:E,"&gt;=01/09/2012",'[1]Ticket review'!B:B,"E4",'[1]Ticket review'!AB:AB,"Yes")</f>
        <v>0</v>
      </c>
      <c r="T11" s="15" t="str">
        <f>IF(S4=0,"-",S11/S4)</f>
        <v>-</v>
      </c>
      <c r="U11" s="18">
        <f>COUNTIFS('[1]Ticket review'!E:E,"&lt;01/11/2012",'[1]Ticket review'!E:E,"&gt;=01/10/2012",'[1]Ticket review'!B:B,"E4",'[1]Ticket review'!AB:AB,"Yes")</f>
        <v>0</v>
      </c>
      <c r="V11" s="15" t="str">
        <f>IF(U4=0,"-",U11/U4)</f>
        <v>-</v>
      </c>
      <c r="W11" s="18">
        <f>COUNTIFS('[1]Ticket review'!E:E,"&lt;01/12/2012",'[1]Ticket review'!E:E,"&gt;=01/11/2012",'[1]Ticket review'!B:B,"E4",'[1]Ticket review'!AB:AB,"Yes")</f>
        <v>0</v>
      </c>
      <c r="X11" s="15" t="str">
        <f>IF(W4=0,"-",W11/W4)</f>
        <v>-</v>
      </c>
      <c r="Y11" s="18">
        <f>COUNTIFS('[1]Ticket review'!E:E,"&lt;01/01/2013",'[1]Ticket review'!E:E,"&gt;=01/12/2012",'[1]Ticket review'!B:B,"E4",'[1]Ticket review'!AB:AB,"Yes")</f>
        <v>0</v>
      </c>
      <c r="Z11" s="15" t="str">
        <f>IF(Y4=0,"-",Y11/Y4)</f>
        <v>-</v>
      </c>
      <c r="AA11" s="18">
        <f>COUNTIFS('[1]Ticket review'!M:M,"&lt;01/10/2012",'[1]Ticket review'!M:M,"&gt;=01/09/2012",'[1]Ticket review'!J:J,"E4",'[1]Ticket review'!AJ:AJ,"Yes")</f>
        <v>0</v>
      </c>
      <c r="AB11" s="15" t="str">
        <f>IF(AA4=0,"-",AA11/AA4)</f>
        <v>-</v>
      </c>
      <c r="AC11" s="18">
        <f>COUNTIFS('[1]Ticket review'!M:M,"&lt;01/11/2012",'[1]Ticket review'!M:M,"&gt;=01/10/2012",'[1]Ticket review'!J:J,"E4",'[1]Ticket review'!AJ:AJ,"Yes")</f>
        <v>0</v>
      </c>
      <c r="AD11" s="15" t="str">
        <f>IF(AC4=0,"-",AC11/AC4)</f>
        <v>-</v>
      </c>
      <c r="AE11" s="18">
        <f>COUNTIFS('[1]Ticket review'!M:M,"&lt;01/12/2012",'[1]Ticket review'!M:M,"&gt;=01/11/2012",'[1]Ticket review'!J:J,"E4",'[1]Ticket review'!AJ:AJ,"Yes")</f>
        <v>0</v>
      </c>
      <c r="AF11" s="15" t="str">
        <f>IF(AE4=0,"-",AE11/AE4)</f>
        <v>-</v>
      </c>
    </row>
    <row r="12" spans="1:32" x14ac:dyDescent="0.3">
      <c r="A12" s="24"/>
      <c r="B12" s="11"/>
      <c r="C12" s="18" t="s">
        <v>38</v>
      </c>
      <c r="D12" s="15">
        <v>10</v>
      </c>
      <c r="E12" s="18">
        <f>COUNTIFS('[1]Ticket review'!E:E,"&lt;01/03/2012",'[1]Ticket review'!E:E,"&gt;=01/02/2012",'[1]Ticket review'!B:B,"R1",'[1]Ticket review'!AB:AB,"Yes")</f>
        <v>0</v>
      </c>
      <c r="F12" s="15" t="str">
        <f>IF(E5=0,"-",E12/E5)</f>
        <v>-</v>
      </c>
      <c r="G12" s="18">
        <f>COUNTIFS('[1]Ticket review'!E:E,"&lt;01/04/2012",'[1]Ticket review'!E:E,"&gt;=01/03/2012",'[1]Ticket review'!B:B,"R1",'[1]Ticket review'!AB:AB,"Yes")</f>
        <v>0</v>
      </c>
      <c r="H12" s="15" t="str">
        <f>IF(G5=0,"-",G12/G5)</f>
        <v>-</v>
      </c>
      <c r="I12" s="18">
        <f>COUNTIFS('[1]Ticket review'!E:E,"&lt;01/05/2012",'[1]Ticket review'!E:E,"&gt;=01/04/2012",'[1]Ticket review'!B:B,"R1",'[1]Ticket review'!AB:AB,"Yes")</f>
        <v>0</v>
      </c>
      <c r="J12" s="15" t="str">
        <f>IF(I5=0,"-",I12/I5)</f>
        <v>-</v>
      </c>
      <c r="K12" s="18">
        <f>COUNTIFS('[1]Ticket review'!E:E,"&lt;01/06/2012",'[1]Ticket review'!E:E,"&gt;=01/05/2012",'[1]Ticket review'!B:B,"R1",'[1]Ticket review'!AB:AB,"Yes")</f>
        <v>0</v>
      </c>
      <c r="L12" s="15" t="str">
        <f>IF(K5=0,"-",K12/K5)</f>
        <v>-</v>
      </c>
      <c r="M12" s="18">
        <f>COUNTIFS('[1]Ticket review'!E:E,"&lt;01/07/2012",'[1]Ticket review'!E:E,"&gt;=01/06/2012",'[1]Ticket review'!B:B,"R1",'[1]Ticket review'!AB:AB,"Yes")</f>
        <v>0</v>
      </c>
      <c r="N12" s="15" t="str">
        <f>IF(M5=0,"-",M12/M5)</f>
        <v>-</v>
      </c>
      <c r="O12" s="18">
        <f>COUNTIFS('[1]Ticket review'!E:E,"&lt;01/08/2012",'[1]Ticket review'!E:E,"&gt;=01/07/2012",'[1]Ticket review'!B:B,"R1",'[1]Ticket review'!AB:AB,"Yes")</f>
        <v>0</v>
      </c>
      <c r="P12" s="15" t="str">
        <f>IF(O5=0,"-",O12/O5)</f>
        <v>-</v>
      </c>
      <c r="Q12" s="18">
        <f>COUNTIFS('[1]Ticket review'!E:E,"&lt;01/09/2012",'[1]Ticket review'!E:E,"&gt;=01/08/2012",'[1]Ticket review'!B:B,"R1",'[1]Ticket review'!AB:AB,"Yes")</f>
        <v>0</v>
      </c>
      <c r="R12" s="15" t="str">
        <f>IF(Q5=0,"-",Q12/Q5)</f>
        <v>-</v>
      </c>
      <c r="S12" s="18">
        <f>COUNTIFS('[1]Ticket review'!E:E,"&lt;01/10/2012",'[1]Ticket review'!E:E,"&gt;=01/09/2012",'[1]Ticket review'!B:B,"R1",'[1]Ticket review'!AB:AB,"Yes")</f>
        <v>0</v>
      </c>
      <c r="T12" s="15" t="str">
        <f>IF(S5=0,"-",S12/S5)</f>
        <v>-</v>
      </c>
      <c r="U12" s="18">
        <f>COUNTIFS('[1]Ticket review'!E:E,"&lt;01/11/2012",'[1]Ticket review'!E:E,"&gt;=01/10/2012",'[1]Ticket review'!B:B,"R1",'[1]Ticket review'!AB:AB,"Yes")</f>
        <v>0</v>
      </c>
      <c r="V12" s="15" t="str">
        <f>IF(U5=0,"-",U12/U5)</f>
        <v>-</v>
      </c>
      <c r="W12" s="18">
        <f>COUNTIFS('[1]Ticket review'!E:E,"&lt;01/12/2012",'[1]Ticket review'!E:E,"&gt;=01/11/2012",'[1]Ticket review'!B:B,"R1",'[1]Ticket review'!AB:AB,"Yes")</f>
        <v>0</v>
      </c>
      <c r="X12" s="15" t="str">
        <f>IF(W5=0,"-",W12/W5)</f>
        <v>-</v>
      </c>
      <c r="Y12" s="18">
        <f>COUNTIFS('[1]Ticket review'!E:E,"&lt;01/01/2013",'[1]Ticket review'!E:E,"&gt;=01/12/2012",'[1]Ticket review'!B:B,"R1",'[1]Ticket review'!AB:AB,"Yes")</f>
        <v>0</v>
      </c>
      <c r="Z12" s="15" t="str">
        <f>IF(Y5=0,"-",Y12/Y5)</f>
        <v>-</v>
      </c>
      <c r="AA12" s="18">
        <f>COUNTIFS('[1]Ticket review'!M:M,"&lt;01/10/2012",'[1]Ticket review'!M:M,"&gt;=01/09/2012",'[1]Ticket review'!J:J,"R1",'[1]Ticket review'!AJ:AJ,"Yes")</f>
        <v>0</v>
      </c>
      <c r="AB12" s="15" t="str">
        <f>IF(AA5=0,"-",AA12/AA5)</f>
        <v>-</v>
      </c>
      <c r="AC12" s="18">
        <f>COUNTIFS('[1]Ticket review'!M:M,"&lt;01/11/2012",'[1]Ticket review'!M:M,"&gt;=01/10/2012",'[1]Ticket review'!J:J,"R1",'[1]Ticket review'!AJ:AJ,"Yes")</f>
        <v>0</v>
      </c>
      <c r="AD12" s="15" t="str">
        <f>IF(AC5=0,"-",AC12/AC5)</f>
        <v>-</v>
      </c>
      <c r="AE12" s="18">
        <f>COUNTIFS('[1]Ticket review'!M:M,"&lt;01/12/2012",'[1]Ticket review'!M:M,"&gt;=01/11/2012",'[1]Ticket review'!J:J,"R1",'[1]Ticket review'!AJ:AJ,"Yes")</f>
        <v>0</v>
      </c>
      <c r="AF12" s="15" t="str">
        <f>IF(AE5=0,"-",AE12/AE5)</f>
        <v>-</v>
      </c>
    </row>
    <row r="13" spans="1:32" x14ac:dyDescent="0.3">
      <c r="A13" s="24"/>
      <c r="B13" s="11"/>
      <c r="C13" s="18" t="s">
        <v>39</v>
      </c>
      <c r="D13" s="15">
        <v>10</v>
      </c>
      <c r="E13" s="18">
        <f>COUNTIFS('[1]Ticket review'!E:E,"&lt;01/03/2012",'[1]Ticket review'!E:E,"&gt;=01/02/2012",'[1]Ticket review'!B:B,"R3",'[1]Ticket review'!AB:AB,"Yes")</f>
        <v>0</v>
      </c>
      <c r="F13" s="15" t="str">
        <f>IF(E6=0,"-",E13/E6)</f>
        <v>-</v>
      </c>
      <c r="G13" s="18">
        <f>COUNTIFS('[1]Ticket review'!E:E,"&lt;01/04/2012",'[1]Ticket review'!E:E,"&gt;=01/03/2012",'[1]Ticket review'!B:B,"R3",'[1]Ticket review'!AB:AB,"Yes")</f>
        <v>1</v>
      </c>
      <c r="H13" s="15">
        <f>IF(G6=0,"-",G13/G6)</f>
        <v>1</v>
      </c>
      <c r="I13" s="18">
        <f>COUNTIFS('[1]Ticket review'!E:E,"&lt;01/05/2012",'[1]Ticket review'!E:E,"&gt;=01/04/2012",'[1]Ticket review'!B:B,"R3",'[1]Ticket review'!AB:AB,"Yes")</f>
        <v>0</v>
      </c>
      <c r="J13" s="15" t="str">
        <f>IF(I6=0,"-",I13/I6)</f>
        <v>-</v>
      </c>
      <c r="K13" s="18">
        <f>COUNTIFS('[1]Ticket review'!E:E,"&lt;01/06/2012",'[1]Ticket review'!E:E,"&gt;=01/05/2012",'[1]Ticket review'!B:B,"R3",'[1]Ticket review'!AB:AB,"Yes")</f>
        <v>0</v>
      </c>
      <c r="L13" s="15" t="str">
        <f>IF(K6=0,"-",K13/K6)</f>
        <v>-</v>
      </c>
      <c r="M13" s="18">
        <f>COUNTIFS('[1]Ticket review'!E:E,"&lt;01/07/2012",'[1]Ticket review'!E:E,"&gt;=01/06/2012",'[1]Ticket review'!B:B,"R3",'[1]Ticket review'!AB:AB,"Yes")</f>
        <v>0</v>
      </c>
      <c r="N13" s="15" t="str">
        <f>IF(M6=0,"-",M13/M6)</f>
        <v>-</v>
      </c>
      <c r="O13" s="18">
        <f>COUNTIFS('[1]Ticket review'!E:E,"&lt;01/08/2012",'[1]Ticket review'!E:E,"&gt;=01/07/2012",'[1]Ticket review'!B:B,"R3",'[1]Ticket review'!AB:AB,"Yes")</f>
        <v>0</v>
      </c>
      <c r="P13" s="15" t="str">
        <f>IF(O6=0,"-",O13/O6)</f>
        <v>-</v>
      </c>
      <c r="Q13" s="18">
        <f>COUNTIFS('[1]Ticket review'!E:E,"&lt;01/09/2012",'[1]Ticket review'!E:E,"&gt;=01/08/2012",'[1]Ticket review'!B:B,"R3",'[1]Ticket review'!AB:AB,"Yes")</f>
        <v>0</v>
      </c>
      <c r="R13" s="15" t="str">
        <f>IF(Q6=0,"-",Q13/Q6)</f>
        <v>-</v>
      </c>
      <c r="S13" s="18">
        <f>COUNTIFS('[1]Ticket review'!E:E,"&lt;01/10/2012",'[1]Ticket review'!E:E,"&gt;=01/09/2012",'[1]Ticket review'!B:B,"R3",'[1]Ticket review'!AB:AB,"Yes")</f>
        <v>0</v>
      </c>
      <c r="T13" s="15" t="str">
        <f>IF(S6=0,"-",S13/S6)</f>
        <v>-</v>
      </c>
      <c r="U13" s="18">
        <f>COUNTIFS('[1]Ticket review'!E:E,"&lt;01/11/2012",'[1]Ticket review'!E:E,"&gt;=01/10/2012",'[1]Ticket review'!B:B,"R3",'[1]Ticket review'!AB:AB,"Yes")</f>
        <v>0</v>
      </c>
      <c r="V13" s="15" t="str">
        <f>IF(U6=0,"-",U13/U6)</f>
        <v>-</v>
      </c>
      <c r="W13" s="18">
        <f>COUNTIFS('[1]Ticket review'!E:E,"&lt;01/12/2012",'[1]Ticket review'!E:E,"&gt;=01/11/2012",'[1]Ticket review'!B:B,"R3",'[1]Ticket review'!AB:AB,"Yes")</f>
        <v>0</v>
      </c>
      <c r="X13" s="15" t="str">
        <f>IF(W6=0,"-",W13/W6)</f>
        <v>-</v>
      </c>
      <c r="Y13" s="18">
        <f>COUNTIFS('[1]Ticket review'!E:E,"&lt;01/01/2013",'[1]Ticket review'!E:E,"&gt;=01/12/2012",'[1]Ticket review'!B:B,"R3",'[1]Ticket review'!AB:AB,"Yes")</f>
        <v>0</v>
      </c>
      <c r="Z13" s="15" t="str">
        <f>IF(Y6=0,"-",Y13/Y6)</f>
        <v>-</v>
      </c>
      <c r="AA13" s="18">
        <f>COUNTIFS('[1]Ticket review'!M:M,"&lt;01/10/2012",'[1]Ticket review'!M:M,"&gt;=01/09/2012",'[1]Ticket review'!J:J,"R3",'[1]Ticket review'!AJ:AJ,"Yes")</f>
        <v>0</v>
      </c>
      <c r="AB13" s="15" t="str">
        <f>IF(AA6=0,"-",AA13/AA6)</f>
        <v>-</v>
      </c>
      <c r="AC13" s="18">
        <f>COUNTIFS('[1]Ticket review'!M:M,"&lt;01/11/2012",'[1]Ticket review'!M:M,"&gt;=01/10/2012",'[1]Ticket review'!J:J,"R3",'[1]Ticket review'!AJ:AJ,"Yes")</f>
        <v>0</v>
      </c>
      <c r="AD13" s="15" t="str">
        <f>IF(AC6=0,"-",AC13/AC6)</f>
        <v>-</v>
      </c>
      <c r="AE13" s="18">
        <f>COUNTIFS('[1]Ticket review'!M:M,"&lt;01/12/2012",'[1]Ticket review'!M:M,"&gt;=01/11/2012",'[1]Ticket review'!J:J,"R3",'[1]Ticket review'!AJ:AJ,"Yes")</f>
        <v>0</v>
      </c>
      <c r="AF13" s="15" t="str">
        <f>IF(AE6=0,"-",AE13/AE6)</f>
        <v>-</v>
      </c>
    </row>
    <row r="14" spans="1:32" x14ac:dyDescent="0.3">
      <c r="A14" s="24"/>
      <c r="B14" s="12"/>
      <c r="C14" s="18" t="s">
        <v>40</v>
      </c>
      <c r="D14" s="15">
        <v>10</v>
      </c>
      <c r="E14" s="18">
        <f>COUNTIFS('[1]Ticket review'!E:E,"&lt;01/03/2012",'[1]Ticket review'!E:E,"&gt;=01/02/2012",'[1]Ticket review'!B:B,"R5",'[1]Ticket review'!AB:AB,"Yes")</f>
        <v>0</v>
      </c>
      <c r="F14" s="15" t="str">
        <f>IF(E7=0,"-",E14/E7)</f>
        <v>-</v>
      </c>
      <c r="G14" s="18">
        <f>COUNTIFS('[1]Ticket review'!E:E,"&lt;01/04/2012",'[1]Ticket review'!E:E,"&gt;=01/03/2012",'[1]Ticket review'!B:B,"R5",'[1]Ticket review'!AB:AB,"Yes")</f>
        <v>0</v>
      </c>
      <c r="H14" s="15" t="str">
        <f>IF(G7=0,"-",G14/G7)</f>
        <v>-</v>
      </c>
      <c r="I14" s="18">
        <f>COUNTIFS('[1]Ticket review'!E:E,"&lt;01/05/2012",'[1]Ticket review'!E:E,"&gt;=01/04/2012",'[1]Ticket review'!B:B,"R5",'[1]Ticket review'!AB:AB,"Yes")</f>
        <v>0</v>
      </c>
      <c r="J14" s="15" t="str">
        <f>IF(I7=0,"-",I14/I7)</f>
        <v>-</v>
      </c>
      <c r="K14" s="18">
        <f>COUNTIFS('[1]Ticket review'!E:E,"&lt;01/06/2012",'[1]Ticket review'!E:E,"&gt;=01/05/2012",'[1]Ticket review'!B:B,"R5",'[1]Ticket review'!AB:AB,"Yes")</f>
        <v>0</v>
      </c>
      <c r="L14" s="15" t="str">
        <f>IF(K7=0,"-",K14/K7)</f>
        <v>-</v>
      </c>
      <c r="M14" s="18">
        <f>COUNTIFS('[1]Ticket review'!E:E,"&lt;01/07/2012",'[1]Ticket review'!E:E,"&gt;=01/06/2012",'[1]Ticket review'!B:B,"R5",'[1]Ticket review'!AB:AB,"Yes")</f>
        <v>0</v>
      </c>
      <c r="N14" s="15" t="str">
        <f>IF(M7=0,"-",M14/M7)</f>
        <v>-</v>
      </c>
      <c r="O14" s="18">
        <f>COUNTIFS('[1]Ticket review'!E:E,"&lt;01/08/2012",'[1]Ticket review'!E:E,"&gt;=01/07/2012",'[1]Ticket review'!B:B,"R5",'[1]Ticket review'!AB:AB,"Yes")</f>
        <v>0</v>
      </c>
      <c r="P14" s="15" t="str">
        <f>IF(O7=0,"-",O14/O7)</f>
        <v>-</v>
      </c>
      <c r="Q14" s="18">
        <f>COUNTIFS('[1]Ticket review'!E:E,"&lt;01/09/2012",'[1]Ticket review'!E:E,"&gt;=01/08/2012",'[1]Ticket review'!B:B,"R5",'[1]Ticket review'!AB:AB,"Yes")</f>
        <v>0</v>
      </c>
      <c r="R14" s="15" t="str">
        <f>IF(Q7=0,"-",Q14/Q7)</f>
        <v>-</v>
      </c>
      <c r="S14" s="18">
        <f>COUNTIFS('[1]Ticket review'!E:E,"&lt;01/10/2012",'[1]Ticket review'!E:E,"&gt;=01/09/2012",'[1]Ticket review'!B:B,"R5",'[1]Ticket review'!AB:AB,"Yes")</f>
        <v>0</v>
      </c>
      <c r="T14" s="15" t="str">
        <f>IF(S7=0,"-",S14/S7)</f>
        <v>-</v>
      </c>
      <c r="U14" s="18">
        <f>COUNTIFS('[1]Ticket review'!E:E,"&lt;01/11/2012",'[1]Ticket review'!E:E,"&gt;=01/10/2012",'[1]Ticket review'!B:B,"R5",'[1]Ticket review'!AB:AB,"Yes")</f>
        <v>0</v>
      </c>
      <c r="V14" s="15" t="str">
        <f>IF(U7=0,"-",U14/U7)</f>
        <v>-</v>
      </c>
      <c r="W14" s="18">
        <f>COUNTIFS('[1]Ticket review'!E:E,"&lt;01/12/2012",'[1]Ticket review'!E:E,"&gt;=01/11/2012",'[1]Ticket review'!B:B,"R5",'[1]Ticket review'!AB:AB,"Yes")</f>
        <v>0</v>
      </c>
      <c r="X14" s="15" t="str">
        <f>IF(W7=0,"-",W14/W7)</f>
        <v>-</v>
      </c>
      <c r="Y14" s="18">
        <f>COUNTIFS('[1]Ticket review'!E:E,"&lt;01/01/2013",'[1]Ticket review'!E:E,"&gt;=01/12/2012",'[1]Ticket review'!B:B,"R5",'[1]Ticket review'!AB:AB,"Yes")</f>
        <v>0</v>
      </c>
      <c r="Z14" s="15" t="str">
        <f>IF(Y7=0,"-",Y14/Y7)</f>
        <v>-</v>
      </c>
      <c r="AA14" s="18">
        <f>COUNTIFS('[1]Ticket review'!M:M,"&lt;01/10/2012",'[1]Ticket review'!M:M,"&gt;=01/09/2012",'[1]Ticket review'!J:J,"R5",'[1]Ticket review'!AJ:AJ,"Yes")</f>
        <v>0</v>
      </c>
      <c r="AB14" s="15" t="str">
        <f>IF(AA7=0,"-",AA14/AA7)</f>
        <v>-</v>
      </c>
      <c r="AC14" s="18">
        <f>COUNTIFS('[1]Ticket review'!M:M,"&lt;01/11/2012",'[1]Ticket review'!M:M,"&gt;=01/10/2012",'[1]Ticket review'!J:J,"R5",'[1]Ticket review'!AJ:AJ,"Yes")</f>
        <v>0</v>
      </c>
      <c r="AD14" s="15" t="str">
        <f>IF(AC7=0,"-",AC14/AC7)</f>
        <v>-</v>
      </c>
      <c r="AE14" s="18">
        <f>COUNTIFS('[1]Ticket review'!M:M,"&lt;01/12/2012",'[1]Ticket review'!M:M,"&gt;=01/11/2012",'[1]Ticket review'!J:J,"R5",'[1]Ticket review'!AJ:AJ,"Yes")</f>
        <v>0</v>
      </c>
      <c r="AF14" s="15" t="str">
        <f>IF(AE7=0,"-",AE14/AE7)</f>
        <v>-</v>
      </c>
    </row>
    <row r="15" spans="1:32" x14ac:dyDescent="0.3">
      <c r="A15" s="24"/>
      <c r="B15" s="1" t="s">
        <v>1</v>
      </c>
      <c r="C15" s="19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</row>
    <row r="16" spans="1:32" x14ac:dyDescent="0.3">
      <c r="A16" s="24"/>
      <c r="B16" s="10" t="s">
        <v>20</v>
      </c>
      <c r="C16" s="18" t="s">
        <v>41</v>
      </c>
      <c r="D16" s="15">
        <v>10</v>
      </c>
      <c r="E16" s="18">
        <f>COUNTIFS('[1]Ticket review'!E:E,"&lt;01/03/2012",'[1]Ticket review'!E:E,"&gt;=01/02/2012",'[1]Ticket review'!B:B,"E1",'[1]Ticket review'!AE:AE,"Yes")</f>
        <v>0</v>
      </c>
      <c r="F16" s="15" t="str">
        <f t="shared" ref="F16:F21" si="0">IF(E3=0,"-",E16/E3)</f>
        <v>-</v>
      </c>
      <c r="G16" s="18">
        <f>COUNTIFS('[1]Ticket review'!E:E,"&lt;01/04/2012",'[1]Ticket review'!E:E,"&gt;=01/03/2012",'[1]Ticket review'!B:B,"E1",'[1]Ticket review'!AE:AE,"Yes")</f>
        <v>0</v>
      </c>
      <c r="H16" s="15" t="str">
        <f t="shared" ref="H16:H21" si="1">IF(G3=0,"-",G16/G3)</f>
        <v>-</v>
      </c>
      <c r="I16" s="18">
        <f>COUNTIFS('[1]Ticket review'!E:E,"&lt;01/05/2012",'[1]Ticket review'!E:E,"&gt;=01/04/2012",'[1]Ticket review'!B:B,"E1",'[1]Ticket review'!AE:AE,"Yes")</f>
        <v>0</v>
      </c>
      <c r="J16" s="15" t="str">
        <f t="shared" ref="J16:J21" si="2">IF(I3=0,"-",I16/I3)</f>
        <v>-</v>
      </c>
      <c r="K16" s="18">
        <f>COUNTIFS('[1]Ticket review'!E:E,"&lt;01/06/2012",'[1]Ticket review'!E:E,"&gt;=01/05/2012",'[1]Ticket review'!B:B,"E1",'[1]Ticket review'!AE:AE,"Yes")</f>
        <v>0</v>
      </c>
      <c r="L16" s="15" t="str">
        <f t="shared" ref="L16:L21" si="3">IF(K3=0,"-",K16/K3)</f>
        <v>-</v>
      </c>
      <c r="M16" s="18">
        <f>COUNTIFS('[1]Ticket review'!E:E,"&lt;01/07/2012",'[1]Ticket review'!E:E,"&gt;=01/06/2012",'[1]Ticket review'!B:B,"E1",'[1]Ticket review'!AE:AE,"Yes")</f>
        <v>0</v>
      </c>
      <c r="N16" s="15" t="str">
        <f>IF(M3=0,"-",M16/M3)</f>
        <v>-</v>
      </c>
      <c r="O16" s="18">
        <f>COUNTIFS('[1]Ticket review'!E:E,"&lt;01/08/2012",'[1]Ticket review'!E:E,"&gt;=01/07/2012",'[1]Ticket review'!B:B,"E1",'[1]Ticket review'!AE:AE,"Yes")</f>
        <v>0</v>
      </c>
      <c r="P16" s="15" t="str">
        <f>IF(O3=0,"-",O16/O3)</f>
        <v>-</v>
      </c>
      <c r="Q16" s="18">
        <f>COUNTIFS('[1]Ticket review'!E:E,"&lt;01/09/2012",'[1]Ticket review'!E:E,"&gt;=01/08/2012",'[1]Ticket review'!B:B,"E1",'[1]Ticket review'!AE:AE,"Yes")</f>
        <v>0</v>
      </c>
      <c r="R16" s="15" t="str">
        <f t="shared" ref="R16:R21" si="4">IF(Q3=0,"-",Q16/Q3)</f>
        <v>-</v>
      </c>
      <c r="S16" s="18">
        <f>COUNTIFS('[1]Ticket review'!E:E,"&lt;01/10/2012",'[1]Ticket review'!E:E,"&gt;=01/09/2012",'[1]Ticket review'!B:B,"E1",'[1]Ticket review'!AE:AE,"Yes")</f>
        <v>0</v>
      </c>
      <c r="T16" s="15" t="str">
        <f t="shared" ref="T16:T21" si="5">IF(S3=0,"-",S16/S3)</f>
        <v>-</v>
      </c>
      <c r="U16" s="18">
        <f>COUNTIFS('[1]Ticket review'!E:E,"&lt;01/11/2012",'[1]Ticket review'!E:E,"&gt;=01/10/2012",'[1]Ticket review'!B:B,"E1",'[1]Ticket review'!AE:AE,"Yes")</f>
        <v>0</v>
      </c>
      <c r="V16" s="15" t="str">
        <f t="shared" ref="V16:V21" si="6">IF(U3=0,"-",U16/U3)</f>
        <v>-</v>
      </c>
      <c r="W16" s="18">
        <f>COUNTIFS('[1]Ticket review'!E:E,"&lt;01/12/2012",'[1]Ticket review'!E:E,"&gt;=01/11/2012",'[1]Ticket review'!B:B,"E1",'[1]Ticket review'!AE:AE,"Yes")</f>
        <v>0</v>
      </c>
      <c r="X16" s="15" t="str">
        <f t="shared" ref="X16:X21" si="7">IF(W3=0,"-",W16/W3)</f>
        <v>-</v>
      </c>
      <c r="Y16" s="18">
        <f>COUNTIFS('[1]Ticket review'!E:E,"&lt;01/01/2013",'[1]Ticket review'!E:E,"&gt;=01/12/2012",'[1]Ticket review'!B:B,"E1",'[1]Ticket review'!AE:AE,"Yes")</f>
        <v>0</v>
      </c>
      <c r="Z16" s="15" t="str">
        <f t="shared" ref="Z16:Z21" si="8">IF(Y3=0,"-",Y16/Y3)</f>
        <v>-</v>
      </c>
      <c r="AA16" s="18">
        <f>COUNTIFS('[1]Ticket review'!M:M,"&lt;01/10/2012",'[1]Ticket review'!M:M,"&gt;=01/09/2012",'[1]Ticket review'!J:J,"E1",'[1]Ticket review'!AM:AM,"Yes")</f>
        <v>0</v>
      </c>
      <c r="AB16" s="15" t="str">
        <f t="shared" ref="AB16:AB21" si="9">IF(AA3=0,"-",AA16/AA3)</f>
        <v>-</v>
      </c>
      <c r="AC16" s="18">
        <f>COUNTIFS('[1]Ticket review'!M:M,"&lt;01/11/2012",'[1]Ticket review'!M:M,"&gt;=01/10/2012",'[1]Ticket review'!J:J,"E1",'[1]Ticket review'!AM:AM,"Yes")</f>
        <v>0</v>
      </c>
      <c r="AD16" s="15" t="str">
        <f t="shared" ref="AD16:AD21" si="10">IF(AC3=0,"-",AC16/AC3)</f>
        <v>-</v>
      </c>
      <c r="AE16" s="18">
        <f>COUNTIFS('[1]Ticket review'!M:M,"&lt;01/12/2012",'[1]Ticket review'!M:M,"&gt;=01/11/2012",'[1]Ticket review'!J:J,"E1",'[1]Ticket review'!AM:AM,"Yes")</f>
        <v>0</v>
      </c>
      <c r="AF16" s="15" t="str">
        <f t="shared" ref="AF16:AF21" si="11">IF(AE3=0,"-",AE16/AE3)</f>
        <v>-</v>
      </c>
    </row>
    <row r="17" spans="1:32" x14ac:dyDescent="0.3">
      <c r="A17" s="24"/>
      <c r="B17" s="11"/>
      <c r="C17" s="18" t="s">
        <v>42</v>
      </c>
      <c r="D17" s="15">
        <v>10</v>
      </c>
      <c r="E17" s="18">
        <f>COUNTIFS('[1]Ticket review'!E:E,"&lt;01/03/2012",'[1]Ticket review'!E:E,"&gt;=01/02/2012",'[1]Ticket review'!B:B,"E4",'[1]Ticket review'!AE:AE,"Yes")</f>
        <v>0</v>
      </c>
      <c r="F17" s="15" t="str">
        <f t="shared" si="0"/>
        <v>-</v>
      </c>
      <c r="G17" s="18">
        <f>COUNTIFS('[1]Ticket review'!E:E,"&lt;01/04/2012",'[1]Ticket review'!E:E,"&gt;=01/03/2012",'[1]Ticket review'!B:B,"E4",'[1]Ticket review'!AE:AE,"Yes")</f>
        <v>0</v>
      </c>
      <c r="H17" s="15" t="str">
        <f t="shared" si="1"/>
        <v>-</v>
      </c>
      <c r="I17" s="18">
        <f>COUNTIFS('[1]Ticket review'!E:E,"&lt;01/05/2012",'[1]Ticket review'!E:E,"&gt;=01/04/2012",'[1]Ticket review'!B:B,"E4",'[1]Ticket review'!AE:AE,"Yes")</f>
        <v>0</v>
      </c>
      <c r="J17" s="15" t="str">
        <f t="shared" si="2"/>
        <v>-</v>
      </c>
      <c r="K17" s="18">
        <f>COUNTIFS('[1]Ticket review'!E:E,"&lt;01/06/2012",'[1]Ticket review'!E:E,"&gt;=01/05/2012",'[1]Ticket review'!B:B,"E4",'[1]Ticket review'!AE:AE,"Yes")</f>
        <v>0</v>
      </c>
      <c r="L17" s="15" t="str">
        <f t="shared" si="3"/>
        <v>-</v>
      </c>
      <c r="M17" s="18">
        <f>COUNTIFS('[1]Ticket review'!E:E,"&lt;01/07/2012",'[1]Ticket review'!E:E,"&gt;=01/06/2012",'[1]Ticket review'!B:B,"E4",'[1]Ticket review'!AE:AE,"Yes")</f>
        <v>0</v>
      </c>
      <c r="N17" s="15" t="str">
        <f>IF(M4=0,"-",M17/M4)</f>
        <v>-</v>
      </c>
      <c r="O17" s="18">
        <f>COUNTIFS('[1]Ticket review'!E:E,"&lt;01/08/2012",'[1]Ticket review'!E:E,"&gt;=01/07/2012",'[1]Ticket review'!B:B,"E4",'[1]Ticket review'!AE:AE,"Yes")</f>
        <v>0</v>
      </c>
      <c r="P17" s="15" t="str">
        <f>IF(O4=0,"-",O17/O4)</f>
        <v>-</v>
      </c>
      <c r="Q17" s="18">
        <f>COUNTIFS('[1]Ticket review'!E:E,"&lt;01/09/2012",'[1]Ticket review'!E:E,"&gt;=01/08/2012",'[1]Ticket review'!B:B,"E4",'[1]Ticket review'!AE:AE,"Yes")</f>
        <v>0</v>
      </c>
      <c r="R17" s="15" t="str">
        <f t="shared" si="4"/>
        <v>-</v>
      </c>
      <c r="S17" s="18">
        <f>COUNTIFS('[1]Ticket review'!E:E,"&lt;01/10/2012",'[1]Ticket review'!E:E,"&gt;=01/09/2012",'[1]Ticket review'!B:B,"E4",'[1]Ticket review'!AE:AE,"Yes")</f>
        <v>0</v>
      </c>
      <c r="T17" s="15" t="str">
        <f t="shared" si="5"/>
        <v>-</v>
      </c>
      <c r="U17" s="18">
        <f>COUNTIFS('[1]Ticket review'!E:E,"&lt;01/11/2012",'[1]Ticket review'!E:E,"&gt;=01/10/2012",'[1]Ticket review'!B:B,"E4",'[1]Ticket review'!AE:AE,"Yes")</f>
        <v>0</v>
      </c>
      <c r="V17" s="15" t="str">
        <f t="shared" si="6"/>
        <v>-</v>
      </c>
      <c r="W17" s="18">
        <f>COUNTIFS('[1]Ticket review'!E:E,"&lt;01/12/2012",'[1]Ticket review'!E:E,"&gt;=01/11/2012",'[1]Ticket review'!B:B,"E4",'[1]Ticket review'!AE:AE,"Yes")</f>
        <v>0</v>
      </c>
      <c r="X17" s="15" t="str">
        <f t="shared" si="7"/>
        <v>-</v>
      </c>
      <c r="Y17" s="18">
        <f>COUNTIFS('[1]Ticket review'!E:E,"&lt;01/01/2013",'[1]Ticket review'!E:E,"&gt;=01/12/2012",'[1]Ticket review'!B:B,"E4",'[1]Ticket review'!AE:AE,"Yes")</f>
        <v>0</v>
      </c>
      <c r="Z17" s="15" t="str">
        <f t="shared" si="8"/>
        <v>-</v>
      </c>
      <c r="AA17" s="18">
        <f>COUNTIFS('[1]Ticket review'!M:M,"&lt;01/10/2012",'[1]Ticket review'!M:M,"&gt;=01/09/2012",'[1]Ticket review'!J:J,"E4",'[1]Ticket review'!AM:AM,"Yes")</f>
        <v>0</v>
      </c>
      <c r="AB17" s="15" t="str">
        <f t="shared" si="9"/>
        <v>-</v>
      </c>
      <c r="AC17" s="18">
        <f>COUNTIFS('[1]Ticket review'!M:M,"&lt;01/11/2012",'[1]Ticket review'!M:M,"&gt;=01/10/2012",'[1]Ticket review'!J:J,"E4",'[1]Ticket review'!AM:AM,"Yes")</f>
        <v>0</v>
      </c>
      <c r="AD17" s="15" t="str">
        <f t="shared" si="10"/>
        <v>-</v>
      </c>
      <c r="AE17" s="18">
        <f>COUNTIFS('[1]Ticket review'!M:M,"&lt;01/12/2012",'[1]Ticket review'!M:M,"&gt;=01/11/2012",'[1]Ticket review'!J:J,"E4",'[1]Ticket review'!AM:AM,"Yes")</f>
        <v>0</v>
      </c>
      <c r="AF17" s="15" t="str">
        <f t="shared" si="11"/>
        <v>-</v>
      </c>
    </row>
    <row r="18" spans="1:32" x14ac:dyDescent="0.3">
      <c r="A18" s="24"/>
      <c r="B18" s="11"/>
      <c r="C18" s="18" t="s">
        <v>43</v>
      </c>
      <c r="D18" s="15">
        <v>10</v>
      </c>
      <c r="E18" s="18">
        <f>COUNTIFS('[1]Ticket review'!E:E,"&lt;01/03/2012",'[1]Ticket review'!E:E,"&gt;=01/02/2012",'[1]Ticket review'!B:B,"R1",'[1]Ticket review'!AE:AE,"Yes")</f>
        <v>0</v>
      </c>
      <c r="F18" s="15" t="str">
        <f t="shared" si="0"/>
        <v>-</v>
      </c>
      <c r="G18" s="18">
        <f>COUNTIFS('[1]Ticket review'!E:E,"&lt;01/04/2012",'[1]Ticket review'!E:E,"&gt;=01/03/2012",'[1]Ticket review'!B:B,"R1",'[1]Ticket review'!AE:AE,"Yes")</f>
        <v>0</v>
      </c>
      <c r="H18" s="15" t="str">
        <f t="shared" si="1"/>
        <v>-</v>
      </c>
      <c r="I18" s="18">
        <f>COUNTIFS('[1]Ticket review'!E:E,"&lt;01/05/2012",'[1]Ticket review'!E:E,"&gt;=01/04/2012",'[1]Ticket review'!B:B,"R1",'[1]Ticket review'!AE:AE,"Yes")</f>
        <v>0</v>
      </c>
      <c r="J18" s="15" t="str">
        <f t="shared" si="2"/>
        <v>-</v>
      </c>
      <c r="K18" s="18">
        <f>COUNTIFS('[1]Ticket review'!E:E,"&lt;01/06/2012",'[1]Ticket review'!E:E,"&gt;=01/05/2012",'[1]Ticket review'!B:B,"R1",'[1]Ticket review'!AE:AE,"Yes")</f>
        <v>0</v>
      </c>
      <c r="L18" s="15" t="str">
        <f t="shared" si="3"/>
        <v>-</v>
      </c>
      <c r="M18" s="18">
        <f>COUNTIFS('[1]Ticket review'!E:E,"&lt;01/07/2012",'[1]Ticket review'!E:E,"&gt;=01/06/2012",'[1]Ticket review'!B:B,"R1",'[1]Ticket review'!AE:AE,"Yes")</f>
        <v>0</v>
      </c>
      <c r="N18" s="15" t="str">
        <f t="shared" ref="N18:P21" si="12">IF(M5=0,"-",M18/M5)</f>
        <v>-</v>
      </c>
      <c r="O18" s="18">
        <f>COUNTIFS('[1]Ticket review'!E:E,"&lt;01/08/2012",'[1]Ticket review'!E:E,"&gt;=01/07/2012",'[1]Ticket review'!B:B,"R1",'[1]Ticket review'!AE:AE,"Yes")</f>
        <v>0</v>
      </c>
      <c r="P18" s="15" t="str">
        <f t="shared" si="12"/>
        <v>-</v>
      </c>
      <c r="Q18" s="18">
        <f>COUNTIFS('[1]Ticket review'!E:E,"&lt;01/09/2012",'[1]Ticket review'!E:E,"&gt;=01/08/2012",'[1]Ticket review'!B:B,"R1",'[1]Ticket review'!AE:AE,"Yes")</f>
        <v>0</v>
      </c>
      <c r="R18" s="15" t="str">
        <f t="shared" si="4"/>
        <v>-</v>
      </c>
      <c r="S18" s="18">
        <f>COUNTIFS('[1]Ticket review'!E:E,"&lt;01/10/2012",'[1]Ticket review'!E:E,"&gt;=01/09/2012",'[1]Ticket review'!B:B,"R1",'[1]Ticket review'!AE:AE,"Yes")</f>
        <v>0</v>
      </c>
      <c r="T18" s="15" t="str">
        <f t="shared" si="5"/>
        <v>-</v>
      </c>
      <c r="U18" s="18">
        <f>COUNTIFS('[1]Ticket review'!E:E,"&lt;01/11/2012",'[1]Ticket review'!E:E,"&gt;=01/10/2012",'[1]Ticket review'!B:B,"R1",'[1]Ticket review'!AE:AE,"Yes")</f>
        <v>0</v>
      </c>
      <c r="V18" s="15" t="str">
        <f t="shared" si="6"/>
        <v>-</v>
      </c>
      <c r="W18" s="18">
        <f>COUNTIFS('[1]Ticket review'!E:E,"&lt;01/12/2012",'[1]Ticket review'!E:E,"&gt;=01/11/2012",'[1]Ticket review'!B:B,"R1",'[1]Ticket review'!AE:AE,"Yes")</f>
        <v>0</v>
      </c>
      <c r="X18" s="15" t="str">
        <f t="shared" si="7"/>
        <v>-</v>
      </c>
      <c r="Y18" s="18">
        <f>COUNTIFS('[1]Ticket review'!E:E,"&lt;01/01/2013",'[1]Ticket review'!E:E,"&gt;=01/12/2012",'[1]Ticket review'!B:B,"R1",'[1]Ticket review'!AE:AE,"Yes")</f>
        <v>0</v>
      </c>
      <c r="Z18" s="15" t="str">
        <f t="shared" si="8"/>
        <v>-</v>
      </c>
      <c r="AA18" s="18">
        <f>COUNTIFS('[1]Ticket review'!M:M,"&lt;01/10/2012",'[1]Ticket review'!M:M,"&gt;=01/09/2012",'[1]Ticket review'!J:J,"R1",'[1]Ticket review'!AM:AM,"Yes")</f>
        <v>0</v>
      </c>
      <c r="AB18" s="15" t="str">
        <f t="shared" si="9"/>
        <v>-</v>
      </c>
      <c r="AC18" s="18">
        <f>COUNTIFS('[1]Ticket review'!M:M,"&lt;01/11/2012",'[1]Ticket review'!M:M,"&gt;=01/10/2012",'[1]Ticket review'!J:J,"R1",'[1]Ticket review'!AM:AM,"Yes")</f>
        <v>0</v>
      </c>
      <c r="AD18" s="15" t="str">
        <f t="shared" si="10"/>
        <v>-</v>
      </c>
      <c r="AE18" s="18">
        <f>COUNTIFS('[1]Ticket review'!M:M,"&lt;01/12/2012",'[1]Ticket review'!M:M,"&gt;=01/11/2012",'[1]Ticket review'!J:J,"R1",'[1]Ticket review'!AM:AM,"Yes")</f>
        <v>0</v>
      </c>
      <c r="AF18" s="15" t="str">
        <f t="shared" si="11"/>
        <v>-</v>
      </c>
    </row>
    <row r="19" spans="1:32" x14ac:dyDescent="0.3">
      <c r="A19" s="24"/>
      <c r="B19" s="11"/>
      <c r="C19" s="18" t="s">
        <v>44</v>
      </c>
      <c r="D19" s="15">
        <v>10</v>
      </c>
      <c r="E19" s="18">
        <f>COUNTIFS('[1]Ticket review'!E:E,"&lt;01/03/2012",'[1]Ticket review'!E:E,"&gt;=01/02/2012",'[1]Ticket review'!B:B,"R3",'[1]Ticket review'!AE:AE,"Yes")</f>
        <v>0</v>
      </c>
      <c r="F19" s="15" t="str">
        <f t="shared" si="0"/>
        <v>-</v>
      </c>
      <c r="G19" s="18">
        <f>COUNTIFS('[1]Ticket review'!E:E,"&lt;01/04/2012",'[1]Ticket review'!E:E,"&gt;=01/03/2012",'[1]Ticket review'!B:B,"R3",'[1]Ticket review'!AE:AE,"Yes")</f>
        <v>0</v>
      </c>
      <c r="H19" s="15">
        <f t="shared" si="1"/>
        <v>0</v>
      </c>
      <c r="I19" s="18">
        <f>COUNTIFS('[1]Ticket review'!E:E,"&lt;01/05/2012",'[1]Ticket review'!E:E,"&gt;=01/04/2012",'[1]Ticket review'!B:B,"R3",'[1]Ticket review'!AE:AE,"Yes")</f>
        <v>0</v>
      </c>
      <c r="J19" s="15" t="str">
        <f t="shared" si="2"/>
        <v>-</v>
      </c>
      <c r="K19" s="18">
        <f>COUNTIFS('[1]Ticket review'!E:E,"&lt;01/06/2012",'[1]Ticket review'!E:E,"&gt;=01/05/2012",'[1]Ticket review'!B:B,"R3",'[1]Ticket review'!AE:AE,"Yes")</f>
        <v>0</v>
      </c>
      <c r="L19" s="15" t="str">
        <f t="shared" si="3"/>
        <v>-</v>
      </c>
      <c r="M19" s="18">
        <f>COUNTIFS('[1]Ticket review'!E:E,"&lt;01/07/2012",'[1]Ticket review'!E:E,"&gt;=01/06/2012",'[1]Ticket review'!B:B,"R3",'[1]Ticket review'!AE:AE,"Yes")</f>
        <v>0</v>
      </c>
      <c r="N19" s="15" t="str">
        <f t="shared" si="12"/>
        <v>-</v>
      </c>
      <c r="O19" s="18">
        <f>COUNTIFS('[1]Ticket review'!E:E,"&lt;01/08/2012",'[1]Ticket review'!E:E,"&gt;=01/07/2012",'[1]Ticket review'!B:B,"R3",'[1]Ticket review'!AE:AE,"Yes")</f>
        <v>0</v>
      </c>
      <c r="P19" s="15" t="str">
        <f t="shared" si="12"/>
        <v>-</v>
      </c>
      <c r="Q19" s="18">
        <f>COUNTIFS('[1]Ticket review'!E:E,"&lt;01/09/2012",'[1]Ticket review'!E:E,"&gt;=01/08/2012",'[1]Ticket review'!B:B,"R3",'[1]Ticket review'!AE:AE,"Yes")</f>
        <v>0</v>
      </c>
      <c r="R19" s="15" t="str">
        <f t="shared" si="4"/>
        <v>-</v>
      </c>
      <c r="S19" s="18">
        <f>COUNTIFS('[1]Ticket review'!E:E,"&lt;01/10/2012",'[1]Ticket review'!E:E,"&gt;=01/09/2012",'[1]Ticket review'!B:B,"R3",'[1]Ticket review'!AE:AE,"Yes")</f>
        <v>0</v>
      </c>
      <c r="T19" s="15" t="str">
        <f t="shared" si="5"/>
        <v>-</v>
      </c>
      <c r="U19" s="18">
        <f>COUNTIFS('[1]Ticket review'!E:E,"&lt;01/11/2012",'[1]Ticket review'!E:E,"&gt;=01/10/2012",'[1]Ticket review'!B:B,"R3",'[1]Ticket review'!AE:AE,"Yes")</f>
        <v>0</v>
      </c>
      <c r="V19" s="15" t="str">
        <f t="shared" si="6"/>
        <v>-</v>
      </c>
      <c r="W19" s="18">
        <f>COUNTIFS('[1]Ticket review'!E:E,"&lt;01/12/2012",'[1]Ticket review'!E:E,"&gt;=01/11/2012",'[1]Ticket review'!B:B,"R3",'[1]Ticket review'!AE:AE,"Yes")</f>
        <v>0</v>
      </c>
      <c r="X19" s="15" t="str">
        <f t="shared" si="7"/>
        <v>-</v>
      </c>
      <c r="Y19" s="18">
        <f>COUNTIFS('[1]Ticket review'!E:E,"&lt;01/01/2013",'[1]Ticket review'!E:E,"&gt;=01/12/2012",'[1]Ticket review'!B:B,"R3",'[1]Ticket review'!AE:AE,"Yes")</f>
        <v>0</v>
      </c>
      <c r="Z19" s="15" t="str">
        <f t="shared" si="8"/>
        <v>-</v>
      </c>
      <c r="AA19" s="18">
        <f>COUNTIFS('[1]Ticket review'!M:M,"&lt;01/10/2012",'[1]Ticket review'!M:M,"&gt;=01/09/2012",'[1]Ticket review'!J:J,"R3",'[1]Ticket review'!AM:AM,"Yes")</f>
        <v>0</v>
      </c>
      <c r="AB19" s="15" t="str">
        <f t="shared" si="9"/>
        <v>-</v>
      </c>
      <c r="AC19" s="18">
        <f>COUNTIFS('[1]Ticket review'!M:M,"&lt;01/11/2012",'[1]Ticket review'!M:M,"&gt;=01/10/2012",'[1]Ticket review'!J:J,"R3",'[1]Ticket review'!AM:AM,"Yes")</f>
        <v>0</v>
      </c>
      <c r="AD19" s="15" t="str">
        <f t="shared" si="10"/>
        <v>-</v>
      </c>
      <c r="AE19" s="18">
        <f>COUNTIFS('[1]Ticket review'!M:M,"&lt;01/12/2012",'[1]Ticket review'!M:M,"&gt;=01/11/2012",'[1]Ticket review'!J:J,"R3",'[1]Ticket review'!AM:AM,"Yes")</f>
        <v>0</v>
      </c>
      <c r="AF19" s="15" t="str">
        <f t="shared" si="11"/>
        <v>-</v>
      </c>
    </row>
    <row r="20" spans="1:32" x14ac:dyDescent="0.3">
      <c r="A20" s="24"/>
      <c r="B20" s="11"/>
      <c r="C20" s="18" t="s">
        <v>45</v>
      </c>
      <c r="D20" s="15">
        <v>10</v>
      </c>
      <c r="E20" s="18">
        <f>COUNTIFS('[1]Ticket review'!E:E,"&lt;01/03/2012",'[1]Ticket review'!E:E,"&gt;=01/02/2012",'[1]Ticket review'!B:B,"R5",'[1]Ticket review'!AE:AE,"Yes")</f>
        <v>0</v>
      </c>
      <c r="F20" s="15" t="str">
        <f t="shared" si="0"/>
        <v>-</v>
      </c>
      <c r="G20" s="18">
        <f>COUNTIFS('[1]Ticket review'!E:E,"&lt;01/04/2012",'[1]Ticket review'!E:E,"&gt;=01/03/2012",'[1]Ticket review'!B:B,"R5",'[1]Ticket review'!AE:AE,"Yes")</f>
        <v>0</v>
      </c>
      <c r="H20" s="15" t="str">
        <f t="shared" si="1"/>
        <v>-</v>
      </c>
      <c r="I20" s="18">
        <f>COUNTIFS('[1]Ticket review'!E:E,"&lt;01/05/2012",'[1]Ticket review'!E:E,"&gt;=01/04/2012",'[1]Ticket review'!B:B,"R5",'[1]Ticket review'!AE:AE,"Yes")</f>
        <v>0</v>
      </c>
      <c r="J20" s="15" t="str">
        <f t="shared" si="2"/>
        <v>-</v>
      </c>
      <c r="K20" s="18">
        <f>COUNTIFS('[1]Ticket review'!E:E,"&lt;01/06/2012",'[1]Ticket review'!E:E,"&gt;=01/05/2012",'[1]Ticket review'!B:B,"R5",'[1]Ticket review'!AE:AE,"Yes")</f>
        <v>0</v>
      </c>
      <c r="L20" s="15" t="str">
        <f t="shared" si="3"/>
        <v>-</v>
      </c>
      <c r="M20" s="18">
        <f>COUNTIFS('[1]Ticket review'!E:E,"&lt;01/07/2012",'[1]Ticket review'!E:E,"&gt;=01/06/2012",'[1]Ticket review'!B:B,"R5",'[1]Ticket review'!AE:AE,"Yes")</f>
        <v>0</v>
      </c>
      <c r="N20" s="15" t="str">
        <f t="shared" si="12"/>
        <v>-</v>
      </c>
      <c r="O20" s="18">
        <f>COUNTIFS('[1]Ticket review'!E:E,"&lt;01/08/2012",'[1]Ticket review'!E:E,"&gt;=01/07/2012",'[1]Ticket review'!B:B,"R5",'[1]Ticket review'!AE:AE,"Yes")</f>
        <v>0</v>
      </c>
      <c r="P20" s="15" t="str">
        <f t="shared" si="12"/>
        <v>-</v>
      </c>
      <c r="Q20" s="18">
        <f>COUNTIFS('[1]Ticket review'!E:E,"&lt;01/09/2012",'[1]Ticket review'!E:E,"&gt;=01/08/2012",'[1]Ticket review'!B:B,"R5",'[1]Ticket review'!AE:AE,"Yes")</f>
        <v>0</v>
      </c>
      <c r="R20" s="15" t="str">
        <f t="shared" si="4"/>
        <v>-</v>
      </c>
      <c r="S20" s="18">
        <f>COUNTIFS('[1]Ticket review'!E:E,"&lt;01/10/2012",'[1]Ticket review'!E:E,"&gt;=01/09/2012",'[1]Ticket review'!B:B,"R5",'[1]Ticket review'!AE:AE,"Yes")</f>
        <v>0</v>
      </c>
      <c r="T20" s="15" t="str">
        <f t="shared" si="5"/>
        <v>-</v>
      </c>
      <c r="U20" s="18">
        <f>COUNTIFS('[1]Ticket review'!E:E,"&lt;01/11/2012",'[1]Ticket review'!E:E,"&gt;=01/10/2012",'[1]Ticket review'!B:B,"R5",'[1]Ticket review'!AE:AE,"Yes")</f>
        <v>0</v>
      </c>
      <c r="V20" s="15" t="str">
        <f t="shared" si="6"/>
        <v>-</v>
      </c>
      <c r="W20" s="18">
        <f>COUNTIFS('[1]Ticket review'!E:E,"&lt;01/12/2012",'[1]Ticket review'!E:E,"&gt;=01/11/2012",'[1]Ticket review'!B:B,"R5",'[1]Ticket review'!AE:AE,"Yes")</f>
        <v>0</v>
      </c>
      <c r="X20" s="15" t="str">
        <f t="shared" si="7"/>
        <v>-</v>
      </c>
      <c r="Y20" s="18">
        <f>COUNTIFS('[1]Ticket review'!E:E,"&lt;01/01/2013",'[1]Ticket review'!E:E,"&gt;=01/12/2012",'[1]Ticket review'!B:B,"R5",'[1]Ticket review'!AE:AE,"Yes")</f>
        <v>0</v>
      </c>
      <c r="Z20" s="15" t="str">
        <f t="shared" si="8"/>
        <v>-</v>
      </c>
      <c r="AA20" s="18">
        <f>COUNTIFS('[1]Ticket review'!M:M,"&lt;01/10/2012",'[1]Ticket review'!M:M,"&gt;=01/09/2012",'[1]Ticket review'!J:J,"R5",'[1]Ticket review'!AM:AM,"Yes")</f>
        <v>0</v>
      </c>
      <c r="AB20" s="15" t="str">
        <f t="shared" si="9"/>
        <v>-</v>
      </c>
      <c r="AC20" s="18">
        <f>COUNTIFS('[1]Ticket review'!M:M,"&lt;01/11/2012",'[1]Ticket review'!M:M,"&gt;=01/10/2012",'[1]Ticket review'!J:J,"R5",'[1]Ticket review'!AM:AM,"Yes")</f>
        <v>0</v>
      </c>
      <c r="AD20" s="15" t="str">
        <f t="shared" si="10"/>
        <v>-</v>
      </c>
      <c r="AE20" s="18">
        <f>COUNTIFS('[1]Ticket review'!M:M,"&lt;01/12/2012",'[1]Ticket review'!M:M,"&gt;=01/11/2012",'[1]Ticket review'!J:J,"R5",'[1]Ticket review'!AM:AM,"Yes")</f>
        <v>0</v>
      </c>
      <c r="AF20" s="15" t="str">
        <f t="shared" si="11"/>
        <v>-</v>
      </c>
    </row>
    <row r="21" spans="1:32" x14ac:dyDescent="0.3">
      <c r="A21" s="24"/>
      <c r="B21" s="12"/>
      <c r="C21" s="18" t="s">
        <v>46</v>
      </c>
      <c r="D21" s="15">
        <v>10</v>
      </c>
      <c r="E21" s="18">
        <f>COUNTIFS('[1]Ticket review'!E:E,"&lt;01/03/2012",'[1]Ticket review'!E:E,"&gt;=01/02/2012",'[1]Ticket review'!B:B,"RR",'[1]Ticket review'!AE:AE,"Yes")</f>
        <v>0</v>
      </c>
      <c r="F21" s="15" t="str">
        <f t="shared" si="0"/>
        <v>-</v>
      </c>
      <c r="G21" s="18">
        <f>COUNTIFS('[1]Ticket review'!E:E,"&lt;01/04/2012",'[1]Ticket review'!E:E,"&gt;=01/03/2012",'[1]Ticket review'!B:B,"RR",'[1]Ticket review'!AE:AE,"Yes")</f>
        <v>0</v>
      </c>
      <c r="H21" s="15" t="str">
        <f t="shared" si="1"/>
        <v>-</v>
      </c>
      <c r="I21" s="18">
        <f>COUNTIFS('[1]Ticket review'!E:E,"&lt;01/05/2012",'[1]Ticket review'!E:E,"&gt;=01/04/2012",'[1]Ticket review'!B:B,"RR",'[1]Ticket review'!AE:AE,"Yes")</f>
        <v>0</v>
      </c>
      <c r="J21" s="15" t="str">
        <f t="shared" si="2"/>
        <v>-</v>
      </c>
      <c r="K21" s="18">
        <f>COUNTIFS('[1]Ticket review'!E:E,"&lt;01/06/2012",'[1]Ticket review'!E:E,"&gt;=01/05/2012",'[1]Ticket review'!B:B,"RR",'[1]Ticket review'!AE:AE,"Yes")</f>
        <v>0</v>
      </c>
      <c r="L21" s="15" t="str">
        <f t="shared" si="3"/>
        <v>-</v>
      </c>
      <c r="M21" s="18">
        <f>COUNTIFS('[1]Ticket review'!E:E,"&lt;01/07/2012",'[1]Ticket review'!E:E,"&gt;=01/06/2012",'[1]Ticket review'!B:B,"RR",'[1]Ticket review'!AE:AE,"Yes")</f>
        <v>0</v>
      </c>
      <c r="N21" s="15" t="str">
        <f t="shared" si="12"/>
        <v>-</v>
      </c>
      <c r="O21" s="18">
        <f>COUNTIFS('[1]Ticket review'!E:E,"&lt;01/08/2012",'[1]Ticket review'!E:E,"&gt;=01/07/2012",'[1]Ticket review'!B:B,"RR",'[1]Ticket review'!AE:AE,"Yes")</f>
        <v>0</v>
      </c>
      <c r="P21" s="15" t="str">
        <f t="shared" si="12"/>
        <v>-</v>
      </c>
      <c r="Q21" s="18">
        <f>COUNTIFS('[1]Ticket review'!E:E,"&lt;01/09/2012",'[1]Ticket review'!E:E,"&gt;=01/08/2012",'[1]Ticket review'!B:B,"RR",'[1]Ticket review'!AE:AE,"Yes")</f>
        <v>0</v>
      </c>
      <c r="R21" s="15" t="str">
        <f t="shared" si="4"/>
        <v>-</v>
      </c>
      <c r="S21" s="18">
        <f>COUNTIFS('[1]Ticket review'!E:E,"&lt;01/10/2012",'[1]Ticket review'!E:E,"&gt;=01/09/2012",'[1]Ticket review'!B:B,"RR",'[1]Ticket review'!AE:AE,"Yes")</f>
        <v>0</v>
      </c>
      <c r="T21" s="15" t="str">
        <f t="shared" si="5"/>
        <v>-</v>
      </c>
      <c r="U21" s="18">
        <f>COUNTIFS('[1]Ticket review'!E:E,"&lt;01/11/2012",'[1]Ticket review'!E:E,"&gt;=01/10/2012",'[1]Ticket review'!B:B,"RR",'[1]Ticket review'!AE:AE,"Yes")</f>
        <v>0</v>
      </c>
      <c r="V21" s="15" t="str">
        <f t="shared" si="6"/>
        <v>-</v>
      </c>
      <c r="W21" s="18">
        <f>COUNTIFS('[1]Ticket review'!E:E,"&lt;01/12/2012",'[1]Ticket review'!E:E,"&gt;=01/11/2012",'[1]Ticket review'!B:B,"RR",'[1]Ticket review'!AE:AE,"Yes")</f>
        <v>0</v>
      </c>
      <c r="X21" s="15" t="str">
        <f t="shared" si="7"/>
        <v>-</v>
      </c>
      <c r="Y21" s="18">
        <f>COUNTIFS('[1]Ticket review'!E:E,"&lt;01/01/2013",'[1]Ticket review'!E:E,"&gt;=01/12/2012",'[1]Ticket review'!B:B,"RR",'[1]Ticket review'!AE:AE,"Yes")</f>
        <v>0</v>
      </c>
      <c r="Z21" s="15" t="str">
        <f t="shared" si="8"/>
        <v>-</v>
      </c>
      <c r="AA21" s="18">
        <f>COUNTIFS('[1]Ticket review'!M:M,"&lt;01/10/2012",'[1]Ticket review'!M:M,"&gt;=01/09/2012",'[1]Ticket review'!J:J,"RR",'[1]Ticket review'!AM:AM,"Yes")</f>
        <v>0</v>
      </c>
      <c r="AB21" s="15" t="str">
        <f t="shared" si="9"/>
        <v>-</v>
      </c>
      <c r="AC21" s="18">
        <f>COUNTIFS('[1]Ticket review'!M:M,"&lt;01/11/2012",'[1]Ticket review'!M:M,"&gt;=01/10/2012",'[1]Ticket review'!J:J,"RR",'[1]Ticket review'!AM:AM,"Yes")</f>
        <v>0</v>
      </c>
      <c r="AD21" s="15" t="str">
        <f t="shared" si="10"/>
        <v>-</v>
      </c>
      <c r="AE21" s="18">
        <f>COUNTIFS('[1]Ticket review'!M:M,"&lt;01/12/2012",'[1]Ticket review'!M:M,"&gt;=01/11/2012",'[1]Ticket review'!J:J,"RR",'[1]Ticket review'!AM:AM,"Yes")</f>
        <v>0</v>
      </c>
      <c r="AF21" s="15" t="str">
        <f t="shared" si="11"/>
        <v>-</v>
      </c>
    </row>
    <row r="22" spans="1:32" x14ac:dyDescent="0.3">
      <c r="A22" s="24"/>
      <c r="B22" s="4" t="s">
        <v>2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x14ac:dyDescent="0.3">
      <c r="A23" s="24"/>
      <c r="B23" s="10" t="s">
        <v>21</v>
      </c>
      <c r="C23" s="15" t="s">
        <v>47</v>
      </c>
      <c r="D23" s="15">
        <v>10</v>
      </c>
      <c r="E23" s="15">
        <f>COUNTIFS('[1]Ticket review'!E:E,"&lt;01/03/2012",'[1]Ticket review'!E:E,"&gt;=01/02/2012",'[1]Ticket review'!B:B,"E1",'[1]Ticket review'!AB:AB,"No",'[1]Ticket review'!W:W,"Yes")</f>
        <v>0</v>
      </c>
      <c r="F23" s="15" t="str">
        <f t="shared" ref="F23:F28" si="13">IF(E3=0,"-",E23/E3)</f>
        <v>-</v>
      </c>
      <c r="G23" s="15">
        <f>COUNTIFS('[1]Ticket review'!E:E,"&lt;01/04/2012",'[1]Ticket review'!E:E,"&gt;=01/03/2012",'[1]Ticket review'!B:B,"E1",'[1]Ticket review'!AB:AB,"No",'[1]Ticket review'!W:W,"Yes")</f>
        <v>0</v>
      </c>
      <c r="H23" s="15" t="str">
        <f t="shared" ref="H23:H28" si="14">IF(G3=0,"-",G23/G3)</f>
        <v>-</v>
      </c>
      <c r="I23" s="15">
        <f>COUNTIFS('[1]Ticket review'!E:E,"&lt;01/05/2012",'[1]Ticket review'!E:E,"&gt;=01/04/2012",'[1]Ticket review'!B:B,"E1",'[1]Ticket review'!AB:AB,"No",'[1]Ticket review'!W:W,"Yes")</f>
        <v>0</v>
      </c>
      <c r="J23" s="15" t="str">
        <f t="shared" ref="J23:J28" si="15">IF(I3=0,"-",I23/I3)</f>
        <v>-</v>
      </c>
      <c r="K23" s="15">
        <f>COUNTIFS('[1]Ticket review'!E:E,"&lt;01/06/2012",'[1]Ticket review'!E:E,"&gt;=01/05/2012",'[1]Ticket review'!B:B,"E1",'[1]Ticket review'!AB:AB,"No",'[1]Ticket review'!W:W,"Yes")</f>
        <v>0</v>
      </c>
      <c r="L23" s="15" t="str">
        <f t="shared" ref="L23:L28" si="16">IF(K3=0,"-",K23/K3)</f>
        <v>-</v>
      </c>
      <c r="M23" s="15">
        <f>COUNTIFS('[1]Ticket review'!E:E,"&lt;01/07/2012",'[1]Ticket review'!E:E,"&gt;=01/06/2012",'[1]Ticket review'!B:B,"E1",'[1]Ticket review'!AB:AB,"No",'[1]Ticket review'!W:W,"Yes")</f>
        <v>0</v>
      </c>
      <c r="N23" s="15" t="str">
        <f t="shared" ref="N23:N28" si="17">IF(M3=0,"-",M23/M3)</f>
        <v>-</v>
      </c>
      <c r="O23" s="15">
        <f>COUNTIFS('[1]Ticket review'!E:E,"&lt;01/08/2012",'[1]Ticket review'!E:E,"&gt;=01/07/2012",'[1]Ticket review'!B:B,"E1",'[1]Ticket review'!AB:AB,"No",'[1]Ticket review'!W:W,"Yes")</f>
        <v>0</v>
      </c>
      <c r="P23" s="15" t="str">
        <f t="shared" ref="P23:P28" si="18">IF(O3=0,"-",O23/O3)</f>
        <v>-</v>
      </c>
      <c r="Q23" s="15">
        <f>COUNTIFS('[1]Ticket review'!E:E,"&lt;01/09/2012",'[1]Ticket review'!E:E,"&gt;=01/08/2012",'[1]Ticket review'!B:B,"E1",'[1]Ticket review'!AB:AB,"No",'[1]Ticket review'!W:W,"Yes")</f>
        <v>0</v>
      </c>
      <c r="R23" s="15" t="str">
        <f t="shared" ref="R23:R28" si="19">IF(Q3=0,"-",Q23/Q3)</f>
        <v>-</v>
      </c>
      <c r="S23" s="15">
        <f>COUNTIFS('[1]Ticket review'!E:E,"&lt;01/10/2012",'[1]Ticket review'!E:E,"&gt;=01/09/2012",'[1]Ticket review'!B:B,"E1",'[1]Ticket review'!AB:AB,"No",'[1]Ticket review'!W:W,"Yes")</f>
        <v>0</v>
      </c>
      <c r="T23" s="15" t="str">
        <f t="shared" ref="T23:T28" si="20">IF(S3=0,"-",S23/S3)</f>
        <v>-</v>
      </c>
      <c r="U23" s="15">
        <f>COUNTIFS('[1]Ticket review'!E:E,"&lt;01/11/2012",'[1]Ticket review'!E:E,"&gt;=01/10/2012",'[1]Ticket review'!B:B,"E1",'[1]Ticket review'!AB:AB,"No",'[1]Ticket review'!W:W,"Yes")</f>
        <v>0</v>
      </c>
      <c r="V23" s="15" t="str">
        <f t="shared" ref="V23:V28" si="21">IF(U3=0,"-",U23/U3)</f>
        <v>-</v>
      </c>
      <c r="W23" s="15">
        <f>COUNTIFS('[1]Ticket review'!E:E,"&lt;01/12/2012",'[1]Ticket review'!E:E,"&gt;=01/11/2012",'[1]Ticket review'!B:B,"E1",'[1]Ticket review'!AB:AB,"No",'[1]Ticket review'!W:W,"Yes")</f>
        <v>0</v>
      </c>
      <c r="X23" s="15" t="str">
        <f t="shared" ref="X23:X28" si="22">IF(W3=0,"-",W23/W3)</f>
        <v>-</v>
      </c>
      <c r="Y23" s="15">
        <f>COUNTIFS('[1]Ticket review'!E:E,"&lt;01/01/2013",'[1]Ticket review'!E:E,"&gt;=01/12/2012",'[1]Ticket review'!B:B,"E1",'[1]Ticket review'!AB:AB,"No",'[1]Ticket review'!W:W,"Yes")</f>
        <v>0</v>
      </c>
      <c r="Z23" s="15" t="str">
        <f t="shared" ref="Z23:Z28" si="23">IF(Y3=0,"-",Y23/Y3)</f>
        <v>-</v>
      </c>
      <c r="AA23" s="15">
        <f>COUNTIFS('[1]Ticket review'!M:M,"&lt;01/10/2012",'[1]Ticket review'!M:M,"&gt;=01/09/2012",'[1]Ticket review'!J:J,"E1",'[1]Ticket review'!AJ:AJ,"No",'[1]Ticket review'!AE:AE,"Yes")</f>
        <v>0</v>
      </c>
      <c r="AB23" s="15" t="str">
        <f t="shared" ref="AB23:AB28" si="24">IF(AA3=0,"-",AA23/AA3)</f>
        <v>-</v>
      </c>
      <c r="AC23" s="15">
        <f>COUNTIFS('[1]Ticket review'!M:M,"&lt;01/11/2012",'[1]Ticket review'!M:M,"&gt;=01/10/2012",'[1]Ticket review'!J:J,"E1",'[1]Ticket review'!AJ:AJ,"No",'[1]Ticket review'!AE:AE,"Yes")</f>
        <v>0</v>
      </c>
      <c r="AD23" s="15" t="str">
        <f t="shared" ref="AD23:AD28" si="25">IF(AC3=0,"-",AC23/AC3)</f>
        <v>-</v>
      </c>
      <c r="AE23" s="15">
        <f>COUNTIFS('[1]Ticket review'!M:M,"&lt;01/12/2012",'[1]Ticket review'!M:M,"&gt;=01/11/2012",'[1]Ticket review'!J:J,"E1",'[1]Ticket review'!AJ:AJ,"No",'[1]Ticket review'!AE:AE,"Yes")</f>
        <v>0</v>
      </c>
      <c r="AF23" s="15" t="str">
        <f t="shared" ref="AF23:AF28" si="26">IF(AE3=0,"-",AE23/AE3)</f>
        <v>-</v>
      </c>
    </row>
    <row r="24" spans="1:32" x14ac:dyDescent="0.3">
      <c r="A24" s="24"/>
      <c r="B24" s="11"/>
      <c r="C24" s="15" t="s">
        <v>48</v>
      </c>
      <c r="D24" s="15">
        <v>10</v>
      </c>
      <c r="E24" s="15">
        <f>COUNTIFS('[1]Ticket review'!E:E,"&lt;01/03/2012",'[1]Ticket review'!E:E,"&gt;=01/02/2012",'[1]Ticket review'!B:B,"E4",'[1]Ticket review'!AB:AB,"No",'[1]Ticket review'!W:W,"Yes")</f>
        <v>0</v>
      </c>
      <c r="F24" s="15" t="str">
        <f t="shared" si="13"/>
        <v>-</v>
      </c>
      <c r="G24" s="15">
        <f>COUNTIFS('[1]Ticket review'!E:E,"&lt;01/04/2012",'[1]Ticket review'!E:E,"&gt;=01/03/2012",'[1]Ticket review'!B:B,"E4",'[1]Ticket review'!AB:AB,"No",'[1]Ticket review'!W:W,"Yes")</f>
        <v>0</v>
      </c>
      <c r="H24" s="15" t="str">
        <f t="shared" si="14"/>
        <v>-</v>
      </c>
      <c r="I24" s="15">
        <f>COUNTIFS('[1]Ticket review'!E:E,"&lt;01/05/2012",'[1]Ticket review'!E:E,"&gt;=01/04/2012",'[1]Ticket review'!B:B,"E4",'[1]Ticket review'!AB:AB,"No",'[1]Ticket review'!W:W,"Yes")</f>
        <v>0</v>
      </c>
      <c r="J24" s="15" t="str">
        <f t="shared" si="15"/>
        <v>-</v>
      </c>
      <c r="K24" s="15">
        <f>COUNTIFS('[1]Ticket review'!E:E,"&lt;01/06/2012",'[1]Ticket review'!E:E,"&gt;=01/05/2012",'[1]Ticket review'!B:B,"E4",'[1]Ticket review'!AB:AB,"No",'[1]Ticket review'!W:W,"Yes")</f>
        <v>0</v>
      </c>
      <c r="L24" s="15" t="str">
        <f t="shared" si="16"/>
        <v>-</v>
      </c>
      <c r="M24" s="15">
        <f>COUNTIFS('[1]Ticket review'!E:E,"&lt;01/07/2012",'[1]Ticket review'!E:E,"&gt;=01/06/2012",'[1]Ticket review'!B:B,"E4",'[1]Ticket review'!AB:AB,"No",'[1]Ticket review'!W:W,"Yes")</f>
        <v>0</v>
      </c>
      <c r="N24" s="15" t="str">
        <f t="shared" si="17"/>
        <v>-</v>
      </c>
      <c r="O24" s="15">
        <f>COUNTIFS('[1]Ticket review'!E:E,"&lt;01/08/2012",'[1]Ticket review'!E:E,"&gt;=01/07/2012",'[1]Ticket review'!B:B,"E4",'[1]Ticket review'!AB:AB,"No",'[1]Ticket review'!W:W,"Yes")</f>
        <v>0</v>
      </c>
      <c r="P24" s="15" t="str">
        <f t="shared" si="18"/>
        <v>-</v>
      </c>
      <c r="Q24" s="15">
        <f>COUNTIFS('[1]Ticket review'!E:E,"&lt;01/09/2012",'[1]Ticket review'!E:E,"&gt;=01/08/2012",'[1]Ticket review'!B:B,"E4",'[1]Ticket review'!AB:AB,"No",'[1]Ticket review'!W:W,"Yes")</f>
        <v>0</v>
      </c>
      <c r="R24" s="15" t="str">
        <f t="shared" si="19"/>
        <v>-</v>
      </c>
      <c r="S24" s="15">
        <f>COUNTIFS('[1]Ticket review'!E:E,"&lt;01/10/2012",'[1]Ticket review'!E:E,"&gt;=01/09/2012",'[1]Ticket review'!B:B,"E4",'[1]Ticket review'!AB:AB,"No",'[1]Ticket review'!W:W,"Yes")</f>
        <v>0</v>
      </c>
      <c r="T24" s="15" t="str">
        <f t="shared" si="20"/>
        <v>-</v>
      </c>
      <c r="U24" s="15">
        <f>COUNTIFS('[1]Ticket review'!E:E,"&lt;01/11/2012",'[1]Ticket review'!E:E,"&gt;=01/10/2012",'[1]Ticket review'!B:B,"E4",'[1]Ticket review'!AB:AB,"No",'[1]Ticket review'!W:W,"Yes")</f>
        <v>0</v>
      </c>
      <c r="V24" s="15" t="str">
        <f t="shared" si="21"/>
        <v>-</v>
      </c>
      <c r="W24" s="15">
        <f>COUNTIFS('[1]Ticket review'!E:E,"&lt;01/12/2012",'[1]Ticket review'!E:E,"&gt;=01/11/2012",'[1]Ticket review'!B:B,"E4",'[1]Ticket review'!AB:AB,"No",'[1]Ticket review'!W:W,"Yes")</f>
        <v>0</v>
      </c>
      <c r="X24" s="15" t="str">
        <f t="shared" si="22"/>
        <v>-</v>
      </c>
      <c r="Y24" s="15">
        <f>COUNTIFS('[1]Ticket review'!E:E,"&lt;01/01/2013",'[1]Ticket review'!E:E,"&gt;=01/12/2012",'[1]Ticket review'!B:B,"E4",'[1]Ticket review'!AB:AB,"No",'[1]Ticket review'!W:W,"Yes")</f>
        <v>0</v>
      </c>
      <c r="Z24" s="15" t="str">
        <f t="shared" si="23"/>
        <v>-</v>
      </c>
      <c r="AA24" s="15">
        <f>COUNTIFS('[1]Ticket review'!M:M,"&lt;01/10/2012",'[1]Ticket review'!M:M,"&gt;=01/09/2012",'[1]Ticket review'!J:J,"E4",'[1]Ticket review'!AJ:AJ,"No",'[1]Ticket review'!AE:AE,"Yes")</f>
        <v>0</v>
      </c>
      <c r="AB24" s="15" t="str">
        <f t="shared" si="24"/>
        <v>-</v>
      </c>
      <c r="AC24" s="15">
        <f>COUNTIFS('[1]Ticket review'!M:M,"&lt;01/11/2012",'[1]Ticket review'!M:M,"&gt;=01/10/2012",'[1]Ticket review'!J:J,"E4",'[1]Ticket review'!AJ:AJ,"No",'[1]Ticket review'!AE:AE,"Yes")</f>
        <v>0</v>
      </c>
      <c r="AD24" s="15" t="str">
        <f t="shared" si="25"/>
        <v>-</v>
      </c>
      <c r="AE24" s="15">
        <f>COUNTIFS('[1]Ticket review'!M:M,"&lt;01/12/2012",'[1]Ticket review'!M:M,"&gt;=01/11/2012",'[1]Ticket review'!J:J,"E4",'[1]Ticket review'!AJ:AJ,"No",'[1]Ticket review'!AE:AE,"Yes")</f>
        <v>0</v>
      </c>
      <c r="AF24" s="15" t="str">
        <f t="shared" si="26"/>
        <v>-</v>
      </c>
    </row>
    <row r="25" spans="1:32" x14ac:dyDescent="0.3">
      <c r="A25" s="24"/>
      <c r="B25" s="11"/>
      <c r="C25" s="15" t="s">
        <v>49</v>
      </c>
      <c r="D25" s="15">
        <v>10</v>
      </c>
      <c r="E25" s="15">
        <f>COUNTIFS('[1]Ticket review'!E:E,"&lt;01/03/2012",'[1]Ticket review'!E:E,"&gt;=01/02/2012",'[1]Ticket review'!B:B,"R1",'[1]Ticket review'!AB:AB,"No",'[1]Ticket review'!W:W,"Yes")</f>
        <v>0</v>
      </c>
      <c r="F25" s="15" t="str">
        <f t="shared" si="13"/>
        <v>-</v>
      </c>
      <c r="G25" s="15">
        <f>COUNTIFS('[1]Ticket review'!E:E,"&lt;01/04/2012",'[1]Ticket review'!E:E,"&gt;=01/03/2012",'[1]Ticket review'!B:B,"R1",'[1]Ticket review'!AB:AB,"No",'[1]Ticket review'!W:W,"Yes")</f>
        <v>0</v>
      </c>
      <c r="H25" s="15" t="str">
        <f t="shared" si="14"/>
        <v>-</v>
      </c>
      <c r="I25" s="15">
        <f>COUNTIFS('[1]Ticket review'!E:E,"&lt;01/05/2012",'[1]Ticket review'!E:E,"&gt;=01/04/2012",'[1]Ticket review'!B:B,"R1",'[1]Ticket review'!AB:AB,"No",'[1]Ticket review'!W:W,"Yes")</f>
        <v>0</v>
      </c>
      <c r="J25" s="15" t="str">
        <f t="shared" si="15"/>
        <v>-</v>
      </c>
      <c r="K25" s="15">
        <f>COUNTIFS('[1]Ticket review'!E:E,"&lt;01/06/2012",'[1]Ticket review'!E:E,"&gt;=01/05/2012",'[1]Ticket review'!B:B,"R1",'[1]Ticket review'!AB:AB,"No",'[1]Ticket review'!W:W,"Yes")</f>
        <v>0</v>
      </c>
      <c r="L25" s="15" t="str">
        <f t="shared" si="16"/>
        <v>-</v>
      </c>
      <c r="M25" s="15">
        <f>COUNTIFS('[1]Ticket review'!E:E,"&lt;01/07/2012",'[1]Ticket review'!E:E,"&gt;=01/06/2012",'[1]Ticket review'!B:B,"R1",'[1]Ticket review'!AB:AB,"No",'[1]Ticket review'!W:W,"Yes")</f>
        <v>0</v>
      </c>
      <c r="N25" s="15" t="str">
        <f t="shared" si="17"/>
        <v>-</v>
      </c>
      <c r="O25" s="15">
        <f>COUNTIFS('[1]Ticket review'!E:E,"&lt;01/08/2012",'[1]Ticket review'!E:E,"&gt;=01/07/2012",'[1]Ticket review'!B:B,"R1",'[1]Ticket review'!AB:AB,"No",'[1]Ticket review'!W:W,"Yes")</f>
        <v>0</v>
      </c>
      <c r="P25" s="15" t="str">
        <f t="shared" si="18"/>
        <v>-</v>
      </c>
      <c r="Q25" s="15">
        <f>COUNTIFS('[1]Ticket review'!E:E,"&lt;01/09/2012",'[1]Ticket review'!E:E,"&gt;=01/08/2012",'[1]Ticket review'!B:B,"R1",'[1]Ticket review'!AB:AB,"No",'[1]Ticket review'!W:W,"Yes")</f>
        <v>0</v>
      </c>
      <c r="R25" s="15" t="str">
        <f t="shared" si="19"/>
        <v>-</v>
      </c>
      <c r="S25" s="15">
        <f>COUNTIFS('[1]Ticket review'!E:E,"&lt;01/10/2012",'[1]Ticket review'!E:E,"&gt;=01/09/2012",'[1]Ticket review'!B:B,"R1",'[1]Ticket review'!AB:AB,"No",'[1]Ticket review'!W:W,"Yes")</f>
        <v>0</v>
      </c>
      <c r="T25" s="15" t="str">
        <f t="shared" si="20"/>
        <v>-</v>
      </c>
      <c r="U25" s="15">
        <f>COUNTIFS('[1]Ticket review'!E:E,"&lt;01/11/2012",'[1]Ticket review'!E:E,"&gt;=01/10/2012",'[1]Ticket review'!B:B,"R1",'[1]Ticket review'!AB:AB,"No",'[1]Ticket review'!W:W,"Yes")</f>
        <v>0</v>
      </c>
      <c r="V25" s="15" t="str">
        <f t="shared" si="21"/>
        <v>-</v>
      </c>
      <c r="W25" s="15">
        <f>COUNTIFS('[1]Ticket review'!E:E,"&lt;01/12/2012",'[1]Ticket review'!E:E,"&gt;=01/11/2012",'[1]Ticket review'!B:B,"R1",'[1]Ticket review'!AB:AB,"No",'[1]Ticket review'!W:W,"Yes")</f>
        <v>0</v>
      </c>
      <c r="X25" s="15" t="str">
        <f t="shared" si="22"/>
        <v>-</v>
      </c>
      <c r="Y25" s="15">
        <f>COUNTIFS('[1]Ticket review'!E:E,"&lt;01/01/2013",'[1]Ticket review'!E:E,"&gt;=01/12/2012",'[1]Ticket review'!B:B,"R1",'[1]Ticket review'!AB:AB,"No",'[1]Ticket review'!W:W,"Yes")</f>
        <v>0</v>
      </c>
      <c r="Z25" s="15" t="str">
        <f t="shared" si="23"/>
        <v>-</v>
      </c>
      <c r="AA25" s="15">
        <f>COUNTIFS('[1]Ticket review'!M:M,"&lt;01/10/2012",'[1]Ticket review'!M:M,"&gt;=01/09/2012",'[1]Ticket review'!J:J,"R1",'[1]Ticket review'!AJ:AJ,"No",'[1]Ticket review'!AE:AE,"Yes")</f>
        <v>0</v>
      </c>
      <c r="AB25" s="15" t="str">
        <f t="shared" si="24"/>
        <v>-</v>
      </c>
      <c r="AC25" s="15">
        <f>COUNTIFS('[1]Ticket review'!M:M,"&lt;01/11/2012",'[1]Ticket review'!M:M,"&gt;=01/10/2012",'[1]Ticket review'!J:J,"R1",'[1]Ticket review'!AJ:AJ,"No",'[1]Ticket review'!AE:AE,"Yes")</f>
        <v>0</v>
      </c>
      <c r="AD25" s="15" t="str">
        <f t="shared" si="25"/>
        <v>-</v>
      </c>
      <c r="AE25" s="15">
        <f>COUNTIFS('[1]Ticket review'!M:M,"&lt;01/12/2012",'[1]Ticket review'!M:M,"&gt;=01/11/2012",'[1]Ticket review'!J:J,"R1",'[1]Ticket review'!AJ:AJ,"No",'[1]Ticket review'!AE:AE,"Yes")</f>
        <v>0</v>
      </c>
      <c r="AF25" s="15" t="str">
        <f t="shared" si="26"/>
        <v>-</v>
      </c>
    </row>
    <row r="26" spans="1:32" x14ac:dyDescent="0.3">
      <c r="A26" s="24"/>
      <c r="B26" s="11"/>
      <c r="C26" s="15" t="s">
        <v>50</v>
      </c>
      <c r="D26" s="15">
        <v>10</v>
      </c>
      <c r="E26" s="15">
        <f>COUNTIFS('[1]Ticket review'!E:E,"&lt;01/03/2012",'[1]Ticket review'!E:E,"&gt;=01/02/2012",'[1]Ticket review'!B:B,"R3",'[1]Ticket review'!AB:AB,"No",'[1]Ticket review'!W:W,"Yes")</f>
        <v>0</v>
      </c>
      <c r="F26" s="15" t="str">
        <f t="shared" si="13"/>
        <v>-</v>
      </c>
      <c r="G26" s="15">
        <f>COUNTIFS('[1]Ticket review'!E:E,"&lt;01/04/2012",'[1]Ticket review'!E:E,"&gt;=01/03/2012",'[1]Ticket review'!B:B,"R3",'[1]Ticket review'!AB:AB,"No",'[1]Ticket review'!W:W,"Yes")</f>
        <v>0</v>
      </c>
      <c r="H26" s="15">
        <f t="shared" si="14"/>
        <v>0</v>
      </c>
      <c r="I26" s="15">
        <f>COUNTIFS('[1]Ticket review'!E:E,"&lt;01/05/2012",'[1]Ticket review'!E:E,"&gt;=01/04/2012",'[1]Ticket review'!B:B,"R3",'[1]Ticket review'!AB:AB,"No",'[1]Ticket review'!W:W,"Yes")</f>
        <v>0</v>
      </c>
      <c r="J26" s="15" t="str">
        <f t="shared" si="15"/>
        <v>-</v>
      </c>
      <c r="K26" s="15">
        <f>COUNTIFS('[1]Ticket review'!E:E,"&lt;01/06/2012",'[1]Ticket review'!E:E,"&gt;=01/05/2012",'[1]Ticket review'!B:B,"R3",'[1]Ticket review'!AB:AB,"No",'[1]Ticket review'!W:W,"Yes")</f>
        <v>0</v>
      </c>
      <c r="L26" s="15" t="str">
        <f t="shared" si="16"/>
        <v>-</v>
      </c>
      <c r="M26" s="15">
        <f>COUNTIFS('[1]Ticket review'!E:E,"&lt;01/07/2012",'[1]Ticket review'!E:E,"&gt;=01/06/2012",'[1]Ticket review'!B:B,"R3",'[1]Ticket review'!AB:AB,"No",'[1]Ticket review'!W:W,"Yes")</f>
        <v>0</v>
      </c>
      <c r="N26" s="15" t="str">
        <f t="shared" si="17"/>
        <v>-</v>
      </c>
      <c r="O26" s="15">
        <f>COUNTIFS('[1]Ticket review'!E:E,"&lt;01/08/2012",'[1]Ticket review'!E:E,"&gt;=01/07/2012",'[1]Ticket review'!B:B,"R3",'[1]Ticket review'!AB:AB,"No",'[1]Ticket review'!W:W,"Yes")</f>
        <v>0</v>
      </c>
      <c r="P26" s="15" t="str">
        <f t="shared" si="18"/>
        <v>-</v>
      </c>
      <c r="Q26" s="15">
        <f>COUNTIFS('[1]Ticket review'!E:E,"&lt;01/09/2012",'[1]Ticket review'!E:E,"&gt;=01/08/2012",'[1]Ticket review'!B:B,"R3",'[1]Ticket review'!AB:AB,"No",'[1]Ticket review'!W:W,"Yes")</f>
        <v>0</v>
      </c>
      <c r="R26" s="15" t="str">
        <f t="shared" si="19"/>
        <v>-</v>
      </c>
      <c r="S26" s="15">
        <f>COUNTIFS('[1]Ticket review'!E:E,"&lt;01/10/2012",'[1]Ticket review'!E:E,"&gt;=01/09/2012",'[1]Ticket review'!B:B,"R3",'[1]Ticket review'!AB:AB,"No",'[1]Ticket review'!W:W,"Yes")</f>
        <v>0</v>
      </c>
      <c r="T26" s="15" t="str">
        <f t="shared" si="20"/>
        <v>-</v>
      </c>
      <c r="U26" s="15">
        <f>COUNTIFS('[1]Ticket review'!E:E,"&lt;01/11/2012",'[1]Ticket review'!E:E,"&gt;=01/10/2012",'[1]Ticket review'!B:B,"R3",'[1]Ticket review'!AB:AB,"No",'[1]Ticket review'!W:W,"Yes")</f>
        <v>0</v>
      </c>
      <c r="V26" s="15" t="str">
        <f t="shared" si="21"/>
        <v>-</v>
      </c>
      <c r="W26" s="15">
        <f>COUNTIFS('[1]Ticket review'!E:E,"&lt;01/12/2012",'[1]Ticket review'!E:E,"&gt;=01/11/2012",'[1]Ticket review'!B:B,"R3",'[1]Ticket review'!AB:AB,"No",'[1]Ticket review'!W:W,"Yes")</f>
        <v>0</v>
      </c>
      <c r="X26" s="15" t="str">
        <f t="shared" si="22"/>
        <v>-</v>
      </c>
      <c r="Y26" s="15">
        <f>COUNTIFS('[1]Ticket review'!E:E,"&lt;01/01/2013",'[1]Ticket review'!E:E,"&gt;=01/12/2012",'[1]Ticket review'!B:B,"R3",'[1]Ticket review'!AB:AB,"No",'[1]Ticket review'!W:W,"Yes")</f>
        <v>0</v>
      </c>
      <c r="Z26" s="15" t="str">
        <f t="shared" si="23"/>
        <v>-</v>
      </c>
      <c r="AA26" s="15">
        <f>COUNTIFS('[1]Ticket review'!M:M,"&lt;01/10/2012",'[1]Ticket review'!M:M,"&gt;=01/09/2012",'[1]Ticket review'!J:J,"R3",'[1]Ticket review'!AJ:AJ,"No",'[1]Ticket review'!AE:AE,"Yes")</f>
        <v>0</v>
      </c>
      <c r="AB26" s="15" t="str">
        <f t="shared" si="24"/>
        <v>-</v>
      </c>
      <c r="AC26" s="15">
        <f>COUNTIFS('[1]Ticket review'!M:M,"&lt;01/11/2012",'[1]Ticket review'!M:M,"&gt;=01/10/2012",'[1]Ticket review'!J:J,"R3",'[1]Ticket review'!AJ:AJ,"No",'[1]Ticket review'!AE:AE,"Yes")</f>
        <v>0</v>
      </c>
      <c r="AD26" s="15" t="str">
        <f t="shared" si="25"/>
        <v>-</v>
      </c>
      <c r="AE26" s="15">
        <f>COUNTIFS('[1]Ticket review'!M:M,"&lt;01/12/2012",'[1]Ticket review'!M:M,"&gt;=01/11/2012",'[1]Ticket review'!J:J,"R3",'[1]Ticket review'!AJ:AJ,"No",'[1]Ticket review'!AE:AE,"Yes")</f>
        <v>0</v>
      </c>
      <c r="AF26" s="15" t="str">
        <f t="shared" si="26"/>
        <v>-</v>
      </c>
    </row>
    <row r="27" spans="1:32" x14ac:dyDescent="0.3">
      <c r="A27" s="24"/>
      <c r="B27" s="11"/>
      <c r="C27" s="15" t="s">
        <v>51</v>
      </c>
      <c r="D27" s="15">
        <v>10</v>
      </c>
      <c r="E27" s="15">
        <f>COUNTIFS('[1]Ticket review'!E:E,"&lt;01/03/2012",'[1]Ticket review'!E:E,"&gt;=01/02/2012",'[1]Ticket review'!B:B,"R5",'[1]Ticket review'!AB:AB,"No",'[1]Ticket review'!W:W,"Yes")</f>
        <v>0</v>
      </c>
      <c r="F27" s="15" t="str">
        <f t="shared" si="13"/>
        <v>-</v>
      </c>
      <c r="G27" s="15">
        <f>COUNTIFS('[1]Ticket review'!E:E,"&lt;01/04/2012",'[1]Ticket review'!E:E,"&gt;=01/03/2012",'[1]Ticket review'!B:B,"R5",'[1]Ticket review'!AB:AB,"No",'[1]Ticket review'!W:W,"Yes")</f>
        <v>0</v>
      </c>
      <c r="H27" s="15" t="str">
        <f t="shared" si="14"/>
        <v>-</v>
      </c>
      <c r="I27" s="15">
        <f>COUNTIFS('[1]Ticket review'!E:E,"&lt;01/05/2012",'[1]Ticket review'!E:E,"&gt;=01/04/2012",'[1]Ticket review'!B:B,"R5",'[1]Ticket review'!AB:AB,"No",'[1]Ticket review'!W:W,"Yes")</f>
        <v>0</v>
      </c>
      <c r="J27" s="15" t="str">
        <f t="shared" si="15"/>
        <v>-</v>
      </c>
      <c r="K27" s="15">
        <f>COUNTIFS('[1]Ticket review'!E:E,"&lt;01/06/2012",'[1]Ticket review'!E:E,"&gt;=01/05/2012",'[1]Ticket review'!B:B,"R5",'[1]Ticket review'!AB:AB,"No",'[1]Ticket review'!W:W,"Yes")</f>
        <v>0</v>
      </c>
      <c r="L27" s="15" t="str">
        <f t="shared" si="16"/>
        <v>-</v>
      </c>
      <c r="M27" s="15">
        <f>COUNTIFS('[1]Ticket review'!E:E,"&lt;01/07/2012",'[1]Ticket review'!E:E,"&gt;=01/06/2012",'[1]Ticket review'!B:B,"R5",'[1]Ticket review'!AB:AB,"No",'[1]Ticket review'!W:W,"Yes")</f>
        <v>0</v>
      </c>
      <c r="N27" s="15" t="str">
        <f t="shared" si="17"/>
        <v>-</v>
      </c>
      <c r="O27" s="15">
        <f>COUNTIFS('[1]Ticket review'!E:E,"&lt;01/08/2012",'[1]Ticket review'!E:E,"&gt;=01/07/2012",'[1]Ticket review'!B:B,"R5",'[1]Ticket review'!AB:AB,"No",'[1]Ticket review'!W:W,"Yes")</f>
        <v>0</v>
      </c>
      <c r="P27" s="15" t="str">
        <f t="shared" si="18"/>
        <v>-</v>
      </c>
      <c r="Q27" s="15">
        <f>COUNTIFS('[1]Ticket review'!E:E,"&lt;01/09/2012",'[1]Ticket review'!E:E,"&gt;=01/08/2012",'[1]Ticket review'!B:B,"R5",'[1]Ticket review'!AB:AB,"No",'[1]Ticket review'!W:W,"Yes")</f>
        <v>0</v>
      </c>
      <c r="R27" s="15" t="str">
        <f t="shared" si="19"/>
        <v>-</v>
      </c>
      <c r="S27" s="15">
        <f>COUNTIFS('[1]Ticket review'!E:E,"&lt;01/10/2012",'[1]Ticket review'!E:E,"&gt;=01/09/2012",'[1]Ticket review'!B:B,"R5",'[1]Ticket review'!AB:AB,"No",'[1]Ticket review'!W:W,"Yes")</f>
        <v>0</v>
      </c>
      <c r="T27" s="15" t="str">
        <f t="shared" si="20"/>
        <v>-</v>
      </c>
      <c r="U27" s="15">
        <f>COUNTIFS('[1]Ticket review'!E:E,"&lt;01/11/2012",'[1]Ticket review'!E:E,"&gt;=01/10/2012",'[1]Ticket review'!B:B,"R5",'[1]Ticket review'!AB:AB,"No",'[1]Ticket review'!W:W,"Yes")</f>
        <v>0</v>
      </c>
      <c r="V27" s="15" t="str">
        <f t="shared" si="21"/>
        <v>-</v>
      </c>
      <c r="W27" s="15">
        <f>COUNTIFS('[1]Ticket review'!E:E,"&lt;01/12/2012",'[1]Ticket review'!E:E,"&gt;=01/11/2012",'[1]Ticket review'!B:B,"R5",'[1]Ticket review'!AB:AB,"No",'[1]Ticket review'!W:W,"Yes")</f>
        <v>0</v>
      </c>
      <c r="X27" s="15" t="str">
        <f t="shared" si="22"/>
        <v>-</v>
      </c>
      <c r="Y27" s="15">
        <f>COUNTIFS('[1]Ticket review'!E:E,"&lt;01/01/2013",'[1]Ticket review'!E:E,"&gt;=01/12/2012",'[1]Ticket review'!B:B,"R5",'[1]Ticket review'!AB:AB,"No",'[1]Ticket review'!W:W,"Yes")</f>
        <v>0</v>
      </c>
      <c r="Z27" s="15" t="str">
        <f t="shared" si="23"/>
        <v>-</v>
      </c>
      <c r="AA27" s="15">
        <f>COUNTIFS('[1]Ticket review'!M:M,"&lt;01/10/2012",'[1]Ticket review'!M:M,"&gt;=01/09/2012",'[1]Ticket review'!J:J,"R5",'[1]Ticket review'!AJ:AJ,"No",'[1]Ticket review'!AE:AE,"Yes")</f>
        <v>0</v>
      </c>
      <c r="AB27" s="15" t="str">
        <f t="shared" si="24"/>
        <v>-</v>
      </c>
      <c r="AC27" s="15">
        <f>COUNTIFS('[1]Ticket review'!M:M,"&lt;01/11/2012",'[1]Ticket review'!M:M,"&gt;=01/10/2012",'[1]Ticket review'!J:J,"R5",'[1]Ticket review'!AJ:AJ,"No",'[1]Ticket review'!AE:AE,"Yes")</f>
        <v>0</v>
      </c>
      <c r="AD27" s="15" t="str">
        <f t="shared" si="25"/>
        <v>-</v>
      </c>
      <c r="AE27" s="15">
        <f>COUNTIFS('[1]Ticket review'!M:M,"&lt;01/12/2012",'[1]Ticket review'!M:M,"&gt;=01/11/2012",'[1]Ticket review'!J:J,"R5",'[1]Ticket review'!AJ:AJ,"No",'[1]Ticket review'!AE:AE,"Yes")</f>
        <v>0</v>
      </c>
      <c r="AF27" s="15" t="str">
        <f t="shared" si="26"/>
        <v>-</v>
      </c>
    </row>
    <row r="28" spans="1:32" x14ac:dyDescent="0.3">
      <c r="A28" s="24"/>
      <c r="B28" s="12"/>
      <c r="C28" s="15" t="s">
        <v>52</v>
      </c>
      <c r="D28" s="15">
        <v>10</v>
      </c>
      <c r="E28" s="15">
        <f>COUNTIFS('[1]Ticket review'!E:E,"&lt;01/03/2012",'[1]Ticket review'!E:E,"&gt;=01/02/2012",'[1]Ticket review'!B:B,"RR",'[1]Ticket review'!AB:AB,"No",'[1]Ticket review'!W:W,"Yes")</f>
        <v>0</v>
      </c>
      <c r="F28" s="15" t="str">
        <f t="shared" si="13"/>
        <v>-</v>
      </c>
      <c r="G28" s="15">
        <f>COUNTIFS('[1]Ticket review'!E:E,"&lt;01/04/2012",'[1]Ticket review'!E:E,"&gt;=01/03/2012",'[1]Ticket review'!B:B,"RR",'[1]Ticket review'!AB:AB,"No",'[1]Ticket review'!W:W,"Yes")</f>
        <v>0</v>
      </c>
      <c r="H28" s="15" t="str">
        <f t="shared" si="14"/>
        <v>-</v>
      </c>
      <c r="I28" s="15">
        <f>COUNTIFS('[1]Ticket review'!E:E,"&lt;01/05/2012",'[1]Ticket review'!E:E,"&gt;=01/04/2012",'[1]Ticket review'!B:B,"RR",'[1]Ticket review'!AB:AB,"No",'[1]Ticket review'!W:W,"Yes")</f>
        <v>0</v>
      </c>
      <c r="J28" s="15" t="str">
        <f t="shared" si="15"/>
        <v>-</v>
      </c>
      <c r="K28" s="15">
        <f>COUNTIFS('[1]Ticket review'!E:E,"&lt;01/06/2012",'[1]Ticket review'!E:E,"&gt;=01/05/2012",'[1]Ticket review'!B:B,"RR",'[1]Ticket review'!AB:AB,"No",'[1]Ticket review'!W:W,"Yes")</f>
        <v>0</v>
      </c>
      <c r="L28" s="15" t="str">
        <f t="shared" si="16"/>
        <v>-</v>
      </c>
      <c r="M28" s="15">
        <f>COUNTIFS('[1]Ticket review'!E:E,"&lt;01/07/2012",'[1]Ticket review'!E:E,"&gt;=01/06/2012",'[1]Ticket review'!B:B,"RR",'[1]Ticket review'!AB:AB,"No",'[1]Ticket review'!W:W,"Yes")</f>
        <v>0</v>
      </c>
      <c r="N28" s="15" t="str">
        <f t="shared" si="17"/>
        <v>-</v>
      </c>
      <c r="O28" s="15">
        <f>COUNTIFS('[1]Ticket review'!E:E,"&lt;01/08/2012",'[1]Ticket review'!E:E,"&gt;=01/07/2012",'[1]Ticket review'!B:B,"RR",'[1]Ticket review'!AB:AB,"No",'[1]Ticket review'!W:W,"Yes")</f>
        <v>0</v>
      </c>
      <c r="P28" s="15" t="str">
        <f t="shared" si="18"/>
        <v>-</v>
      </c>
      <c r="Q28" s="15">
        <f>COUNTIFS('[1]Ticket review'!E:E,"&lt;01/09/2012",'[1]Ticket review'!E:E,"&gt;=01/08/2012",'[1]Ticket review'!B:B,"RR",'[1]Ticket review'!AB:AB,"No",'[1]Ticket review'!W:W,"Yes")</f>
        <v>0</v>
      </c>
      <c r="R28" s="15" t="str">
        <f t="shared" si="19"/>
        <v>-</v>
      </c>
      <c r="S28" s="15">
        <f>COUNTIFS('[1]Ticket review'!E:E,"&lt;01/10/2012",'[1]Ticket review'!E:E,"&gt;=01/09/2012",'[1]Ticket review'!B:B,"RR",'[1]Ticket review'!AB:AB,"No",'[1]Ticket review'!W:W,"Yes")</f>
        <v>0</v>
      </c>
      <c r="T28" s="15" t="str">
        <f t="shared" si="20"/>
        <v>-</v>
      </c>
      <c r="U28" s="15">
        <f>COUNTIFS('[1]Ticket review'!E:E,"&lt;01/11/2012",'[1]Ticket review'!E:E,"&gt;=01/10/2012",'[1]Ticket review'!B:B,"RR",'[1]Ticket review'!AB:AB,"No",'[1]Ticket review'!W:W,"Yes")</f>
        <v>0</v>
      </c>
      <c r="V28" s="15" t="str">
        <f t="shared" si="21"/>
        <v>-</v>
      </c>
      <c r="W28" s="15">
        <f>COUNTIFS('[1]Ticket review'!E:E,"&lt;01/12/2012",'[1]Ticket review'!E:E,"&gt;=01/11/2012",'[1]Ticket review'!B:B,"RR",'[1]Ticket review'!AB:AB,"No",'[1]Ticket review'!W:W,"Yes")</f>
        <v>0</v>
      </c>
      <c r="X28" s="15" t="str">
        <f t="shared" si="22"/>
        <v>-</v>
      </c>
      <c r="Y28" s="15">
        <f>COUNTIFS('[1]Ticket review'!E:E,"&lt;01/01/2013",'[1]Ticket review'!E:E,"&gt;=01/12/2012",'[1]Ticket review'!B:B,"RR",'[1]Ticket review'!AB:AB,"No",'[1]Ticket review'!W:W,"Yes")</f>
        <v>0</v>
      </c>
      <c r="Z28" s="15" t="str">
        <f t="shared" si="23"/>
        <v>-</v>
      </c>
      <c r="AA28" s="15">
        <f>COUNTIFS('[1]Ticket review'!M:M,"&lt;01/10/2012",'[1]Ticket review'!M:M,"&gt;=01/09/2012",'[1]Ticket review'!J:J,"RR",'[1]Ticket review'!AJ:AJ,"No",'[1]Ticket review'!AE:AE,"Yes")</f>
        <v>0</v>
      </c>
      <c r="AB28" s="15" t="str">
        <f t="shared" si="24"/>
        <v>-</v>
      </c>
      <c r="AC28" s="15">
        <f>COUNTIFS('[1]Ticket review'!M:M,"&lt;01/11/2012",'[1]Ticket review'!M:M,"&gt;=01/10/2012",'[1]Ticket review'!J:J,"RR",'[1]Ticket review'!AJ:AJ,"No",'[1]Ticket review'!AE:AE,"Yes")</f>
        <v>0</v>
      </c>
      <c r="AD28" s="15" t="str">
        <f t="shared" si="25"/>
        <v>-</v>
      </c>
      <c r="AE28" s="15">
        <f>COUNTIFS('[1]Ticket review'!M:M,"&lt;01/12/2012",'[1]Ticket review'!M:M,"&gt;=01/11/2012",'[1]Ticket review'!J:J,"RR",'[1]Ticket review'!AJ:AJ,"No",'[1]Ticket review'!AE:AE,"Yes")</f>
        <v>0</v>
      </c>
      <c r="AF28" s="15" t="str">
        <f t="shared" si="26"/>
        <v>-</v>
      </c>
    </row>
    <row r="29" spans="1:32" x14ac:dyDescent="0.3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</row>
    <row r="30" spans="1:32" x14ac:dyDescent="0.3">
      <c r="B30" s="1" t="s">
        <v>25</v>
      </c>
      <c r="C30" s="1" t="s">
        <v>3</v>
      </c>
      <c r="D30" s="1"/>
      <c r="E30" s="1" t="s">
        <v>4</v>
      </c>
      <c r="F30" s="1"/>
      <c r="G30" s="1" t="s">
        <v>5</v>
      </c>
      <c r="H30" s="1"/>
      <c r="I30" s="1" t="s">
        <v>6</v>
      </c>
      <c r="J30" s="1"/>
      <c r="K30" s="1" t="s">
        <v>7</v>
      </c>
      <c r="L30" s="1"/>
      <c r="M30" s="1" t="s">
        <v>8</v>
      </c>
      <c r="N30" s="1"/>
      <c r="O30" s="1" t="s">
        <v>9</v>
      </c>
      <c r="P30" s="1"/>
      <c r="Q30" s="1" t="s">
        <v>10</v>
      </c>
      <c r="R30" s="1"/>
      <c r="S30" s="1" t="s">
        <v>11</v>
      </c>
      <c r="T30" s="1"/>
      <c r="U30" s="1" t="s">
        <v>12</v>
      </c>
      <c r="V30" s="1"/>
      <c r="W30" s="1" t="s">
        <v>13</v>
      </c>
      <c r="X30" s="1"/>
      <c r="Y30" s="1" t="s">
        <v>14</v>
      </c>
      <c r="Z30" s="1"/>
      <c r="AA30" s="1" t="s">
        <v>15</v>
      </c>
      <c r="AB30" s="1"/>
      <c r="AC30" s="1" t="s">
        <v>16</v>
      </c>
      <c r="AD30" s="1"/>
      <c r="AE30" s="1" t="s">
        <v>17</v>
      </c>
      <c r="AF30" s="1"/>
    </row>
    <row r="31" spans="1:32" x14ac:dyDescent="0.3">
      <c r="A31" s="23" t="s">
        <v>24</v>
      </c>
      <c r="B31" s="3"/>
      <c r="C31" s="13"/>
      <c r="D31" s="14" t="s">
        <v>22</v>
      </c>
      <c r="E31" s="14"/>
      <c r="F31" s="14" t="s">
        <v>22</v>
      </c>
      <c r="G31" s="14"/>
      <c r="H31" s="14" t="s">
        <v>22</v>
      </c>
      <c r="I31" s="14"/>
      <c r="J31" s="14" t="s">
        <v>22</v>
      </c>
      <c r="K31" s="14"/>
      <c r="L31" s="14" t="s">
        <v>22</v>
      </c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</row>
    <row r="32" spans="1:32" x14ac:dyDescent="0.3">
      <c r="A32" s="23"/>
      <c r="B32" s="7" t="s">
        <v>18</v>
      </c>
      <c r="C32" s="15" t="str">
        <f>+C3</f>
        <v>A</v>
      </c>
      <c r="D32" s="15">
        <v>10</v>
      </c>
      <c r="E32" s="15">
        <f>COUNTIFS('[1]Ticket review'!E:E,"&lt;01/03/2012",'[1]Ticket review'!E:E,"&gt;=01/02/2012",'[1]Ticket review'!B:B,"E1")</f>
        <v>0</v>
      </c>
      <c r="F32" s="15" t="e">
        <f>IF(#REF!=0,"-",E32/#REF!)</f>
        <v>#REF!</v>
      </c>
      <c r="G32" s="15">
        <f>COUNTIFS('[1]Ticket review'!E:E,"&lt;01/04/2012",'[1]Ticket review'!E:E,"&gt;=01/03/2012",'[1]Ticket review'!B:B,"E1")</f>
        <v>0</v>
      </c>
      <c r="H32" s="15" t="e">
        <f>IF(#REF!=0,"-",G32/#REF!)</f>
        <v>#REF!</v>
      </c>
      <c r="I32" s="15">
        <f>COUNTIFS('[1]Ticket review'!E:E,"&lt;01/05/2012",'[1]Ticket review'!E:E,"&gt;=01/04/2012",'[1]Ticket review'!B:B,"E1")</f>
        <v>0</v>
      </c>
      <c r="J32" s="15" t="e">
        <f>IF(#REF!=0,"-",I32/#REF!)</f>
        <v>#REF!</v>
      </c>
      <c r="K32" s="15">
        <f>COUNTIFS('[1]Ticket review'!E:E,"&lt;01/06/2012",'[1]Ticket review'!E:E,"&gt;=01/05/2012",'[1]Ticket review'!B:B,"E1")</f>
        <v>0</v>
      </c>
      <c r="L32" s="15" t="e">
        <f>IF(#REF!=0,"-",K32/#REF!)</f>
        <v>#REF!</v>
      </c>
      <c r="M32" s="15">
        <f>COUNTIFS('[1]Ticket review'!E:E,"&lt;01/07/2012",'[1]Ticket review'!E:E,"&gt;=01/06/2012",'[1]Ticket review'!B:B,"E1")</f>
        <v>0</v>
      </c>
      <c r="N32" s="15" t="e">
        <f>IF(#REF!=0,"-",M32/#REF!)</f>
        <v>#REF!</v>
      </c>
      <c r="O32" s="15">
        <f>COUNTIFS('[1]Ticket review'!E:E,"&lt;01/08/2012",'[1]Ticket review'!E:E,"&gt;=01/07/2012",'[1]Ticket review'!B:B,"E1")</f>
        <v>0</v>
      </c>
      <c r="P32" s="15" t="e">
        <f>IF(#REF!=0,"-",O32/#REF!)</f>
        <v>#REF!</v>
      </c>
      <c r="Q32" s="15">
        <f>COUNTIFS('[1]Ticket review'!E:E,"&lt;01/09/2012",'[1]Ticket review'!E:E,"&gt;=01/08/2012",'[1]Ticket review'!B:B,"E1")</f>
        <v>0</v>
      </c>
      <c r="R32" s="15" t="e">
        <f>IF(#REF!=0,"-",Q32/#REF!)</f>
        <v>#REF!</v>
      </c>
      <c r="S32" s="15">
        <f>COUNTIFS('[1]Ticket review'!E:E,"&lt;01/10/2012",'[1]Ticket review'!E:E,"&gt;=01/09/2012",'[1]Ticket review'!B:B,"E1")</f>
        <v>0</v>
      </c>
      <c r="T32" s="15" t="e">
        <f>IF(#REF!=0,"-",S32/#REF!)</f>
        <v>#REF!</v>
      </c>
      <c r="U32" s="15">
        <f>COUNTIFS('[1]Ticket review'!E:E,"&lt;01/11/2012",'[1]Ticket review'!E:E,"&gt;=01/10/2012",'[1]Ticket review'!B:B,"E1")</f>
        <v>0</v>
      </c>
      <c r="V32" s="15" t="e">
        <f>IF(#REF!=0,"-",U32/#REF!)</f>
        <v>#REF!</v>
      </c>
      <c r="W32" s="15">
        <f>COUNTIFS('[1]Ticket review'!E:E,"&lt;01/12/2012",'[1]Ticket review'!E:E,"&gt;=01/11/2012",'[1]Ticket review'!B:B,"E1")</f>
        <v>0</v>
      </c>
      <c r="X32" s="15" t="e">
        <f>IF(#REF!=0,"-",W32/#REF!)</f>
        <v>#REF!</v>
      </c>
      <c r="Y32" s="15">
        <f>COUNTIFS('[1]Ticket review'!E:E,"&lt;01/01/2013",'[1]Ticket review'!E:E,"&gt;=01/12/2012",'[1]Ticket review'!B:B,"E1")</f>
        <v>0</v>
      </c>
      <c r="Z32" s="15" t="e">
        <f>IF(#REF!=0,"-",Y32/#REF!)</f>
        <v>#REF!</v>
      </c>
      <c r="AA32" s="15">
        <f>COUNTIFS('[1]Ticket review'!M:M,"&lt;01/10/2012",'[1]Ticket review'!M:M,"&gt;=01/09/2012",'[1]Ticket review'!J:J,"E1")</f>
        <v>0</v>
      </c>
      <c r="AB32" s="15" t="e">
        <f>IF(#REF!=0,"-",AA32/#REF!)</f>
        <v>#REF!</v>
      </c>
      <c r="AC32" s="15">
        <f>COUNTIFS('[1]Ticket review'!M:M,"&lt;01/11/2012",'[1]Ticket review'!M:M,"&gt;=01/10/2012",'[1]Ticket review'!J:J,"E1")</f>
        <v>0</v>
      </c>
      <c r="AD32" s="15" t="e">
        <f>IF(#REF!=0,"-",AC32/#REF!)</f>
        <v>#REF!</v>
      </c>
      <c r="AE32" s="15">
        <f>COUNTIFS('[1]Ticket review'!M:M,"&lt;01/12/2012",'[1]Ticket review'!M:M,"&gt;=01/11/2012",'[1]Ticket review'!J:J,"E1")</f>
        <v>0</v>
      </c>
      <c r="AF32" s="15" t="e">
        <f>IF(#REF!=0,"-",AE32/#REF!)</f>
        <v>#REF!</v>
      </c>
    </row>
    <row r="33" spans="1:32" x14ac:dyDescent="0.3">
      <c r="A33" s="23"/>
      <c r="B33" s="8"/>
      <c r="C33" s="15" t="str">
        <f t="shared" ref="C33:C37" si="27">+C4</f>
        <v>B</v>
      </c>
      <c r="D33" s="15">
        <v>10</v>
      </c>
      <c r="E33" s="15">
        <f>COUNTIFS('[1]Ticket review'!E31:E237,"&lt;01/03/2012",'[1]Ticket review'!E31:E237,"&gt;=01/02/2012",'[1]Ticket review'!B31:B237,"E4")</f>
        <v>0</v>
      </c>
      <c r="F33" s="15" t="e">
        <f>IF(#REF!=0,"-",E33/#REF!)</f>
        <v>#REF!</v>
      </c>
      <c r="G33" s="15">
        <f>COUNTIFS('[1]Ticket review'!E:E,"&lt;01/04/2012",'[1]Ticket review'!E:E,"&gt;=01/03/2012",'[1]Ticket review'!B:B,"E4")</f>
        <v>0</v>
      </c>
      <c r="H33" s="15" t="e">
        <f>IF(#REF!=0,"-",G33/#REF!)</f>
        <v>#REF!</v>
      </c>
      <c r="I33" s="15">
        <f>COUNTIFS('[1]Ticket review'!E:E,"&lt;01/05/2012",'[1]Ticket review'!E:E,"&gt;=01/04/2012",'[1]Ticket review'!B:B,"E4")</f>
        <v>0</v>
      </c>
      <c r="J33" s="15" t="e">
        <f>IF(#REF!=0,"-",I33/#REF!)</f>
        <v>#REF!</v>
      </c>
      <c r="K33" s="15">
        <f>COUNTIFS('[1]Ticket review'!E:E,"&lt;01/06/2012",'[1]Ticket review'!E:E,"&gt;=01/05/2012",'[1]Ticket review'!B:B,"E4")</f>
        <v>0</v>
      </c>
      <c r="L33" s="15" t="e">
        <f>IF(#REF!=0,"-",K33/#REF!)</f>
        <v>#REF!</v>
      </c>
      <c r="M33" s="15">
        <f>COUNTIFS('[1]Ticket review'!E:E,"&lt;01/07/2012",'[1]Ticket review'!E:E,"&gt;=01/06/2012",'[1]Ticket review'!B:B,"E4")</f>
        <v>0</v>
      </c>
      <c r="N33" s="15" t="e">
        <f>IF(#REF!=0,"-",M33/#REF!)</f>
        <v>#REF!</v>
      </c>
      <c r="O33" s="15">
        <f>COUNTIFS('[1]Ticket review'!E:E,"&lt;01/08/2012",'[1]Ticket review'!E:E,"&gt;=01/07/2012",'[1]Ticket review'!B:B,"E4")</f>
        <v>0</v>
      </c>
      <c r="P33" s="15" t="e">
        <f>IF(#REF!=0,"-",O33/#REF!)</f>
        <v>#REF!</v>
      </c>
      <c r="Q33" s="15">
        <f>COUNTIFS('[1]Ticket review'!E:E,"&lt;01/09/2012",'[1]Ticket review'!E:E,"&gt;=01/08/2012",'[1]Ticket review'!B:B,"E4")</f>
        <v>0</v>
      </c>
      <c r="R33" s="15" t="e">
        <f>IF(#REF!=0,"-",Q33/#REF!)</f>
        <v>#REF!</v>
      </c>
      <c r="S33" s="15">
        <f>COUNTIFS('[1]Ticket review'!E:E,"&lt;01/10/2012",'[1]Ticket review'!E:E,"&gt;=01/09/2012",'[1]Ticket review'!B:B,"E4")</f>
        <v>0</v>
      </c>
      <c r="T33" s="15" t="e">
        <f>IF(#REF!=0,"-",S33/#REF!)</f>
        <v>#REF!</v>
      </c>
      <c r="U33" s="15">
        <f>COUNTIFS('[1]Ticket review'!E:E,"&lt;01/11/2012",'[1]Ticket review'!E:E,"&gt;=01/10/2012",'[1]Ticket review'!B:B,"E4")</f>
        <v>0</v>
      </c>
      <c r="V33" s="15" t="e">
        <f>IF(#REF!=0,"-",U33/#REF!)</f>
        <v>#REF!</v>
      </c>
      <c r="W33" s="15">
        <f>COUNTIFS('[1]Ticket review'!E:E,"&lt;01/12/2012",'[1]Ticket review'!E:E,"&gt;=01/11/2012",'[1]Ticket review'!B:B,"E4")</f>
        <v>0</v>
      </c>
      <c r="X33" s="15" t="e">
        <f>IF(#REF!=0,"-",W33/#REF!)</f>
        <v>#REF!</v>
      </c>
      <c r="Y33" s="15">
        <f>COUNTIFS('[1]Ticket review'!E:E,"&lt;01/01/2013",'[1]Ticket review'!E:E,"&gt;=01/12/2012",'[1]Ticket review'!B:B,"E4")</f>
        <v>0</v>
      </c>
      <c r="Z33" s="15" t="e">
        <f>IF(#REF!=0,"-",Y33/#REF!)</f>
        <v>#REF!</v>
      </c>
      <c r="AA33" s="15">
        <f>COUNTIFS('[1]Ticket review'!M:M,"&lt;01/10/2012",'[1]Ticket review'!M:M,"&gt;=01/09/2012",'[1]Ticket review'!J:J,"E4")</f>
        <v>0</v>
      </c>
      <c r="AB33" s="15" t="e">
        <f>IF(#REF!=0,"-",AA33/#REF!)</f>
        <v>#REF!</v>
      </c>
      <c r="AC33" s="15">
        <f>COUNTIFS('[1]Ticket review'!M:M,"&lt;01/11/2012",'[1]Ticket review'!M:M,"&gt;=01/10/2012",'[1]Ticket review'!J:J,"E4")</f>
        <v>0</v>
      </c>
      <c r="AD33" s="15" t="e">
        <f>IF(#REF!=0,"-",AC33/#REF!)</f>
        <v>#REF!</v>
      </c>
      <c r="AE33" s="15">
        <f>COUNTIFS('[1]Ticket review'!M:M,"&lt;01/12/2012",'[1]Ticket review'!M:M,"&gt;=01/11/2012",'[1]Ticket review'!J:J,"E4")</f>
        <v>0</v>
      </c>
      <c r="AF33" s="15" t="e">
        <f>IF(#REF!=0,"-",AE33/#REF!)</f>
        <v>#REF!</v>
      </c>
    </row>
    <row r="34" spans="1:32" x14ac:dyDescent="0.3">
      <c r="A34" s="23"/>
      <c r="B34" s="8"/>
      <c r="C34" s="15" t="str">
        <f t="shared" si="27"/>
        <v>C</v>
      </c>
      <c r="D34" s="15">
        <v>10</v>
      </c>
      <c r="E34" s="15">
        <f>COUNTIFS('[1]Ticket review'!E:E,"&lt;01/03/2012",'[1]Ticket review'!E:E,"&gt;=01/02/2012",'[1]Ticket review'!B:B,"R1")</f>
        <v>0</v>
      </c>
      <c r="F34" s="15" t="e">
        <f>IF(#REF!=0,"-",E34/#REF!)</f>
        <v>#REF!</v>
      </c>
      <c r="G34" s="15">
        <f>COUNTIFS('[1]Ticket review'!E:E,"&lt;01/04/2012",'[1]Ticket review'!E:E,"&gt;=01/03/2012",'[1]Ticket review'!B:B,"R1")</f>
        <v>0</v>
      </c>
      <c r="H34" s="15" t="e">
        <f>IF(#REF!=0,"-",G34/#REF!)</f>
        <v>#REF!</v>
      </c>
      <c r="I34" s="15">
        <f>COUNTIFS('[1]Ticket review'!E:E,"&lt;01/05/2012",'[1]Ticket review'!E:E,"&gt;=01/04/2012",'[1]Ticket review'!B:B,"R1")</f>
        <v>0</v>
      </c>
      <c r="J34" s="15" t="e">
        <f>IF(#REF!=0,"-",I34/#REF!)</f>
        <v>#REF!</v>
      </c>
      <c r="K34" s="15">
        <f>COUNTIFS('[1]Ticket review'!E:E,"&lt;01/06/2012",'[1]Ticket review'!E:E,"&gt;=01/05/2012",'[1]Ticket review'!B:B,"R1")</f>
        <v>0</v>
      </c>
      <c r="L34" s="15" t="e">
        <f>IF(#REF!=0,"-",K34/#REF!)</f>
        <v>#REF!</v>
      </c>
      <c r="M34" s="15">
        <f>COUNTIFS('[1]Ticket review'!E:E,"&lt;01/07/2012",'[1]Ticket review'!E:E,"&gt;=01/06/2012",'[1]Ticket review'!B:B,"R1")</f>
        <v>0</v>
      </c>
      <c r="N34" s="15" t="e">
        <f>IF(#REF!=0,"-",M34/#REF!)</f>
        <v>#REF!</v>
      </c>
      <c r="O34" s="15">
        <f>COUNTIFS('[1]Ticket review'!E:E,"&lt;01/08/2012",'[1]Ticket review'!E:E,"&gt;=01/07/2012",'[1]Ticket review'!B:B,"R1")</f>
        <v>0</v>
      </c>
      <c r="P34" s="15" t="e">
        <f>IF(#REF!=0,"-",O34/#REF!)</f>
        <v>#REF!</v>
      </c>
      <c r="Q34" s="15">
        <f>COUNTIFS('[1]Ticket review'!E:E,"&lt;01/09/2012",'[1]Ticket review'!E:E,"&gt;=01/08/2012",'[1]Ticket review'!B:B,"R1")</f>
        <v>0</v>
      </c>
      <c r="R34" s="15" t="e">
        <f>IF(#REF!=0,"-",Q34/#REF!)</f>
        <v>#REF!</v>
      </c>
      <c r="S34" s="15">
        <f>COUNTIFS('[1]Ticket review'!E:E,"&lt;01/10/2012",'[1]Ticket review'!E:E,"&gt;=01/09/2012",'[1]Ticket review'!B:B,"R1")</f>
        <v>0</v>
      </c>
      <c r="T34" s="15" t="e">
        <f>IF(#REF!=0,"-",S34/#REF!)</f>
        <v>#REF!</v>
      </c>
      <c r="U34" s="15">
        <f>COUNTIFS('[1]Ticket review'!E:E,"&lt;01/11/2012",'[1]Ticket review'!E:E,"&gt;=01/10/2012",'[1]Ticket review'!B:B,"R1")</f>
        <v>0</v>
      </c>
      <c r="V34" s="15" t="e">
        <f>IF(#REF!=0,"-",U34/#REF!)</f>
        <v>#REF!</v>
      </c>
      <c r="W34" s="15">
        <f>COUNTIFS('[1]Ticket review'!E:E,"&lt;01/12/2012",'[1]Ticket review'!E:E,"&gt;=01/11/2012",'[1]Ticket review'!B:B,"R1")</f>
        <v>0</v>
      </c>
      <c r="X34" s="15" t="e">
        <f>IF(#REF!=0,"-",W34/#REF!)</f>
        <v>#REF!</v>
      </c>
      <c r="Y34" s="15">
        <f>COUNTIFS('[1]Ticket review'!E:E,"&lt;01/01/2013",'[1]Ticket review'!E:E,"&gt;=01/12/2012",'[1]Ticket review'!B:B,"R1")</f>
        <v>0</v>
      </c>
      <c r="Z34" s="15" t="e">
        <f>IF(#REF!=0,"-",Y34/#REF!)</f>
        <v>#REF!</v>
      </c>
      <c r="AA34" s="15">
        <f>COUNTIFS('[1]Ticket review'!M:M,"&lt;01/10/2012",'[1]Ticket review'!M:M,"&gt;=01/09/2012",'[1]Ticket review'!J:J,"R1")</f>
        <v>0</v>
      </c>
      <c r="AB34" s="15" t="e">
        <f>IF(#REF!=0,"-",AA34/#REF!)</f>
        <v>#REF!</v>
      </c>
      <c r="AC34" s="15">
        <f>COUNTIFS('[1]Ticket review'!M:M,"&lt;01/11/2012",'[1]Ticket review'!M:M,"&gt;=01/10/2012",'[1]Ticket review'!J:J,"R1")</f>
        <v>0</v>
      </c>
      <c r="AD34" s="15" t="e">
        <f>IF(#REF!=0,"-",AC34/#REF!)</f>
        <v>#REF!</v>
      </c>
      <c r="AE34" s="15">
        <f>COUNTIFS('[1]Ticket review'!M:M,"&lt;01/12/2012",'[1]Ticket review'!M:M,"&gt;=01/11/2012",'[1]Ticket review'!J:J,"R1")</f>
        <v>0</v>
      </c>
      <c r="AF34" s="15" t="e">
        <f>IF(#REF!=0,"-",AE34/#REF!)</f>
        <v>#REF!</v>
      </c>
    </row>
    <row r="35" spans="1:32" x14ac:dyDescent="0.3">
      <c r="A35" s="23"/>
      <c r="B35" s="8"/>
      <c r="C35" s="15" t="str">
        <f t="shared" si="27"/>
        <v>D</v>
      </c>
      <c r="D35" s="15">
        <v>10</v>
      </c>
      <c r="E35" s="15">
        <f>COUNTIFS('[1]Ticket review'!E:E,"&lt;01/03/2012",'[1]Ticket review'!E:E,"&gt;=01/02/2012",'[1]Ticket review'!B:B,"R3")</f>
        <v>0</v>
      </c>
      <c r="F35" s="15" t="e">
        <f>IF(#REF!=0,"-",E35/#REF!)</f>
        <v>#REF!</v>
      </c>
      <c r="G35" s="15">
        <f>COUNTIFS('[1]Ticket review'!E:E,"&lt;01/04/2012",'[1]Ticket review'!E:E,"&gt;=01/03/2012",'[1]Ticket review'!B:B,"R3")</f>
        <v>1</v>
      </c>
      <c r="H35" s="15" t="e">
        <f>IF(#REF!=0,"-",G35/#REF!)</f>
        <v>#REF!</v>
      </c>
      <c r="I35" s="15">
        <f>COUNTIFS('[1]Ticket review'!E:E,"&lt;01/05/2012",'[1]Ticket review'!E:E,"&gt;=01/04/2012",'[1]Ticket review'!B:B,"R3")</f>
        <v>0</v>
      </c>
      <c r="J35" s="15" t="e">
        <f>IF(#REF!=0,"-",I35/#REF!)</f>
        <v>#REF!</v>
      </c>
      <c r="K35" s="15">
        <f>COUNTIFS('[1]Ticket review'!E:E,"&lt;01/06/2012",'[1]Ticket review'!E:E,"&gt;=01/05/2012",'[1]Ticket review'!B:B,"R3")</f>
        <v>0</v>
      </c>
      <c r="L35" s="15" t="e">
        <f>IF(#REF!=0,"-",K35/#REF!)</f>
        <v>#REF!</v>
      </c>
      <c r="M35" s="15">
        <f>COUNTIFS('[1]Ticket review'!E:E,"&lt;01/07/2012",'[1]Ticket review'!E:E,"&gt;=01/06/2012",'[1]Ticket review'!B:B,"R3")</f>
        <v>0</v>
      </c>
      <c r="N35" s="15" t="e">
        <f>IF(#REF!=0,"-",M35/#REF!)</f>
        <v>#REF!</v>
      </c>
      <c r="O35" s="15">
        <f>COUNTIFS('[1]Ticket review'!E:E,"&lt;01/08/2012",'[1]Ticket review'!E:E,"&gt;=01/07/2012",'[1]Ticket review'!B:B,"R3")</f>
        <v>0</v>
      </c>
      <c r="P35" s="15" t="e">
        <f>IF(#REF!=0,"-",O35/#REF!)</f>
        <v>#REF!</v>
      </c>
      <c r="Q35" s="15">
        <f>COUNTIFS('[1]Ticket review'!E:E,"&lt;01/09/2012",'[1]Ticket review'!E:E,"&gt;=01/08/2012",'[1]Ticket review'!B:B,"R3")</f>
        <v>0</v>
      </c>
      <c r="R35" s="15" t="e">
        <f>IF(#REF!=0,"-",Q35/#REF!)</f>
        <v>#REF!</v>
      </c>
      <c r="S35" s="15">
        <f>COUNTIFS('[1]Ticket review'!E:E,"&lt;01/10/2012",'[1]Ticket review'!E:E,"&gt;=01/09/2012",'[1]Ticket review'!B:B,"R3")</f>
        <v>0</v>
      </c>
      <c r="T35" s="15" t="e">
        <f>IF(#REF!=0,"-",S35/#REF!)</f>
        <v>#REF!</v>
      </c>
      <c r="U35" s="15">
        <f>COUNTIFS('[1]Ticket review'!E:E,"&lt;01/11/2012",'[1]Ticket review'!E:E,"&gt;=01/10/2012",'[1]Ticket review'!B:B,"R3")</f>
        <v>0</v>
      </c>
      <c r="V35" s="15" t="e">
        <f>IF(#REF!=0,"-",U35/#REF!)</f>
        <v>#REF!</v>
      </c>
      <c r="W35" s="15">
        <f>COUNTIFS('[1]Ticket review'!E:E,"&lt;01/12/2012",'[1]Ticket review'!E:E,"&gt;=01/11/2012",'[1]Ticket review'!B:B,"R3")</f>
        <v>0</v>
      </c>
      <c r="X35" s="15" t="e">
        <f>IF(#REF!=0,"-",W35/#REF!)</f>
        <v>#REF!</v>
      </c>
      <c r="Y35" s="15">
        <f>COUNTIFS('[1]Ticket review'!E:E,"&lt;01/01/2013",'[1]Ticket review'!E:E,"&gt;=01/12/2012",'[1]Ticket review'!B:B,"R3")</f>
        <v>0</v>
      </c>
      <c r="Z35" s="15" t="e">
        <f>IF(#REF!=0,"-",Y35/#REF!)</f>
        <v>#REF!</v>
      </c>
      <c r="AA35" s="15">
        <f>COUNTIFS('[1]Ticket review'!M:M,"&lt;01/10/2012",'[1]Ticket review'!M:M,"&gt;=01/09/2012",'[1]Ticket review'!J:J,"R3")</f>
        <v>0</v>
      </c>
      <c r="AB35" s="15" t="e">
        <f>IF(#REF!=0,"-",AA35/#REF!)</f>
        <v>#REF!</v>
      </c>
      <c r="AC35" s="15">
        <f>COUNTIFS('[1]Ticket review'!M:M,"&lt;01/11/2012",'[1]Ticket review'!M:M,"&gt;=01/10/2012",'[1]Ticket review'!J:J,"R3")</f>
        <v>0</v>
      </c>
      <c r="AD35" s="15" t="e">
        <f>IF(#REF!=0,"-",AC35/#REF!)</f>
        <v>#REF!</v>
      </c>
      <c r="AE35" s="15">
        <f>COUNTIFS('[1]Ticket review'!M:M,"&lt;01/12/2012",'[1]Ticket review'!M:M,"&gt;=01/11/2012",'[1]Ticket review'!J:J,"R3")</f>
        <v>0</v>
      </c>
      <c r="AF35" s="15" t="e">
        <f>IF(#REF!=0,"-",AE35/#REF!)</f>
        <v>#REF!</v>
      </c>
    </row>
    <row r="36" spans="1:32" x14ac:dyDescent="0.3">
      <c r="A36" s="23"/>
      <c r="B36" s="8"/>
      <c r="C36" s="15" t="str">
        <f t="shared" si="27"/>
        <v>E</v>
      </c>
      <c r="D36" s="15">
        <v>10</v>
      </c>
      <c r="E36" s="15">
        <f>COUNTIFS('[1]Ticket review'!E:E,"&lt;01/03/2012",'[1]Ticket review'!E:E,"&gt;=01/02/2012",'[1]Ticket review'!B:B,"R5")</f>
        <v>0</v>
      </c>
      <c r="F36" s="15" t="e">
        <f>IF(#REF!=0,"-",E36/#REF!)</f>
        <v>#REF!</v>
      </c>
      <c r="G36" s="15">
        <f>COUNTIFS('[1]Ticket review'!E:E,"&lt;01/04/2012",'[1]Ticket review'!E:E,"&gt;=01/03/2012",'[1]Ticket review'!B:B,"R5")</f>
        <v>0</v>
      </c>
      <c r="H36" s="15" t="e">
        <f>IF(#REF!=0,"-",G36/#REF!)</f>
        <v>#REF!</v>
      </c>
      <c r="I36" s="15">
        <f>COUNTIFS('[1]Ticket review'!E:E,"&lt;01/05/2012",'[1]Ticket review'!E:E,"&gt;=01/04/2012",'[1]Ticket review'!B:B,"R5")</f>
        <v>0</v>
      </c>
      <c r="J36" s="15" t="e">
        <f>IF(#REF!=0,"-",I36/#REF!)</f>
        <v>#REF!</v>
      </c>
      <c r="K36" s="15">
        <f>COUNTIFS('[1]Ticket review'!E:E,"&lt;01/06/2012",'[1]Ticket review'!E:E,"&gt;=01/05/2012",'[1]Ticket review'!B:B,"R5")</f>
        <v>0</v>
      </c>
      <c r="L36" s="15" t="e">
        <f>IF(#REF!=0,"-",K36/#REF!)</f>
        <v>#REF!</v>
      </c>
      <c r="M36" s="15">
        <f>COUNTIFS('[1]Ticket review'!E:E,"&lt;01/07/2012",'[1]Ticket review'!E:E,"&gt;=01/06/2012",'[1]Ticket review'!B:B,"R5")</f>
        <v>0</v>
      </c>
      <c r="N36" s="15" t="e">
        <f>IF(#REF!=0,"-",M36/#REF!)</f>
        <v>#REF!</v>
      </c>
      <c r="O36" s="15">
        <f>COUNTIFS('[1]Ticket review'!E:E,"&lt;01/08/2012",'[1]Ticket review'!E:E,"&gt;=01/07/2012",'[1]Ticket review'!B:B,"R5")</f>
        <v>0</v>
      </c>
      <c r="P36" s="15" t="e">
        <f>IF(#REF!=0,"-",O36/#REF!)</f>
        <v>#REF!</v>
      </c>
      <c r="Q36" s="15">
        <f>COUNTIFS('[1]Ticket review'!E:E,"&lt;01/09/2012",'[1]Ticket review'!E:E,"&gt;=01/08/2012",'[1]Ticket review'!B:B,"R5")</f>
        <v>0</v>
      </c>
      <c r="R36" s="15" t="e">
        <f>IF(#REF!=0,"-",Q36/#REF!)</f>
        <v>#REF!</v>
      </c>
      <c r="S36" s="15">
        <f>COUNTIFS('[1]Ticket review'!E:E,"&lt;01/10/2012",'[1]Ticket review'!E:E,"&gt;=01/09/2012",'[1]Ticket review'!B:B,"R5")</f>
        <v>0</v>
      </c>
      <c r="T36" s="15" t="e">
        <f>IF(#REF!=0,"-",S36/#REF!)</f>
        <v>#REF!</v>
      </c>
      <c r="U36" s="15">
        <f>COUNTIFS('[1]Ticket review'!E:E,"&lt;01/11/2012",'[1]Ticket review'!E:E,"&gt;=01/10/2012",'[1]Ticket review'!B:B,"R5")</f>
        <v>0</v>
      </c>
      <c r="V36" s="15" t="e">
        <f>IF(#REF!=0,"-",U36/#REF!)</f>
        <v>#REF!</v>
      </c>
      <c r="W36" s="15">
        <f>COUNTIFS('[1]Ticket review'!E:E,"&lt;01/12/2012",'[1]Ticket review'!E:E,"&gt;=01/11/2012",'[1]Ticket review'!B:B,"R5")</f>
        <v>0</v>
      </c>
      <c r="X36" s="15" t="e">
        <f>IF(#REF!=0,"-",W36/#REF!)</f>
        <v>#REF!</v>
      </c>
      <c r="Y36" s="15">
        <f>COUNTIFS('[1]Ticket review'!E:E,"&lt;01/01/2013",'[1]Ticket review'!E:E,"&gt;=01/12/2012",'[1]Ticket review'!B:B,"R5")</f>
        <v>0</v>
      </c>
      <c r="Z36" s="15" t="e">
        <f>IF(#REF!=0,"-",Y36/#REF!)</f>
        <v>#REF!</v>
      </c>
      <c r="AA36" s="15">
        <f>COUNTIFS('[1]Ticket review'!M:M,"&lt;01/10/2012",'[1]Ticket review'!M:M,"&gt;=01/09/2012",'[1]Ticket review'!J:J,"R5")</f>
        <v>0</v>
      </c>
      <c r="AB36" s="15" t="e">
        <f>IF(#REF!=0,"-",AA36/#REF!)</f>
        <v>#REF!</v>
      </c>
      <c r="AC36" s="15">
        <f>COUNTIFS('[1]Ticket review'!M:M,"&lt;01/11/2012",'[1]Ticket review'!M:M,"&gt;=01/10/2012",'[1]Ticket review'!J:J,"R5")</f>
        <v>0</v>
      </c>
      <c r="AD36" s="15" t="e">
        <f>IF(#REF!=0,"-",AC36/#REF!)</f>
        <v>#REF!</v>
      </c>
      <c r="AE36" s="15">
        <f>COUNTIFS('[1]Ticket review'!M:M,"&lt;01/12/2012",'[1]Ticket review'!M:M,"&gt;=01/11/2012",'[1]Ticket review'!J:J,"R5")</f>
        <v>0</v>
      </c>
      <c r="AF36" s="15" t="e">
        <f>IF(#REF!=0,"-",AE36/#REF!)</f>
        <v>#REF!</v>
      </c>
    </row>
    <row r="37" spans="1:32" x14ac:dyDescent="0.3">
      <c r="A37" s="23"/>
      <c r="B37" s="9"/>
      <c r="C37" s="15" t="str">
        <f t="shared" si="27"/>
        <v>F</v>
      </c>
      <c r="D37" s="15">
        <v>10</v>
      </c>
      <c r="E37" s="15">
        <f>COUNTIFS('[1]Ticket review'!E:E,"&lt;01/03/2012",'[1]Ticket review'!E:E,"&gt;=01/02/2012",'[1]Ticket review'!B:B,"RR")</f>
        <v>0</v>
      </c>
      <c r="F37" s="15" t="e">
        <f>IF(#REF!=0,"-",E37/#REF!)</f>
        <v>#REF!</v>
      </c>
      <c r="G37" s="15">
        <f>COUNTIFS('[1]Ticket review'!E:E,"&lt;01/04/2012",'[1]Ticket review'!E:E,"&gt;=01/03/2012",'[1]Ticket review'!B:B,"RR")</f>
        <v>0</v>
      </c>
      <c r="H37" s="15" t="e">
        <f>IF(#REF!=0,"-",G37/#REF!)</f>
        <v>#REF!</v>
      </c>
      <c r="I37" s="15">
        <f>COUNTIFS('[1]Ticket review'!E:E,"&lt;01/05/2012",'[1]Ticket review'!E:E,"&gt;=01/04/2012",'[1]Ticket review'!B:B,"RR")</f>
        <v>0</v>
      </c>
      <c r="J37" s="15" t="e">
        <f>IF(#REF!=0,"-",I37/#REF!)</f>
        <v>#REF!</v>
      </c>
      <c r="K37" s="15">
        <f>COUNTIFS('[1]Ticket review'!E:E,"&lt;01/06/2012",'[1]Ticket review'!E:E,"&gt;=01/05/2012",'[1]Ticket review'!B:B,"RR")</f>
        <v>0</v>
      </c>
      <c r="L37" s="15" t="e">
        <f>IF(#REF!=0,"-",K37/#REF!)</f>
        <v>#REF!</v>
      </c>
      <c r="M37" s="15">
        <f>COUNTIFS('[1]Ticket review'!E:E,"&lt;01/07/2012",'[1]Ticket review'!E:E,"&gt;=01/06/2012",'[1]Ticket review'!B:B,"RR")</f>
        <v>0</v>
      </c>
      <c r="N37" s="15" t="e">
        <f>IF(#REF!=0,"-",M37/#REF!)</f>
        <v>#REF!</v>
      </c>
      <c r="O37" s="15">
        <f>COUNTIFS('[1]Ticket review'!E:E,"&lt;01/08/2012",'[1]Ticket review'!E:E,"&gt;=01/07/2012",'[1]Ticket review'!B:B,"RR")</f>
        <v>0</v>
      </c>
      <c r="P37" s="15" t="e">
        <f>IF(#REF!=0,"-",O37/#REF!)</f>
        <v>#REF!</v>
      </c>
      <c r="Q37" s="15">
        <f>COUNTIFS('[1]Ticket review'!E:E,"&lt;01/09/2012",'[1]Ticket review'!E:E,"&gt;=01/08/2012",'[1]Ticket review'!B:B,"RR")</f>
        <v>0</v>
      </c>
      <c r="R37" s="15" t="e">
        <f>IF(#REF!=0,"-",Q37/#REF!)</f>
        <v>#REF!</v>
      </c>
      <c r="S37" s="15">
        <f>COUNTIFS('[1]Ticket review'!E:E,"&lt;01/10/2012",'[1]Ticket review'!E:E,"&gt;=01/09/2012",'[1]Ticket review'!B:B,"RR")</f>
        <v>0</v>
      </c>
      <c r="T37" s="15" t="e">
        <f>IF(#REF!=0,"-",S37/#REF!)</f>
        <v>#REF!</v>
      </c>
      <c r="U37" s="15">
        <f>COUNTIFS('[1]Ticket review'!E:E,"&lt;01/11/2012",'[1]Ticket review'!E:E,"&gt;=01/10/2012",'[1]Ticket review'!B:B,"RR")</f>
        <v>0</v>
      </c>
      <c r="V37" s="15" t="e">
        <f>IF(#REF!=0,"-",U37/#REF!)</f>
        <v>#REF!</v>
      </c>
      <c r="W37" s="15">
        <f>COUNTIFS('[1]Ticket review'!E:E,"&lt;01/12/2012",'[1]Ticket review'!E:E,"&gt;=01/11/2012",'[1]Ticket review'!B:B,"RR")</f>
        <v>0</v>
      </c>
      <c r="X37" s="15" t="e">
        <f>IF(#REF!=0,"-",W37/#REF!)</f>
        <v>#REF!</v>
      </c>
      <c r="Y37" s="15">
        <f>COUNTIFS('[1]Ticket review'!E:E,"&lt;01/01/2013",'[1]Ticket review'!E:E,"&gt;=01/12/2012",'[1]Ticket review'!B:B,"RR")</f>
        <v>0</v>
      </c>
      <c r="Z37" s="15" t="e">
        <f>IF(#REF!=0,"-",Y37/#REF!)</f>
        <v>#REF!</v>
      </c>
      <c r="AA37" s="15">
        <f>COUNTIFS('[1]Ticket review'!M:M,"&lt;01/10/2012",'[1]Ticket review'!M:M,"&gt;=01/09/2012",'[1]Ticket review'!J:J,"RR")</f>
        <v>0</v>
      </c>
      <c r="AB37" s="15" t="e">
        <f>IF(#REF!=0,"-",AA37/#REF!)</f>
        <v>#REF!</v>
      </c>
      <c r="AC37" s="15">
        <f>COUNTIFS('[1]Ticket review'!M:M,"&lt;01/11/2012",'[1]Ticket review'!M:M,"&gt;=01/10/2012",'[1]Ticket review'!J:J,"RR")</f>
        <v>0</v>
      </c>
      <c r="AD37" s="15" t="e">
        <f>IF(#REF!=0,"-",AC37/#REF!)</f>
        <v>#REF!</v>
      </c>
      <c r="AE37" s="15">
        <f>COUNTIFS('[1]Ticket review'!M:M,"&lt;01/12/2012",'[1]Ticket review'!M:M,"&gt;=01/11/2012",'[1]Ticket review'!J:J,"RR")</f>
        <v>0</v>
      </c>
      <c r="AF37" s="15" t="e">
        <f>IF(#REF!=0,"-",AE37/#REF!)</f>
        <v>#REF!</v>
      </c>
    </row>
    <row r="38" spans="1:32" x14ac:dyDescent="0.3">
      <c r="A38" s="23"/>
      <c r="B38" s="1" t="s">
        <v>0</v>
      </c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</row>
    <row r="39" spans="1:32" x14ac:dyDescent="0.3">
      <c r="A39" s="23"/>
      <c r="B39" s="10" t="s">
        <v>19</v>
      </c>
      <c r="C39" s="18" t="str">
        <f>+C10</f>
        <v>G</v>
      </c>
      <c r="D39" s="15">
        <v>10</v>
      </c>
      <c r="E39" s="18">
        <f>COUNTIFS('[1]Ticket review'!E:E,"&lt;01/03/2012",'[1]Ticket review'!E:E,"&gt;=01/02/2012",'[1]Ticket review'!B:B,"E1",'[1]Ticket review'!AB:AB,"Yes")</f>
        <v>0</v>
      </c>
      <c r="F39" s="15" t="str">
        <f>IF(E32=0,"-",E39/E32)</f>
        <v>-</v>
      </c>
      <c r="G39" s="18">
        <f>COUNTIFS('[1]Ticket review'!E:E,"&lt;01/04/2012",'[1]Ticket review'!E:E,"&gt;=01/03/2012",'[1]Ticket review'!B:B,"E1",'[1]Ticket review'!AB:AB,"Yes")</f>
        <v>0</v>
      </c>
      <c r="H39" s="15" t="str">
        <f>IF(G32=0,"-",G39/G32)</f>
        <v>-</v>
      </c>
      <c r="I39" s="18">
        <f>COUNTIFS('[1]Ticket review'!E:E,"&lt;01/05/2012",'[1]Ticket review'!E:E,"&gt;=01/04/2012",'[1]Ticket review'!B:B,"E1",'[1]Ticket review'!AB:AB,"Yes")</f>
        <v>0</v>
      </c>
      <c r="J39" s="15" t="str">
        <f>IF(I32=0,"-",I39/I32)</f>
        <v>-</v>
      </c>
      <c r="K39" s="18">
        <f>COUNTIFS('[1]Ticket review'!E:E,"&lt;01/06/2012",'[1]Ticket review'!E:E,"&gt;=01/05/2012",'[1]Ticket review'!B:B,"E1",'[1]Ticket review'!AB:AB,"Yes")</f>
        <v>0</v>
      </c>
      <c r="L39" s="15" t="str">
        <f>IF(K32=0,"-",K39/K32)</f>
        <v>-</v>
      </c>
      <c r="M39" s="18">
        <f>COUNTIFS('[1]Ticket review'!E:E,"&lt;01/07/2012",'[1]Ticket review'!E:E,"&gt;=01/06/2012",'[1]Ticket review'!B:B,"E1",'[1]Ticket review'!AB:AB,"Yes")</f>
        <v>0</v>
      </c>
      <c r="N39" s="15" t="str">
        <f>IF(M32=0,"-",M39/M32)</f>
        <v>-</v>
      </c>
      <c r="O39" s="18">
        <f>COUNTIFS('[1]Ticket review'!E:E,"&lt;01/08/2012",'[1]Ticket review'!E:E,"&gt;=01/07/2012",'[1]Ticket review'!B:B,"E1",'[1]Ticket review'!AB:AB,"Yes")</f>
        <v>0</v>
      </c>
      <c r="P39" s="15" t="str">
        <f>IF(O32=0,"-",O39/O32)</f>
        <v>-</v>
      </c>
      <c r="Q39" s="18">
        <f>COUNTIFS('[1]Ticket review'!E:E,"&lt;01/09/2012",'[1]Ticket review'!E:E,"&gt;=01/08/2012",'[1]Ticket review'!B:B,"E1",'[1]Ticket review'!AB:AB,"Yes")</f>
        <v>0</v>
      </c>
      <c r="R39" s="15" t="str">
        <f>IF(Q32=0,"-",Q39/Q32)</f>
        <v>-</v>
      </c>
      <c r="S39" s="18">
        <f>COUNTIFS('[1]Ticket review'!E:E,"&lt;01/10/2012",'[1]Ticket review'!E:E,"&gt;=01/09/2012",'[1]Ticket review'!B:B,"E1",'[1]Ticket review'!AB:AB,"Yes")</f>
        <v>0</v>
      </c>
      <c r="T39" s="15" t="str">
        <f>IF(S32=0,"-",S39/S32)</f>
        <v>-</v>
      </c>
      <c r="U39" s="18">
        <f>COUNTIFS('[1]Ticket review'!E:E,"&lt;01/11/2012",'[1]Ticket review'!E:E,"&gt;=01/10/2012",'[1]Ticket review'!B:B,"E1",'[1]Ticket review'!AB:AB,"Yes")</f>
        <v>0</v>
      </c>
      <c r="V39" s="15" t="str">
        <f>IF(U32=0,"-",U39/U32)</f>
        <v>-</v>
      </c>
      <c r="W39" s="18">
        <f>COUNTIFS('[1]Ticket review'!E:E,"&lt;01/12/2012",'[1]Ticket review'!E:E,"&gt;=01/11/2012",'[1]Ticket review'!B:B,"E1",'[1]Ticket review'!AB:AB,"Yes")</f>
        <v>0</v>
      </c>
      <c r="X39" s="15" t="str">
        <f>IF(W32=0,"-",W39/W32)</f>
        <v>-</v>
      </c>
      <c r="Y39" s="18">
        <f>COUNTIFS('[1]Ticket review'!E:E,"&lt;01/01/2013",'[1]Ticket review'!E:E,"&gt;=01/12/2012",'[1]Ticket review'!B:B,"E1",'[1]Ticket review'!AB:AB,"Yes")</f>
        <v>0</v>
      </c>
      <c r="Z39" s="15" t="str">
        <f>IF(Y32=0,"-",Y39/Y32)</f>
        <v>-</v>
      </c>
      <c r="AA39" s="18">
        <f>COUNTIFS('[1]Ticket review'!M:M,"&lt;01/10/2012",'[1]Ticket review'!M:M,"&gt;=01/09/2012",'[1]Ticket review'!J:J,"E1",'[1]Ticket review'!AJ:AJ,"Yes")</f>
        <v>0</v>
      </c>
      <c r="AB39" s="15" t="str">
        <f>IF(AA32=0,"-",AA39/AA32)</f>
        <v>-</v>
      </c>
      <c r="AC39" s="18">
        <f>COUNTIFS('[1]Ticket review'!M:M,"&lt;01/11/2012",'[1]Ticket review'!M:M,"&gt;=01/10/2012",'[1]Ticket review'!J:J,"E1",'[1]Ticket review'!AJ:AJ,"Yes")</f>
        <v>0</v>
      </c>
      <c r="AD39" s="15" t="str">
        <f>IF(AC32=0,"-",AC39/AC32)</f>
        <v>-</v>
      </c>
      <c r="AE39" s="18">
        <f>COUNTIFS('[1]Ticket review'!M:M,"&lt;01/12/2012",'[1]Ticket review'!M:M,"&gt;=01/11/2012",'[1]Ticket review'!J:J,"E1",'[1]Ticket review'!AJ:AJ,"Yes")</f>
        <v>0</v>
      </c>
      <c r="AF39" s="15" t="str">
        <f>IF(AE32=0,"-",AE39/AE32)</f>
        <v>-</v>
      </c>
    </row>
    <row r="40" spans="1:32" x14ac:dyDescent="0.3">
      <c r="A40" s="23"/>
      <c r="B40" s="11"/>
      <c r="C40" s="18" t="str">
        <f t="shared" ref="C40:C43" si="28">+C11</f>
        <v>H</v>
      </c>
      <c r="D40" s="15">
        <v>10</v>
      </c>
      <c r="E40" s="18">
        <f>COUNTIFS('[1]Ticket review'!E:E,"&lt;01/03/2012",'[1]Ticket review'!E:E,"&gt;=01/02/2012",'[1]Ticket review'!B:B,"E4",'[1]Ticket review'!AB:AB,"Yes")</f>
        <v>0</v>
      </c>
      <c r="F40" s="15" t="str">
        <f>IF(E33=0,"-",E40/E33)</f>
        <v>-</v>
      </c>
      <c r="G40" s="18">
        <f>COUNTIFS('[1]Ticket review'!E:E,"&lt;01/04/2012",'[1]Ticket review'!E:E,"&gt;=01/03/2012",'[1]Ticket review'!B:B,"E4",'[1]Ticket review'!AB:AB,"Yes")</f>
        <v>0</v>
      </c>
      <c r="H40" s="15" t="str">
        <f>IF(G33=0,"-",G40/G33)</f>
        <v>-</v>
      </c>
      <c r="I40" s="18">
        <f>COUNTIFS('[1]Ticket review'!E:E,"&lt;01/05/2012",'[1]Ticket review'!E:E,"&gt;=01/04/2012",'[1]Ticket review'!B:B,"E4",'[1]Ticket review'!AB:AB,"Yes")</f>
        <v>0</v>
      </c>
      <c r="J40" s="15" t="str">
        <f>IF(I33=0,"-",I40/I33)</f>
        <v>-</v>
      </c>
      <c r="K40" s="18">
        <f>COUNTIFS('[1]Ticket review'!E:E,"&lt;01/06/2012",'[1]Ticket review'!E:E,"&gt;=01/05/2012",'[1]Ticket review'!B:B,"E4",'[1]Ticket review'!AB:AB,"Yes")</f>
        <v>0</v>
      </c>
      <c r="L40" s="15" t="str">
        <f>IF(K33=0,"-",K40/K33)</f>
        <v>-</v>
      </c>
      <c r="M40" s="18">
        <f>COUNTIFS('[1]Ticket review'!E:E,"&lt;01/07/2012",'[1]Ticket review'!E:E,"&gt;=01/06/2012",'[1]Ticket review'!B:B,"E4",'[1]Ticket review'!AB:AB,"Yes")</f>
        <v>0</v>
      </c>
      <c r="N40" s="15" t="str">
        <f>IF(M33=0,"-",M40/M33)</f>
        <v>-</v>
      </c>
      <c r="O40" s="18">
        <f>COUNTIFS('[1]Ticket review'!E:E,"&lt;01/08/2012",'[1]Ticket review'!E:E,"&gt;=01/07/2012",'[1]Ticket review'!B:B,"E4",'[1]Ticket review'!AB:AB,"Yes")</f>
        <v>0</v>
      </c>
      <c r="P40" s="15" t="str">
        <f>IF(O33=0,"-",O40/O33)</f>
        <v>-</v>
      </c>
      <c r="Q40" s="18">
        <f>COUNTIFS('[1]Ticket review'!E:E,"&lt;01/09/2012",'[1]Ticket review'!E:E,"&gt;=01/08/2012",'[1]Ticket review'!B:B,"E4",'[1]Ticket review'!AB:AB,"Yes")</f>
        <v>0</v>
      </c>
      <c r="R40" s="15" t="str">
        <f>IF(Q33=0,"-",Q40/Q33)</f>
        <v>-</v>
      </c>
      <c r="S40" s="18">
        <f>COUNTIFS('[1]Ticket review'!E:E,"&lt;01/10/2012",'[1]Ticket review'!E:E,"&gt;=01/09/2012",'[1]Ticket review'!B:B,"E4",'[1]Ticket review'!AB:AB,"Yes")</f>
        <v>0</v>
      </c>
      <c r="T40" s="15" t="str">
        <f>IF(S33=0,"-",S40/S33)</f>
        <v>-</v>
      </c>
      <c r="U40" s="18">
        <f>COUNTIFS('[1]Ticket review'!E:E,"&lt;01/11/2012",'[1]Ticket review'!E:E,"&gt;=01/10/2012",'[1]Ticket review'!B:B,"E4",'[1]Ticket review'!AB:AB,"Yes")</f>
        <v>0</v>
      </c>
      <c r="V40" s="15" t="str">
        <f>IF(U33=0,"-",U40/U33)</f>
        <v>-</v>
      </c>
      <c r="W40" s="18">
        <f>COUNTIFS('[1]Ticket review'!E:E,"&lt;01/12/2012",'[1]Ticket review'!E:E,"&gt;=01/11/2012",'[1]Ticket review'!B:B,"E4",'[1]Ticket review'!AB:AB,"Yes")</f>
        <v>0</v>
      </c>
      <c r="X40" s="15" t="str">
        <f>IF(W33=0,"-",W40/W33)</f>
        <v>-</v>
      </c>
      <c r="Y40" s="18">
        <f>COUNTIFS('[1]Ticket review'!E:E,"&lt;01/01/2013",'[1]Ticket review'!E:E,"&gt;=01/12/2012",'[1]Ticket review'!B:B,"E4",'[1]Ticket review'!AB:AB,"Yes")</f>
        <v>0</v>
      </c>
      <c r="Z40" s="15" t="str">
        <f>IF(Y33=0,"-",Y40/Y33)</f>
        <v>-</v>
      </c>
      <c r="AA40" s="18">
        <f>COUNTIFS('[1]Ticket review'!M:M,"&lt;01/10/2012",'[1]Ticket review'!M:M,"&gt;=01/09/2012",'[1]Ticket review'!J:J,"E4",'[1]Ticket review'!AJ:AJ,"Yes")</f>
        <v>0</v>
      </c>
      <c r="AB40" s="15" t="str">
        <f>IF(AA33=0,"-",AA40/AA33)</f>
        <v>-</v>
      </c>
      <c r="AC40" s="18">
        <f>COUNTIFS('[1]Ticket review'!M:M,"&lt;01/11/2012",'[1]Ticket review'!M:M,"&gt;=01/10/2012",'[1]Ticket review'!J:J,"E4",'[1]Ticket review'!AJ:AJ,"Yes")</f>
        <v>0</v>
      </c>
      <c r="AD40" s="15" t="str">
        <f>IF(AC33=0,"-",AC40/AC33)</f>
        <v>-</v>
      </c>
      <c r="AE40" s="18">
        <f>COUNTIFS('[1]Ticket review'!M:M,"&lt;01/12/2012",'[1]Ticket review'!M:M,"&gt;=01/11/2012",'[1]Ticket review'!J:J,"E4",'[1]Ticket review'!AJ:AJ,"Yes")</f>
        <v>0</v>
      </c>
      <c r="AF40" s="15" t="str">
        <f>IF(AE33=0,"-",AE40/AE33)</f>
        <v>-</v>
      </c>
    </row>
    <row r="41" spans="1:32" x14ac:dyDescent="0.3">
      <c r="A41" s="23"/>
      <c r="B41" s="11"/>
      <c r="C41" s="18" t="str">
        <f t="shared" si="28"/>
        <v>I</v>
      </c>
      <c r="D41" s="15">
        <v>10</v>
      </c>
      <c r="E41" s="18">
        <f>COUNTIFS('[1]Ticket review'!E:E,"&lt;01/03/2012",'[1]Ticket review'!E:E,"&gt;=01/02/2012",'[1]Ticket review'!B:B,"R1",'[1]Ticket review'!AB:AB,"Yes")</f>
        <v>0</v>
      </c>
      <c r="F41" s="15" t="str">
        <f>IF(E34=0,"-",E41/E34)</f>
        <v>-</v>
      </c>
      <c r="G41" s="18">
        <f>COUNTIFS('[1]Ticket review'!E:E,"&lt;01/04/2012",'[1]Ticket review'!E:E,"&gt;=01/03/2012",'[1]Ticket review'!B:B,"R1",'[1]Ticket review'!AB:AB,"Yes")</f>
        <v>0</v>
      </c>
      <c r="H41" s="15" t="str">
        <f>IF(G34=0,"-",G41/G34)</f>
        <v>-</v>
      </c>
      <c r="I41" s="18">
        <f>COUNTIFS('[1]Ticket review'!E:E,"&lt;01/05/2012",'[1]Ticket review'!E:E,"&gt;=01/04/2012",'[1]Ticket review'!B:B,"R1",'[1]Ticket review'!AB:AB,"Yes")</f>
        <v>0</v>
      </c>
      <c r="J41" s="15" t="str">
        <f>IF(I34=0,"-",I41/I34)</f>
        <v>-</v>
      </c>
      <c r="K41" s="18">
        <f>COUNTIFS('[1]Ticket review'!E:E,"&lt;01/06/2012",'[1]Ticket review'!E:E,"&gt;=01/05/2012",'[1]Ticket review'!B:B,"R1",'[1]Ticket review'!AB:AB,"Yes")</f>
        <v>0</v>
      </c>
      <c r="L41" s="15" t="str">
        <f>IF(K34=0,"-",K41/K34)</f>
        <v>-</v>
      </c>
      <c r="M41" s="18">
        <f>COUNTIFS('[1]Ticket review'!E:E,"&lt;01/07/2012",'[1]Ticket review'!E:E,"&gt;=01/06/2012",'[1]Ticket review'!B:B,"R1",'[1]Ticket review'!AB:AB,"Yes")</f>
        <v>0</v>
      </c>
      <c r="N41" s="15" t="str">
        <f>IF(M34=0,"-",M41/M34)</f>
        <v>-</v>
      </c>
      <c r="O41" s="18">
        <f>COUNTIFS('[1]Ticket review'!E:E,"&lt;01/08/2012",'[1]Ticket review'!E:E,"&gt;=01/07/2012",'[1]Ticket review'!B:B,"R1",'[1]Ticket review'!AB:AB,"Yes")</f>
        <v>0</v>
      </c>
      <c r="P41" s="15" t="str">
        <f>IF(O34=0,"-",O41/O34)</f>
        <v>-</v>
      </c>
      <c r="Q41" s="18">
        <f>COUNTIFS('[1]Ticket review'!E:E,"&lt;01/09/2012",'[1]Ticket review'!E:E,"&gt;=01/08/2012",'[1]Ticket review'!B:B,"R1",'[1]Ticket review'!AB:AB,"Yes")</f>
        <v>0</v>
      </c>
      <c r="R41" s="15" t="str">
        <f>IF(Q34=0,"-",Q41/Q34)</f>
        <v>-</v>
      </c>
      <c r="S41" s="18">
        <f>COUNTIFS('[1]Ticket review'!E:E,"&lt;01/10/2012",'[1]Ticket review'!E:E,"&gt;=01/09/2012",'[1]Ticket review'!B:B,"R1",'[1]Ticket review'!AB:AB,"Yes")</f>
        <v>0</v>
      </c>
      <c r="T41" s="15" t="str">
        <f>IF(S34=0,"-",S41/S34)</f>
        <v>-</v>
      </c>
      <c r="U41" s="18">
        <f>COUNTIFS('[1]Ticket review'!E:E,"&lt;01/11/2012",'[1]Ticket review'!E:E,"&gt;=01/10/2012",'[1]Ticket review'!B:B,"R1",'[1]Ticket review'!AB:AB,"Yes")</f>
        <v>0</v>
      </c>
      <c r="V41" s="15" t="str">
        <f>IF(U34=0,"-",U41/U34)</f>
        <v>-</v>
      </c>
      <c r="W41" s="18">
        <f>COUNTIFS('[1]Ticket review'!E:E,"&lt;01/12/2012",'[1]Ticket review'!E:E,"&gt;=01/11/2012",'[1]Ticket review'!B:B,"R1",'[1]Ticket review'!AB:AB,"Yes")</f>
        <v>0</v>
      </c>
      <c r="X41" s="15" t="str">
        <f>IF(W34=0,"-",W41/W34)</f>
        <v>-</v>
      </c>
      <c r="Y41" s="18">
        <f>COUNTIFS('[1]Ticket review'!E:E,"&lt;01/01/2013",'[1]Ticket review'!E:E,"&gt;=01/12/2012",'[1]Ticket review'!B:B,"R1",'[1]Ticket review'!AB:AB,"Yes")</f>
        <v>0</v>
      </c>
      <c r="Z41" s="15" t="str">
        <f>IF(Y34=0,"-",Y41/Y34)</f>
        <v>-</v>
      </c>
      <c r="AA41" s="18">
        <f>COUNTIFS('[1]Ticket review'!M:M,"&lt;01/10/2012",'[1]Ticket review'!M:M,"&gt;=01/09/2012",'[1]Ticket review'!J:J,"R1",'[1]Ticket review'!AJ:AJ,"Yes")</f>
        <v>0</v>
      </c>
      <c r="AB41" s="15" t="str">
        <f>IF(AA34=0,"-",AA41/AA34)</f>
        <v>-</v>
      </c>
      <c r="AC41" s="18">
        <f>COUNTIFS('[1]Ticket review'!M:M,"&lt;01/11/2012",'[1]Ticket review'!M:M,"&gt;=01/10/2012",'[1]Ticket review'!J:J,"R1",'[1]Ticket review'!AJ:AJ,"Yes")</f>
        <v>0</v>
      </c>
      <c r="AD41" s="15" t="str">
        <f>IF(AC34=0,"-",AC41/AC34)</f>
        <v>-</v>
      </c>
      <c r="AE41" s="18">
        <f>COUNTIFS('[1]Ticket review'!M:M,"&lt;01/12/2012",'[1]Ticket review'!M:M,"&gt;=01/11/2012",'[1]Ticket review'!J:J,"R1",'[1]Ticket review'!AJ:AJ,"Yes")</f>
        <v>0</v>
      </c>
      <c r="AF41" s="15" t="str">
        <f>IF(AE34=0,"-",AE41/AE34)</f>
        <v>-</v>
      </c>
    </row>
    <row r="42" spans="1:32" x14ac:dyDescent="0.3">
      <c r="A42" s="23"/>
      <c r="B42" s="11"/>
      <c r="C42" s="18" t="str">
        <f t="shared" si="28"/>
        <v>J</v>
      </c>
      <c r="D42" s="15">
        <v>10</v>
      </c>
      <c r="E42" s="18">
        <f>COUNTIFS('[1]Ticket review'!E:E,"&lt;01/03/2012",'[1]Ticket review'!E:E,"&gt;=01/02/2012",'[1]Ticket review'!B:B,"R3",'[1]Ticket review'!AB:AB,"Yes")</f>
        <v>0</v>
      </c>
      <c r="F42" s="15" t="str">
        <f>IF(E35=0,"-",E42/E35)</f>
        <v>-</v>
      </c>
      <c r="G42" s="18">
        <f>COUNTIFS('[1]Ticket review'!E:E,"&lt;01/04/2012",'[1]Ticket review'!E:E,"&gt;=01/03/2012",'[1]Ticket review'!B:B,"R3",'[1]Ticket review'!AB:AB,"Yes")</f>
        <v>1</v>
      </c>
      <c r="H42" s="15">
        <f>IF(G35=0,"-",G42/G35)</f>
        <v>1</v>
      </c>
      <c r="I42" s="18">
        <f>COUNTIFS('[1]Ticket review'!E:E,"&lt;01/05/2012",'[1]Ticket review'!E:E,"&gt;=01/04/2012",'[1]Ticket review'!B:B,"R3",'[1]Ticket review'!AB:AB,"Yes")</f>
        <v>0</v>
      </c>
      <c r="J42" s="15" t="str">
        <f>IF(I35=0,"-",I42/I35)</f>
        <v>-</v>
      </c>
      <c r="K42" s="18">
        <f>COUNTIFS('[1]Ticket review'!E:E,"&lt;01/06/2012",'[1]Ticket review'!E:E,"&gt;=01/05/2012",'[1]Ticket review'!B:B,"R3",'[1]Ticket review'!AB:AB,"Yes")</f>
        <v>0</v>
      </c>
      <c r="L42" s="15" t="str">
        <f>IF(K35=0,"-",K42/K35)</f>
        <v>-</v>
      </c>
      <c r="M42" s="18">
        <f>COUNTIFS('[1]Ticket review'!E:E,"&lt;01/07/2012",'[1]Ticket review'!E:E,"&gt;=01/06/2012",'[1]Ticket review'!B:B,"R3",'[1]Ticket review'!AB:AB,"Yes")</f>
        <v>0</v>
      </c>
      <c r="N42" s="15" t="str">
        <f>IF(M35=0,"-",M42/M35)</f>
        <v>-</v>
      </c>
      <c r="O42" s="18">
        <f>COUNTIFS('[1]Ticket review'!E:E,"&lt;01/08/2012",'[1]Ticket review'!E:E,"&gt;=01/07/2012",'[1]Ticket review'!B:B,"R3",'[1]Ticket review'!AB:AB,"Yes")</f>
        <v>0</v>
      </c>
      <c r="P42" s="15" t="str">
        <f>IF(O35=0,"-",O42/O35)</f>
        <v>-</v>
      </c>
      <c r="Q42" s="18">
        <f>COUNTIFS('[1]Ticket review'!E:E,"&lt;01/09/2012",'[1]Ticket review'!E:E,"&gt;=01/08/2012",'[1]Ticket review'!B:B,"R3",'[1]Ticket review'!AB:AB,"Yes")</f>
        <v>0</v>
      </c>
      <c r="R42" s="15" t="str">
        <f>IF(Q35=0,"-",Q42/Q35)</f>
        <v>-</v>
      </c>
      <c r="S42" s="18">
        <f>COUNTIFS('[1]Ticket review'!E:E,"&lt;01/10/2012",'[1]Ticket review'!E:E,"&gt;=01/09/2012",'[1]Ticket review'!B:B,"R3",'[1]Ticket review'!AB:AB,"Yes")</f>
        <v>0</v>
      </c>
      <c r="T42" s="15" t="str">
        <f>IF(S35=0,"-",S42/S35)</f>
        <v>-</v>
      </c>
      <c r="U42" s="18">
        <f>COUNTIFS('[1]Ticket review'!E:E,"&lt;01/11/2012",'[1]Ticket review'!E:E,"&gt;=01/10/2012",'[1]Ticket review'!B:B,"R3",'[1]Ticket review'!AB:AB,"Yes")</f>
        <v>0</v>
      </c>
      <c r="V42" s="15" t="str">
        <f>IF(U35=0,"-",U42/U35)</f>
        <v>-</v>
      </c>
      <c r="W42" s="18">
        <f>COUNTIFS('[1]Ticket review'!E:E,"&lt;01/12/2012",'[1]Ticket review'!E:E,"&gt;=01/11/2012",'[1]Ticket review'!B:B,"R3",'[1]Ticket review'!AB:AB,"Yes")</f>
        <v>0</v>
      </c>
      <c r="X42" s="15" t="str">
        <f>IF(W35=0,"-",W42/W35)</f>
        <v>-</v>
      </c>
      <c r="Y42" s="18">
        <f>COUNTIFS('[1]Ticket review'!E:E,"&lt;01/01/2013",'[1]Ticket review'!E:E,"&gt;=01/12/2012",'[1]Ticket review'!B:B,"R3",'[1]Ticket review'!AB:AB,"Yes")</f>
        <v>0</v>
      </c>
      <c r="Z42" s="15" t="str">
        <f>IF(Y35=0,"-",Y42/Y35)</f>
        <v>-</v>
      </c>
      <c r="AA42" s="18">
        <f>COUNTIFS('[1]Ticket review'!M:M,"&lt;01/10/2012",'[1]Ticket review'!M:M,"&gt;=01/09/2012",'[1]Ticket review'!J:J,"R3",'[1]Ticket review'!AJ:AJ,"Yes")</f>
        <v>0</v>
      </c>
      <c r="AB42" s="15" t="str">
        <f>IF(AA35=0,"-",AA42/AA35)</f>
        <v>-</v>
      </c>
      <c r="AC42" s="18">
        <f>COUNTIFS('[1]Ticket review'!M:M,"&lt;01/11/2012",'[1]Ticket review'!M:M,"&gt;=01/10/2012",'[1]Ticket review'!J:J,"R3",'[1]Ticket review'!AJ:AJ,"Yes")</f>
        <v>0</v>
      </c>
      <c r="AD42" s="15" t="str">
        <f>IF(AC35=0,"-",AC42/AC35)</f>
        <v>-</v>
      </c>
      <c r="AE42" s="18">
        <f>COUNTIFS('[1]Ticket review'!M:M,"&lt;01/12/2012",'[1]Ticket review'!M:M,"&gt;=01/11/2012",'[1]Ticket review'!J:J,"R3",'[1]Ticket review'!AJ:AJ,"Yes")</f>
        <v>0</v>
      </c>
      <c r="AF42" s="15" t="str">
        <f>IF(AE35=0,"-",AE42/AE35)</f>
        <v>-</v>
      </c>
    </row>
    <row r="43" spans="1:32" x14ac:dyDescent="0.3">
      <c r="A43" s="23"/>
      <c r="B43" s="12"/>
      <c r="C43" s="18" t="str">
        <f t="shared" si="28"/>
        <v>K</v>
      </c>
      <c r="D43" s="15">
        <v>10</v>
      </c>
      <c r="E43" s="18">
        <f>COUNTIFS('[1]Ticket review'!E:E,"&lt;01/03/2012",'[1]Ticket review'!E:E,"&gt;=01/02/2012",'[1]Ticket review'!B:B,"R5",'[1]Ticket review'!AB:AB,"Yes")</f>
        <v>0</v>
      </c>
      <c r="F43" s="15" t="str">
        <f>IF(E36=0,"-",E43/E36)</f>
        <v>-</v>
      </c>
      <c r="G43" s="18">
        <f>COUNTIFS('[1]Ticket review'!E:E,"&lt;01/04/2012",'[1]Ticket review'!E:E,"&gt;=01/03/2012",'[1]Ticket review'!B:B,"R5",'[1]Ticket review'!AB:AB,"Yes")</f>
        <v>0</v>
      </c>
      <c r="H43" s="15" t="str">
        <f>IF(G36=0,"-",G43/G36)</f>
        <v>-</v>
      </c>
      <c r="I43" s="18">
        <f>COUNTIFS('[1]Ticket review'!E:E,"&lt;01/05/2012",'[1]Ticket review'!E:E,"&gt;=01/04/2012",'[1]Ticket review'!B:B,"R5",'[1]Ticket review'!AB:AB,"Yes")</f>
        <v>0</v>
      </c>
      <c r="J43" s="15" t="str">
        <f>IF(I36=0,"-",I43/I36)</f>
        <v>-</v>
      </c>
      <c r="K43" s="18">
        <f>COUNTIFS('[1]Ticket review'!E:E,"&lt;01/06/2012",'[1]Ticket review'!E:E,"&gt;=01/05/2012",'[1]Ticket review'!B:B,"R5",'[1]Ticket review'!AB:AB,"Yes")</f>
        <v>0</v>
      </c>
      <c r="L43" s="15" t="str">
        <f>IF(K36=0,"-",K43/K36)</f>
        <v>-</v>
      </c>
      <c r="M43" s="18">
        <f>COUNTIFS('[1]Ticket review'!E:E,"&lt;01/07/2012",'[1]Ticket review'!E:E,"&gt;=01/06/2012",'[1]Ticket review'!B:B,"R5",'[1]Ticket review'!AB:AB,"Yes")</f>
        <v>0</v>
      </c>
      <c r="N43" s="15" t="str">
        <f>IF(M36=0,"-",M43/M36)</f>
        <v>-</v>
      </c>
      <c r="O43" s="18">
        <f>COUNTIFS('[1]Ticket review'!E:E,"&lt;01/08/2012",'[1]Ticket review'!E:E,"&gt;=01/07/2012",'[1]Ticket review'!B:B,"R5",'[1]Ticket review'!AB:AB,"Yes")</f>
        <v>0</v>
      </c>
      <c r="P43" s="15" t="str">
        <f>IF(O36=0,"-",O43/O36)</f>
        <v>-</v>
      </c>
      <c r="Q43" s="18">
        <f>COUNTIFS('[1]Ticket review'!E:E,"&lt;01/09/2012",'[1]Ticket review'!E:E,"&gt;=01/08/2012",'[1]Ticket review'!B:B,"R5",'[1]Ticket review'!AB:AB,"Yes")</f>
        <v>0</v>
      </c>
      <c r="R43" s="15" t="str">
        <f>IF(Q36=0,"-",Q43/Q36)</f>
        <v>-</v>
      </c>
      <c r="S43" s="18">
        <f>COUNTIFS('[1]Ticket review'!E:E,"&lt;01/10/2012",'[1]Ticket review'!E:E,"&gt;=01/09/2012",'[1]Ticket review'!B:B,"R5",'[1]Ticket review'!AB:AB,"Yes")</f>
        <v>0</v>
      </c>
      <c r="T43" s="15" t="str">
        <f>IF(S36=0,"-",S43/S36)</f>
        <v>-</v>
      </c>
      <c r="U43" s="18">
        <f>COUNTIFS('[1]Ticket review'!E:E,"&lt;01/11/2012",'[1]Ticket review'!E:E,"&gt;=01/10/2012",'[1]Ticket review'!B:B,"R5",'[1]Ticket review'!AB:AB,"Yes")</f>
        <v>0</v>
      </c>
      <c r="V43" s="15" t="str">
        <f>IF(U36=0,"-",U43/U36)</f>
        <v>-</v>
      </c>
      <c r="W43" s="18">
        <f>COUNTIFS('[1]Ticket review'!E:E,"&lt;01/12/2012",'[1]Ticket review'!E:E,"&gt;=01/11/2012",'[1]Ticket review'!B:B,"R5",'[1]Ticket review'!AB:AB,"Yes")</f>
        <v>0</v>
      </c>
      <c r="X43" s="15" t="str">
        <f>IF(W36=0,"-",W43/W36)</f>
        <v>-</v>
      </c>
      <c r="Y43" s="18">
        <f>COUNTIFS('[1]Ticket review'!E:E,"&lt;01/01/2013",'[1]Ticket review'!E:E,"&gt;=01/12/2012",'[1]Ticket review'!B:B,"R5",'[1]Ticket review'!AB:AB,"Yes")</f>
        <v>0</v>
      </c>
      <c r="Z43" s="15" t="str">
        <f>IF(Y36=0,"-",Y43/Y36)</f>
        <v>-</v>
      </c>
      <c r="AA43" s="18">
        <f>COUNTIFS('[1]Ticket review'!M:M,"&lt;01/10/2012",'[1]Ticket review'!M:M,"&gt;=01/09/2012",'[1]Ticket review'!J:J,"R5",'[1]Ticket review'!AJ:AJ,"Yes")</f>
        <v>0</v>
      </c>
      <c r="AB43" s="15" t="str">
        <f>IF(AA36=0,"-",AA43/AA36)</f>
        <v>-</v>
      </c>
      <c r="AC43" s="18">
        <f>COUNTIFS('[1]Ticket review'!M:M,"&lt;01/11/2012",'[1]Ticket review'!M:M,"&gt;=01/10/2012",'[1]Ticket review'!J:J,"R5",'[1]Ticket review'!AJ:AJ,"Yes")</f>
        <v>0</v>
      </c>
      <c r="AD43" s="15" t="str">
        <f>IF(AC36=0,"-",AC43/AC36)</f>
        <v>-</v>
      </c>
      <c r="AE43" s="18">
        <f>COUNTIFS('[1]Ticket review'!M:M,"&lt;01/12/2012",'[1]Ticket review'!M:M,"&gt;=01/11/2012",'[1]Ticket review'!J:J,"R5",'[1]Ticket review'!AJ:AJ,"Yes")</f>
        <v>0</v>
      </c>
      <c r="AF43" s="15" t="str">
        <f>IF(AE36=0,"-",AE43/AE36)</f>
        <v>-</v>
      </c>
    </row>
    <row r="44" spans="1:32" x14ac:dyDescent="0.3">
      <c r="A44" s="23"/>
      <c r="B44" s="1" t="s">
        <v>1</v>
      </c>
      <c r="C44" s="19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</row>
    <row r="45" spans="1:32" x14ac:dyDescent="0.3">
      <c r="A45" s="23"/>
      <c r="B45" s="10" t="s">
        <v>20</v>
      </c>
      <c r="C45" s="18" t="str">
        <f>+C16</f>
        <v>L</v>
      </c>
      <c r="D45" s="15">
        <v>10</v>
      </c>
      <c r="E45" s="18">
        <f>COUNTIFS('[1]Ticket review'!E:E,"&lt;01/03/2012",'[1]Ticket review'!E:E,"&gt;=01/02/2012",'[1]Ticket review'!B:B,"E1",'[1]Ticket review'!AE:AE,"Yes")</f>
        <v>0</v>
      </c>
      <c r="F45" s="15" t="str">
        <f t="shared" ref="F45:F50" si="29">IF(E32=0,"-",E45/E32)</f>
        <v>-</v>
      </c>
      <c r="G45" s="18">
        <f>COUNTIFS('[1]Ticket review'!E:E,"&lt;01/04/2012",'[1]Ticket review'!E:E,"&gt;=01/03/2012",'[1]Ticket review'!B:B,"E1",'[1]Ticket review'!AE:AE,"Yes")</f>
        <v>0</v>
      </c>
      <c r="H45" s="15" t="str">
        <f t="shared" ref="H45:H50" si="30">IF(G32=0,"-",G45/G32)</f>
        <v>-</v>
      </c>
      <c r="I45" s="18">
        <f>COUNTIFS('[1]Ticket review'!E:E,"&lt;01/05/2012",'[1]Ticket review'!E:E,"&gt;=01/04/2012",'[1]Ticket review'!B:B,"E1",'[1]Ticket review'!AE:AE,"Yes")</f>
        <v>0</v>
      </c>
      <c r="J45" s="15" t="str">
        <f t="shared" ref="J45:J50" si="31">IF(I32=0,"-",I45/I32)</f>
        <v>-</v>
      </c>
      <c r="K45" s="18">
        <f>COUNTIFS('[1]Ticket review'!E:E,"&lt;01/06/2012",'[1]Ticket review'!E:E,"&gt;=01/05/2012",'[1]Ticket review'!B:B,"E1",'[1]Ticket review'!AE:AE,"Yes")</f>
        <v>0</v>
      </c>
      <c r="L45" s="15" t="str">
        <f t="shared" ref="L45:L50" si="32">IF(K32=0,"-",K45/K32)</f>
        <v>-</v>
      </c>
      <c r="M45" s="18">
        <f>COUNTIFS('[1]Ticket review'!E:E,"&lt;01/07/2012",'[1]Ticket review'!E:E,"&gt;=01/06/2012",'[1]Ticket review'!B:B,"E1",'[1]Ticket review'!AE:AE,"Yes")</f>
        <v>0</v>
      </c>
      <c r="N45" s="15" t="str">
        <f>IF(M32=0,"-",M45/M32)</f>
        <v>-</v>
      </c>
      <c r="O45" s="18">
        <f>COUNTIFS('[1]Ticket review'!E:E,"&lt;01/08/2012",'[1]Ticket review'!E:E,"&gt;=01/07/2012",'[1]Ticket review'!B:B,"E1",'[1]Ticket review'!AE:AE,"Yes")</f>
        <v>0</v>
      </c>
      <c r="P45" s="15" t="str">
        <f>IF(O32=0,"-",O45/O32)</f>
        <v>-</v>
      </c>
      <c r="Q45" s="18">
        <f>COUNTIFS('[1]Ticket review'!E:E,"&lt;01/09/2012",'[1]Ticket review'!E:E,"&gt;=01/08/2012",'[1]Ticket review'!B:B,"E1",'[1]Ticket review'!AE:AE,"Yes")</f>
        <v>0</v>
      </c>
      <c r="R45" s="15" t="str">
        <f t="shared" ref="R45:R50" si="33">IF(Q32=0,"-",Q45/Q32)</f>
        <v>-</v>
      </c>
      <c r="S45" s="18">
        <f>COUNTIFS('[1]Ticket review'!E:E,"&lt;01/10/2012",'[1]Ticket review'!E:E,"&gt;=01/09/2012",'[1]Ticket review'!B:B,"E1",'[1]Ticket review'!AE:AE,"Yes")</f>
        <v>0</v>
      </c>
      <c r="T45" s="15" t="str">
        <f t="shared" ref="T45:T50" si="34">IF(S32=0,"-",S45/S32)</f>
        <v>-</v>
      </c>
      <c r="U45" s="18">
        <f>COUNTIFS('[1]Ticket review'!E:E,"&lt;01/11/2012",'[1]Ticket review'!E:E,"&gt;=01/10/2012",'[1]Ticket review'!B:B,"E1",'[1]Ticket review'!AE:AE,"Yes")</f>
        <v>0</v>
      </c>
      <c r="V45" s="15" t="str">
        <f t="shared" ref="V45:V50" si="35">IF(U32=0,"-",U45/U32)</f>
        <v>-</v>
      </c>
      <c r="W45" s="18">
        <f>COUNTIFS('[1]Ticket review'!E:E,"&lt;01/12/2012",'[1]Ticket review'!E:E,"&gt;=01/11/2012",'[1]Ticket review'!B:B,"E1",'[1]Ticket review'!AE:AE,"Yes")</f>
        <v>0</v>
      </c>
      <c r="X45" s="15" t="str">
        <f t="shared" ref="X45:X50" si="36">IF(W32=0,"-",W45/W32)</f>
        <v>-</v>
      </c>
      <c r="Y45" s="18">
        <f>COUNTIFS('[1]Ticket review'!E:E,"&lt;01/01/2013",'[1]Ticket review'!E:E,"&gt;=01/12/2012",'[1]Ticket review'!B:B,"E1",'[1]Ticket review'!AE:AE,"Yes")</f>
        <v>0</v>
      </c>
      <c r="Z45" s="15" t="str">
        <f t="shared" ref="Z45:Z50" si="37">IF(Y32=0,"-",Y45/Y32)</f>
        <v>-</v>
      </c>
      <c r="AA45" s="18">
        <f>COUNTIFS('[1]Ticket review'!M:M,"&lt;01/10/2012",'[1]Ticket review'!M:M,"&gt;=01/09/2012",'[1]Ticket review'!J:J,"E1",'[1]Ticket review'!AM:AM,"Yes")</f>
        <v>0</v>
      </c>
      <c r="AB45" s="15" t="str">
        <f t="shared" ref="AB45:AB50" si="38">IF(AA32=0,"-",AA45/AA32)</f>
        <v>-</v>
      </c>
      <c r="AC45" s="18">
        <f>COUNTIFS('[1]Ticket review'!M:M,"&lt;01/11/2012",'[1]Ticket review'!M:M,"&gt;=01/10/2012",'[1]Ticket review'!J:J,"E1",'[1]Ticket review'!AM:AM,"Yes")</f>
        <v>0</v>
      </c>
      <c r="AD45" s="15" t="str">
        <f t="shared" ref="AD45:AD50" si="39">IF(AC32=0,"-",AC45/AC32)</f>
        <v>-</v>
      </c>
      <c r="AE45" s="18">
        <f>COUNTIFS('[1]Ticket review'!M:M,"&lt;01/12/2012",'[1]Ticket review'!M:M,"&gt;=01/11/2012",'[1]Ticket review'!J:J,"E1",'[1]Ticket review'!AM:AM,"Yes")</f>
        <v>0</v>
      </c>
      <c r="AF45" s="15" t="str">
        <f t="shared" ref="AF45:AF50" si="40">IF(AE32=0,"-",AE45/AE32)</f>
        <v>-</v>
      </c>
    </row>
    <row r="46" spans="1:32" x14ac:dyDescent="0.3">
      <c r="A46" s="23"/>
      <c r="B46" s="11"/>
      <c r="C46" s="18" t="str">
        <f t="shared" ref="C46:C50" si="41">+C17</f>
        <v>M</v>
      </c>
      <c r="D46" s="15">
        <v>10</v>
      </c>
      <c r="E46" s="18">
        <f>COUNTIFS('[1]Ticket review'!E:E,"&lt;01/03/2012",'[1]Ticket review'!E:E,"&gt;=01/02/2012",'[1]Ticket review'!B:B,"E4",'[1]Ticket review'!AE:AE,"Yes")</f>
        <v>0</v>
      </c>
      <c r="F46" s="15" t="str">
        <f t="shared" si="29"/>
        <v>-</v>
      </c>
      <c r="G46" s="18">
        <f>COUNTIFS('[1]Ticket review'!E:E,"&lt;01/04/2012",'[1]Ticket review'!E:E,"&gt;=01/03/2012",'[1]Ticket review'!B:B,"E4",'[1]Ticket review'!AE:AE,"Yes")</f>
        <v>0</v>
      </c>
      <c r="H46" s="15" t="str">
        <f t="shared" si="30"/>
        <v>-</v>
      </c>
      <c r="I46" s="18">
        <f>COUNTIFS('[1]Ticket review'!E:E,"&lt;01/05/2012",'[1]Ticket review'!E:E,"&gt;=01/04/2012",'[1]Ticket review'!B:B,"E4",'[1]Ticket review'!AE:AE,"Yes")</f>
        <v>0</v>
      </c>
      <c r="J46" s="15" t="str">
        <f t="shared" si="31"/>
        <v>-</v>
      </c>
      <c r="K46" s="18">
        <f>COUNTIFS('[1]Ticket review'!E:E,"&lt;01/06/2012",'[1]Ticket review'!E:E,"&gt;=01/05/2012",'[1]Ticket review'!B:B,"E4",'[1]Ticket review'!AE:AE,"Yes")</f>
        <v>0</v>
      </c>
      <c r="L46" s="15" t="str">
        <f t="shared" si="32"/>
        <v>-</v>
      </c>
      <c r="M46" s="18">
        <f>COUNTIFS('[1]Ticket review'!E:E,"&lt;01/07/2012",'[1]Ticket review'!E:E,"&gt;=01/06/2012",'[1]Ticket review'!B:B,"E4",'[1]Ticket review'!AE:AE,"Yes")</f>
        <v>0</v>
      </c>
      <c r="N46" s="15" t="str">
        <f>IF(M33=0,"-",M46/M33)</f>
        <v>-</v>
      </c>
      <c r="O46" s="18">
        <f>COUNTIFS('[1]Ticket review'!E:E,"&lt;01/08/2012",'[1]Ticket review'!E:E,"&gt;=01/07/2012",'[1]Ticket review'!B:B,"E4",'[1]Ticket review'!AE:AE,"Yes")</f>
        <v>0</v>
      </c>
      <c r="P46" s="15" t="str">
        <f>IF(O33=0,"-",O46/O33)</f>
        <v>-</v>
      </c>
      <c r="Q46" s="18">
        <f>COUNTIFS('[1]Ticket review'!E:E,"&lt;01/09/2012",'[1]Ticket review'!E:E,"&gt;=01/08/2012",'[1]Ticket review'!B:B,"E4",'[1]Ticket review'!AE:AE,"Yes")</f>
        <v>0</v>
      </c>
      <c r="R46" s="15" t="str">
        <f t="shared" si="33"/>
        <v>-</v>
      </c>
      <c r="S46" s="18">
        <f>COUNTIFS('[1]Ticket review'!E:E,"&lt;01/10/2012",'[1]Ticket review'!E:E,"&gt;=01/09/2012",'[1]Ticket review'!B:B,"E4",'[1]Ticket review'!AE:AE,"Yes")</f>
        <v>0</v>
      </c>
      <c r="T46" s="15" t="str">
        <f t="shared" si="34"/>
        <v>-</v>
      </c>
      <c r="U46" s="18">
        <f>COUNTIFS('[1]Ticket review'!E:E,"&lt;01/11/2012",'[1]Ticket review'!E:E,"&gt;=01/10/2012",'[1]Ticket review'!B:B,"E4",'[1]Ticket review'!AE:AE,"Yes")</f>
        <v>0</v>
      </c>
      <c r="V46" s="15" t="str">
        <f t="shared" si="35"/>
        <v>-</v>
      </c>
      <c r="W46" s="18">
        <f>COUNTIFS('[1]Ticket review'!E:E,"&lt;01/12/2012",'[1]Ticket review'!E:E,"&gt;=01/11/2012",'[1]Ticket review'!B:B,"E4",'[1]Ticket review'!AE:AE,"Yes")</f>
        <v>0</v>
      </c>
      <c r="X46" s="15" t="str">
        <f t="shared" si="36"/>
        <v>-</v>
      </c>
      <c r="Y46" s="18">
        <f>COUNTIFS('[1]Ticket review'!E:E,"&lt;01/01/2013",'[1]Ticket review'!E:E,"&gt;=01/12/2012",'[1]Ticket review'!B:B,"E4",'[1]Ticket review'!AE:AE,"Yes")</f>
        <v>0</v>
      </c>
      <c r="Z46" s="15" t="str">
        <f t="shared" si="37"/>
        <v>-</v>
      </c>
      <c r="AA46" s="18">
        <f>COUNTIFS('[1]Ticket review'!M:M,"&lt;01/10/2012",'[1]Ticket review'!M:M,"&gt;=01/09/2012",'[1]Ticket review'!J:J,"E4",'[1]Ticket review'!AM:AM,"Yes")</f>
        <v>0</v>
      </c>
      <c r="AB46" s="15" t="str">
        <f t="shared" si="38"/>
        <v>-</v>
      </c>
      <c r="AC46" s="18">
        <f>COUNTIFS('[1]Ticket review'!M:M,"&lt;01/11/2012",'[1]Ticket review'!M:M,"&gt;=01/10/2012",'[1]Ticket review'!J:J,"E4",'[1]Ticket review'!AM:AM,"Yes")</f>
        <v>0</v>
      </c>
      <c r="AD46" s="15" t="str">
        <f t="shared" si="39"/>
        <v>-</v>
      </c>
      <c r="AE46" s="18">
        <f>COUNTIFS('[1]Ticket review'!M:M,"&lt;01/12/2012",'[1]Ticket review'!M:M,"&gt;=01/11/2012",'[1]Ticket review'!J:J,"E4",'[1]Ticket review'!AM:AM,"Yes")</f>
        <v>0</v>
      </c>
      <c r="AF46" s="15" t="str">
        <f t="shared" si="40"/>
        <v>-</v>
      </c>
    </row>
    <row r="47" spans="1:32" x14ac:dyDescent="0.3">
      <c r="A47" s="23"/>
      <c r="B47" s="11"/>
      <c r="C47" s="18" t="str">
        <f t="shared" si="41"/>
        <v>N</v>
      </c>
      <c r="D47" s="15">
        <v>10</v>
      </c>
      <c r="E47" s="18">
        <f>COUNTIFS('[1]Ticket review'!E:E,"&lt;01/03/2012",'[1]Ticket review'!E:E,"&gt;=01/02/2012",'[1]Ticket review'!B:B,"R1",'[1]Ticket review'!AE:AE,"Yes")</f>
        <v>0</v>
      </c>
      <c r="F47" s="15" t="str">
        <f t="shared" si="29"/>
        <v>-</v>
      </c>
      <c r="G47" s="18">
        <f>COUNTIFS('[1]Ticket review'!E:E,"&lt;01/04/2012",'[1]Ticket review'!E:E,"&gt;=01/03/2012",'[1]Ticket review'!B:B,"R1",'[1]Ticket review'!AE:AE,"Yes")</f>
        <v>0</v>
      </c>
      <c r="H47" s="15" t="str">
        <f t="shared" si="30"/>
        <v>-</v>
      </c>
      <c r="I47" s="18">
        <f>COUNTIFS('[1]Ticket review'!E:E,"&lt;01/05/2012",'[1]Ticket review'!E:E,"&gt;=01/04/2012",'[1]Ticket review'!B:B,"R1",'[1]Ticket review'!AE:AE,"Yes")</f>
        <v>0</v>
      </c>
      <c r="J47" s="15" t="str">
        <f t="shared" si="31"/>
        <v>-</v>
      </c>
      <c r="K47" s="18">
        <f>COUNTIFS('[1]Ticket review'!E:E,"&lt;01/06/2012",'[1]Ticket review'!E:E,"&gt;=01/05/2012",'[1]Ticket review'!B:B,"R1",'[1]Ticket review'!AE:AE,"Yes")</f>
        <v>0</v>
      </c>
      <c r="L47" s="15" t="str">
        <f t="shared" si="32"/>
        <v>-</v>
      </c>
      <c r="M47" s="18">
        <f>COUNTIFS('[1]Ticket review'!E:E,"&lt;01/07/2012",'[1]Ticket review'!E:E,"&gt;=01/06/2012",'[1]Ticket review'!B:B,"R1",'[1]Ticket review'!AE:AE,"Yes")</f>
        <v>0</v>
      </c>
      <c r="N47" s="15" t="str">
        <f t="shared" ref="N47:N50" si="42">IF(M34=0,"-",M47/M34)</f>
        <v>-</v>
      </c>
      <c r="O47" s="18">
        <f>COUNTIFS('[1]Ticket review'!E:E,"&lt;01/08/2012",'[1]Ticket review'!E:E,"&gt;=01/07/2012",'[1]Ticket review'!B:B,"R1",'[1]Ticket review'!AE:AE,"Yes")</f>
        <v>0</v>
      </c>
      <c r="P47" s="15" t="str">
        <f t="shared" ref="P47:P50" si="43">IF(O34=0,"-",O47/O34)</f>
        <v>-</v>
      </c>
      <c r="Q47" s="18">
        <f>COUNTIFS('[1]Ticket review'!E:E,"&lt;01/09/2012",'[1]Ticket review'!E:E,"&gt;=01/08/2012",'[1]Ticket review'!B:B,"R1",'[1]Ticket review'!AE:AE,"Yes")</f>
        <v>0</v>
      </c>
      <c r="R47" s="15" t="str">
        <f t="shared" si="33"/>
        <v>-</v>
      </c>
      <c r="S47" s="18">
        <f>COUNTIFS('[1]Ticket review'!E:E,"&lt;01/10/2012",'[1]Ticket review'!E:E,"&gt;=01/09/2012",'[1]Ticket review'!B:B,"R1",'[1]Ticket review'!AE:AE,"Yes")</f>
        <v>0</v>
      </c>
      <c r="T47" s="15" t="str">
        <f t="shared" si="34"/>
        <v>-</v>
      </c>
      <c r="U47" s="18">
        <f>COUNTIFS('[1]Ticket review'!E:E,"&lt;01/11/2012",'[1]Ticket review'!E:E,"&gt;=01/10/2012",'[1]Ticket review'!B:B,"R1",'[1]Ticket review'!AE:AE,"Yes")</f>
        <v>0</v>
      </c>
      <c r="V47" s="15" t="str">
        <f t="shared" si="35"/>
        <v>-</v>
      </c>
      <c r="W47" s="18">
        <f>COUNTIFS('[1]Ticket review'!E:E,"&lt;01/12/2012",'[1]Ticket review'!E:E,"&gt;=01/11/2012",'[1]Ticket review'!B:B,"R1",'[1]Ticket review'!AE:AE,"Yes")</f>
        <v>0</v>
      </c>
      <c r="X47" s="15" t="str">
        <f t="shared" si="36"/>
        <v>-</v>
      </c>
      <c r="Y47" s="18">
        <f>COUNTIFS('[1]Ticket review'!E:E,"&lt;01/01/2013",'[1]Ticket review'!E:E,"&gt;=01/12/2012",'[1]Ticket review'!B:B,"R1",'[1]Ticket review'!AE:AE,"Yes")</f>
        <v>0</v>
      </c>
      <c r="Z47" s="15" t="str">
        <f t="shared" si="37"/>
        <v>-</v>
      </c>
      <c r="AA47" s="18">
        <f>COUNTIFS('[1]Ticket review'!M:M,"&lt;01/10/2012",'[1]Ticket review'!M:M,"&gt;=01/09/2012",'[1]Ticket review'!J:J,"R1",'[1]Ticket review'!AM:AM,"Yes")</f>
        <v>0</v>
      </c>
      <c r="AB47" s="15" t="str">
        <f t="shared" si="38"/>
        <v>-</v>
      </c>
      <c r="AC47" s="18">
        <f>COUNTIFS('[1]Ticket review'!M:M,"&lt;01/11/2012",'[1]Ticket review'!M:M,"&gt;=01/10/2012",'[1]Ticket review'!J:J,"R1",'[1]Ticket review'!AM:AM,"Yes")</f>
        <v>0</v>
      </c>
      <c r="AD47" s="15" t="str">
        <f t="shared" si="39"/>
        <v>-</v>
      </c>
      <c r="AE47" s="18">
        <f>COUNTIFS('[1]Ticket review'!M:M,"&lt;01/12/2012",'[1]Ticket review'!M:M,"&gt;=01/11/2012",'[1]Ticket review'!J:J,"R1",'[1]Ticket review'!AM:AM,"Yes")</f>
        <v>0</v>
      </c>
      <c r="AF47" s="15" t="str">
        <f t="shared" si="40"/>
        <v>-</v>
      </c>
    </row>
    <row r="48" spans="1:32" x14ac:dyDescent="0.3">
      <c r="A48" s="23"/>
      <c r="B48" s="11"/>
      <c r="C48" s="18" t="str">
        <f t="shared" si="41"/>
        <v>O</v>
      </c>
      <c r="D48" s="15">
        <v>10</v>
      </c>
      <c r="E48" s="18">
        <f>COUNTIFS('[1]Ticket review'!E:E,"&lt;01/03/2012",'[1]Ticket review'!E:E,"&gt;=01/02/2012",'[1]Ticket review'!B:B,"R3",'[1]Ticket review'!AE:AE,"Yes")</f>
        <v>0</v>
      </c>
      <c r="F48" s="15" t="str">
        <f t="shared" si="29"/>
        <v>-</v>
      </c>
      <c r="G48" s="18">
        <f>COUNTIFS('[1]Ticket review'!E:E,"&lt;01/04/2012",'[1]Ticket review'!E:E,"&gt;=01/03/2012",'[1]Ticket review'!B:B,"R3",'[1]Ticket review'!AE:AE,"Yes")</f>
        <v>0</v>
      </c>
      <c r="H48" s="15">
        <f t="shared" si="30"/>
        <v>0</v>
      </c>
      <c r="I48" s="18">
        <f>COUNTIFS('[1]Ticket review'!E:E,"&lt;01/05/2012",'[1]Ticket review'!E:E,"&gt;=01/04/2012",'[1]Ticket review'!B:B,"R3",'[1]Ticket review'!AE:AE,"Yes")</f>
        <v>0</v>
      </c>
      <c r="J48" s="15" t="str">
        <f t="shared" si="31"/>
        <v>-</v>
      </c>
      <c r="K48" s="18">
        <f>COUNTIFS('[1]Ticket review'!E:E,"&lt;01/06/2012",'[1]Ticket review'!E:E,"&gt;=01/05/2012",'[1]Ticket review'!B:B,"R3",'[1]Ticket review'!AE:AE,"Yes")</f>
        <v>0</v>
      </c>
      <c r="L48" s="15" t="str">
        <f t="shared" si="32"/>
        <v>-</v>
      </c>
      <c r="M48" s="18">
        <f>COUNTIFS('[1]Ticket review'!E:E,"&lt;01/07/2012",'[1]Ticket review'!E:E,"&gt;=01/06/2012",'[1]Ticket review'!B:B,"R3",'[1]Ticket review'!AE:AE,"Yes")</f>
        <v>0</v>
      </c>
      <c r="N48" s="15" t="str">
        <f t="shared" si="42"/>
        <v>-</v>
      </c>
      <c r="O48" s="18">
        <f>COUNTIFS('[1]Ticket review'!E:E,"&lt;01/08/2012",'[1]Ticket review'!E:E,"&gt;=01/07/2012",'[1]Ticket review'!B:B,"R3",'[1]Ticket review'!AE:AE,"Yes")</f>
        <v>0</v>
      </c>
      <c r="P48" s="15" t="str">
        <f t="shared" si="43"/>
        <v>-</v>
      </c>
      <c r="Q48" s="18">
        <f>COUNTIFS('[1]Ticket review'!E:E,"&lt;01/09/2012",'[1]Ticket review'!E:E,"&gt;=01/08/2012",'[1]Ticket review'!B:B,"R3",'[1]Ticket review'!AE:AE,"Yes")</f>
        <v>0</v>
      </c>
      <c r="R48" s="15" t="str">
        <f t="shared" si="33"/>
        <v>-</v>
      </c>
      <c r="S48" s="18">
        <f>COUNTIFS('[1]Ticket review'!E:E,"&lt;01/10/2012",'[1]Ticket review'!E:E,"&gt;=01/09/2012",'[1]Ticket review'!B:B,"R3",'[1]Ticket review'!AE:AE,"Yes")</f>
        <v>0</v>
      </c>
      <c r="T48" s="15" t="str">
        <f t="shared" si="34"/>
        <v>-</v>
      </c>
      <c r="U48" s="18">
        <f>COUNTIFS('[1]Ticket review'!E:E,"&lt;01/11/2012",'[1]Ticket review'!E:E,"&gt;=01/10/2012",'[1]Ticket review'!B:B,"R3",'[1]Ticket review'!AE:AE,"Yes")</f>
        <v>0</v>
      </c>
      <c r="V48" s="15" t="str">
        <f t="shared" si="35"/>
        <v>-</v>
      </c>
      <c r="W48" s="18">
        <f>COUNTIFS('[1]Ticket review'!E:E,"&lt;01/12/2012",'[1]Ticket review'!E:E,"&gt;=01/11/2012",'[1]Ticket review'!B:B,"R3",'[1]Ticket review'!AE:AE,"Yes")</f>
        <v>0</v>
      </c>
      <c r="X48" s="15" t="str">
        <f t="shared" si="36"/>
        <v>-</v>
      </c>
      <c r="Y48" s="18">
        <f>COUNTIFS('[1]Ticket review'!E:E,"&lt;01/01/2013",'[1]Ticket review'!E:E,"&gt;=01/12/2012",'[1]Ticket review'!B:B,"R3",'[1]Ticket review'!AE:AE,"Yes")</f>
        <v>0</v>
      </c>
      <c r="Z48" s="15" t="str">
        <f t="shared" si="37"/>
        <v>-</v>
      </c>
      <c r="AA48" s="18">
        <f>COUNTIFS('[1]Ticket review'!M:M,"&lt;01/10/2012",'[1]Ticket review'!M:M,"&gt;=01/09/2012",'[1]Ticket review'!J:J,"R3",'[1]Ticket review'!AM:AM,"Yes")</f>
        <v>0</v>
      </c>
      <c r="AB48" s="15" t="str">
        <f t="shared" si="38"/>
        <v>-</v>
      </c>
      <c r="AC48" s="18">
        <f>COUNTIFS('[1]Ticket review'!M:M,"&lt;01/11/2012",'[1]Ticket review'!M:M,"&gt;=01/10/2012",'[1]Ticket review'!J:J,"R3",'[1]Ticket review'!AM:AM,"Yes")</f>
        <v>0</v>
      </c>
      <c r="AD48" s="15" t="str">
        <f t="shared" si="39"/>
        <v>-</v>
      </c>
      <c r="AE48" s="18">
        <f>COUNTIFS('[1]Ticket review'!M:M,"&lt;01/12/2012",'[1]Ticket review'!M:M,"&gt;=01/11/2012",'[1]Ticket review'!J:J,"R3",'[1]Ticket review'!AM:AM,"Yes")</f>
        <v>0</v>
      </c>
      <c r="AF48" s="15" t="str">
        <f t="shared" si="40"/>
        <v>-</v>
      </c>
    </row>
    <row r="49" spans="1:32" x14ac:dyDescent="0.3">
      <c r="A49" s="23"/>
      <c r="B49" s="11"/>
      <c r="C49" s="18" t="str">
        <f t="shared" si="41"/>
        <v>P</v>
      </c>
      <c r="D49" s="15">
        <v>10</v>
      </c>
      <c r="E49" s="18">
        <f>COUNTIFS('[1]Ticket review'!E:E,"&lt;01/03/2012",'[1]Ticket review'!E:E,"&gt;=01/02/2012",'[1]Ticket review'!B:B,"R5",'[1]Ticket review'!AE:AE,"Yes")</f>
        <v>0</v>
      </c>
      <c r="F49" s="15" t="str">
        <f t="shared" si="29"/>
        <v>-</v>
      </c>
      <c r="G49" s="18">
        <f>COUNTIFS('[1]Ticket review'!E:E,"&lt;01/04/2012",'[1]Ticket review'!E:E,"&gt;=01/03/2012",'[1]Ticket review'!B:B,"R5",'[1]Ticket review'!AE:AE,"Yes")</f>
        <v>0</v>
      </c>
      <c r="H49" s="15" t="str">
        <f t="shared" si="30"/>
        <v>-</v>
      </c>
      <c r="I49" s="18">
        <f>COUNTIFS('[1]Ticket review'!E:E,"&lt;01/05/2012",'[1]Ticket review'!E:E,"&gt;=01/04/2012",'[1]Ticket review'!B:B,"R5",'[1]Ticket review'!AE:AE,"Yes")</f>
        <v>0</v>
      </c>
      <c r="J49" s="15" t="str">
        <f t="shared" si="31"/>
        <v>-</v>
      </c>
      <c r="K49" s="18">
        <f>COUNTIFS('[1]Ticket review'!E:E,"&lt;01/06/2012",'[1]Ticket review'!E:E,"&gt;=01/05/2012",'[1]Ticket review'!B:B,"R5",'[1]Ticket review'!AE:AE,"Yes")</f>
        <v>0</v>
      </c>
      <c r="L49" s="15" t="str">
        <f t="shared" si="32"/>
        <v>-</v>
      </c>
      <c r="M49" s="18">
        <f>COUNTIFS('[1]Ticket review'!E:E,"&lt;01/07/2012",'[1]Ticket review'!E:E,"&gt;=01/06/2012",'[1]Ticket review'!B:B,"R5",'[1]Ticket review'!AE:AE,"Yes")</f>
        <v>0</v>
      </c>
      <c r="N49" s="15" t="str">
        <f t="shared" si="42"/>
        <v>-</v>
      </c>
      <c r="O49" s="18">
        <f>COUNTIFS('[1]Ticket review'!E:E,"&lt;01/08/2012",'[1]Ticket review'!E:E,"&gt;=01/07/2012",'[1]Ticket review'!B:B,"R5",'[1]Ticket review'!AE:AE,"Yes")</f>
        <v>0</v>
      </c>
      <c r="P49" s="15" t="str">
        <f t="shared" si="43"/>
        <v>-</v>
      </c>
      <c r="Q49" s="18">
        <f>COUNTIFS('[1]Ticket review'!E:E,"&lt;01/09/2012",'[1]Ticket review'!E:E,"&gt;=01/08/2012",'[1]Ticket review'!B:B,"R5",'[1]Ticket review'!AE:AE,"Yes")</f>
        <v>0</v>
      </c>
      <c r="R49" s="15" t="str">
        <f t="shared" si="33"/>
        <v>-</v>
      </c>
      <c r="S49" s="18">
        <f>COUNTIFS('[1]Ticket review'!E:E,"&lt;01/10/2012",'[1]Ticket review'!E:E,"&gt;=01/09/2012",'[1]Ticket review'!B:B,"R5",'[1]Ticket review'!AE:AE,"Yes")</f>
        <v>0</v>
      </c>
      <c r="T49" s="15" t="str">
        <f t="shared" si="34"/>
        <v>-</v>
      </c>
      <c r="U49" s="18">
        <f>COUNTIFS('[1]Ticket review'!E:E,"&lt;01/11/2012",'[1]Ticket review'!E:E,"&gt;=01/10/2012",'[1]Ticket review'!B:B,"R5",'[1]Ticket review'!AE:AE,"Yes")</f>
        <v>0</v>
      </c>
      <c r="V49" s="15" t="str">
        <f t="shared" si="35"/>
        <v>-</v>
      </c>
      <c r="W49" s="18">
        <f>COUNTIFS('[1]Ticket review'!E:E,"&lt;01/12/2012",'[1]Ticket review'!E:E,"&gt;=01/11/2012",'[1]Ticket review'!B:B,"R5",'[1]Ticket review'!AE:AE,"Yes")</f>
        <v>0</v>
      </c>
      <c r="X49" s="15" t="str">
        <f t="shared" si="36"/>
        <v>-</v>
      </c>
      <c r="Y49" s="18">
        <f>COUNTIFS('[1]Ticket review'!E:E,"&lt;01/01/2013",'[1]Ticket review'!E:E,"&gt;=01/12/2012",'[1]Ticket review'!B:B,"R5",'[1]Ticket review'!AE:AE,"Yes")</f>
        <v>0</v>
      </c>
      <c r="Z49" s="15" t="str">
        <f t="shared" si="37"/>
        <v>-</v>
      </c>
      <c r="AA49" s="18">
        <f>COUNTIFS('[1]Ticket review'!M:M,"&lt;01/10/2012",'[1]Ticket review'!M:M,"&gt;=01/09/2012",'[1]Ticket review'!J:J,"R5",'[1]Ticket review'!AM:AM,"Yes")</f>
        <v>0</v>
      </c>
      <c r="AB49" s="15" t="str">
        <f t="shared" si="38"/>
        <v>-</v>
      </c>
      <c r="AC49" s="18">
        <f>COUNTIFS('[1]Ticket review'!M:M,"&lt;01/11/2012",'[1]Ticket review'!M:M,"&gt;=01/10/2012",'[1]Ticket review'!J:J,"R5",'[1]Ticket review'!AM:AM,"Yes")</f>
        <v>0</v>
      </c>
      <c r="AD49" s="15" t="str">
        <f t="shared" si="39"/>
        <v>-</v>
      </c>
      <c r="AE49" s="18">
        <f>COUNTIFS('[1]Ticket review'!M:M,"&lt;01/12/2012",'[1]Ticket review'!M:M,"&gt;=01/11/2012",'[1]Ticket review'!J:J,"R5",'[1]Ticket review'!AM:AM,"Yes")</f>
        <v>0</v>
      </c>
      <c r="AF49" s="15" t="str">
        <f t="shared" si="40"/>
        <v>-</v>
      </c>
    </row>
    <row r="50" spans="1:32" x14ac:dyDescent="0.3">
      <c r="A50" s="23"/>
      <c r="B50" s="12"/>
      <c r="C50" s="18" t="str">
        <f t="shared" si="41"/>
        <v>Q</v>
      </c>
      <c r="D50" s="15">
        <v>10</v>
      </c>
      <c r="E50" s="18">
        <f>COUNTIFS('[1]Ticket review'!E:E,"&lt;01/03/2012",'[1]Ticket review'!E:E,"&gt;=01/02/2012",'[1]Ticket review'!B:B,"RR",'[1]Ticket review'!AE:AE,"Yes")</f>
        <v>0</v>
      </c>
      <c r="F50" s="15" t="str">
        <f t="shared" si="29"/>
        <v>-</v>
      </c>
      <c r="G50" s="18">
        <f>COUNTIFS('[1]Ticket review'!E:E,"&lt;01/04/2012",'[1]Ticket review'!E:E,"&gt;=01/03/2012",'[1]Ticket review'!B:B,"RR",'[1]Ticket review'!AE:AE,"Yes")</f>
        <v>0</v>
      </c>
      <c r="H50" s="15" t="str">
        <f t="shared" si="30"/>
        <v>-</v>
      </c>
      <c r="I50" s="18">
        <f>COUNTIFS('[1]Ticket review'!E:E,"&lt;01/05/2012",'[1]Ticket review'!E:E,"&gt;=01/04/2012",'[1]Ticket review'!B:B,"RR",'[1]Ticket review'!AE:AE,"Yes")</f>
        <v>0</v>
      </c>
      <c r="J50" s="15" t="str">
        <f t="shared" si="31"/>
        <v>-</v>
      </c>
      <c r="K50" s="18">
        <f>COUNTIFS('[1]Ticket review'!E:E,"&lt;01/06/2012",'[1]Ticket review'!E:E,"&gt;=01/05/2012",'[1]Ticket review'!B:B,"RR",'[1]Ticket review'!AE:AE,"Yes")</f>
        <v>0</v>
      </c>
      <c r="L50" s="15" t="str">
        <f t="shared" si="32"/>
        <v>-</v>
      </c>
      <c r="M50" s="18">
        <f>COUNTIFS('[1]Ticket review'!E:E,"&lt;01/07/2012",'[1]Ticket review'!E:E,"&gt;=01/06/2012",'[1]Ticket review'!B:B,"RR",'[1]Ticket review'!AE:AE,"Yes")</f>
        <v>0</v>
      </c>
      <c r="N50" s="15" t="str">
        <f t="shared" si="42"/>
        <v>-</v>
      </c>
      <c r="O50" s="18">
        <f>COUNTIFS('[1]Ticket review'!E:E,"&lt;01/08/2012",'[1]Ticket review'!E:E,"&gt;=01/07/2012",'[1]Ticket review'!B:B,"RR",'[1]Ticket review'!AE:AE,"Yes")</f>
        <v>0</v>
      </c>
      <c r="P50" s="15" t="str">
        <f t="shared" si="43"/>
        <v>-</v>
      </c>
      <c r="Q50" s="18">
        <f>COUNTIFS('[1]Ticket review'!E:E,"&lt;01/09/2012",'[1]Ticket review'!E:E,"&gt;=01/08/2012",'[1]Ticket review'!B:B,"RR",'[1]Ticket review'!AE:AE,"Yes")</f>
        <v>0</v>
      </c>
      <c r="R50" s="15" t="str">
        <f t="shared" si="33"/>
        <v>-</v>
      </c>
      <c r="S50" s="18">
        <f>COUNTIFS('[1]Ticket review'!E:E,"&lt;01/10/2012",'[1]Ticket review'!E:E,"&gt;=01/09/2012",'[1]Ticket review'!B:B,"RR",'[1]Ticket review'!AE:AE,"Yes")</f>
        <v>0</v>
      </c>
      <c r="T50" s="15" t="str">
        <f t="shared" si="34"/>
        <v>-</v>
      </c>
      <c r="U50" s="18">
        <f>COUNTIFS('[1]Ticket review'!E:E,"&lt;01/11/2012",'[1]Ticket review'!E:E,"&gt;=01/10/2012",'[1]Ticket review'!B:B,"RR",'[1]Ticket review'!AE:AE,"Yes")</f>
        <v>0</v>
      </c>
      <c r="V50" s="15" t="str">
        <f t="shared" si="35"/>
        <v>-</v>
      </c>
      <c r="W50" s="18">
        <f>COUNTIFS('[1]Ticket review'!E:E,"&lt;01/12/2012",'[1]Ticket review'!E:E,"&gt;=01/11/2012",'[1]Ticket review'!B:B,"RR",'[1]Ticket review'!AE:AE,"Yes")</f>
        <v>0</v>
      </c>
      <c r="X50" s="15" t="str">
        <f t="shared" si="36"/>
        <v>-</v>
      </c>
      <c r="Y50" s="18">
        <f>COUNTIFS('[1]Ticket review'!E:E,"&lt;01/01/2013",'[1]Ticket review'!E:E,"&gt;=01/12/2012",'[1]Ticket review'!B:B,"RR",'[1]Ticket review'!AE:AE,"Yes")</f>
        <v>0</v>
      </c>
      <c r="Z50" s="15" t="str">
        <f t="shared" si="37"/>
        <v>-</v>
      </c>
      <c r="AA50" s="18">
        <f>COUNTIFS('[1]Ticket review'!M:M,"&lt;01/10/2012",'[1]Ticket review'!M:M,"&gt;=01/09/2012",'[1]Ticket review'!J:J,"RR",'[1]Ticket review'!AM:AM,"Yes")</f>
        <v>0</v>
      </c>
      <c r="AB50" s="15" t="str">
        <f t="shared" si="38"/>
        <v>-</v>
      </c>
      <c r="AC50" s="18">
        <f>COUNTIFS('[1]Ticket review'!M:M,"&lt;01/11/2012",'[1]Ticket review'!M:M,"&gt;=01/10/2012",'[1]Ticket review'!J:J,"RR",'[1]Ticket review'!AM:AM,"Yes")</f>
        <v>0</v>
      </c>
      <c r="AD50" s="15" t="str">
        <f t="shared" si="39"/>
        <v>-</v>
      </c>
      <c r="AE50" s="18">
        <f>COUNTIFS('[1]Ticket review'!M:M,"&lt;01/12/2012",'[1]Ticket review'!M:M,"&gt;=01/11/2012",'[1]Ticket review'!J:J,"RR",'[1]Ticket review'!AM:AM,"Yes")</f>
        <v>0</v>
      </c>
      <c r="AF50" s="15" t="str">
        <f t="shared" si="40"/>
        <v>-</v>
      </c>
    </row>
    <row r="51" spans="1:32" x14ac:dyDescent="0.3">
      <c r="A51" s="23"/>
      <c r="B51" s="4" t="s">
        <v>2</v>
      </c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16"/>
      <c r="W51" s="17"/>
      <c r="X51" s="17"/>
      <c r="Y51" s="17"/>
      <c r="Z51" s="17"/>
      <c r="AA51" s="17"/>
      <c r="AB51" s="17"/>
      <c r="AC51" s="17"/>
      <c r="AD51" s="17"/>
      <c r="AE51" s="17"/>
      <c r="AF51" s="17"/>
    </row>
    <row r="52" spans="1:32" x14ac:dyDescent="0.3">
      <c r="A52" s="23"/>
      <c r="B52" s="10" t="s">
        <v>21</v>
      </c>
      <c r="C52" s="15" t="str">
        <f>+C23</f>
        <v>R</v>
      </c>
      <c r="D52" s="15">
        <v>10</v>
      </c>
      <c r="E52" s="15">
        <f>COUNTIFS('[1]Ticket review'!E:E,"&lt;01/03/2012",'[1]Ticket review'!E:E,"&gt;=01/02/2012",'[1]Ticket review'!B:B,"E1",'[1]Ticket review'!AB:AB,"No",'[1]Ticket review'!W:W,"Yes")</f>
        <v>0</v>
      </c>
      <c r="F52" s="15" t="str">
        <f t="shared" ref="F52:F57" si="44">IF(E32=0,"-",E52/E32)</f>
        <v>-</v>
      </c>
      <c r="G52" s="15">
        <f>COUNTIFS('[1]Ticket review'!E:E,"&lt;01/04/2012",'[1]Ticket review'!E:E,"&gt;=01/03/2012",'[1]Ticket review'!B:B,"E1",'[1]Ticket review'!AB:AB,"No",'[1]Ticket review'!W:W,"Yes")</f>
        <v>0</v>
      </c>
      <c r="H52" s="15" t="str">
        <f t="shared" ref="H52:H57" si="45">IF(G32=0,"-",G52/G32)</f>
        <v>-</v>
      </c>
      <c r="I52" s="15">
        <f>COUNTIFS('[1]Ticket review'!E:E,"&lt;01/05/2012",'[1]Ticket review'!E:E,"&gt;=01/04/2012",'[1]Ticket review'!B:B,"E1",'[1]Ticket review'!AB:AB,"No",'[1]Ticket review'!W:W,"Yes")</f>
        <v>0</v>
      </c>
      <c r="J52" s="15" t="str">
        <f t="shared" ref="J52:J57" si="46">IF(I32=0,"-",I52/I32)</f>
        <v>-</v>
      </c>
      <c r="K52" s="15">
        <f>COUNTIFS('[1]Ticket review'!E:E,"&lt;01/06/2012",'[1]Ticket review'!E:E,"&gt;=01/05/2012",'[1]Ticket review'!B:B,"E1",'[1]Ticket review'!AB:AB,"No",'[1]Ticket review'!W:W,"Yes")</f>
        <v>0</v>
      </c>
      <c r="L52" s="15" t="str">
        <f t="shared" ref="L52:L57" si="47">IF(K32=0,"-",K52/K32)</f>
        <v>-</v>
      </c>
      <c r="M52" s="15">
        <f>COUNTIFS('[1]Ticket review'!E:E,"&lt;01/07/2012",'[1]Ticket review'!E:E,"&gt;=01/06/2012",'[1]Ticket review'!B:B,"E1",'[1]Ticket review'!AB:AB,"No",'[1]Ticket review'!W:W,"Yes")</f>
        <v>0</v>
      </c>
      <c r="N52" s="15" t="str">
        <f t="shared" ref="N52:N57" si="48">IF(M32=0,"-",M52/M32)</f>
        <v>-</v>
      </c>
      <c r="O52" s="15">
        <f>COUNTIFS('[1]Ticket review'!E:E,"&lt;01/08/2012",'[1]Ticket review'!E:E,"&gt;=01/07/2012",'[1]Ticket review'!B:B,"E1",'[1]Ticket review'!AB:AB,"No",'[1]Ticket review'!W:W,"Yes")</f>
        <v>0</v>
      </c>
      <c r="P52" s="15" t="str">
        <f t="shared" ref="P52:P57" si="49">IF(O32=0,"-",O52/O32)</f>
        <v>-</v>
      </c>
      <c r="Q52" s="15">
        <f>COUNTIFS('[1]Ticket review'!E:E,"&lt;01/09/2012",'[1]Ticket review'!E:E,"&gt;=01/08/2012",'[1]Ticket review'!B:B,"E1",'[1]Ticket review'!AB:AB,"No",'[1]Ticket review'!W:W,"Yes")</f>
        <v>0</v>
      </c>
      <c r="R52" s="15" t="str">
        <f t="shared" ref="R52:R57" si="50">IF(Q32=0,"-",Q52/Q32)</f>
        <v>-</v>
      </c>
      <c r="S52" s="15">
        <f>COUNTIFS('[1]Ticket review'!E:E,"&lt;01/10/2012",'[1]Ticket review'!E:E,"&gt;=01/09/2012",'[1]Ticket review'!B:B,"E1",'[1]Ticket review'!AB:AB,"No",'[1]Ticket review'!W:W,"Yes")</f>
        <v>0</v>
      </c>
      <c r="T52" s="15" t="str">
        <f t="shared" ref="T52:T57" si="51">IF(S32=0,"-",S52/S32)</f>
        <v>-</v>
      </c>
      <c r="U52" s="15">
        <f>COUNTIFS('[1]Ticket review'!E:E,"&lt;01/11/2012",'[1]Ticket review'!E:E,"&gt;=01/10/2012",'[1]Ticket review'!B:B,"E1",'[1]Ticket review'!AB:AB,"No",'[1]Ticket review'!W:W,"Yes")</f>
        <v>0</v>
      </c>
      <c r="V52" s="15" t="str">
        <f t="shared" ref="V52:V57" si="52">IF(U32=0,"-",U52/U32)</f>
        <v>-</v>
      </c>
      <c r="W52" s="15">
        <f>COUNTIFS('[1]Ticket review'!E:E,"&lt;01/12/2012",'[1]Ticket review'!E:E,"&gt;=01/11/2012",'[1]Ticket review'!B:B,"E1",'[1]Ticket review'!AB:AB,"No",'[1]Ticket review'!W:W,"Yes")</f>
        <v>0</v>
      </c>
      <c r="X52" s="15" t="str">
        <f t="shared" ref="X52:X57" si="53">IF(W32=0,"-",W52/W32)</f>
        <v>-</v>
      </c>
      <c r="Y52" s="15">
        <f>COUNTIFS('[1]Ticket review'!E:E,"&lt;01/01/2013",'[1]Ticket review'!E:E,"&gt;=01/12/2012",'[1]Ticket review'!B:B,"E1",'[1]Ticket review'!AB:AB,"No",'[1]Ticket review'!W:W,"Yes")</f>
        <v>0</v>
      </c>
      <c r="Z52" s="15" t="str">
        <f t="shared" ref="Z52:Z57" si="54">IF(Y32=0,"-",Y52/Y32)</f>
        <v>-</v>
      </c>
      <c r="AA52" s="15">
        <f>COUNTIFS('[1]Ticket review'!M:M,"&lt;01/10/2012",'[1]Ticket review'!M:M,"&gt;=01/09/2012",'[1]Ticket review'!J:J,"E1",'[1]Ticket review'!AJ:AJ,"No",'[1]Ticket review'!AE:AE,"Yes")</f>
        <v>0</v>
      </c>
      <c r="AB52" s="15" t="str">
        <f t="shared" ref="AB52:AB57" si="55">IF(AA32=0,"-",AA52/AA32)</f>
        <v>-</v>
      </c>
      <c r="AC52" s="15">
        <f>COUNTIFS('[1]Ticket review'!M:M,"&lt;01/11/2012",'[1]Ticket review'!M:M,"&gt;=01/10/2012",'[1]Ticket review'!J:J,"E1",'[1]Ticket review'!AJ:AJ,"No",'[1]Ticket review'!AE:AE,"Yes")</f>
        <v>0</v>
      </c>
      <c r="AD52" s="15" t="str">
        <f t="shared" ref="AD52:AD57" si="56">IF(AC32=0,"-",AC52/AC32)</f>
        <v>-</v>
      </c>
      <c r="AE52" s="15">
        <f>COUNTIFS('[1]Ticket review'!M:M,"&lt;01/12/2012",'[1]Ticket review'!M:M,"&gt;=01/11/2012",'[1]Ticket review'!J:J,"E1",'[1]Ticket review'!AJ:AJ,"No",'[1]Ticket review'!AE:AE,"Yes")</f>
        <v>0</v>
      </c>
      <c r="AF52" s="15" t="str">
        <f t="shared" ref="AF52:AF57" si="57">IF(AE32=0,"-",AE52/AE32)</f>
        <v>-</v>
      </c>
    </row>
    <row r="53" spans="1:32" x14ac:dyDescent="0.3">
      <c r="A53" s="23"/>
      <c r="B53" s="11"/>
      <c r="C53" s="15" t="str">
        <f t="shared" ref="C53:C57" si="58">+C24</f>
        <v>S</v>
      </c>
      <c r="D53" s="15">
        <v>10</v>
      </c>
      <c r="E53" s="15">
        <f>COUNTIFS('[1]Ticket review'!E:E,"&lt;01/03/2012",'[1]Ticket review'!E:E,"&gt;=01/02/2012",'[1]Ticket review'!B:B,"E4",'[1]Ticket review'!AB:AB,"No",'[1]Ticket review'!W:W,"Yes")</f>
        <v>0</v>
      </c>
      <c r="F53" s="15" t="str">
        <f t="shared" si="44"/>
        <v>-</v>
      </c>
      <c r="G53" s="15">
        <f>COUNTIFS('[1]Ticket review'!E:E,"&lt;01/04/2012",'[1]Ticket review'!E:E,"&gt;=01/03/2012",'[1]Ticket review'!B:B,"E4",'[1]Ticket review'!AB:AB,"No",'[1]Ticket review'!W:W,"Yes")</f>
        <v>0</v>
      </c>
      <c r="H53" s="15" t="str">
        <f t="shared" si="45"/>
        <v>-</v>
      </c>
      <c r="I53" s="15">
        <f>COUNTIFS('[1]Ticket review'!E:E,"&lt;01/05/2012",'[1]Ticket review'!E:E,"&gt;=01/04/2012",'[1]Ticket review'!B:B,"E4",'[1]Ticket review'!AB:AB,"No",'[1]Ticket review'!W:W,"Yes")</f>
        <v>0</v>
      </c>
      <c r="J53" s="15" t="str">
        <f t="shared" si="46"/>
        <v>-</v>
      </c>
      <c r="K53" s="15">
        <f>COUNTIFS('[1]Ticket review'!E:E,"&lt;01/06/2012",'[1]Ticket review'!E:E,"&gt;=01/05/2012",'[1]Ticket review'!B:B,"E4",'[1]Ticket review'!AB:AB,"No",'[1]Ticket review'!W:W,"Yes")</f>
        <v>0</v>
      </c>
      <c r="L53" s="15" t="str">
        <f t="shared" si="47"/>
        <v>-</v>
      </c>
      <c r="M53" s="15">
        <f>COUNTIFS('[1]Ticket review'!E:E,"&lt;01/07/2012",'[1]Ticket review'!E:E,"&gt;=01/06/2012",'[1]Ticket review'!B:B,"E4",'[1]Ticket review'!AB:AB,"No",'[1]Ticket review'!W:W,"Yes")</f>
        <v>0</v>
      </c>
      <c r="N53" s="15" t="str">
        <f t="shared" si="48"/>
        <v>-</v>
      </c>
      <c r="O53" s="15">
        <f>COUNTIFS('[1]Ticket review'!E:E,"&lt;01/08/2012",'[1]Ticket review'!E:E,"&gt;=01/07/2012",'[1]Ticket review'!B:B,"E4",'[1]Ticket review'!AB:AB,"No",'[1]Ticket review'!W:W,"Yes")</f>
        <v>0</v>
      </c>
      <c r="P53" s="15" t="str">
        <f t="shared" si="49"/>
        <v>-</v>
      </c>
      <c r="Q53" s="15">
        <f>COUNTIFS('[1]Ticket review'!E:E,"&lt;01/09/2012",'[1]Ticket review'!E:E,"&gt;=01/08/2012",'[1]Ticket review'!B:B,"E4",'[1]Ticket review'!AB:AB,"No",'[1]Ticket review'!W:W,"Yes")</f>
        <v>0</v>
      </c>
      <c r="R53" s="15" t="str">
        <f t="shared" si="50"/>
        <v>-</v>
      </c>
      <c r="S53" s="15">
        <f>COUNTIFS('[1]Ticket review'!E:E,"&lt;01/10/2012",'[1]Ticket review'!E:E,"&gt;=01/09/2012",'[1]Ticket review'!B:B,"E4",'[1]Ticket review'!AB:AB,"No",'[1]Ticket review'!W:W,"Yes")</f>
        <v>0</v>
      </c>
      <c r="T53" s="15" t="str">
        <f t="shared" si="51"/>
        <v>-</v>
      </c>
      <c r="U53" s="15">
        <f>COUNTIFS('[1]Ticket review'!E:E,"&lt;01/11/2012",'[1]Ticket review'!E:E,"&gt;=01/10/2012",'[1]Ticket review'!B:B,"E4",'[1]Ticket review'!AB:AB,"No",'[1]Ticket review'!W:W,"Yes")</f>
        <v>0</v>
      </c>
      <c r="V53" s="15" t="str">
        <f t="shared" si="52"/>
        <v>-</v>
      </c>
      <c r="W53" s="15">
        <f>COUNTIFS('[1]Ticket review'!E:E,"&lt;01/12/2012",'[1]Ticket review'!E:E,"&gt;=01/11/2012",'[1]Ticket review'!B:B,"E4",'[1]Ticket review'!AB:AB,"No",'[1]Ticket review'!W:W,"Yes")</f>
        <v>0</v>
      </c>
      <c r="X53" s="15" t="str">
        <f t="shared" si="53"/>
        <v>-</v>
      </c>
      <c r="Y53" s="15">
        <f>COUNTIFS('[1]Ticket review'!E:E,"&lt;01/01/2013",'[1]Ticket review'!E:E,"&gt;=01/12/2012",'[1]Ticket review'!B:B,"E4",'[1]Ticket review'!AB:AB,"No",'[1]Ticket review'!W:W,"Yes")</f>
        <v>0</v>
      </c>
      <c r="Z53" s="15" t="str">
        <f t="shared" si="54"/>
        <v>-</v>
      </c>
      <c r="AA53" s="15">
        <f>COUNTIFS('[1]Ticket review'!M:M,"&lt;01/10/2012",'[1]Ticket review'!M:M,"&gt;=01/09/2012",'[1]Ticket review'!J:J,"E4",'[1]Ticket review'!AJ:AJ,"No",'[1]Ticket review'!AE:AE,"Yes")</f>
        <v>0</v>
      </c>
      <c r="AB53" s="15" t="str">
        <f t="shared" si="55"/>
        <v>-</v>
      </c>
      <c r="AC53" s="15">
        <f>COUNTIFS('[1]Ticket review'!M:M,"&lt;01/11/2012",'[1]Ticket review'!M:M,"&gt;=01/10/2012",'[1]Ticket review'!J:J,"E4",'[1]Ticket review'!AJ:AJ,"No",'[1]Ticket review'!AE:AE,"Yes")</f>
        <v>0</v>
      </c>
      <c r="AD53" s="15" t="str">
        <f t="shared" si="56"/>
        <v>-</v>
      </c>
      <c r="AE53" s="15">
        <f>COUNTIFS('[1]Ticket review'!M:M,"&lt;01/12/2012",'[1]Ticket review'!M:M,"&gt;=01/11/2012",'[1]Ticket review'!J:J,"E4",'[1]Ticket review'!AJ:AJ,"No",'[1]Ticket review'!AE:AE,"Yes")</f>
        <v>0</v>
      </c>
      <c r="AF53" s="15" t="str">
        <f t="shared" si="57"/>
        <v>-</v>
      </c>
    </row>
    <row r="54" spans="1:32" x14ac:dyDescent="0.3">
      <c r="A54" s="23"/>
      <c r="B54" s="11"/>
      <c r="C54" s="15" t="str">
        <f t="shared" si="58"/>
        <v>T</v>
      </c>
      <c r="D54" s="15">
        <v>10</v>
      </c>
      <c r="E54" s="15">
        <f>COUNTIFS('[1]Ticket review'!E:E,"&lt;01/03/2012",'[1]Ticket review'!E:E,"&gt;=01/02/2012",'[1]Ticket review'!B:B,"R1",'[1]Ticket review'!AB:AB,"No",'[1]Ticket review'!W:W,"Yes")</f>
        <v>0</v>
      </c>
      <c r="F54" s="15" t="str">
        <f t="shared" si="44"/>
        <v>-</v>
      </c>
      <c r="G54" s="15">
        <f>COUNTIFS('[1]Ticket review'!E:E,"&lt;01/04/2012",'[1]Ticket review'!E:E,"&gt;=01/03/2012",'[1]Ticket review'!B:B,"R1",'[1]Ticket review'!AB:AB,"No",'[1]Ticket review'!W:W,"Yes")</f>
        <v>0</v>
      </c>
      <c r="H54" s="15" t="str">
        <f t="shared" si="45"/>
        <v>-</v>
      </c>
      <c r="I54" s="15">
        <f>COUNTIFS('[1]Ticket review'!E:E,"&lt;01/05/2012",'[1]Ticket review'!E:E,"&gt;=01/04/2012",'[1]Ticket review'!B:B,"R1",'[1]Ticket review'!AB:AB,"No",'[1]Ticket review'!W:W,"Yes")</f>
        <v>0</v>
      </c>
      <c r="J54" s="15" t="str">
        <f t="shared" si="46"/>
        <v>-</v>
      </c>
      <c r="K54" s="15">
        <f>COUNTIFS('[1]Ticket review'!E:E,"&lt;01/06/2012",'[1]Ticket review'!E:E,"&gt;=01/05/2012",'[1]Ticket review'!B:B,"R1",'[1]Ticket review'!AB:AB,"No",'[1]Ticket review'!W:W,"Yes")</f>
        <v>0</v>
      </c>
      <c r="L54" s="15" t="str">
        <f t="shared" si="47"/>
        <v>-</v>
      </c>
      <c r="M54" s="15">
        <f>COUNTIFS('[1]Ticket review'!E:E,"&lt;01/07/2012",'[1]Ticket review'!E:E,"&gt;=01/06/2012",'[1]Ticket review'!B:B,"R1",'[1]Ticket review'!AB:AB,"No",'[1]Ticket review'!W:W,"Yes")</f>
        <v>0</v>
      </c>
      <c r="N54" s="15" t="str">
        <f t="shared" si="48"/>
        <v>-</v>
      </c>
      <c r="O54" s="15">
        <f>COUNTIFS('[1]Ticket review'!E:E,"&lt;01/08/2012",'[1]Ticket review'!E:E,"&gt;=01/07/2012",'[1]Ticket review'!B:B,"R1",'[1]Ticket review'!AB:AB,"No",'[1]Ticket review'!W:W,"Yes")</f>
        <v>0</v>
      </c>
      <c r="P54" s="15" t="str">
        <f t="shared" si="49"/>
        <v>-</v>
      </c>
      <c r="Q54" s="15">
        <f>COUNTIFS('[1]Ticket review'!E:E,"&lt;01/09/2012",'[1]Ticket review'!E:E,"&gt;=01/08/2012",'[1]Ticket review'!B:B,"R1",'[1]Ticket review'!AB:AB,"No",'[1]Ticket review'!W:W,"Yes")</f>
        <v>0</v>
      </c>
      <c r="R54" s="15" t="str">
        <f t="shared" si="50"/>
        <v>-</v>
      </c>
      <c r="S54" s="15">
        <f>COUNTIFS('[1]Ticket review'!E:E,"&lt;01/10/2012",'[1]Ticket review'!E:E,"&gt;=01/09/2012",'[1]Ticket review'!B:B,"R1",'[1]Ticket review'!AB:AB,"No",'[1]Ticket review'!W:W,"Yes")</f>
        <v>0</v>
      </c>
      <c r="T54" s="15" t="str">
        <f t="shared" si="51"/>
        <v>-</v>
      </c>
      <c r="U54" s="15">
        <f>COUNTIFS('[1]Ticket review'!E:E,"&lt;01/11/2012",'[1]Ticket review'!E:E,"&gt;=01/10/2012",'[1]Ticket review'!B:B,"R1",'[1]Ticket review'!AB:AB,"No",'[1]Ticket review'!W:W,"Yes")</f>
        <v>0</v>
      </c>
      <c r="V54" s="15" t="str">
        <f t="shared" si="52"/>
        <v>-</v>
      </c>
      <c r="W54" s="15">
        <f>COUNTIFS('[1]Ticket review'!E:E,"&lt;01/12/2012",'[1]Ticket review'!E:E,"&gt;=01/11/2012",'[1]Ticket review'!B:B,"R1",'[1]Ticket review'!AB:AB,"No",'[1]Ticket review'!W:W,"Yes")</f>
        <v>0</v>
      </c>
      <c r="X54" s="15" t="str">
        <f t="shared" si="53"/>
        <v>-</v>
      </c>
      <c r="Y54" s="15">
        <f>COUNTIFS('[1]Ticket review'!E:E,"&lt;01/01/2013",'[1]Ticket review'!E:E,"&gt;=01/12/2012",'[1]Ticket review'!B:B,"R1",'[1]Ticket review'!AB:AB,"No",'[1]Ticket review'!W:W,"Yes")</f>
        <v>0</v>
      </c>
      <c r="Z54" s="15" t="str">
        <f t="shared" si="54"/>
        <v>-</v>
      </c>
      <c r="AA54" s="15">
        <f>COUNTIFS('[1]Ticket review'!M:M,"&lt;01/10/2012",'[1]Ticket review'!M:M,"&gt;=01/09/2012",'[1]Ticket review'!J:J,"R1",'[1]Ticket review'!AJ:AJ,"No",'[1]Ticket review'!AE:AE,"Yes")</f>
        <v>0</v>
      </c>
      <c r="AB54" s="15" t="str">
        <f t="shared" si="55"/>
        <v>-</v>
      </c>
      <c r="AC54" s="15">
        <f>COUNTIFS('[1]Ticket review'!M:M,"&lt;01/11/2012",'[1]Ticket review'!M:M,"&gt;=01/10/2012",'[1]Ticket review'!J:J,"R1",'[1]Ticket review'!AJ:AJ,"No",'[1]Ticket review'!AE:AE,"Yes")</f>
        <v>0</v>
      </c>
      <c r="AD54" s="15" t="str">
        <f t="shared" si="56"/>
        <v>-</v>
      </c>
      <c r="AE54" s="15">
        <f>COUNTIFS('[1]Ticket review'!M:M,"&lt;01/12/2012",'[1]Ticket review'!M:M,"&gt;=01/11/2012",'[1]Ticket review'!J:J,"R1",'[1]Ticket review'!AJ:AJ,"No",'[1]Ticket review'!AE:AE,"Yes")</f>
        <v>0</v>
      </c>
      <c r="AF54" s="15" t="str">
        <f t="shared" si="57"/>
        <v>-</v>
      </c>
    </row>
    <row r="55" spans="1:32" x14ac:dyDescent="0.3">
      <c r="A55" s="23"/>
      <c r="B55" s="11"/>
      <c r="C55" s="15" t="str">
        <f t="shared" si="58"/>
        <v>U</v>
      </c>
      <c r="D55" s="15">
        <v>10</v>
      </c>
      <c r="E55" s="15">
        <f>COUNTIFS('[1]Ticket review'!E:E,"&lt;01/03/2012",'[1]Ticket review'!E:E,"&gt;=01/02/2012",'[1]Ticket review'!B:B,"R3",'[1]Ticket review'!AB:AB,"No",'[1]Ticket review'!W:W,"Yes")</f>
        <v>0</v>
      </c>
      <c r="F55" s="15" t="str">
        <f t="shared" si="44"/>
        <v>-</v>
      </c>
      <c r="G55" s="15">
        <f>COUNTIFS('[1]Ticket review'!E:E,"&lt;01/04/2012",'[1]Ticket review'!E:E,"&gt;=01/03/2012",'[1]Ticket review'!B:B,"R3",'[1]Ticket review'!AB:AB,"No",'[1]Ticket review'!W:W,"Yes")</f>
        <v>0</v>
      </c>
      <c r="H55" s="15">
        <f t="shared" si="45"/>
        <v>0</v>
      </c>
      <c r="I55" s="15">
        <f>COUNTIFS('[1]Ticket review'!E:E,"&lt;01/05/2012",'[1]Ticket review'!E:E,"&gt;=01/04/2012",'[1]Ticket review'!B:B,"R3",'[1]Ticket review'!AB:AB,"No",'[1]Ticket review'!W:W,"Yes")</f>
        <v>0</v>
      </c>
      <c r="J55" s="15" t="str">
        <f t="shared" si="46"/>
        <v>-</v>
      </c>
      <c r="K55" s="15">
        <f>COUNTIFS('[1]Ticket review'!E:E,"&lt;01/06/2012",'[1]Ticket review'!E:E,"&gt;=01/05/2012",'[1]Ticket review'!B:B,"R3",'[1]Ticket review'!AB:AB,"No",'[1]Ticket review'!W:W,"Yes")</f>
        <v>0</v>
      </c>
      <c r="L55" s="15" t="str">
        <f t="shared" si="47"/>
        <v>-</v>
      </c>
      <c r="M55" s="15">
        <f>COUNTIFS('[1]Ticket review'!E:E,"&lt;01/07/2012",'[1]Ticket review'!E:E,"&gt;=01/06/2012",'[1]Ticket review'!B:B,"R3",'[1]Ticket review'!AB:AB,"No",'[1]Ticket review'!W:W,"Yes")</f>
        <v>0</v>
      </c>
      <c r="N55" s="15" t="str">
        <f t="shared" si="48"/>
        <v>-</v>
      </c>
      <c r="O55" s="15">
        <f>COUNTIFS('[1]Ticket review'!E:E,"&lt;01/08/2012",'[1]Ticket review'!E:E,"&gt;=01/07/2012",'[1]Ticket review'!B:B,"R3",'[1]Ticket review'!AB:AB,"No",'[1]Ticket review'!W:W,"Yes")</f>
        <v>0</v>
      </c>
      <c r="P55" s="15" t="str">
        <f t="shared" si="49"/>
        <v>-</v>
      </c>
      <c r="Q55" s="15">
        <f>COUNTIFS('[1]Ticket review'!E:E,"&lt;01/09/2012",'[1]Ticket review'!E:E,"&gt;=01/08/2012",'[1]Ticket review'!B:B,"R3",'[1]Ticket review'!AB:AB,"No",'[1]Ticket review'!W:W,"Yes")</f>
        <v>0</v>
      </c>
      <c r="R55" s="15" t="str">
        <f t="shared" si="50"/>
        <v>-</v>
      </c>
      <c r="S55" s="15">
        <f>COUNTIFS('[1]Ticket review'!E:E,"&lt;01/10/2012",'[1]Ticket review'!E:E,"&gt;=01/09/2012",'[1]Ticket review'!B:B,"R3",'[1]Ticket review'!AB:AB,"No",'[1]Ticket review'!W:W,"Yes")</f>
        <v>0</v>
      </c>
      <c r="T55" s="15" t="str">
        <f t="shared" si="51"/>
        <v>-</v>
      </c>
      <c r="U55" s="15">
        <f>COUNTIFS('[1]Ticket review'!E:E,"&lt;01/11/2012",'[1]Ticket review'!E:E,"&gt;=01/10/2012",'[1]Ticket review'!B:B,"R3",'[1]Ticket review'!AB:AB,"No",'[1]Ticket review'!W:W,"Yes")</f>
        <v>0</v>
      </c>
      <c r="V55" s="15" t="str">
        <f t="shared" si="52"/>
        <v>-</v>
      </c>
      <c r="W55" s="15">
        <f>COUNTIFS('[1]Ticket review'!E:E,"&lt;01/12/2012",'[1]Ticket review'!E:E,"&gt;=01/11/2012",'[1]Ticket review'!B:B,"R3",'[1]Ticket review'!AB:AB,"No",'[1]Ticket review'!W:W,"Yes")</f>
        <v>0</v>
      </c>
      <c r="X55" s="15" t="str">
        <f t="shared" si="53"/>
        <v>-</v>
      </c>
      <c r="Y55" s="15">
        <f>COUNTIFS('[1]Ticket review'!E:E,"&lt;01/01/2013",'[1]Ticket review'!E:E,"&gt;=01/12/2012",'[1]Ticket review'!B:B,"R3",'[1]Ticket review'!AB:AB,"No",'[1]Ticket review'!W:W,"Yes")</f>
        <v>0</v>
      </c>
      <c r="Z55" s="15" t="str">
        <f t="shared" si="54"/>
        <v>-</v>
      </c>
      <c r="AA55" s="15">
        <f>COUNTIFS('[1]Ticket review'!M:M,"&lt;01/10/2012",'[1]Ticket review'!M:M,"&gt;=01/09/2012",'[1]Ticket review'!J:J,"R3",'[1]Ticket review'!AJ:AJ,"No",'[1]Ticket review'!AE:AE,"Yes")</f>
        <v>0</v>
      </c>
      <c r="AB55" s="15" t="str">
        <f t="shared" si="55"/>
        <v>-</v>
      </c>
      <c r="AC55" s="15">
        <f>COUNTIFS('[1]Ticket review'!M:M,"&lt;01/11/2012",'[1]Ticket review'!M:M,"&gt;=01/10/2012",'[1]Ticket review'!J:J,"R3",'[1]Ticket review'!AJ:AJ,"No",'[1]Ticket review'!AE:AE,"Yes")</f>
        <v>0</v>
      </c>
      <c r="AD55" s="15" t="str">
        <f t="shared" si="56"/>
        <v>-</v>
      </c>
      <c r="AE55" s="15">
        <f>COUNTIFS('[1]Ticket review'!M:M,"&lt;01/12/2012",'[1]Ticket review'!M:M,"&gt;=01/11/2012",'[1]Ticket review'!J:J,"R3",'[1]Ticket review'!AJ:AJ,"No",'[1]Ticket review'!AE:AE,"Yes")</f>
        <v>0</v>
      </c>
      <c r="AF55" s="15" t="str">
        <f t="shared" si="57"/>
        <v>-</v>
      </c>
    </row>
    <row r="56" spans="1:32" x14ac:dyDescent="0.3">
      <c r="A56" s="23"/>
      <c r="B56" s="11"/>
      <c r="C56" s="15" t="str">
        <f t="shared" si="58"/>
        <v>V</v>
      </c>
      <c r="D56" s="15">
        <v>10</v>
      </c>
      <c r="E56" s="15">
        <f>COUNTIFS('[1]Ticket review'!E:E,"&lt;01/03/2012",'[1]Ticket review'!E:E,"&gt;=01/02/2012",'[1]Ticket review'!B:B,"R5",'[1]Ticket review'!AB:AB,"No",'[1]Ticket review'!W:W,"Yes")</f>
        <v>0</v>
      </c>
      <c r="F56" s="15" t="str">
        <f t="shared" si="44"/>
        <v>-</v>
      </c>
      <c r="G56" s="15">
        <f>COUNTIFS('[1]Ticket review'!E:E,"&lt;01/04/2012",'[1]Ticket review'!E:E,"&gt;=01/03/2012",'[1]Ticket review'!B:B,"R5",'[1]Ticket review'!AB:AB,"No",'[1]Ticket review'!W:W,"Yes")</f>
        <v>0</v>
      </c>
      <c r="H56" s="15" t="str">
        <f t="shared" si="45"/>
        <v>-</v>
      </c>
      <c r="I56" s="15">
        <f>COUNTIFS('[1]Ticket review'!E:E,"&lt;01/05/2012",'[1]Ticket review'!E:E,"&gt;=01/04/2012",'[1]Ticket review'!B:B,"R5",'[1]Ticket review'!AB:AB,"No",'[1]Ticket review'!W:W,"Yes")</f>
        <v>0</v>
      </c>
      <c r="J56" s="15" t="str">
        <f t="shared" si="46"/>
        <v>-</v>
      </c>
      <c r="K56" s="15">
        <f>COUNTIFS('[1]Ticket review'!E:E,"&lt;01/06/2012",'[1]Ticket review'!E:E,"&gt;=01/05/2012",'[1]Ticket review'!B:B,"R5",'[1]Ticket review'!AB:AB,"No",'[1]Ticket review'!W:W,"Yes")</f>
        <v>0</v>
      </c>
      <c r="L56" s="15" t="str">
        <f t="shared" si="47"/>
        <v>-</v>
      </c>
      <c r="M56" s="15">
        <f>COUNTIFS('[1]Ticket review'!E:E,"&lt;01/07/2012",'[1]Ticket review'!E:E,"&gt;=01/06/2012",'[1]Ticket review'!B:B,"R5",'[1]Ticket review'!AB:AB,"No",'[1]Ticket review'!W:W,"Yes")</f>
        <v>0</v>
      </c>
      <c r="N56" s="15" t="str">
        <f t="shared" si="48"/>
        <v>-</v>
      </c>
      <c r="O56" s="15">
        <f>COUNTIFS('[1]Ticket review'!E:E,"&lt;01/08/2012",'[1]Ticket review'!E:E,"&gt;=01/07/2012",'[1]Ticket review'!B:B,"R5",'[1]Ticket review'!AB:AB,"No",'[1]Ticket review'!W:W,"Yes")</f>
        <v>0</v>
      </c>
      <c r="P56" s="15" t="str">
        <f t="shared" si="49"/>
        <v>-</v>
      </c>
      <c r="Q56" s="15">
        <f>COUNTIFS('[1]Ticket review'!E:E,"&lt;01/09/2012",'[1]Ticket review'!E:E,"&gt;=01/08/2012",'[1]Ticket review'!B:B,"R5",'[1]Ticket review'!AB:AB,"No",'[1]Ticket review'!W:W,"Yes")</f>
        <v>0</v>
      </c>
      <c r="R56" s="15" t="str">
        <f t="shared" si="50"/>
        <v>-</v>
      </c>
      <c r="S56" s="15">
        <f>COUNTIFS('[1]Ticket review'!E:E,"&lt;01/10/2012",'[1]Ticket review'!E:E,"&gt;=01/09/2012",'[1]Ticket review'!B:B,"R5",'[1]Ticket review'!AB:AB,"No",'[1]Ticket review'!W:W,"Yes")</f>
        <v>0</v>
      </c>
      <c r="T56" s="15" t="str">
        <f t="shared" si="51"/>
        <v>-</v>
      </c>
      <c r="U56" s="15">
        <f>COUNTIFS('[1]Ticket review'!E:E,"&lt;01/11/2012",'[1]Ticket review'!E:E,"&gt;=01/10/2012",'[1]Ticket review'!B:B,"R5",'[1]Ticket review'!AB:AB,"No",'[1]Ticket review'!W:W,"Yes")</f>
        <v>0</v>
      </c>
      <c r="V56" s="15" t="str">
        <f t="shared" si="52"/>
        <v>-</v>
      </c>
      <c r="W56" s="15">
        <f>COUNTIFS('[1]Ticket review'!E:E,"&lt;01/12/2012",'[1]Ticket review'!E:E,"&gt;=01/11/2012",'[1]Ticket review'!B:B,"R5",'[1]Ticket review'!AB:AB,"No",'[1]Ticket review'!W:W,"Yes")</f>
        <v>0</v>
      </c>
      <c r="X56" s="15" t="str">
        <f t="shared" si="53"/>
        <v>-</v>
      </c>
      <c r="Y56" s="15">
        <f>COUNTIFS('[1]Ticket review'!E:E,"&lt;01/01/2013",'[1]Ticket review'!E:E,"&gt;=01/12/2012",'[1]Ticket review'!B:B,"R5",'[1]Ticket review'!AB:AB,"No",'[1]Ticket review'!W:W,"Yes")</f>
        <v>0</v>
      </c>
      <c r="Z56" s="15" t="str">
        <f t="shared" si="54"/>
        <v>-</v>
      </c>
      <c r="AA56" s="15">
        <f>COUNTIFS('[1]Ticket review'!M:M,"&lt;01/10/2012",'[1]Ticket review'!M:M,"&gt;=01/09/2012",'[1]Ticket review'!J:J,"R5",'[1]Ticket review'!AJ:AJ,"No",'[1]Ticket review'!AE:AE,"Yes")</f>
        <v>0</v>
      </c>
      <c r="AB56" s="15" t="str">
        <f t="shared" si="55"/>
        <v>-</v>
      </c>
      <c r="AC56" s="15">
        <f>COUNTIFS('[1]Ticket review'!M:M,"&lt;01/11/2012",'[1]Ticket review'!M:M,"&gt;=01/10/2012",'[1]Ticket review'!J:J,"R5",'[1]Ticket review'!AJ:AJ,"No",'[1]Ticket review'!AE:AE,"Yes")</f>
        <v>0</v>
      </c>
      <c r="AD56" s="15" t="str">
        <f t="shared" si="56"/>
        <v>-</v>
      </c>
      <c r="AE56" s="15">
        <f>COUNTIFS('[1]Ticket review'!M:M,"&lt;01/12/2012",'[1]Ticket review'!M:M,"&gt;=01/11/2012",'[1]Ticket review'!J:J,"R5",'[1]Ticket review'!AJ:AJ,"No",'[1]Ticket review'!AE:AE,"Yes")</f>
        <v>0</v>
      </c>
      <c r="AF56" s="15" t="str">
        <f t="shared" si="57"/>
        <v>-</v>
      </c>
    </row>
    <row r="57" spans="1:32" x14ac:dyDescent="0.3">
      <c r="A57" s="23"/>
      <c r="B57" s="12"/>
      <c r="C57" s="15" t="str">
        <f t="shared" si="58"/>
        <v>W</v>
      </c>
      <c r="D57" s="15">
        <v>10</v>
      </c>
      <c r="E57" s="15">
        <f>COUNTIFS('[1]Ticket review'!E:E,"&lt;01/03/2012",'[1]Ticket review'!E:E,"&gt;=01/02/2012",'[1]Ticket review'!B:B,"RR",'[1]Ticket review'!AB:AB,"No",'[1]Ticket review'!W:W,"Yes")</f>
        <v>0</v>
      </c>
      <c r="F57" s="15" t="str">
        <f t="shared" si="44"/>
        <v>-</v>
      </c>
      <c r="G57" s="15">
        <f>COUNTIFS('[1]Ticket review'!E:E,"&lt;01/04/2012",'[1]Ticket review'!E:E,"&gt;=01/03/2012",'[1]Ticket review'!B:B,"RR",'[1]Ticket review'!AB:AB,"No",'[1]Ticket review'!W:W,"Yes")</f>
        <v>0</v>
      </c>
      <c r="H57" s="15" t="str">
        <f t="shared" si="45"/>
        <v>-</v>
      </c>
      <c r="I57" s="15">
        <f>COUNTIFS('[1]Ticket review'!E:E,"&lt;01/05/2012",'[1]Ticket review'!E:E,"&gt;=01/04/2012",'[1]Ticket review'!B:B,"RR",'[1]Ticket review'!AB:AB,"No",'[1]Ticket review'!W:W,"Yes")</f>
        <v>0</v>
      </c>
      <c r="J57" s="15" t="str">
        <f t="shared" si="46"/>
        <v>-</v>
      </c>
      <c r="K57" s="15">
        <f>COUNTIFS('[1]Ticket review'!E:E,"&lt;01/06/2012",'[1]Ticket review'!E:E,"&gt;=01/05/2012",'[1]Ticket review'!B:B,"RR",'[1]Ticket review'!AB:AB,"No",'[1]Ticket review'!W:W,"Yes")</f>
        <v>0</v>
      </c>
      <c r="L57" s="15" t="str">
        <f t="shared" si="47"/>
        <v>-</v>
      </c>
      <c r="M57" s="15">
        <f>COUNTIFS('[1]Ticket review'!E:E,"&lt;01/07/2012",'[1]Ticket review'!E:E,"&gt;=01/06/2012",'[1]Ticket review'!B:B,"RR",'[1]Ticket review'!AB:AB,"No",'[1]Ticket review'!W:W,"Yes")</f>
        <v>0</v>
      </c>
      <c r="N57" s="15" t="str">
        <f t="shared" si="48"/>
        <v>-</v>
      </c>
      <c r="O57" s="15">
        <f>COUNTIFS('[1]Ticket review'!E:E,"&lt;01/08/2012",'[1]Ticket review'!E:E,"&gt;=01/07/2012",'[1]Ticket review'!B:B,"RR",'[1]Ticket review'!AB:AB,"No",'[1]Ticket review'!W:W,"Yes")</f>
        <v>0</v>
      </c>
      <c r="P57" s="15" t="str">
        <f t="shared" si="49"/>
        <v>-</v>
      </c>
      <c r="Q57" s="15">
        <f>COUNTIFS('[1]Ticket review'!E:E,"&lt;01/09/2012",'[1]Ticket review'!E:E,"&gt;=01/08/2012",'[1]Ticket review'!B:B,"RR",'[1]Ticket review'!AB:AB,"No",'[1]Ticket review'!W:W,"Yes")</f>
        <v>0</v>
      </c>
      <c r="R57" s="15" t="str">
        <f t="shared" si="50"/>
        <v>-</v>
      </c>
      <c r="S57" s="15">
        <f>COUNTIFS('[1]Ticket review'!E:E,"&lt;01/10/2012",'[1]Ticket review'!E:E,"&gt;=01/09/2012",'[1]Ticket review'!B:B,"RR",'[1]Ticket review'!AB:AB,"No",'[1]Ticket review'!W:W,"Yes")</f>
        <v>0</v>
      </c>
      <c r="T57" s="15" t="str">
        <f t="shared" si="51"/>
        <v>-</v>
      </c>
      <c r="U57" s="15">
        <f>COUNTIFS('[1]Ticket review'!E:E,"&lt;01/11/2012",'[1]Ticket review'!E:E,"&gt;=01/10/2012",'[1]Ticket review'!B:B,"RR",'[1]Ticket review'!AB:AB,"No",'[1]Ticket review'!W:W,"Yes")</f>
        <v>0</v>
      </c>
      <c r="V57" s="15" t="str">
        <f t="shared" si="52"/>
        <v>-</v>
      </c>
      <c r="W57" s="15">
        <f>COUNTIFS('[1]Ticket review'!E:E,"&lt;01/12/2012",'[1]Ticket review'!E:E,"&gt;=01/11/2012",'[1]Ticket review'!B:B,"RR",'[1]Ticket review'!AB:AB,"No",'[1]Ticket review'!W:W,"Yes")</f>
        <v>0</v>
      </c>
      <c r="X57" s="15" t="str">
        <f t="shared" si="53"/>
        <v>-</v>
      </c>
      <c r="Y57" s="15">
        <f>COUNTIFS('[1]Ticket review'!E:E,"&lt;01/01/2013",'[1]Ticket review'!E:E,"&gt;=01/12/2012",'[1]Ticket review'!B:B,"RR",'[1]Ticket review'!AB:AB,"No",'[1]Ticket review'!W:W,"Yes")</f>
        <v>0</v>
      </c>
      <c r="Z57" s="15" t="str">
        <f t="shared" si="54"/>
        <v>-</v>
      </c>
      <c r="AA57" s="15">
        <f>COUNTIFS('[1]Ticket review'!M:M,"&lt;01/10/2012",'[1]Ticket review'!M:M,"&gt;=01/09/2012",'[1]Ticket review'!J:J,"RR",'[1]Ticket review'!AJ:AJ,"No",'[1]Ticket review'!AE:AE,"Yes")</f>
        <v>0</v>
      </c>
      <c r="AB57" s="15" t="str">
        <f t="shared" si="55"/>
        <v>-</v>
      </c>
      <c r="AC57" s="15">
        <f>COUNTIFS('[1]Ticket review'!M:M,"&lt;01/11/2012",'[1]Ticket review'!M:M,"&gt;=01/10/2012",'[1]Ticket review'!J:J,"RR",'[1]Ticket review'!AJ:AJ,"No",'[1]Ticket review'!AE:AE,"Yes")</f>
        <v>0</v>
      </c>
      <c r="AD57" s="15" t="str">
        <f t="shared" si="56"/>
        <v>-</v>
      </c>
      <c r="AE57" s="15">
        <f>COUNTIFS('[1]Ticket review'!M:M,"&lt;01/12/2012",'[1]Ticket review'!M:M,"&gt;=01/11/2012",'[1]Ticket review'!J:J,"RR",'[1]Ticket review'!AJ:AJ,"No",'[1]Ticket review'!AE:AE,"Yes")</f>
        <v>0</v>
      </c>
      <c r="AF57" s="15" t="str">
        <f t="shared" si="57"/>
        <v>-</v>
      </c>
    </row>
    <row r="58" spans="1:32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</row>
    <row r="59" spans="1:32" x14ac:dyDescent="0.3">
      <c r="B59" s="1" t="s">
        <v>27</v>
      </c>
      <c r="C59" s="1" t="s">
        <v>3</v>
      </c>
      <c r="D59" s="1"/>
      <c r="E59" s="1" t="s">
        <v>4</v>
      </c>
      <c r="F59" s="1"/>
      <c r="G59" s="1" t="s">
        <v>5</v>
      </c>
      <c r="H59" s="1"/>
      <c r="I59" s="1" t="s">
        <v>6</v>
      </c>
      <c r="J59" s="1"/>
      <c r="K59" s="1" t="s">
        <v>7</v>
      </c>
      <c r="L59" s="1"/>
      <c r="M59" s="1" t="s">
        <v>8</v>
      </c>
      <c r="N59" s="1"/>
      <c r="O59" s="1" t="s">
        <v>9</v>
      </c>
      <c r="P59" s="1"/>
      <c r="Q59" s="1" t="s">
        <v>10</v>
      </c>
      <c r="R59" s="1"/>
      <c r="S59" s="1" t="s">
        <v>11</v>
      </c>
      <c r="T59" s="1"/>
      <c r="U59" s="1" t="s">
        <v>12</v>
      </c>
      <c r="V59" s="1"/>
      <c r="W59" s="1" t="s">
        <v>13</v>
      </c>
      <c r="X59" s="1"/>
      <c r="Y59" s="1" t="s">
        <v>14</v>
      </c>
      <c r="Z59" s="1"/>
      <c r="AA59" s="1" t="s">
        <v>15</v>
      </c>
      <c r="AB59" s="1"/>
      <c r="AC59" s="1" t="s">
        <v>16</v>
      </c>
      <c r="AD59" s="1"/>
      <c r="AE59" s="1" t="s">
        <v>17</v>
      </c>
      <c r="AF59" s="1"/>
    </row>
    <row r="60" spans="1:32" ht="14.4" customHeight="1" x14ac:dyDescent="0.3">
      <c r="A60" s="26" t="s">
        <v>28</v>
      </c>
      <c r="B60" s="3"/>
      <c r="C60" s="13"/>
      <c r="D60" s="14" t="s">
        <v>22</v>
      </c>
      <c r="E60" s="14"/>
      <c r="F60" s="14" t="s">
        <v>22</v>
      </c>
      <c r="G60" s="14"/>
      <c r="H60" s="14" t="s">
        <v>22</v>
      </c>
      <c r="I60" s="14"/>
      <c r="J60" s="14" t="s">
        <v>22</v>
      </c>
      <c r="K60" s="14"/>
      <c r="L60" s="14" t="s">
        <v>22</v>
      </c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</row>
    <row r="61" spans="1:32" ht="14.4" customHeight="1" x14ac:dyDescent="0.3">
      <c r="A61" s="26"/>
      <c r="B61" s="7" t="s">
        <v>18</v>
      </c>
      <c r="C61" s="15" t="str">
        <f>+C32</f>
        <v>A</v>
      </c>
      <c r="D61" s="15">
        <v>5</v>
      </c>
      <c r="E61" s="15">
        <f>COUNTIFS('[1]Ticket review'!E:E,"&lt;01/03/2012",'[1]Ticket review'!E:E,"&gt;=01/02/2012",'[1]Ticket review'!B:B,"E1")</f>
        <v>0</v>
      </c>
      <c r="F61" s="15" t="e">
        <f>IF(#REF!=0,"-",E61/#REF!)</f>
        <v>#REF!</v>
      </c>
      <c r="G61" s="15">
        <f>COUNTIFS('[1]Ticket review'!E:E,"&lt;01/04/2012",'[1]Ticket review'!E:E,"&gt;=01/03/2012",'[1]Ticket review'!B:B,"E1")</f>
        <v>0</v>
      </c>
      <c r="H61" s="15" t="e">
        <f>IF(#REF!=0,"-",G61/#REF!)</f>
        <v>#REF!</v>
      </c>
      <c r="I61" s="15">
        <f>COUNTIFS('[1]Ticket review'!E:E,"&lt;01/05/2012",'[1]Ticket review'!E:E,"&gt;=01/04/2012",'[1]Ticket review'!B:B,"E1")</f>
        <v>0</v>
      </c>
      <c r="J61" s="15" t="e">
        <f>IF(#REF!=0,"-",I61/#REF!)</f>
        <v>#REF!</v>
      </c>
      <c r="K61" s="15">
        <f>COUNTIFS('[1]Ticket review'!E:E,"&lt;01/06/2012",'[1]Ticket review'!E:E,"&gt;=01/05/2012",'[1]Ticket review'!B:B,"E1")</f>
        <v>0</v>
      </c>
      <c r="L61" s="15" t="e">
        <f>IF(#REF!=0,"-",K61/#REF!)</f>
        <v>#REF!</v>
      </c>
      <c r="M61" s="15">
        <f>COUNTIFS('[1]Ticket review'!E:E,"&lt;01/07/2012",'[1]Ticket review'!E:E,"&gt;=01/06/2012",'[1]Ticket review'!B:B,"E1")</f>
        <v>0</v>
      </c>
      <c r="N61" s="15" t="e">
        <f>IF(#REF!=0,"-",M61/#REF!)</f>
        <v>#REF!</v>
      </c>
      <c r="O61" s="15">
        <f>COUNTIFS('[1]Ticket review'!E:E,"&lt;01/08/2012",'[1]Ticket review'!E:E,"&gt;=01/07/2012",'[1]Ticket review'!B:B,"E1")</f>
        <v>0</v>
      </c>
      <c r="P61" s="15" t="e">
        <f>IF(#REF!=0,"-",O61/#REF!)</f>
        <v>#REF!</v>
      </c>
      <c r="Q61" s="15">
        <f>COUNTIFS('[1]Ticket review'!E:E,"&lt;01/09/2012",'[1]Ticket review'!E:E,"&gt;=01/08/2012",'[1]Ticket review'!B:B,"E1")</f>
        <v>0</v>
      </c>
      <c r="R61" s="15" t="e">
        <f>IF(#REF!=0,"-",Q61/#REF!)</f>
        <v>#REF!</v>
      </c>
      <c r="S61" s="15">
        <f>COUNTIFS('[1]Ticket review'!E:E,"&lt;01/10/2012",'[1]Ticket review'!E:E,"&gt;=01/09/2012",'[1]Ticket review'!B:B,"E1")</f>
        <v>0</v>
      </c>
      <c r="T61" s="15" t="e">
        <f>IF(#REF!=0,"-",S61/#REF!)</f>
        <v>#REF!</v>
      </c>
      <c r="U61" s="15">
        <f>COUNTIFS('[1]Ticket review'!E:E,"&lt;01/11/2012",'[1]Ticket review'!E:E,"&gt;=01/10/2012",'[1]Ticket review'!B:B,"E1")</f>
        <v>0</v>
      </c>
      <c r="V61" s="15" t="e">
        <f>IF(#REF!=0,"-",U61/#REF!)</f>
        <v>#REF!</v>
      </c>
      <c r="W61" s="15">
        <f>COUNTIFS('[1]Ticket review'!E:E,"&lt;01/12/2012",'[1]Ticket review'!E:E,"&gt;=01/11/2012",'[1]Ticket review'!B:B,"E1")</f>
        <v>0</v>
      </c>
      <c r="X61" s="15" t="e">
        <f>IF(#REF!=0,"-",W61/#REF!)</f>
        <v>#REF!</v>
      </c>
      <c r="Y61" s="15">
        <f>COUNTIFS('[1]Ticket review'!E:E,"&lt;01/01/2013",'[1]Ticket review'!E:E,"&gt;=01/12/2012",'[1]Ticket review'!B:B,"E1")</f>
        <v>0</v>
      </c>
      <c r="Z61" s="15" t="e">
        <f>IF(#REF!=0,"-",Y61/#REF!)</f>
        <v>#REF!</v>
      </c>
      <c r="AA61" s="15">
        <f>COUNTIFS('[1]Ticket review'!M:M,"&lt;01/10/2012",'[1]Ticket review'!M:M,"&gt;=01/09/2012",'[1]Ticket review'!J:J,"E1")</f>
        <v>0</v>
      </c>
      <c r="AB61" s="15" t="e">
        <f>IF(#REF!=0,"-",AA61/#REF!)</f>
        <v>#REF!</v>
      </c>
      <c r="AC61" s="15">
        <f>COUNTIFS('[1]Ticket review'!M:M,"&lt;01/11/2012",'[1]Ticket review'!M:M,"&gt;=01/10/2012",'[1]Ticket review'!J:J,"E1")</f>
        <v>0</v>
      </c>
      <c r="AD61" s="15" t="e">
        <f>IF(#REF!=0,"-",AC61/#REF!)</f>
        <v>#REF!</v>
      </c>
      <c r="AE61" s="15">
        <f>COUNTIFS('[1]Ticket review'!M:M,"&lt;01/12/2012",'[1]Ticket review'!M:M,"&gt;=01/11/2012",'[1]Ticket review'!J:J,"E1")</f>
        <v>0</v>
      </c>
      <c r="AF61" s="15" t="e">
        <f>IF(#REF!=0,"-",AE61/#REF!)</f>
        <v>#REF!</v>
      </c>
    </row>
    <row r="62" spans="1:32" ht="14.4" customHeight="1" x14ac:dyDescent="0.3">
      <c r="A62" s="26"/>
      <c r="B62" s="8"/>
      <c r="C62" s="15" t="str">
        <f t="shared" ref="C62:C66" si="59">+C33</f>
        <v>B</v>
      </c>
      <c r="D62" s="15">
        <v>5</v>
      </c>
      <c r="E62" s="15">
        <f>COUNTIFS('[1]Ticket review'!E61:E267,"&lt;01/03/2012",'[1]Ticket review'!E61:E267,"&gt;=01/02/2012",'[1]Ticket review'!B61:B267,"E4")</f>
        <v>0</v>
      </c>
      <c r="F62" s="15" t="e">
        <f>IF(#REF!=0,"-",E62/#REF!)</f>
        <v>#REF!</v>
      </c>
      <c r="G62" s="15">
        <f>COUNTIFS('[1]Ticket review'!E:E,"&lt;01/04/2012",'[1]Ticket review'!E:E,"&gt;=01/03/2012",'[1]Ticket review'!B:B,"E4")</f>
        <v>0</v>
      </c>
      <c r="H62" s="15" t="e">
        <f>IF(#REF!=0,"-",G62/#REF!)</f>
        <v>#REF!</v>
      </c>
      <c r="I62" s="15">
        <f>COUNTIFS('[1]Ticket review'!E:E,"&lt;01/05/2012",'[1]Ticket review'!E:E,"&gt;=01/04/2012",'[1]Ticket review'!B:B,"E4")</f>
        <v>0</v>
      </c>
      <c r="J62" s="15" t="e">
        <f>IF(#REF!=0,"-",I62/#REF!)</f>
        <v>#REF!</v>
      </c>
      <c r="K62" s="15">
        <f>COUNTIFS('[1]Ticket review'!E:E,"&lt;01/06/2012",'[1]Ticket review'!E:E,"&gt;=01/05/2012",'[1]Ticket review'!B:B,"E4")</f>
        <v>0</v>
      </c>
      <c r="L62" s="15" t="e">
        <f>IF(#REF!=0,"-",K62/#REF!)</f>
        <v>#REF!</v>
      </c>
      <c r="M62" s="15">
        <f>COUNTIFS('[1]Ticket review'!E:E,"&lt;01/07/2012",'[1]Ticket review'!E:E,"&gt;=01/06/2012",'[1]Ticket review'!B:B,"E4")</f>
        <v>0</v>
      </c>
      <c r="N62" s="15" t="e">
        <f>IF(#REF!=0,"-",M62/#REF!)</f>
        <v>#REF!</v>
      </c>
      <c r="O62" s="15">
        <f>COUNTIFS('[1]Ticket review'!E:E,"&lt;01/08/2012",'[1]Ticket review'!E:E,"&gt;=01/07/2012",'[1]Ticket review'!B:B,"E4")</f>
        <v>0</v>
      </c>
      <c r="P62" s="15" t="e">
        <f>IF(#REF!=0,"-",O62/#REF!)</f>
        <v>#REF!</v>
      </c>
      <c r="Q62" s="15">
        <f>COUNTIFS('[1]Ticket review'!E:E,"&lt;01/09/2012",'[1]Ticket review'!E:E,"&gt;=01/08/2012",'[1]Ticket review'!B:B,"E4")</f>
        <v>0</v>
      </c>
      <c r="R62" s="15" t="e">
        <f>IF(#REF!=0,"-",Q62/#REF!)</f>
        <v>#REF!</v>
      </c>
      <c r="S62" s="15">
        <f>COUNTIFS('[1]Ticket review'!E:E,"&lt;01/10/2012",'[1]Ticket review'!E:E,"&gt;=01/09/2012",'[1]Ticket review'!B:B,"E4")</f>
        <v>0</v>
      </c>
      <c r="T62" s="15" t="e">
        <f>IF(#REF!=0,"-",S62/#REF!)</f>
        <v>#REF!</v>
      </c>
      <c r="U62" s="15">
        <f>COUNTIFS('[1]Ticket review'!E:E,"&lt;01/11/2012",'[1]Ticket review'!E:E,"&gt;=01/10/2012",'[1]Ticket review'!B:B,"E4")</f>
        <v>0</v>
      </c>
      <c r="V62" s="15" t="e">
        <f>IF(#REF!=0,"-",U62/#REF!)</f>
        <v>#REF!</v>
      </c>
      <c r="W62" s="15">
        <f>COUNTIFS('[1]Ticket review'!E:E,"&lt;01/12/2012",'[1]Ticket review'!E:E,"&gt;=01/11/2012",'[1]Ticket review'!B:B,"E4")</f>
        <v>0</v>
      </c>
      <c r="X62" s="15" t="e">
        <f>IF(#REF!=0,"-",W62/#REF!)</f>
        <v>#REF!</v>
      </c>
      <c r="Y62" s="15">
        <f>COUNTIFS('[1]Ticket review'!E:E,"&lt;01/01/2013",'[1]Ticket review'!E:E,"&gt;=01/12/2012",'[1]Ticket review'!B:B,"E4")</f>
        <v>0</v>
      </c>
      <c r="Z62" s="15" t="e">
        <f>IF(#REF!=0,"-",Y62/#REF!)</f>
        <v>#REF!</v>
      </c>
      <c r="AA62" s="15">
        <f>COUNTIFS('[1]Ticket review'!M:M,"&lt;01/10/2012",'[1]Ticket review'!M:M,"&gt;=01/09/2012",'[1]Ticket review'!J:J,"E4")</f>
        <v>0</v>
      </c>
      <c r="AB62" s="15" t="e">
        <f>IF(#REF!=0,"-",AA62/#REF!)</f>
        <v>#REF!</v>
      </c>
      <c r="AC62" s="15">
        <f>COUNTIFS('[1]Ticket review'!M:M,"&lt;01/11/2012",'[1]Ticket review'!M:M,"&gt;=01/10/2012",'[1]Ticket review'!J:J,"E4")</f>
        <v>0</v>
      </c>
      <c r="AD62" s="15" t="e">
        <f>IF(#REF!=0,"-",AC62/#REF!)</f>
        <v>#REF!</v>
      </c>
      <c r="AE62" s="15">
        <f>COUNTIFS('[1]Ticket review'!M:M,"&lt;01/12/2012",'[1]Ticket review'!M:M,"&gt;=01/11/2012",'[1]Ticket review'!J:J,"E4")</f>
        <v>0</v>
      </c>
      <c r="AF62" s="15" t="e">
        <f>IF(#REF!=0,"-",AE62/#REF!)</f>
        <v>#REF!</v>
      </c>
    </row>
    <row r="63" spans="1:32" ht="14.4" customHeight="1" x14ac:dyDescent="0.3">
      <c r="A63" s="26"/>
      <c r="B63" s="8"/>
      <c r="C63" s="15" t="str">
        <f t="shared" si="59"/>
        <v>C</v>
      </c>
      <c r="D63" s="15">
        <v>5</v>
      </c>
      <c r="E63" s="15">
        <f>COUNTIFS('[1]Ticket review'!E:E,"&lt;01/03/2012",'[1]Ticket review'!E:E,"&gt;=01/02/2012",'[1]Ticket review'!B:B,"R1")</f>
        <v>0</v>
      </c>
      <c r="F63" s="15" t="e">
        <f>IF(#REF!=0,"-",E63/#REF!)</f>
        <v>#REF!</v>
      </c>
      <c r="G63" s="15">
        <f>COUNTIFS('[1]Ticket review'!E:E,"&lt;01/04/2012",'[1]Ticket review'!E:E,"&gt;=01/03/2012",'[1]Ticket review'!B:B,"R1")</f>
        <v>0</v>
      </c>
      <c r="H63" s="15" t="e">
        <f>IF(#REF!=0,"-",G63/#REF!)</f>
        <v>#REF!</v>
      </c>
      <c r="I63" s="15">
        <f>COUNTIFS('[1]Ticket review'!E:E,"&lt;01/05/2012",'[1]Ticket review'!E:E,"&gt;=01/04/2012",'[1]Ticket review'!B:B,"R1")</f>
        <v>0</v>
      </c>
      <c r="J63" s="15" t="e">
        <f>IF(#REF!=0,"-",I63/#REF!)</f>
        <v>#REF!</v>
      </c>
      <c r="K63" s="15">
        <f>COUNTIFS('[1]Ticket review'!E:E,"&lt;01/06/2012",'[1]Ticket review'!E:E,"&gt;=01/05/2012",'[1]Ticket review'!B:B,"R1")</f>
        <v>0</v>
      </c>
      <c r="L63" s="15" t="e">
        <f>IF(#REF!=0,"-",K63/#REF!)</f>
        <v>#REF!</v>
      </c>
      <c r="M63" s="15">
        <f>COUNTIFS('[1]Ticket review'!E:E,"&lt;01/07/2012",'[1]Ticket review'!E:E,"&gt;=01/06/2012",'[1]Ticket review'!B:B,"R1")</f>
        <v>0</v>
      </c>
      <c r="N63" s="15" t="e">
        <f>IF(#REF!=0,"-",M63/#REF!)</f>
        <v>#REF!</v>
      </c>
      <c r="O63" s="15">
        <f>COUNTIFS('[1]Ticket review'!E:E,"&lt;01/08/2012",'[1]Ticket review'!E:E,"&gt;=01/07/2012",'[1]Ticket review'!B:B,"R1")</f>
        <v>0</v>
      </c>
      <c r="P63" s="15" t="e">
        <f>IF(#REF!=0,"-",O63/#REF!)</f>
        <v>#REF!</v>
      </c>
      <c r="Q63" s="15">
        <f>COUNTIFS('[1]Ticket review'!E:E,"&lt;01/09/2012",'[1]Ticket review'!E:E,"&gt;=01/08/2012",'[1]Ticket review'!B:B,"R1")</f>
        <v>0</v>
      </c>
      <c r="R63" s="15" t="e">
        <f>IF(#REF!=0,"-",Q63/#REF!)</f>
        <v>#REF!</v>
      </c>
      <c r="S63" s="15">
        <f>COUNTIFS('[1]Ticket review'!E:E,"&lt;01/10/2012",'[1]Ticket review'!E:E,"&gt;=01/09/2012",'[1]Ticket review'!B:B,"R1")</f>
        <v>0</v>
      </c>
      <c r="T63" s="15" t="e">
        <f>IF(#REF!=0,"-",S63/#REF!)</f>
        <v>#REF!</v>
      </c>
      <c r="U63" s="15">
        <f>COUNTIFS('[1]Ticket review'!E:E,"&lt;01/11/2012",'[1]Ticket review'!E:E,"&gt;=01/10/2012",'[1]Ticket review'!B:B,"R1")</f>
        <v>0</v>
      </c>
      <c r="V63" s="15" t="e">
        <f>IF(#REF!=0,"-",U63/#REF!)</f>
        <v>#REF!</v>
      </c>
      <c r="W63" s="15">
        <f>COUNTIFS('[1]Ticket review'!E:E,"&lt;01/12/2012",'[1]Ticket review'!E:E,"&gt;=01/11/2012",'[1]Ticket review'!B:B,"R1")</f>
        <v>0</v>
      </c>
      <c r="X63" s="15" t="e">
        <f>IF(#REF!=0,"-",W63/#REF!)</f>
        <v>#REF!</v>
      </c>
      <c r="Y63" s="15">
        <f>COUNTIFS('[1]Ticket review'!E:E,"&lt;01/01/2013",'[1]Ticket review'!E:E,"&gt;=01/12/2012",'[1]Ticket review'!B:B,"R1")</f>
        <v>0</v>
      </c>
      <c r="Z63" s="15" t="e">
        <f>IF(#REF!=0,"-",Y63/#REF!)</f>
        <v>#REF!</v>
      </c>
      <c r="AA63" s="15">
        <f>COUNTIFS('[1]Ticket review'!M:M,"&lt;01/10/2012",'[1]Ticket review'!M:M,"&gt;=01/09/2012",'[1]Ticket review'!J:J,"R1")</f>
        <v>0</v>
      </c>
      <c r="AB63" s="15" t="e">
        <f>IF(#REF!=0,"-",AA63/#REF!)</f>
        <v>#REF!</v>
      </c>
      <c r="AC63" s="15">
        <f>COUNTIFS('[1]Ticket review'!M:M,"&lt;01/11/2012",'[1]Ticket review'!M:M,"&gt;=01/10/2012",'[1]Ticket review'!J:J,"R1")</f>
        <v>0</v>
      </c>
      <c r="AD63" s="15" t="e">
        <f>IF(#REF!=0,"-",AC63/#REF!)</f>
        <v>#REF!</v>
      </c>
      <c r="AE63" s="15">
        <f>COUNTIFS('[1]Ticket review'!M:M,"&lt;01/12/2012",'[1]Ticket review'!M:M,"&gt;=01/11/2012",'[1]Ticket review'!J:J,"R1")</f>
        <v>0</v>
      </c>
      <c r="AF63" s="15" t="e">
        <f>IF(#REF!=0,"-",AE63/#REF!)</f>
        <v>#REF!</v>
      </c>
    </row>
    <row r="64" spans="1:32" ht="14.4" customHeight="1" x14ac:dyDescent="0.3">
      <c r="A64" s="26"/>
      <c r="B64" s="8"/>
      <c r="C64" s="15" t="str">
        <f t="shared" si="59"/>
        <v>D</v>
      </c>
      <c r="D64" s="15">
        <v>5</v>
      </c>
      <c r="E64" s="15">
        <f>COUNTIFS('[1]Ticket review'!E:E,"&lt;01/03/2012",'[1]Ticket review'!E:E,"&gt;=01/02/2012",'[1]Ticket review'!B:B,"R3")</f>
        <v>0</v>
      </c>
      <c r="F64" s="15" t="e">
        <f>IF(#REF!=0,"-",E64/#REF!)</f>
        <v>#REF!</v>
      </c>
      <c r="G64" s="15">
        <f>COUNTIFS('[1]Ticket review'!E:E,"&lt;01/04/2012",'[1]Ticket review'!E:E,"&gt;=01/03/2012",'[1]Ticket review'!B:B,"R3")</f>
        <v>1</v>
      </c>
      <c r="H64" s="15" t="e">
        <f>IF(#REF!=0,"-",G64/#REF!)</f>
        <v>#REF!</v>
      </c>
      <c r="I64" s="15">
        <f>COUNTIFS('[1]Ticket review'!E:E,"&lt;01/05/2012",'[1]Ticket review'!E:E,"&gt;=01/04/2012",'[1]Ticket review'!B:B,"R3")</f>
        <v>0</v>
      </c>
      <c r="J64" s="15" t="e">
        <f>IF(#REF!=0,"-",I64/#REF!)</f>
        <v>#REF!</v>
      </c>
      <c r="K64" s="15">
        <f>COUNTIFS('[1]Ticket review'!E:E,"&lt;01/06/2012",'[1]Ticket review'!E:E,"&gt;=01/05/2012",'[1]Ticket review'!B:B,"R3")</f>
        <v>0</v>
      </c>
      <c r="L64" s="15" t="e">
        <f>IF(#REF!=0,"-",K64/#REF!)</f>
        <v>#REF!</v>
      </c>
      <c r="M64" s="15">
        <f>COUNTIFS('[1]Ticket review'!E:E,"&lt;01/07/2012",'[1]Ticket review'!E:E,"&gt;=01/06/2012",'[1]Ticket review'!B:B,"R3")</f>
        <v>0</v>
      </c>
      <c r="N64" s="15" t="e">
        <f>IF(#REF!=0,"-",M64/#REF!)</f>
        <v>#REF!</v>
      </c>
      <c r="O64" s="15">
        <f>COUNTIFS('[1]Ticket review'!E:E,"&lt;01/08/2012",'[1]Ticket review'!E:E,"&gt;=01/07/2012",'[1]Ticket review'!B:B,"R3")</f>
        <v>0</v>
      </c>
      <c r="P64" s="15" t="e">
        <f>IF(#REF!=0,"-",O64/#REF!)</f>
        <v>#REF!</v>
      </c>
      <c r="Q64" s="15">
        <f>COUNTIFS('[1]Ticket review'!E:E,"&lt;01/09/2012",'[1]Ticket review'!E:E,"&gt;=01/08/2012",'[1]Ticket review'!B:B,"R3")</f>
        <v>0</v>
      </c>
      <c r="R64" s="15" t="e">
        <f>IF(#REF!=0,"-",Q64/#REF!)</f>
        <v>#REF!</v>
      </c>
      <c r="S64" s="15">
        <f>COUNTIFS('[1]Ticket review'!E:E,"&lt;01/10/2012",'[1]Ticket review'!E:E,"&gt;=01/09/2012",'[1]Ticket review'!B:B,"R3")</f>
        <v>0</v>
      </c>
      <c r="T64" s="15" t="e">
        <f>IF(#REF!=0,"-",S64/#REF!)</f>
        <v>#REF!</v>
      </c>
      <c r="U64" s="15">
        <f>COUNTIFS('[1]Ticket review'!E:E,"&lt;01/11/2012",'[1]Ticket review'!E:E,"&gt;=01/10/2012",'[1]Ticket review'!B:B,"R3")</f>
        <v>0</v>
      </c>
      <c r="V64" s="15" t="e">
        <f>IF(#REF!=0,"-",U64/#REF!)</f>
        <v>#REF!</v>
      </c>
      <c r="W64" s="15">
        <f>COUNTIFS('[1]Ticket review'!E:E,"&lt;01/12/2012",'[1]Ticket review'!E:E,"&gt;=01/11/2012",'[1]Ticket review'!B:B,"R3")</f>
        <v>0</v>
      </c>
      <c r="X64" s="15" t="e">
        <f>IF(#REF!=0,"-",W64/#REF!)</f>
        <v>#REF!</v>
      </c>
      <c r="Y64" s="15">
        <f>COUNTIFS('[1]Ticket review'!E:E,"&lt;01/01/2013",'[1]Ticket review'!E:E,"&gt;=01/12/2012",'[1]Ticket review'!B:B,"R3")</f>
        <v>0</v>
      </c>
      <c r="Z64" s="15" t="e">
        <f>IF(#REF!=0,"-",Y64/#REF!)</f>
        <v>#REF!</v>
      </c>
      <c r="AA64" s="15">
        <f>COUNTIFS('[1]Ticket review'!M:M,"&lt;01/10/2012",'[1]Ticket review'!M:M,"&gt;=01/09/2012",'[1]Ticket review'!J:J,"R3")</f>
        <v>0</v>
      </c>
      <c r="AB64" s="15" t="e">
        <f>IF(#REF!=0,"-",AA64/#REF!)</f>
        <v>#REF!</v>
      </c>
      <c r="AC64" s="15">
        <f>COUNTIFS('[1]Ticket review'!M:M,"&lt;01/11/2012",'[1]Ticket review'!M:M,"&gt;=01/10/2012",'[1]Ticket review'!J:J,"R3")</f>
        <v>0</v>
      </c>
      <c r="AD64" s="15" t="e">
        <f>IF(#REF!=0,"-",AC64/#REF!)</f>
        <v>#REF!</v>
      </c>
      <c r="AE64" s="15">
        <f>COUNTIFS('[1]Ticket review'!M:M,"&lt;01/12/2012",'[1]Ticket review'!M:M,"&gt;=01/11/2012",'[1]Ticket review'!J:J,"R3")</f>
        <v>0</v>
      </c>
      <c r="AF64" s="15" t="e">
        <f>IF(#REF!=0,"-",AE64/#REF!)</f>
        <v>#REF!</v>
      </c>
    </row>
    <row r="65" spans="1:32" ht="14.4" customHeight="1" x14ac:dyDescent="0.3">
      <c r="A65" s="26"/>
      <c r="B65" s="8"/>
      <c r="C65" s="15" t="str">
        <f t="shared" si="59"/>
        <v>E</v>
      </c>
      <c r="D65" s="15">
        <v>5</v>
      </c>
      <c r="E65" s="15">
        <f>COUNTIFS('[1]Ticket review'!E:E,"&lt;01/03/2012",'[1]Ticket review'!E:E,"&gt;=01/02/2012",'[1]Ticket review'!B:B,"R5")</f>
        <v>0</v>
      </c>
      <c r="F65" s="15" t="e">
        <f>IF(#REF!=0,"-",E65/#REF!)</f>
        <v>#REF!</v>
      </c>
      <c r="G65" s="15">
        <f>COUNTIFS('[1]Ticket review'!E:E,"&lt;01/04/2012",'[1]Ticket review'!E:E,"&gt;=01/03/2012",'[1]Ticket review'!B:B,"R5")</f>
        <v>0</v>
      </c>
      <c r="H65" s="15" t="e">
        <f>IF(#REF!=0,"-",G65/#REF!)</f>
        <v>#REF!</v>
      </c>
      <c r="I65" s="15">
        <f>COUNTIFS('[1]Ticket review'!E:E,"&lt;01/05/2012",'[1]Ticket review'!E:E,"&gt;=01/04/2012",'[1]Ticket review'!B:B,"R5")</f>
        <v>0</v>
      </c>
      <c r="J65" s="15" t="e">
        <f>IF(#REF!=0,"-",I65/#REF!)</f>
        <v>#REF!</v>
      </c>
      <c r="K65" s="15">
        <f>COUNTIFS('[1]Ticket review'!E:E,"&lt;01/06/2012",'[1]Ticket review'!E:E,"&gt;=01/05/2012",'[1]Ticket review'!B:B,"R5")</f>
        <v>0</v>
      </c>
      <c r="L65" s="15" t="e">
        <f>IF(#REF!=0,"-",K65/#REF!)</f>
        <v>#REF!</v>
      </c>
      <c r="M65" s="15">
        <f>COUNTIFS('[1]Ticket review'!E:E,"&lt;01/07/2012",'[1]Ticket review'!E:E,"&gt;=01/06/2012",'[1]Ticket review'!B:B,"R5")</f>
        <v>0</v>
      </c>
      <c r="N65" s="15" t="e">
        <f>IF(#REF!=0,"-",M65/#REF!)</f>
        <v>#REF!</v>
      </c>
      <c r="O65" s="15">
        <f>COUNTIFS('[1]Ticket review'!E:E,"&lt;01/08/2012",'[1]Ticket review'!E:E,"&gt;=01/07/2012",'[1]Ticket review'!B:B,"R5")</f>
        <v>0</v>
      </c>
      <c r="P65" s="15" t="e">
        <f>IF(#REF!=0,"-",O65/#REF!)</f>
        <v>#REF!</v>
      </c>
      <c r="Q65" s="15">
        <f>COUNTIFS('[1]Ticket review'!E:E,"&lt;01/09/2012",'[1]Ticket review'!E:E,"&gt;=01/08/2012",'[1]Ticket review'!B:B,"R5")</f>
        <v>0</v>
      </c>
      <c r="R65" s="15" t="e">
        <f>IF(#REF!=0,"-",Q65/#REF!)</f>
        <v>#REF!</v>
      </c>
      <c r="S65" s="15">
        <f>COUNTIFS('[1]Ticket review'!E:E,"&lt;01/10/2012",'[1]Ticket review'!E:E,"&gt;=01/09/2012",'[1]Ticket review'!B:B,"R5")</f>
        <v>0</v>
      </c>
      <c r="T65" s="15" t="e">
        <f>IF(#REF!=0,"-",S65/#REF!)</f>
        <v>#REF!</v>
      </c>
      <c r="U65" s="15">
        <f>COUNTIFS('[1]Ticket review'!E:E,"&lt;01/11/2012",'[1]Ticket review'!E:E,"&gt;=01/10/2012",'[1]Ticket review'!B:B,"R5")</f>
        <v>0</v>
      </c>
      <c r="V65" s="15" t="e">
        <f>IF(#REF!=0,"-",U65/#REF!)</f>
        <v>#REF!</v>
      </c>
      <c r="W65" s="15">
        <f>COUNTIFS('[1]Ticket review'!E:E,"&lt;01/12/2012",'[1]Ticket review'!E:E,"&gt;=01/11/2012",'[1]Ticket review'!B:B,"R5")</f>
        <v>0</v>
      </c>
      <c r="X65" s="15" t="e">
        <f>IF(#REF!=0,"-",W65/#REF!)</f>
        <v>#REF!</v>
      </c>
      <c r="Y65" s="15">
        <f>COUNTIFS('[1]Ticket review'!E:E,"&lt;01/01/2013",'[1]Ticket review'!E:E,"&gt;=01/12/2012",'[1]Ticket review'!B:B,"R5")</f>
        <v>0</v>
      </c>
      <c r="Z65" s="15" t="e">
        <f>IF(#REF!=0,"-",Y65/#REF!)</f>
        <v>#REF!</v>
      </c>
      <c r="AA65" s="15">
        <f>COUNTIFS('[1]Ticket review'!M:M,"&lt;01/10/2012",'[1]Ticket review'!M:M,"&gt;=01/09/2012",'[1]Ticket review'!J:J,"R5")</f>
        <v>0</v>
      </c>
      <c r="AB65" s="15" t="e">
        <f>IF(#REF!=0,"-",AA65/#REF!)</f>
        <v>#REF!</v>
      </c>
      <c r="AC65" s="15">
        <f>COUNTIFS('[1]Ticket review'!M:M,"&lt;01/11/2012",'[1]Ticket review'!M:M,"&gt;=01/10/2012",'[1]Ticket review'!J:J,"R5")</f>
        <v>0</v>
      </c>
      <c r="AD65" s="15" t="e">
        <f>IF(#REF!=0,"-",AC65/#REF!)</f>
        <v>#REF!</v>
      </c>
      <c r="AE65" s="15">
        <f>COUNTIFS('[1]Ticket review'!M:M,"&lt;01/12/2012",'[1]Ticket review'!M:M,"&gt;=01/11/2012",'[1]Ticket review'!J:J,"R5")</f>
        <v>0</v>
      </c>
      <c r="AF65" s="15" t="e">
        <f>IF(#REF!=0,"-",AE65/#REF!)</f>
        <v>#REF!</v>
      </c>
    </row>
    <row r="66" spans="1:32" ht="14.4" customHeight="1" x14ac:dyDescent="0.3">
      <c r="A66" s="26"/>
      <c r="B66" s="9"/>
      <c r="C66" s="15" t="str">
        <f t="shared" si="59"/>
        <v>F</v>
      </c>
      <c r="D66" s="15">
        <v>5</v>
      </c>
      <c r="E66" s="15">
        <f>COUNTIFS('[1]Ticket review'!E:E,"&lt;01/03/2012",'[1]Ticket review'!E:E,"&gt;=01/02/2012",'[1]Ticket review'!B:B,"RR")</f>
        <v>0</v>
      </c>
      <c r="F66" s="15" t="e">
        <f>IF(#REF!=0,"-",E66/#REF!)</f>
        <v>#REF!</v>
      </c>
      <c r="G66" s="15">
        <f>COUNTIFS('[1]Ticket review'!E:E,"&lt;01/04/2012",'[1]Ticket review'!E:E,"&gt;=01/03/2012",'[1]Ticket review'!B:B,"RR")</f>
        <v>0</v>
      </c>
      <c r="H66" s="15" t="e">
        <f>IF(#REF!=0,"-",G66/#REF!)</f>
        <v>#REF!</v>
      </c>
      <c r="I66" s="15">
        <f>COUNTIFS('[1]Ticket review'!E:E,"&lt;01/05/2012",'[1]Ticket review'!E:E,"&gt;=01/04/2012",'[1]Ticket review'!B:B,"RR")</f>
        <v>0</v>
      </c>
      <c r="J66" s="15" t="e">
        <f>IF(#REF!=0,"-",I66/#REF!)</f>
        <v>#REF!</v>
      </c>
      <c r="K66" s="15">
        <f>COUNTIFS('[1]Ticket review'!E:E,"&lt;01/06/2012",'[1]Ticket review'!E:E,"&gt;=01/05/2012",'[1]Ticket review'!B:B,"RR")</f>
        <v>0</v>
      </c>
      <c r="L66" s="15" t="e">
        <f>IF(#REF!=0,"-",K66/#REF!)</f>
        <v>#REF!</v>
      </c>
      <c r="M66" s="15">
        <f>COUNTIFS('[1]Ticket review'!E:E,"&lt;01/07/2012",'[1]Ticket review'!E:E,"&gt;=01/06/2012",'[1]Ticket review'!B:B,"RR")</f>
        <v>0</v>
      </c>
      <c r="N66" s="15" t="e">
        <f>IF(#REF!=0,"-",M66/#REF!)</f>
        <v>#REF!</v>
      </c>
      <c r="O66" s="15">
        <f>COUNTIFS('[1]Ticket review'!E:E,"&lt;01/08/2012",'[1]Ticket review'!E:E,"&gt;=01/07/2012",'[1]Ticket review'!B:B,"RR")</f>
        <v>0</v>
      </c>
      <c r="P66" s="15" t="e">
        <f>IF(#REF!=0,"-",O66/#REF!)</f>
        <v>#REF!</v>
      </c>
      <c r="Q66" s="15">
        <f>COUNTIFS('[1]Ticket review'!E:E,"&lt;01/09/2012",'[1]Ticket review'!E:E,"&gt;=01/08/2012",'[1]Ticket review'!B:B,"RR")</f>
        <v>0</v>
      </c>
      <c r="R66" s="15" t="e">
        <f>IF(#REF!=0,"-",Q66/#REF!)</f>
        <v>#REF!</v>
      </c>
      <c r="S66" s="15">
        <f>COUNTIFS('[1]Ticket review'!E:E,"&lt;01/10/2012",'[1]Ticket review'!E:E,"&gt;=01/09/2012",'[1]Ticket review'!B:B,"RR")</f>
        <v>0</v>
      </c>
      <c r="T66" s="15" t="e">
        <f>IF(#REF!=0,"-",S66/#REF!)</f>
        <v>#REF!</v>
      </c>
      <c r="U66" s="15">
        <f>COUNTIFS('[1]Ticket review'!E:E,"&lt;01/11/2012",'[1]Ticket review'!E:E,"&gt;=01/10/2012",'[1]Ticket review'!B:B,"RR")</f>
        <v>0</v>
      </c>
      <c r="V66" s="15" t="e">
        <f>IF(#REF!=0,"-",U66/#REF!)</f>
        <v>#REF!</v>
      </c>
      <c r="W66" s="15">
        <f>COUNTIFS('[1]Ticket review'!E:E,"&lt;01/12/2012",'[1]Ticket review'!E:E,"&gt;=01/11/2012",'[1]Ticket review'!B:B,"RR")</f>
        <v>0</v>
      </c>
      <c r="X66" s="15" t="e">
        <f>IF(#REF!=0,"-",W66/#REF!)</f>
        <v>#REF!</v>
      </c>
      <c r="Y66" s="15">
        <f>COUNTIFS('[1]Ticket review'!E:E,"&lt;01/01/2013",'[1]Ticket review'!E:E,"&gt;=01/12/2012",'[1]Ticket review'!B:B,"RR")</f>
        <v>0</v>
      </c>
      <c r="Z66" s="15" t="e">
        <f>IF(#REF!=0,"-",Y66/#REF!)</f>
        <v>#REF!</v>
      </c>
      <c r="AA66" s="15">
        <f>COUNTIFS('[1]Ticket review'!M:M,"&lt;01/10/2012",'[1]Ticket review'!M:M,"&gt;=01/09/2012",'[1]Ticket review'!J:J,"RR")</f>
        <v>0</v>
      </c>
      <c r="AB66" s="15" t="e">
        <f>IF(#REF!=0,"-",AA66/#REF!)</f>
        <v>#REF!</v>
      </c>
      <c r="AC66" s="15">
        <f>COUNTIFS('[1]Ticket review'!M:M,"&lt;01/11/2012",'[1]Ticket review'!M:M,"&gt;=01/10/2012",'[1]Ticket review'!J:J,"RR")</f>
        <v>0</v>
      </c>
      <c r="AD66" s="15" t="e">
        <f>IF(#REF!=0,"-",AC66/#REF!)</f>
        <v>#REF!</v>
      </c>
      <c r="AE66" s="15">
        <f>COUNTIFS('[1]Ticket review'!M:M,"&lt;01/12/2012",'[1]Ticket review'!M:M,"&gt;=01/11/2012",'[1]Ticket review'!J:J,"RR")</f>
        <v>0</v>
      </c>
      <c r="AF66" s="15" t="e">
        <f>IF(#REF!=0,"-",AE66/#REF!)</f>
        <v>#REF!</v>
      </c>
    </row>
    <row r="67" spans="1:32" x14ac:dyDescent="0.3">
      <c r="A67" s="26"/>
      <c r="B67" s="1" t="s">
        <v>0</v>
      </c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</row>
    <row r="68" spans="1:32" ht="14.4" customHeight="1" x14ac:dyDescent="0.3">
      <c r="A68" s="26"/>
      <c r="B68" s="10" t="s">
        <v>19</v>
      </c>
      <c r="C68" s="18" t="str">
        <f>+C39</f>
        <v>G</v>
      </c>
      <c r="D68" s="15">
        <v>5</v>
      </c>
      <c r="E68" s="18">
        <f>COUNTIFS('[1]Ticket review'!E:E,"&lt;01/03/2012",'[1]Ticket review'!E:E,"&gt;=01/02/2012",'[1]Ticket review'!B:B,"E1",'[1]Ticket review'!AB:AB,"Yes")</f>
        <v>0</v>
      </c>
      <c r="F68" s="15" t="str">
        <f>IF(E61=0,"-",E68/E61)</f>
        <v>-</v>
      </c>
      <c r="G68" s="18">
        <f>COUNTIFS('[1]Ticket review'!E:E,"&lt;01/04/2012",'[1]Ticket review'!E:E,"&gt;=01/03/2012",'[1]Ticket review'!B:B,"E1",'[1]Ticket review'!AB:AB,"Yes")</f>
        <v>0</v>
      </c>
      <c r="H68" s="15" t="str">
        <f>IF(G61=0,"-",G68/G61)</f>
        <v>-</v>
      </c>
      <c r="I68" s="18">
        <f>COUNTIFS('[1]Ticket review'!E:E,"&lt;01/05/2012",'[1]Ticket review'!E:E,"&gt;=01/04/2012",'[1]Ticket review'!B:B,"E1",'[1]Ticket review'!AB:AB,"Yes")</f>
        <v>0</v>
      </c>
      <c r="J68" s="15" t="str">
        <f>IF(I61=0,"-",I68/I61)</f>
        <v>-</v>
      </c>
      <c r="K68" s="18">
        <f>COUNTIFS('[1]Ticket review'!E:E,"&lt;01/06/2012",'[1]Ticket review'!E:E,"&gt;=01/05/2012",'[1]Ticket review'!B:B,"E1",'[1]Ticket review'!AB:AB,"Yes")</f>
        <v>0</v>
      </c>
      <c r="L68" s="15" t="str">
        <f>IF(K61=0,"-",K68/K61)</f>
        <v>-</v>
      </c>
      <c r="M68" s="18">
        <f>COUNTIFS('[1]Ticket review'!E:E,"&lt;01/07/2012",'[1]Ticket review'!E:E,"&gt;=01/06/2012",'[1]Ticket review'!B:B,"E1",'[1]Ticket review'!AB:AB,"Yes")</f>
        <v>0</v>
      </c>
      <c r="N68" s="15" t="str">
        <f>IF(M61=0,"-",M68/M61)</f>
        <v>-</v>
      </c>
      <c r="O68" s="18">
        <f>COUNTIFS('[1]Ticket review'!E:E,"&lt;01/08/2012",'[1]Ticket review'!E:E,"&gt;=01/07/2012",'[1]Ticket review'!B:B,"E1",'[1]Ticket review'!AB:AB,"Yes")</f>
        <v>0</v>
      </c>
      <c r="P68" s="15" t="str">
        <f>IF(O61=0,"-",O68/O61)</f>
        <v>-</v>
      </c>
      <c r="Q68" s="18">
        <f>COUNTIFS('[1]Ticket review'!E:E,"&lt;01/09/2012",'[1]Ticket review'!E:E,"&gt;=01/08/2012",'[1]Ticket review'!B:B,"E1",'[1]Ticket review'!AB:AB,"Yes")</f>
        <v>0</v>
      </c>
      <c r="R68" s="15" t="str">
        <f>IF(Q61=0,"-",Q68/Q61)</f>
        <v>-</v>
      </c>
      <c r="S68" s="18">
        <f>COUNTIFS('[1]Ticket review'!E:E,"&lt;01/10/2012",'[1]Ticket review'!E:E,"&gt;=01/09/2012",'[1]Ticket review'!B:B,"E1",'[1]Ticket review'!AB:AB,"Yes")</f>
        <v>0</v>
      </c>
      <c r="T68" s="15" t="str">
        <f>IF(S61=0,"-",S68/S61)</f>
        <v>-</v>
      </c>
      <c r="U68" s="18">
        <f>COUNTIFS('[1]Ticket review'!E:E,"&lt;01/11/2012",'[1]Ticket review'!E:E,"&gt;=01/10/2012",'[1]Ticket review'!B:B,"E1",'[1]Ticket review'!AB:AB,"Yes")</f>
        <v>0</v>
      </c>
      <c r="V68" s="15" t="str">
        <f>IF(U61=0,"-",U68/U61)</f>
        <v>-</v>
      </c>
      <c r="W68" s="18">
        <f>COUNTIFS('[1]Ticket review'!E:E,"&lt;01/12/2012",'[1]Ticket review'!E:E,"&gt;=01/11/2012",'[1]Ticket review'!B:B,"E1",'[1]Ticket review'!AB:AB,"Yes")</f>
        <v>0</v>
      </c>
      <c r="X68" s="15" t="str">
        <f>IF(W61=0,"-",W68/W61)</f>
        <v>-</v>
      </c>
      <c r="Y68" s="18">
        <f>COUNTIFS('[1]Ticket review'!E:E,"&lt;01/01/2013",'[1]Ticket review'!E:E,"&gt;=01/12/2012",'[1]Ticket review'!B:B,"E1",'[1]Ticket review'!AB:AB,"Yes")</f>
        <v>0</v>
      </c>
      <c r="Z68" s="15" t="str">
        <f>IF(Y61=0,"-",Y68/Y61)</f>
        <v>-</v>
      </c>
      <c r="AA68" s="18">
        <f>COUNTIFS('[1]Ticket review'!M:M,"&lt;01/10/2012",'[1]Ticket review'!M:M,"&gt;=01/09/2012",'[1]Ticket review'!J:J,"E1",'[1]Ticket review'!AJ:AJ,"Yes")</f>
        <v>0</v>
      </c>
      <c r="AB68" s="15" t="str">
        <f>IF(AA61=0,"-",AA68/AA61)</f>
        <v>-</v>
      </c>
      <c r="AC68" s="18">
        <f>COUNTIFS('[1]Ticket review'!M:M,"&lt;01/11/2012",'[1]Ticket review'!M:M,"&gt;=01/10/2012",'[1]Ticket review'!J:J,"E1",'[1]Ticket review'!AJ:AJ,"Yes")</f>
        <v>0</v>
      </c>
      <c r="AD68" s="15" t="str">
        <f>IF(AC61=0,"-",AC68/AC61)</f>
        <v>-</v>
      </c>
      <c r="AE68" s="18">
        <f>COUNTIFS('[1]Ticket review'!M:M,"&lt;01/12/2012",'[1]Ticket review'!M:M,"&gt;=01/11/2012",'[1]Ticket review'!J:J,"E1",'[1]Ticket review'!AJ:AJ,"Yes")</f>
        <v>0</v>
      </c>
      <c r="AF68" s="15" t="str">
        <f>IF(AE61=0,"-",AE68/AE61)</f>
        <v>-</v>
      </c>
    </row>
    <row r="69" spans="1:32" ht="14.4" customHeight="1" x14ac:dyDescent="0.3">
      <c r="A69" s="26"/>
      <c r="B69" s="11"/>
      <c r="C69" s="18" t="str">
        <f t="shared" ref="C69:C72" si="60">+C40</f>
        <v>H</v>
      </c>
      <c r="D69" s="15">
        <v>5</v>
      </c>
      <c r="E69" s="18">
        <f>COUNTIFS('[1]Ticket review'!E:E,"&lt;01/03/2012",'[1]Ticket review'!E:E,"&gt;=01/02/2012",'[1]Ticket review'!B:B,"E4",'[1]Ticket review'!AB:AB,"Yes")</f>
        <v>0</v>
      </c>
      <c r="F69" s="15" t="str">
        <f>IF(E62=0,"-",E69/E62)</f>
        <v>-</v>
      </c>
      <c r="G69" s="18">
        <f>COUNTIFS('[1]Ticket review'!E:E,"&lt;01/04/2012",'[1]Ticket review'!E:E,"&gt;=01/03/2012",'[1]Ticket review'!B:B,"E4",'[1]Ticket review'!AB:AB,"Yes")</f>
        <v>0</v>
      </c>
      <c r="H69" s="15" t="str">
        <f>IF(G62=0,"-",G69/G62)</f>
        <v>-</v>
      </c>
      <c r="I69" s="18">
        <f>COUNTIFS('[1]Ticket review'!E:E,"&lt;01/05/2012",'[1]Ticket review'!E:E,"&gt;=01/04/2012",'[1]Ticket review'!B:B,"E4",'[1]Ticket review'!AB:AB,"Yes")</f>
        <v>0</v>
      </c>
      <c r="J69" s="15" t="str">
        <f>IF(I62=0,"-",I69/I62)</f>
        <v>-</v>
      </c>
      <c r="K69" s="18">
        <f>COUNTIFS('[1]Ticket review'!E:E,"&lt;01/06/2012",'[1]Ticket review'!E:E,"&gt;=01/05/2012",'[1]Ticket review'!B:B,"E4",'[1]Ticket review'!AB:AB,"Yes")</f>
        <v>0</v>
      </c>
      <c r="L69" s="15" t="str">
        <f>IF(K62=0,"-",K69/K62)</f>
        <v>-</v>
      </c>
      <c r="M69" s="18">
        <f>COUNTIFS('[1]Ticket review'!E:E,"&lt;01/07/2012",'[1]Ticket review'!E:E,"&gt;=01/06/2012",'[1]Ticket review'!B:B,"E4",'[1]Ticket review'!AB:AB,"Yes")</f>
        <v>0</v>
      </c>
      <c r="N69" s="15" t="str">
        <f>IF(M62=0,"-",M69/M62)</f>
        <v>-</v>
      </c>
      <c r="O69" s="18">
        <f>COUNTIFS('[1]Ticket review'!E:E,"&lt;01/08/2012",'[1]Ticket review'!E:E,"&gt;=01/07/2012",'[1]Ticket review'!B:B,"E4",'[1]Ticket review'!AB:AB,"Yes")</f>
        <v>0</v>
      </c>
      <c r="P69" s="15" t="str">
        <f>IF(O62=0,"-",O69/O62)</f>
        <v>-</v>
      </c>
      <c r="Q69" s="18">
        <f>COUNTIFS('[1]Ticket review'!E:E,"&lt;01/09/2012",'[1]Ticket review'!E:E,"&gt;=01/08/2012",'[1]Ticket review'!B:B,"E4",'[1]Ticket review'!AB:AB,"Yes")</f>
        <v>0</v>
      </c>
      <c r="R69" s="15" t="str">
        <f>IF(Q62=0,"-",Q69/Q62)</f>
        <v>-</v>
      </c>
      <c r="S69" s="18">
        <f>COUNTIFS('[1]Ticket review'!E:E,"&lt;01/10/2012",'[1]Ticket review'!E:E,"&gt;=01/09/2012",'[1]Ticket review'!B:B,"E4",'[1]Ticket review'!AB:AB,"Yes")</f>
        <v>0</v>
      </c>
      <c r="T69" s="15" t="str">
        <f>IF(S62=0,"-",S69/S62)</f>
        <v>-</v>
      </c>
      <c r="U69" s="18">
        <f>COUNTIFS('[1]Ticket review'!E:E,"&lt;01/11/2012",'[1]Ticket review'!E:E,"&gt;=01/10/2012",'[1]Ticket review'!B:B,"E4",'[1]Ticket review'!AB:AB,"Yes")</f>
        <v>0</v>
      </c>
      <c r="V69" s="15" t="str">
        <f>IF(U62=0,"-",U69/U62)</f>
        <v>-</v>
      </c>
      <c r="W69" s="18">
        <f>COUNTIFS('[1]Ticket review'!E:E,"&lt;01/12/2012",'[1]Ticket review'!E:E,"&gt;=01/11/2012",'[1]Ticket review'!B:B,"E4",'[1]Ticket review'!AB:AB,"Yes")</f>
        <v>0</v>
      </c>
      <c r="X69" s="15" t="str">
        <f>IF(W62=0,"-",W69/W62)</f>
        <v>-</v>
      </c>
      <c r="Y69" s="18">
        <f>COUNTIFS('[1]Ticket review'!E:E,"&lt;01/01/2013",'[1]Ticket review'!E:E,"&gt;=01/12/2012",'[1]Ticket review'!B:B,"E4",'[1]Ticket review'!AB:AB,"Yes")</f>
        <v>0</v>
      </c>
      <c r="Z69" s="15" t="str">
        <f>IF(Y62=0,"-",Y69/Y62)</f>
        <v>-</v>
      </c>
      <c r="AA69" s="18">
        <f>COUNTIFS('[1]Ticket review'!M:M,"&lt;01/10/2012",'[1]Ticket review'!M:M,"&gt;=01/09/2012",'[1]Ticket review'!J:J,"E4",'[1]Ticket review'!AJ:AJ,"Yes")</f>
        <v>0</v>
      </c>
      <c r="AB69" s="15" t="str">
        <f>IF(AA62=0,"-",AA69/AA62)</f>
        <v>-</v>
      </c>
      <c r="AC69" s="18">
        <f>COUNTIFS('[1]Ticket review'!M:M,"&lt;01/11/2012",'[1]Ticket review'!M:M,"&gt;=01/10/2012",'[1]Ticket review'!J:J,"E4",'[1]Ticket review'!AJ:AJ,"Yes")</f>
        <v>0</v>
      </c>
      <c r="AD69" s="15" t="str">
        <f>IF(AC62=0,"-",AC69/AC62)</f>
        <v>-</v>
      </c>
      <c r="AE69" s="18">
        <f>COUNTIFS('[1]Ticket review'!M:M,"&lt;01/12/2012",'[1]Ticket review'!M:M,"&gt;=01/11/2012",'[1]Ticket review'!J:J,"E4",'[1]Ticket review'!AJ:AJ,"Yes")</f>
        <v>0</v>
      </c>
      <c r="AF69" s="15" t="str">
        <f>IF(AE62=0,"-",AE69/AE62)</f>
        <v>-</v>
      </c>
    </row>
    <row r="70" spans="1:32" ht="14.4" customHeight="1" x14ac:dyDescent="0.3">
      <c r="A70" s="26"/>
      <c r="B70" s="11"/>
      <c r="C70" s="18" t="str">
        <f t="shared" si="60"/>
        <v>I</v>
      </c>
      <c r="D70" s="15">
        <v>5</v>
      </c>
      <c r="E70" s="18">
        <f>COUNTIFS('[1]Ticket review'!E:E,"&lt;01/03/2012",'[1]Ticket review'!E:E,"&gt;=01/02/2012",'[1]Ticket review'!B:B,"R1",'[1]Ticket review'!AB:AB,"Yes")</f>
        <v>0</v>
      </c>
      <c r="F70" s="15" t="str">
        <f>IF(E63=0,"-",E70/E63)</f>
        <v>-</v>
      </c>
      <c r="G70" s="18">
        <f>COUNTIFS('[1]Ticket review'!E:E,"&lt;01/04/2012",'[1]Ticket review'!E:E,"&gt;=01/03/2012",'[1]Ticket review'!B:B,"R1",'[1]Ticket review'!AB:AB,"Yes")</f>
        <v>0</v>
      </c>
      <c r="H70" s="15" t="str">
        <f>IF(G63=0,"-",G70/G63)</f>
        <v>-</v>
      </c>
      <c r="I70" s="18">
        <f>COUNTIFS('[1]Ticket review'!E:E,"&lt;01/05/2012",'[1]Ticket review'!E:E,"&gt;=01/04/2012",'[1]Ticket review'!B:B,"R1",'[1]Ticket review'!AB:AB,"Yes")</f>
        <v>0</v>
      </c>
      <c r="J70" s="15" t="str">
        <f>IF(I63=0,"-",I70/I63)</f>
        <v>-</v>
      </c>
      <c r="K70" s="18">
        <f>COUNTIFS('[1]Ticket review'!E:E,"&lt;01/06/2012",'[1]Ticket review'!E:E,"&gt;=01/05/2012",'[1]Ticket review'!B:B,"R1",'[1]Ticket review'!AB:AB,"Yes")</f>
        <v>0</v>
      </c>
      <c r="L70" s="15" t="str">
        <f>IF(K63=0,"-",K70/K63)</f>
        <v>-</v>
      </c>
      <c r="M70" s="18">
        <f>COUNTIFS('[1]Ticket review'!E:E,"&lt;01/07/2012",'[1]Ticket review'!E:E,"&gt;=01/06/2012",'[1]Ticket review'!B:B,"R1",'[1]Ticket review'!AB:AB,"Yes")</f>
        <v>0</v>
      </c>
      <c r="N70" s="15" t="str">
        <f>IF(M63=0,"-",M70/M63)</f>
        <v>-</v>
      </c>
      <c r="O70" s="18">
        <f>COUNTIFS('[1]Ticket review'!E:E,"&lt;01/08/2012",'[1]Ticket review'!E:E,"&gt;=01/07/2012",'[1]Ticket review'!B:B,"R1",'[1]Ticket review'!AB:AB,"Yes")</f>
        <v>0</v>
      </c>
      <c r="P70" s="15" t="str">
        <f>IF(O63=0,"-",O70/O63)</f>
        <v>-</v>
      </c>
      <c r="Q70" s="18">
        <f>COUNTIFS('[1]Ticket review'!E:E,"&lt;01/09/2012",'[1]Ticket review'!E:E,"&gt;=01/08/2012",'[1]Ticket review'!B:B,"R1",'[1]Ticket review'!AB:AB,"Yes")</f>
        <v>0</v>
      </c>
      <c r="R70" s="15" t="str">
        <f>IF(Q63=0,"-",Q70/Q63)</f>
        <v>-</v>
      </c>
      <c r="S70" s="18">
        <f>COUNTIFS('[1]Ticket review'!E:E,"&lt;01/10/2012",'[1]Ticket review'!E:E,"&gt;=01/09/2012",'[1]Ticket review'!B:B,"R1",'[1]Ticket review'!AB:AB,"Yes")</f>
        <v>0</v>
      </c>
      <c r="T70" s="15" t="str">
        <f>IF(S63=0,"-",S70/S63)</f>
        <v>-</v>
      </c>
      <c r="U70" s="18">
        <f>COUNTIFS('[1]Ticket review'!E:E,"&lt;01/11/2012",'[1]Ticket review'!E:E,"&gt;=01/10/2012",'[1]Ticket review'!B:B,"R1",'[1]Ticket review'!AB:AB,"Yes")</f>
        <v>0</v>
      </c>
      <c r="V70" s="15" t="str">
        <f>IF(U63=0,"-",U70/U63)</f>
        <v>-</v>
      </c>
      <c r="W70" s="18">
        <f>COUNTIFS('[1]Ticket review'!E:E,"&lt;01/12/2012",'[1]Ticket review'!E:E,"&gt;=01/11/2012",'[1]Ticket review'!B:B,"R1",'[1]Ticket review'!AB:AB,"Yes")</f>
        <v>0</v>
      </c>
      <c r="X70" s="15" t="str">
        <f>IF(W63=0,"-",W70/W63)</f>
        <v>-</v>
      </c>
      <c r="Y70" s="18">
        <f>COUNTIFS('[1]Ticket review'!E:E,"&lt;01/01/2013",'[1]Ticket review'!E:E,"&gt;=01/12/2012",'[1]Ticket review'!B:B,"R1",'[1]Ticket review'!AB:AB,"Yes")</f>
        <v>0</v>
      </c>
      <c r="Z70" s="15" t="str">
        <f>IF(Y63=0,"-",Y70/Y63)</f>
        <v>-</v>
      </c>
      <c r="AA70" s="18">
        <f>COUNTIFS('[1]Ticket review'!M:M,"&lt;01/10/2012",'[1]Ticket review'!M:M,"&gt;=01/09/2012",'[1]Ticket review'!J:J,"R1",'[1]Ticket review'!AJ:AJ,"Yes")</f>
        <v>0</v>
      </c>
      <c r="AB70" s="15" t="str">
        <f>IF(AA63=0,"-",AA70/AA63)</f>
        <v>-</v>
      </c>
      <c r="AC70" s="18">
        <f>COUNTIFS('[1]Ticket review'!M:M,"&lt;01/11/2012",'[1]Ticket review'!M:M,"&gt;=01/10/2012",'[1]Ticket review'!J:J,"R1",'[1]Ticket review'!AJ:AJ,"Yes")</f>
        <v>0</v>
      </c>
      <c r="AD70" s="15" t="str">
        <f>IF(AC63=0,"-",AC70/AC63)</f>
        <v>-</v>
      </c>
      <c r="AE70" s="18">
        <f>COUNTIFS('[1]Ticket review'!M:M,"&lt;01/12/2012",'[1]Ticket review'!M:M,"&gt;=01/11/2012",'[1]Ticket review'!J:J,"R1",'[1]Ticket review'!AJ:AJ,"Yes")</f>
        <v>0</v>
      </c>
      <c r="AF70" s="15" t="str">
        <f>IF(AE63=0,"-",AE70/AE63)</f>
        <v>-</v>
      </c>
    </row>
    <row r="71" spans="1:32" ht="14.4" customHeight="1" x14ac:dyDescent="0.3">
      <c r="A71" s="26"/>
      <c r="B71" s="11"/>
      <c r="C71" s="18" t="str">
        <f t="shared" si="60"/>
        <v>J</v>
      </c>
      <c r="D71" s="15">
        <v>5</v>
      </c>
      <c r="E71" s="18">
        <f>COUNTIFS('[1]Ticket review'!E:E,"&lt;01/03/2012",'[1]Ticket review'!E:E,"&gt;=01/02/2012",'[1]Ticket review'!B:B,"R3",'[1]Ticket review'!AB:AB,"Yes")</f>
        <v>0</v>
      </c>
      <c r="F71" s="15" t="str">
        <f>IF(E64=0,"-",E71/E64)</f>
        <v>-</v>
      </c>
      <c r="G71" s="18">
        <f>COUNTIFS('[1]Ticket review'!E:E,"&lt;01/04/2012",'[1]Ticket review'!E:E,"&gt;=01/03/2012",'[1]Ticket review'!B:B,"R3",'[1]Ticket review'!AB:AB,"Yes")</f>
        <v>1</v>
      </c>
      <c r="H71" s="15">
        <f>IF(G64=0,"-",G71/G64)</f>
        <v>1</v>
      </c>
      <c r="I71" s="18">
        <f>COUNTIFS('[1]Ticket review'!E:E,"&lt;01/05/2012",'[1]Ticket review'!E:E,"&gt;=01/04/2012",'[1]Ticket review'!B:B,"R3",'[1]Ticket review'!AB:AB,"Yes")</f>
        <v>0</v>
      </c>
      <c r="J71" s="15" t="str">
        <f>IF(I64=0,"-",I71/I64)</f>
        <v>-</v>
      </c>
      <c r="K71" s="18">
        <f>COUNTIFS('[1]Ticket review'!E:E,"&lt;01/06/2012",'[1]Ticket review'!E:E,"&gt;=01/05/2012",'[1]Ticket review'!B:B,"R3",'[1]Ticket review'!AB:AB,"Yes")</f>
        <v>0</v>
      </c>
      <c r="L71" s="15" t="str">
        <f>IF(K64=0,"-",K71/K64)</f>
        <v>-</v>
      </c>
      <c r="M71" s="18">
        <f>COUNTIFS('[1]Ticket review'!E:E,"&lt;01/07/2012",'[1]Ticket review'!E:E,"&gt;=01/06/2012",'[1]Ticket review'!B:B,"R3",'[1]Ticket review'!AB:AB,"Yes")</f>
        <v>0</v>
      </c>
      <c r="N71" s="15" t="str">
        <f>IF(M64=0,"-",M71/M64)</f>
        <v>-</v>
      </c>
      <c r="O71" s="18">
        <f>COUNTIFS('[1]Ticket review'!E:E,"&lt;01/08/2012",'[1]Ticket review'!E:E,"&gt;=01/07/2012",'[1]Ticket review'!B:B,"R3",'[1]Ticket review'!AB:AB,"Yes")</f>
        <v>0</v>
      </c>
      <c r="P71" s="15" t="str">
        <f>IF(O64=0,"-",O71/O64)</f>
        <v>-</v>
      </c>
      <c r="Q71" s="18">
        <f>COUNTIFS('[1]Ticket review'!E:E,"&lt;01/09/2012",'[1]Ticket review'!E:E,"&gt;=01/08/2012",'[1]Ticket review'!B:B,"R3",'[1]Ticket review'!AB:AB,"Yes")</f>
        <v>0</v>
      </c>
      <c r="R71" s="15" t="str">
        <f>IF(Q64=0,"-",Q71/Q64)</f>
        <v>-</v>
      </c>
      <c r="S71" s="18">
        <f>COUNTIFS('[1]Ticket review'!E:E,"&lt;01/10/2012",'[1]Ticket review'!E:E,"&gt;=01/09/2012",'[1]Ticket review'!B:B,"R3",'[1]Ticket review'!AB:AB,"Yes")</f>
        <v>0</v>
      </c>
      <c r="T71" s="15" t="str">
        <f>IF(S64=0,"-",S71/S64)</f>
        <v>-</v>
      </c>
      <c r="U71" s="18">
        <f>COUNTIFS('[1]Ticket review'!E:E,"&lt;01/11/2012",'[1]Ticket review'!E:E,"&gt;=01/10/2012",'[1]Ticket review'!B:B,"R3",'[1]Ticket review'!AB:AB,"Yes")</f>
        <v>0</v>
      </c>
      <c r="V71" s="15" t="str">
        <f>IF(U64=0,"-",U71/U64)</f>
        <v>-</v>
      </c>
      <c r="W71" s="18">
        <f>COUNTIFS('[1]Ticket review'!E:E,"&lt;01/12/2012",'[1]Ticket review'!E:E,"&gt;=01/11/2012",'[1]Ticket review'!B:B,"R3",'[1]Ticket review'!AB:AB,"Yes")</f>
        <v>0</v>
      </c>
      <c r="X71" s="15" t="str">
        <f>IF(W64=0,"-",W71/W64)</f>
        <v>-</v>
      </c>
      <c r="Y71" s="18">
        <f>COUNTIFS('[1]Ticket review'!E:E,"&lt;01/01/2013",'[1]Ticket review'!E:E,"&gt;=01/12/2012",'[1]Ticket review'!B:B,"R3",'[1]Ticket review'!AB:AB,"Yes")</f>
        <v>0</v>
      </c>
      <c r="Z71" s="15" t="str">
        <f>IF(Y64=0,"-",Y71/Y64)</f>
        <v>-</v>
      </c>
      <c r="AA71" s="18">
        <f>COUNTIFS('[1]Ticket review'!M:M,"&lt;01/10/2012",'[1]Ticket review'!M:M,"&gt;=01/09/2012",'[1]Ticket review'!J:J,"R3",'[1]Ticket review'!AJ:AJ,"Yes")</f>
        <v>0</v>
      </c>
      <c r="AB71" s="15" t="str">
        <f>IF(AA64=0,"-",AA71/AA64)</f>
        <v>-</v>
      </c>
      <c r="AC71" s="18">
        <f>COUNTIFS('[1]Ticket review'!M:M,"&lt;01/11/2012",'[1]Ticket review'!M:M,"&gt;=01/10/2012",'[1]Ticket review'!J:J,"R3",'[1]Ticket review'!AJ:AJ,"Yes")</f>
        <v>0</v>
      </c>
      <c r="AD71" s="15" t="str">
        <f>IF(AC64=0,"-",AC71/AC64)</f>
        <v>-</v>
      </c>
      <c r="AE71" s="18">
        <f>COUNTIFS('[1]Ticket review'!M:M,"&lt;01/12/2012",'[1]Ticket review'!M:M,"&gt;=01/11/2012",'[1]Ticket review'!J:J,"R3",'[1]Ticket review'!AJ:AJ,"Yes")</f>
        <v>0</v>
      </c>
      <c r="AF71" s="15" t="str">
        <f>IF(AE64=0,"-",AE71/AE64)</f>
        <v>-</v>
      </c>
    </row>
    <row r="72" spans="1:32" ht="14.4" customHeight="1" x14ac:dyDescent="0.3">
      <c r="A72" s="26"/>
      <c r="B72" s="12"/>
      <c r="C72" s="18" t="str">
        <f t="shared" si="60"/>
        <v>K</v>
      </c>
      <c r="D72" s="15">
        <v>5</v>
      </c>
      <c r="E72" s="18">
        <f>COUNTIFS('[1]Ticket review'!E:E,"&lt;01/03/2012",'[1]Ticket review'!E:E,"&gt;=01/02/2012",'[1]Ticket review'!B:B,"R5",'[1]Ticket review'!AB:AB,"Yes")</f>
        <v>0</v>
      </c>
      <c r="F72" s="15" t="str">
        <f>IF(E65=0,"-",E72/E65)</f>
        <v>-</v>
      </c>
      <c r="G72" s="18">
        <f>COUNTIFS('[1]Ticket review'!E:E,"&lt;01/04/2012",'[1]Ticket review'!E:E,"&gt;=01/03/2012",'[1]Ticket review'!B:B,"R5",'[1]Ticket review'!AB:AB,"Yes")</f>
        <v>0</v>
      </c>
      <c r="H72" s="15" t="str">
        <f>IF(G65=0,"-",G72/G65)</f>
        <v>-</v>
      </c>
      <c r="I72" s="18">
        <f>COUNTIFS('[1]Ticket review'!E:E,"&lt;01/05/2012",'[1]Ticket review'!E:E,"&gt;=01/04/2012",'[1]Ticket review'!B:B,"R5",'[1]Ticket review'!AB:AB,"Yes")</f>
        <v>0</v>
      </c>
      <c r="J72" s="15" t="str">
        <f>IF(I65=0,"-",I72/I65)</f>
        <v>-</v>
      </c>
      <c r="K72" s="18">
        <f>COUNTIFS('[1]Ticket review'!E:E,"&lt;01/06/2012",'[1]Ticket review'!E:E,"&gt;=01/05/2012",'[1]Ticket review'!B:B,"R5",'[1]Ticket review'!AB:AB,"Yes")</f>
        <v>0</v>
      </c>
      <c r="L72" s="15" t="str">
        <f>IF(K65=0,"-",K72/K65)</f>
        <v>-</v>
      </c>
      <c r="M72" s="18">
        <f>COUNTIFS('[1]Ticket review'!E:E,"&lt;01/07/2012",'[1]Ticket review'!E:E,"&gt;=01/06/2012",'[1]Ticket review'!B:B,"R5",'[1]Ticket review'!AB:AB,"Yes")</f>
        <v>0</v>
      </c>
      <c r="N72" s="15" t="str">
        <f>IF(M65=0,"-",M72/M65)</f>
        <v>-</v>
      </c>
      <c r="O72" s="18">
        <f>COUNTIFS('[1]Ticket review'!E:E,"&lt;01/08/2012",'[1]Ticket review'!E:E,"&gt;=01/07/2012",'[1]Ticket review'!B:B,"R5",'[1]Ticket review'!AB:AB,"Yes")</f>
        <v>0</v>
      </c>
      <c r="P72" s="15" t="str">
        <f>IF(O65=0,"-",O72/O65)</f>
        <v>-</v>
      </c>
      <c r="Q72" s="18">
        <f>COUNTIFS('[1]Ticket review'!E:E,"&lt;01/09/2012",'[1]Ticket review'!E:E,"&gt;=01/08/2012",'[1]Ticket review'!B:B,"R5",'[1]Ticket review'!AB:AB,"Yes")</f>
        <v>0</v>
      </c>
      <c r="R72" s="15" t="str">
        <f>IF(Q65=0,"-",Q72/Q65)</f>
        <v>-</v>
      </c>
      <c r="S72" s="18">
        <f>COUNTIFS('[1]Ticket review'!E:E,"&lt;01/10/2012",'[1]Ticket review'!E:E,"&gt;=01/09/2012",'[1]Ticket review'!B:B,"R5",'[1]Ticket review'!AB:AB,"Yes")</f>
        <v>0</v>
      </c>
      <c r="T72" s="15" t="str">
        <f>IF(S65=0,"-",S72/S65)</f>
        <v>-</v>
      </c>
      <c r="U72" s="18">
        <f>COUNTIFS('[1]Ticket review'!E:E,"&lt;01/11/2012",'[1]Ticket review'!E:E,"&gt;=01/10/2012",'[1]Ticket review'!B:B,"R5",'[1]Ticket review'!AB:AB,"Yes")</f>
        <v>0</v>
      </c>
      <c r="V72" s="15" t="str">
        <f>IF(U65=0,"-",U72/U65)</f>
        <v>-</v>
      </c>
      <c r="W72" s="18">
        <f>COUNTIFS('[1]Ticket review'!E:E,"&lt;01/12/2012",'[1]Ticket review'!E:E,"&gt;=01/11/2012",'[1]Ticket review'!B:B,"R5",'[1]Ticket review'!AB:AB,"Yes")</f>
        <v>0</v>
      </c>
      <c r="X72" s="15" t="str">
        <f>IF(W65=0,"-",W72/W65)</f>
        <v>-</v>
      </c>
      <c r="Y72" s="18">
        <f>COUNTIFS('[1]Ticket review'!E:E,"&lt;01/01/2013",'[1]Ticket review'!E:E,"&gt;=01/12/2012",'[1]Ticket review'!B:B,"R5",'[1]Ticket review'!AB:AB,"Yes")</f>
        <v>0</v>
      </c>
      <c r="Z72" s="15" t="str">
        <f>IF(Y65=0,"-",Y72/Y65)</f>
        <v>-</v>
      </c>
      <c r="AA72" s="18">
        <f>COUNTIFS('[1]Ticket review'!M:M,"&lt;01/10/2012",'[1]Ticket review'!M:M,"&gt;=01/09/2012",'[1]Ticket review'!J:J,"R5",'[1]Ticket review'!AJ:AJ,"Yes")</f>
        <v>0</v>
      </c>
      <c r="AB72" s="15" t="str">
        <f>IF(AA65=0,"-",AA72/AA65)</f>
        <v>-</v>
      </c>
      <c r="AC72" s="18">
        <f>COUNTIFS('[1]Ticket review'!M:M,"&lt;01/11/2012",'[1]Ticket review'!M:M,"&gt;=01/10/2012",'[1]Ticket review'!J:J,"R5",'[1]Ticket review'!AJ:AJ,"Yes")</f>
        <v>0</v>
      </c>
      <c r="AD72" s="15" t="str">
        <f>IF(AC65=0,"-",AC72/AC65)</f>
        <v>-</v>
      </c>
      <c r="AE72" s="18">
        <f>COUNTIFS('[1]Ticket review'!M:M,"&lt;01/12/2012",'[1]Ticket review'!M:M,"&gt;=01/11/2012",'[1]Ticket review'!J:J,"R5",'[1]Ticket review'!AJ:AJ,"Yes")</f>
        <v>0</v>
      </c>
      <c r="AF72" s="15" t="str">
        <f>IF(AE65=0,"-",AE72/AE65)</f>
        <v>-</v>
      </c>
    </row>
    <row r="73" spans="1:32" x14ac:dyDescent="0.3">
      <c r="A73" s="26"/>
      <c r="B73" s="1" t="s">
        <v>1</v>
      </c>
      <c r="C73" s="19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</row>
    <row r="74" spans="1:32" ht="14.4" customHeight="1" x14ac:dyDescent="0.3">
      <c r="A74" s="26"/>
      <c r="B74" s="10" t="s">
        <v>20</v>
      </c>
      <c r="C74" s="18" t="str">
        <f>+C45</f>
        <v>L</v>
      </c>
      <c r="D74" s="15">
        <v>5</v>
      </c>
      <c r="E74" s="18">
        <f>COUNTIFS('[1]Ticket review'!E:E,"&lt;01/03/2012",'[1]Ticket review'!E:E,"&gt;=01/02/2012",'[1]Ticket review'!B:B,"E1",'[1]Ticket review'!AE:AE,"Yes")</f>
        <v>0</v>
      </c>
      <c r="F74" s="15" t="str">
        <f t="shared" ref="F74:F79" si="61">IF(E61=0,"-",E74/E61)</f>
        <v>-</v>
      </c>
      <c r="G74" s="18">
        <f>COUNTIFS('[1]Ticket review'!E:E,"&lt;01/04/2012",'[1]Ticket review'!E:E,"&gt;=01/03/2012",'[1]Ticket review'!B:B,"E1",'[1]Ticket review'!AE:AE,"Yes")</f>
        <v>0</v>
      </c>
      <c r="H74" s="15" t="str">
        <f t="shared" ref="H74:H79" si="62">IF(G61=0,"-",G74/G61)</f>
        <v>-</v>
      </c>
      <c r="I74" s="18">
        <f>COUNTIFS('[1]Ticket review'!E:E,"&lt;01/05/2012",'[1]Ticket review'!E:E,"&gt;=01/04/2012",'[1]Ticket review'!B:B,"E1",'[1]Ticket review'!AE:AE,"Yes")</f>
        <v>0</v>
      </c>
      <c r="J74" s="15" t="str">
        <f t="shared" ref="J74:J79" si="63">IF(I61=0,"-",I74/I61)</f>
        <v>-</v>
      </c>
      <c r="K74" s="18">
        <f>COUNTIFS('[1]Ticket review'!E:E,"&lt;01/06/2012",'[1]Ticket review'!E:E,"&gt;=01/05/2012",'[1]Ticket review'!B:B,"E1",'[1]Ticket review'!AE:AE,"Yes")</f>
        <v>0</v>
      </c>
      <c r="L74" s="15" t="str">
        <f t="shared" ref="L74:L79" si="64">IF(K61=0,"-",K74/K61)</f>
        <v>-</v>
      </c>
      <c r="M74" s="18">
        <f>COUNTIFS('[1]Ticket review'!E:E,"&lt;01/07/2012",'[1]Ticket review'!E:E,"&gt;=01/06/2012",'[1]Ticket review'!B:B,"E1",'[1]Ticket review'!AE:AE,"Yes")</f>
        <v>0</v>
      </c>
      <c r="N74" s="15" t="str">
        <f>IF(M61=0,"-",M74/M61)</f>
        <v>-</v>
      </c>
      <c r="O74" s="18">
        <f>COUNTIFS('[1]Ticket review'!E:E,"&lt;01/08/2012",'[1]Ticket review'!E:E,"&gt;=01/07/2012",'[1]Ticket review'!B:B,"E1",'[1]Ticket review'!AE:AE,"Yes")</f>
        <v>0</v>
      </c>
      <c r="P74" s="15" t="str">
        <f>IF(O61=0,"-",O74/O61)</f>
        <v>-</v>
      </c>
      <c r="Q74" s="18">
        <f>COUNTIFS('[1]Ticket review'!E:E,"&lt;01/09/2012",'[1]Ticket review'!E:E,"&gt;=01/08/2012",'[1]Ticket review'!B:B,"E1",'[1]Ticket review'!AE:AE,"Yes")</f>
        <v>0</v>
      </c>
      <c r="R74" s="15" t="str">
        <f t="shared" ref="R74:R79" si="65">IF(Q61=0,"-",Q74/Q61)</f>
        <v>-</v>
      </c>
      <c r="S74" s="18">
        <f>COUNTIFS('[1]Ticket review'!E:E,"&lt;01/10/2012",'[1]Ticket review'!E:E,"&gt;=01/09/2012",'[1]Ticket review'!B:B,"E1",'[1]Ticket review'!AE:AE,"Yes")</f>
        <v>0</v>
      </c>
      <c r="T74" s="15" t="str">
        <f t="shared" ref="T74:T79" si="66">IF(S61=0,"-",S74/S61)</f>
        <v>-</v>
      </c>
      <c r="U74" s="18">
        <f>COUNTIFS('[1]Ticket review'!E:E,"&lt;01/11/2012",'[1]Ticket review'!E:E,"&gt;=01/10/2012",'[1]Ticket review'!B:B,"E1",'[1]Ticket review'!AE:AE,"Yes")</f>
        <v>0</v>
      </c>
      <c r="V74" s="15" t="str">
        <f t="shared" ref="V74:V79" si="67">IF(U61=0,"-",U74/U61)</f>
        <v>-</v>
      </c>
      <c r="W74" s="18">
        <f>COUNTIFS('[1]Ticket review'!E:E,"&lt;01/12/2012",'[1]Ticket review'!E:E,"&gt;=01/11/2012",'[1]Ticket review'!B:B,"E1",'[1]Ticket review'!AE:AE,"Yes")</f>
        <v>0</v>
      </c>
      <c r="X74" s="15" t="str">
        <f t="shared" ref="X74:X79" si="68">IF(W61=0,"-",W74/W61)</f>
        <v>-</v>
      </c>
      <c r="Y74" s="18">
        <f>COUNTIFS('[1]Ticket review'!E:E,"&lt;01/01/2013",'[1]Ticket review'!E:E,"&gt;=01/12/2012",'[1]Ticket review'!B:B,"E1",'[1]Ticket review'!AE:AE,"Yes")</f>
        <v>0</v>
      </c>
      <c r="Z74" s="15" t="str">
        <f t="shared" ref="Z74:Z79" si="69">IF(Y61=0,"-",Y74/Y61)</f>
        <v>-</v>
      </c>
      <c r="AA74" s="18">
        <f>COUNTIFS('[1]Ticket review'!M:M,"&lt;01/10/2012",'[1]Ticket review'!M:M,"&gt;=01/09/2012",'[1]Ticket review'!J:J,"E1",'[1]Ticket review'!AM:AM,"Yes")</f>
        <v>0</v>
      </c>
      <c r="AB74" s="15" t="str">
        <f t="shared" ref="AB74:AB79" si="70">IF(AA61=0,"-",AA74/AA61)</f>
        <v>-</v>
      </c>
      <c r="AC74" s="18">
        <f>COUNTIFS('[1]Ticket review'!M:M,"&lt;01/11/2012",'[1]Ticket review'!M:M,"&gt;=01/10/2012",'[1]Ticket review'!J:J,"E1",'[1]Ticket review'!AM:AM,"Yes")</f>
        <v>0</v>
      </c>
      <c r="AD74" s="15" t="str">
        <f t="shared" ref="AD74:AD79" si="71">IF(AC61=0,"-",AC74/AC61)</f>
        <v>-</v>
      </c>
      <c r="AE74" s="18">
        <f>COUNTIFS('[1]Ticket review'!M:M,"&lt;01/12/2012",'[1]Ticket review'!M:M,"&gt;=01/11/2012",'[1]Ticket review'!J:J,"E1",'[1]Ticket review'!AM:AM,"Yes")</f>
        <v>0</v>
      </c>
      <c r="AF74" s="15" t="str">
        <f t="shared" ref="AF74:AF79" si="72">IF(AE61=0,"-",AE74/AE61)</f>
        <v>-</v>
      </c>
    </row>
    <row r="75" spans="1:32" ht="14.4" customHeight="1" x14ac:dyDescent="0.3">
      <c r="A75" s="26"/>
      <c r="B75" s="11"/>
      <c r="C75" s="18" t="str">
        <f t="shared" ref="C75:C79" si="73">+C46</f>
        <v>M</v>
      </c>
      <c r="D75" s="15">
        <v>5</v>
      </c>
      <c r="E75" s="18">
        <f>COUNTIFS('[1]Ticket review'!E:E,"&lt;01/03/2012",'[1]Ticket review'!E:E,"&gt;=01/02/2012",'[1]Ticket review'!B:B,"E4",'[1]Ticket review'!AE:AE,"Yes")</f>
        <v>0</v>
      </c>
      <c r="F75" s="15" t="str">
        <f t="shared" si="61"/>
        <v>-</v>
      </c>
      <c r="G75" s="18">
        <f>COUNTIFS('[1]Ticket review'!E:E,"&lt;01/04/2012",'[1]Ticket review'!E:E,"&gt;=01/03/2012",'[1]Ticket review'!B:B,"E4",'[1]Ticket review'!AE:AE,"Yes")</f>
        <v>0</v>
      </c>
      <c r="H75" s="15" t="str">
        <f t="shared" si="62"/>
        <v>-</v>
      </c>
      <c r="I75" s="18">
        <f>COUNTIFS('[1]Ticket review'!E:E,"&lt;01/05/2012",'[1]Ticket review'!E:E,"&gt;=01/04/2012",'[1]Ticket review'!B:B,"E4",'[1]Ticket review'!AE:AE,"Yes")</f>
        <v>0</v>
      </c>
      <c r="J75" s="15" t="str">
        <f t="shared" si="63"/>
        <v>-</v>
      </c>
      <c r="K75" s="18">
        <f>COUNTIFS('[1]Ticket review'!E:E,"&lt;01/06/2012",'[1]Ticket review'!E:E,"&gt;=01/05/2012",'[1]Ticket review'!B:B,"E4",'[1]Ticket review'!AE:AE,"Yes")</f>
        <v>0</v>
      </c>
      <c r="L75" s="15" t="str">
        <f t="shared" si="64"/>
        <v>-</v>
      </c>
      <c r="M75" s="18">
        <f>COUNTIFS('[1]Ticket review'!E:E,"&lt;01/07/2012",'[1]Ticket review'!E:E,"&gt;=01/06/2012",'[1]Ticket review'!B:B,"E4",'[1]Ticket review'!AE:AE,"Yes")</f>
        <v>0</v>
      </c>
      <c r="N75" s="15" t="str">
        <f>IF(M62=0,"-",M75/M62)</f>
        <v>-</v>
      </c>
      <c r="O75" s="18">
        <f>COUNTIFS('[1]Ticket review'!E:E,"&lt;01/08/2012",'[1]Ticket review'!E:E,"&gt;=01/07/2012",'[1]Ticket review'!B:B,"E4",'[1]Ticket review'!AE:AE,"Yes")</f>
        <v>0</v>
      </c>
      <c r="P75" s="15" t="str">
        <f>IF(O62=0,"-",O75/O62)</f>
        <v>-</v>
      </c>
      <c r="Q75" s="18">
        <f>COUNTIFS('[1]Ticket review'!E:E,"&lt;01/09/2012",'[1]Ticket review'!E:E,"&gt;=01/08/2012",'[1]Ticket review'!B:B,"E4",'[1]Ticket review'!AE:AE,"Yes")</f>
        <v>0</v>
      </c>
      <c r="R75" s="15" t="str">
        <f t="shared" si="65"/>
        <v>-</v>
      </c>
      <c r="S75" s="18">
        <f>COUNTIFS('[1]Ticket review'!E:E,"&lt;01/10/2012",'[1]Ticket review'!E:E,"&gt;=01/09/2012",'[1]Ticket review'!B:B,"E4",'[1]Ticket review'!AE:AE,"Yes")</f>
        <v>0</v>
      </c>
      <c r="T75" s="15" t="str">
        <f t="shared" si="66"/>
        <v>-</v>
      </c>
      <c r="U75" s="18">
        <f>COUNTIFS('[1]Ticket review'!E:E,"&lt;01/11/2012",'[1]Ticket review'!E:E,"&gt;=01/10/2012",'[1]Ticket review'!B:B,"E4",'[1]Ticket review'!AE:AE,"Yes")</f>
        <v>0</v>
      </c>
      <c r="V75" s="15" t="str">
        <f t="shared" si="67"/>
        <v>-</v>
      </c>
      <c r="W75" s="18">
        <f>COUNTIFS('[1]Ticket review'!E:E,"&lt;01/12/2012",'[1]Ticket review'!E:E,"&gt;=01/11/2012",'[1]Ticket review'!B:B,"E4",'[1]Ticket review'!AE:AE,"Yes")</f>
        <v>0</v>
      </c>
      <c r="X75" s="15" t="str">
        <f t="shared" si="68"/>
        <v>-</v>
      </c>
      <c r="Y75" s="18">
        <f>COUNTIFS('[1]Ticket review'!E:E,"&lt;01/01/2013",'[1]Ticket review'!E:E,"&gt;=01/12/2012",'[1]Ticket review'!B:B,"E4",'[1]Ticket review'!AE:AE,"Yes")</f>
        <v>0</v>
      </c>
      <c r="Z75" s="15" t="str">
        <f t="shared" si="69"/>
        <v>-</v>
      </c>
      <c r="AA75" s="18">
        <f>COUNTIFS('[1]Ticket review'!M:M,"&lt;01/10/2012",'[1]Ticket review'!M:M,"&gt;=01/09/2012",'[1]Ticket review'!J:J,"E4",'[1]Ticket review'!AM:AM,"Yes")</f>
        <v>0</v>
      </c>
      <c r="AB75" s="15" t="str">
        <f t="shared" si="70"/>
        <v>-</v>
      </c>
      <c r="AC75" s="18">
        <f>COUNTIFS('[1]Ticket review'!M:M,"&lt;01/11/2012",'[1]Ticket review'!M:M,"&gt;=01/10/2012",'[1]Ticket review'!J:J,"E4",'[1]Ticket review'!AM:AM,"Yes")</f>
        <v>0</v>
      </c>
      <c r="AD75" s="15" t="str">
        <f t="shared" si="71"/>
        <v>-</v>
      </c>
      <c r="AE75" s="18">
        <f>COUNTIFS('[1]Ticket review'!M:M,"&lt;01/12/2012",'[1]Ticket review'!M:M,"&gt;=01/11/2012",'[1]Ticket review'!J:J,"E4",'[1]Ticket review'!AM:AM,"Yes")</f>
        <v>0</v>
      </c>
      <c r="AF75" s="15" t="str">
        <f t="shared" si="72"/>
        <v>-</v>
      </c>
    </row>
    <row r="76" spans="1:32" ht="14.4" customHeight="1" x14ac:dyDescent="0.3">
      <c r="A76" s="26"/>
      <c r="B76" s="11"/>
      <c r="C76" s="18" t="str">
        <f t="shared" si="73"/>
        <v>N</v>
      </c>
      <c r="D76" s="15">
        <v>5</v>
      </c>
      <c r="E76" s="18">
        <f>COUNTIFS('[1]Ticket review'!E:E,"&lt;01/03/2012",'[1]Ticket review'!E:E,"&gt;=01/02/2012",'[1]Ticket review'!B:B,"R1",'[1]Ticket review'!AE:AE,"Yes")</f>
        <v>0</v>
      </c>
      <c r="F76" s="15" t="str">
        <f t="shared" si="61"/>
        <v>-</v>
      </c>
      <c r="G76" s="18">
        <f>COUNTIFS('[1]Ticket review'!E:E,"&lt;01/04/2012",'[1]Ticket review'!E:E,"&gt;=01/03/2012",'[1]Ticket review'!B:B,"R1",'[1]Ticket review'!AE:AE,"Yes")</f>
        <v>0</v>
      </c>
      <c r="H76" s="15" t="str">
        <f t="shared" si="62"/>
        <v>-</v>
      </c>
      <c r="I76" s="18">
        <f>COUNTIFS('[1]Ticket review'!E:E,"&lt;01/05/2012",'[1]Ticket review'!E:E,"&gt;=01/04/2012",'[1]Ticket review'!B:B,"R1",'[1]Ticket review'!AE:AE,"Yes")</f>
        <v>0</v>
      </c>
      <c r="J76" s="15" t="str">
        <f t="shared" si="63"/>
        <v>-</v>
      </c>
      <c r="K76" s="18">
        <f>COUNTIFS('[1]Ticket review'!E:E,"&lt;01/06/2012",'[1]Ticket review'!E:E,"&gt;=01/05/2012",'[1]Ticket review'!B:B,"R1",'[1]Ticket review'!AE:AE,"Yes")</f>
        <v>0</v>
      </c>
      <c r="L76" s="15" t="str">
        <f t="shared" si="64"/>
        <v>-</v>
      </c>
      <c r="M76" s="18">
        <f>COUNTIFS('[1]Ticket review'!E:E,"&lt;01/07/2012",'[1]Ticket review'!E:E,"&gt;=01/06/2012",'[1]Ticket review'!B:B,"R1",'[1]Ticket review'!AE:AE,"Yes")</f>
        <v>0</v>
      </c>
      <c r="N76" s="15" t="str">
        <f t="shared" ref="N76:N79" si="74">IF(M63=0,"-",M76/M63)</f>
        <v>-</v>
      </c>
      <c r="O76" s="18">
        <f>COUNTIFS('[1]Ticket review'!E:E,"&lt;01/08/2012",'[1]Ticket review'!E:E,"&gt;=01/07/2012",'[1]Ticket review'!B:B,"R1",'[1]Ticket review'!AE:AE,"Yes")</f>
        <v>0</v>
      </c>
      <c r="P76" s="15" t="str">
        <f t="shared" ref="P76:P79" si="75">IF(O63=0,"-",O76/O63)</f>
        <v>-</v>
      </c>
      <c r="Q76" s="18">
        <f>COUNTIFS('[1]Ticket review'!E:E,"&lt;01/09/2012",'[1]Ticket review'!E:E,"&gt;=01/08/2012",'[1]Ticket review'!B:B,"R1",'[1]Ticket review'!AE:AE,"Yes")</f>
        <v>0</v>
      </c>
      <c r="R76" s="15" t="str">
        <f t="shared" si="65"/>
        <v>-</v>
      </c>
      <c r="S76" s="18">
        <f>COUNTIFS('[1]Ticket review'!E:E,"&lt;01/10/2012",'[1]Ticket review'!E:E,"&gt;=01/09/2012",'[1]Ticket review'!B:B,"R1",'[1]Ticket review'!AE:AE,"Yes")</f>
        <v>0</v>
      </c>
      <c r="T76" s="15" t="str">
        <f t="shared" si="66"/>
        <v>-</v>
      </c>
      <c r="U76" s="18">
        <f>COUNTIFS('[1]Ticket review'!E:E,"&lt;01/11/2012",'[1]Ticket review'!E:E,"&gt;=01/10/2012",'[1]Ticket review'!B:B,"R1",'[1]Ticket review'!AE:AE,"Yes")</f>
        <v>0</v>
      </c>
      <c r="V76" s="15" t="str">
        <f t="shared" si="67"/>
        <v>-</v>
      </c>
      <c r="W76" s="18">
        <f>COUNTIFS('[1]Ticket review'!E:E,"&lt;01/12/2012",'[1]Ticket review'!E:E,"&gt;=01/11/2012",'[1]Ticket review'!B:B,"R1",'[1]Ticket review'!AE:AE,"Yes")</f>
        <v>0</v>
      </c>
      <c r="X76" s="15" t="str">
        <f t="shared" si="68"/>
        <v>-</v>
      </c>
      <c r="Y76" s="18">
        <f>COUNTIFS('[1]Ticket review'!E:E,"&lt;01/01/2013",'[1]Ticket review'!E:E,"&gt;=01/12/2012",'[1]Ticket review'!B:B,"R1",'[1]Ticket review'!AE:AE,"Yes")</f>
        <v>0</v>
      </c>
      <c r="Z76" s="15" t="str">
        <f t="shared" si="69"/>
        <v>-</v>
      </c>
      <c r="AA76" s="18">
        <f>COUNTIFS('[1]Ticket review'!M:M,"&lt;01/10/2012",'[1]Ticket review'!M:M,"&gt;=01/09/2012",'[1]Ticket review'!J:J,"R1",'[1]Ticket review'!AM:AM,"Yes")</f>
        <v>0</v>
      </c>
      <c r="AB76" s="15" t="str">
        <f t="shared" si="70"/>
        <v>-</v>
      </c>
      <c r="AC76" s="18">
        <f>COUNTIFS('[1]Ticket review'!M:M,"&lt;01/11/2012",'[1]Ticket review'!M:M,"&gt;=01/10/2012",'[1]Ticket review'!J:J,"R1",'[1]Ticket review'!AM:AM,"Yes")</f>
        <v>0</v>
      </c>
      <c r="AD76" s="15" t="str">
        <f t="shared" si="71"/>
        <v>-</v>
      </c>
      <c r="AE76" s="18">
        <f>COUNTIFS('[1]Ticket review'!M:M,"&lt;01/12/2012",'[1]Ticket review'!M:M,"&gt;=01/11/2012",'[1]Ticket review'!J:J,"R1",'[1]Ticket review'!AM:AM,"Yes")</f>
        <v>0</v>
      </c>
      <c r="AF76" s="15" t="str">
        <f t="shared" si="72"/>
        <v>-</v>
      </c>
    </row>
    <row r="77" spans="1:32" ht="14.4" customHeight="1" x14ac:dyDescent="0.3">
      <c r="A77" s="26"/>
      <c r="B77" s="11"/>
      <c r="C77" s="18" t="str">
        <f t="shared" si="73"/>
        <v>O</v>
      </c>
      <c r="D77" s="15">
        <v>5</v>
      </c>
      <c r="E77" s="18">
        <f>COUNTIFS('[1]Ticket review'!E:E,"&lt;01/03/2012",'[1]Ticket review'!E:E,"&gt;=01/02/2012",'[1]Ticket review'!B:B,"R3",'[1]Ticket review'!AE:AE,"Yes")</f>
        <v>0</v>
      </c>
      <c r="F77" s="15" t="str">
        <f t="shared" si="61"/>
        <v>-</v>
      </c>
      <c r="G77" s="18">
        <f>COUNTIFS('[1]Ticket review'!E:E,"&lt;01/04/2012",'[1]Ticket review'!E:E,"&gt;=01/03/2012",'[1]Ticket review'!B:B,"R3",'[1]Ticket review'!AE:AE,"Yes")</f>
        <v>0</v>
      </c>
      <c r="H77" s="15">
        <f t="shared" si="62"/>
        <v>0</v>
      </c>
      <c r="I77" s="18">
        <f>COUNTIFS('[1]Ticket review'!E:E,"&lt;01/05/2012",'[1]Ticket review'!E:E,"&gt;=01/04/2012",'[1]Ticket review'!B:B,"R3",'[1]Ticket review'!AE:AE,"Yes")</f>
        <v>0</v>
      </c>
      <c r="J77" s="15" t="str">
        <f t="shared" si="63"/>
        <v>-</v>
      </c>
      <c r="K77" s="18">
        <f>COUNTIFS('[1]Ticket review'!E:E,"&lt;01/06/2012",'[1]Ticket review'!E:E,"&gt;=01/05/2012",'[1]Ticket review'!B:B,"R3",'[1]Ticket review'!AE:AE,"Yes")</f>
        <v>0</v>
      </c>
      <c r="L77" s="15" t="str">
        <f t="shared" si="64"/>
        <v>-</v>
      </c>
      <c r="M77" s="18">
        <f>COUNTIFS('[1]Ticket review'!E:E,"&lt;01/07/2012",'[1]Ticket review'!E:E,"&gt;=01/06/2012",'[1]Ticket review'!B:B,"R3",'[1]Ticket review'!AE:AE,"Yes")</f>
        <v>0</v>
      </c>
      <c r="N77" s="15" t="str">
        <f t="shared" si="74"/>
        <v>-</v>
      </c>
      <c r="O77" s="18">
        <f>COUNTIFS('[1]Ticket review'!E:E,"&lt;01/08/2012",'[1]Ticket review'!E:E,"&gt;=01/07/2012",'[1]Ticket review'!B:B,"R3",'[1]Ticket review'!AE:AE,"Yes")</f>
        <v>0</v>
      </c>
      <c r="P77" s="15" t="str">
        <f t="shared" si="75"/>
        <v>-</v>
      </c>
      <c r="Q77" s="18">
        <f>COUNTIFS('[1]Ticket review'!E:E,"&lt;01/09/2012",'[1]Ticket review'!E:E,"&gt;=01/08/2012",'[1]Ticket review'!B:B,"R3",'[1]Ticket review'!AE:AE,"Yes")</f>
        <v>0</v>
      </c>
      <c r="R77" s="15" t="str">
        <f t="shared" si="65"/>
        <v>-</v>
      </c>
      <c r="S77" s="18">
        <f>COUNTIFS('[1]Ticket review'!E:E,"&lt;01/10/2012",'[1]Ticket review'!E:E,"&gt;=01/09/2012",'[1]Ticket review'!B:B,"R3",'[1]Ticket review'!AE:AE,"Yes")</f>
        <v>0</v>
      </c>
      <c r="T77" s="15" t="str">
        <f t="shared" si="66"/>
        <v>-</v>
      </c>
      <c r="U77" s="18">
        <f>COUNTIFS('[1]Ticket review'!E:E,"&lt;01/11/2012",'[1]Ticket review'!E:E,"&gt;=01/10/2012",'[1]Ticket review'!B:B,"R3",'[1]Ticket review'!AE:AE,"Yes")</f>
        <v>0</v>
      </c>
      <c r="V77" s="15" t="str">
        <f t="shared" si="67"/>
        <v>-</v>
      </c>
      <c r="W77" s="18">
        <f>COUNTIFS('[1]Ticket review'!E:E,"&lt;01/12/2012",'[1]Ticket review'!E:E,"&gt;=01/11/2012",'[1]Ticket review'!B:B,"R3",'[1]Ticket review'!AE:AE,"Yes")</f>
        <v>0</v>
      </c>
      <c r="X77" s="15" t="str">
        <f t="shared" si="68"/>
        <v>-</v>
      </c>
      <c r="Y77" s="18">
        <f>COUNTIFS('[1]Ticket review'!E:E,"&lt;01/01/2013",'[1]Ticket review'!E:E,"&gt;=01/12/2012",'[1]Ticket review'!B:B,"R3",'[1]Ticket review'!AE:AE,"Yes")</f>
        <v>0</v>
      </c>
      <c r="Z77" s="15" t="str">
        <f t="shared" si="69"/>
        <v>-</v>
      </c>
      <c r="AA77" s="18">
        <f>COUNTIFS('[1]Ticket review'!M:M,"&lt;01/10/2012",'[1]Ticket review'!M:M,"&gt;=01/09/2012",'[1]Ticket review'!J:J,"R3",'[1]Ticket review'!AM:AM,"Yes")</f>
        <v>0</v>
      </c>
      <c r="AB77" s="15" t="str">
        <f t="shared" si="70"/>
        <v>-</v>
      </c>
      <c r="AC77" s="18">
        <f>COUNTIFS('[1]Ticket review'!M:M,"&lt;01/11/2012",'[1]Ticket review'!M:M,"&gt;=01/10/2012",'[1]Ticket review'!J:J,"R3",'[1]Ticket review'!AM:AM,"Yes")</f>
        <v>0</v>
      </c>
      <c r="AD77" s="15" t="str">
        <f t="shared" si="71"/>
        <v>-</v>
      </c>
      <c r="AE77" s="18">
        <f>COUNTIFS('[1]Ticket review'!M:M,"&lt;01/12/2012",'[1]Ticket review'!M:M,"&gt;=01/11/2012",'[1]Ticket review'!J:J,"R3",'[1]Ticket review'!AM:AM,"Yes")</f>
        <v>0</v>
      </c>
      <c r="AF77" s="15" t="str">
        <f t="shared" si="72"/>
        <v>-</v>
      </c>
    </row>
    <row r="78" spans="1:32" ht="14.4" customHeight="1" x14ac:dyDescent="0.3">
      <c r="A78" s="26"/>
      <c r="B78" s="11"/>
      <c r="C78" s="18" t="str">
        <f t="shared" si="73"/>
        <v>P</v>
      </c>
      <c r="D78" s="15">
        <v>5</v>
      </c>
      <c r="E78" s="18">
        <f>COUNTIFS('[1]Ticket review'!E:E,"&lt;01/03/2012",'[1]Ticket review'!E:E,"&gt;=01/02/2012",'[1]Ticket review'!B:B,"R5",'[1]Ticket review'!AE:AE,"Yes")</f>
        <v>0</v>
      </c>
      <c r="F78" s="15" t="str">
        <f t="shared" si="61"/>
        <v>-</v>
      </c>
      <c r="G78" s="18">
        <f>COUNTIFS('[1]Ticket review'!E:E,"&lt;01/04/2012",'[1]Ticket review'!E:E,"&gt;=01/03/2012",'[1]Ticket review'!B:B,"R5",'[1]Ticket review'!AE:AE,"Yes")</f>
        <v>0</v>
      </c>
      <c r="H78" s="15" t="str">
        <f t="shared" si="62"/>
        <v>-</v>
      </c>
      <c r="I78" s="18">
        <f>COUNTIFS('[1]Ticket review'!E:E,"&lt;01/05/2012",'[1]Ticket review'!E:E,"&gt;=01/04/2012",'[1]Ticket review'!B:B,"R5",'[1]Ticket review'!AE:AE,"Yes")</f>
        <v>0</v>
      </c>
      <c r="J78" s="15" t="str">
        <f t="shared" si="63"/>
        <v>-</v>
      </c>
      <c r="K78" s="18">
        <f>COUNTIFS('[1]Ticket review'!E:E,"&lt;01/06/2012",'[1]Ticket review'!E:E,"&gt;=01/05/2012",'[1]Ticket review'!B:B,"R5",'[1]Ticket review'!AE:AE,"Yes")</f>
        <v>0</v>
      </c>
      <c r="L78" s="15" t="str">
        <f t="shared" si="64"/>
        <v>-</v>
      </c>
      <c r="M78" s="18">
        <f>COUNTIFS('[1]Ticket review'!E:E,"&lt;01/07/2012",'[1]Ticket review'!E:E,"&gt;=01/06/2012",'[1]Ticket review'!B:B,"R5",'[1]Ticket review'!AE:AE,"Yes")</f>
        <v>0</v>
      </c>
      <c r="N78" s="15" t="str">
        <f t="shared" si="74"/>
        <v>-</v>
      </c>
      <c r="O78" s="18">
        <f>COUNTIFS('[1]Ticket review'!E:E,"&lt;01/08/2012",'[1]Ticket review'!E:E,"&gt;=01/07/2012",'[1]Ticket review'!B:B,"R5",'[1]Ticket review'!AE:AE,"Yes")</f>
        <v>0</v>
      </c>
      <c r="P78" s="15" t="str">
        <f t="shared" si="75"/>
        <v>-</v>
      </c>
      <c r="Q78" s="18">
        <f>COUNTIFS('[1]Ticket review'!E:E,"&lt;01/09/2012",'[1]Ticket review'!E:E,"&gt;=01/08/2012",'[1]Ticket review'!B:B,"R5",'[1]Ticket review'!AE:AE,"Yes")</f>
        <v>0</v>
      </c>
      <c r="R78" s="15" t="str">
        <f t="shared" si="65"/>
        <v>-</v>
      </c>
      <c r="S78" s="18">
        <f>COUNTIFS('[1]Ticket review'!E:E,"&lt;01/10/2012",'[1]Ticket review'!E:E,"&gt;=01/09/2012",'[1]Ticket review'!B:B,"R5",'[1]Ticket review'!AE:AE,"Yes")</f>
        <v>0</v>
      </c>
      <c r="T78" s="15" t="str">
        <f t="shared" si="66"/>
        <v>-</v>
      </c>
      <c r="U78" s="18">
        <f>COUNTIFS('[1]Ticket review'!E:E,"&lt;01/11/2012",'[1]Ticket review'!E:E,"&gt;=01/10/2012",'[1]Ticket review'!B:B,"R5",'[1]Ticket review'!AE:AE,"Yes")</f>
        <v>0</v>
      </c>
      <c r="V78" s="15" t="str">
        <f t="shared" si="67"/>
        <v>-</v>
      </c>
      <c r="W78" s="18">
        <f>COUNTIFS('[1]Ticket review'!E:E,"&lt;01/12/2012",'[1]Ticket review'!E:E,"&gt;=01/11/2012",'[1]Ticket review'!B:B,"R5",'[1]Ticket review'!AE:AE,"Yes")</f>
        <v>0</v>
      </c>
      <c r="X78" s="15" t="str">
        <f t="shared" si="68"/>
        <v>-</v>
      </c>
      <c r="Y78" s="18">
        <f>COUNTIFS('[1]Ticket review'!E:E,"&lt;01/01/2013",'[1]Ticket review'!E:E,"&gt;=01/12/2012",'[1]Ticket review'!B:B,"R5",'[1]Ticket review'!AE:AE,"Yes")</f>
        <v>0</v>
      </c>
      <c r="Z78" s="15" t="str">
        <f t="shared" si="69"/>
        <v>-</v>
      </c>
      <c r="AA78" s="18">
        <f>COUNTIFS('[1]Ticket review'!M:M,"&lt;01/10/2012",'[1]Ticket review'!M:M,"&gt;=01/09/2012",'[1]Ticket review'!J:J,"R5",'[1]Ticket review'!AM:AM,"Yes")</f>
        <v>0</v>
      </c>
      <c r="AB78" s="15" t="str">
        <f t="shared" si="70"/>
        <v>-</v>
      </c>
      <c r="AC78" s="18">
        <f>COUNTIFS('[1]Ticket review'!M:M,"&lt;01/11/2012",'[1]Ticket review'!M:M,"&gt;=01/10/2012",'[1]Ticket review'!J:J,"R5",'[1]Ticket review'!AM:AM,"Yes")</f>
        <v>0</v>
      </c>
      <c r="AD78" s="15" t="str">
        <f t="shared" si="71"/>
        <v>-</v>
      </c>
      <c r="AE78" s="18">
        <f>COUNTIFS('[1]Ticket review'!M:M,"&lt;01/12/2012",'[1]Ticket review'!M:M,"&gt;=01/11/2012",'[1]Ticket review'!J:J,"R5",'[1]Ticket review'!AM:AM,"Yes")</f>
        <v>0</v>
      </c>
      <c r="AF78" s="15" t="str">
        <f t="shared" si="72"/>
        <v>-</v>
      </c>
    </row>
    <row r="79" spans="1:32" ht="14.4" customHeight="1" x14ac:dyDescent="0.3">
      <c r="A79" s="26"/>
      <c r="B79" s="12"/>
      <c r="C79" s="18" t="str">
        <f t="shared" si="73"/>
        <v>Q</v>
      </c>
      <c r="D79" s="15">
        <v>5</v>
      </c>
      <c r="E79" s="18">
        <f>COUNTIFS('[1]Ticket review'!E:E,"&lt;01/03/2012",'[1]Ticket review'!E:E,"&gt;=01/02/2012",'[1]Ticket review'!B:B,"RR",'[1]Ticket review'!AE:AE,"Yes")</f>
        <v>0</v>
      </c>
      <c r="F79" s="15" t="str">
        <f t="shared" si="61"/>
        <v>-</v>
      </c>
      <c r="G79" s="18">
        <f>COUNTIFS('[1]Ticket review'!E:E,"&lt;01/04/2012",'[1]Ticket review'!E:E,"&gt;=01/03/2012",'[1]Ticket review'!B:B,"RR",'[1]Ticket review'!AE:AE,"Yes")</f>
        <v>0</v>
      </c>
      <c r="H79" s="15" t="str">
        <f t="shared" si="62"/>
        <v>-</v>
      </c>
      <c r="I79" s="18">
        <f>COUNTIFS('[1]Ticket review'!E:E,"&lt;01/05/2012",'[1]Ticket review'!E:E,"&gt;=01/04/2012",'[1]Ticket review'!B:B,"RR",'[1]Ticket review'!AE:AE,"Yes")</f>
        <v>0</v>
      </c>
      <c r="J79" s="15" t="str">
        <f t="shared" si="63"/>
        <v>-</v>
      </c>
      <c r="K79" s="18">
        <f>COUNTIFS('[1]Ticket review'!E:E,"&lt;01/06/2012",'[1]Ticket review'!E:E,"&gt;=01/05/2012",'[1]Ticket review'!B:B,"RR",'[1]Ticket review'!AE:AE,"Yes")</f>
        <v>0</v>
      </c>
      <c r="L79" s="15" t="str">
        <f t="shared" si="64"/>
        <v>-</v>
      </c>
      <c r="M79" s="18">
        <f>COUNTIFS('[1]Ticket review'!E:E,"&lt;01/07/2012",'[1]Ticket review'!E:E,"&gt;=01/06/2012",'[1]Ticket review'!B:B,"RR",'[1]Ticket review'!AE:AE,"Yes")</f>
        <v>0</v>
      </c>
      <c r="N79" s="15" t="str">
        <f t="shared" si="74"/>
        <v>-</v>
      </c>
      <c r="O79" s="18">
        <f>COUNTIFS('[1]Ticket review'!E:E,"&lt;01/08/2012",'[1]Ticket review'!E:E,"&gt;=01/07/2012",'[1]Ticket review'!B:B,"RR",'[1]Ticket review'!AE:AE,"Yes")</f>
        <v>0</v>
      </c>
      <c r="P79" s="15" t="str">
        <f t="shared" si="75"/>
        <v>-</v>
      </c>
      <c r="Q79" s="18">
        <f>COUNTIFS('[1]Ticket review'!E:E,"&lt;01/09/2012",'[1]Ticket review'!E:E,"&gt;=01/08/2012",'[1]Ticket review'!B:B,"RR",'[1]Ticket review'!AE:AE,"Yes")</f>
        <v>0</v>
      </c>
      <c r="R79" s="15" t="str">
        <f t="shared" si="65"/>
        <v>-</v>
      </c>
      <c r="S79" s="18">
        <f>COUNTIFS('[1]Ticket review'!E:E,"&lt;01/10/2012",'[1]Ticket review'!E:E,"&gt;=01/09/2012",'[1]Ticket review'!B:B,"RR",'[1]Ticket review'!AE:AE,"Yes")</f>
        <v>0</v>
      </c>
      <c r="T79" s="15" t="str">
        <f t="shared" si="66"/>
        <v>-</v>
      </c>
      <c r="U79" s="18">
        <f>COUNTIFS('[1]Ticket review'!E:E,"&lt;01/11/2012",'[1]Ticket review'!E:E,"&gt;=01/10/2012",'[1]Ticket review'!B:B,"RR",'[1]Ticket review'!AE:AE,"Yes")</f>
        <v>0</v>
      </c>
      <c r="V79" s="15" t="str">
        <f t="shared" si="67"/>
        <v>-</v>
      </c>
      <c r="W79" s="18">
        <f>COUNTIFS('[1]Ticket review'!E:E,"&lt;01/12/2012",'[1]Ticket review'!E:E,"&gt;=01/11/2012",'[1]Ticket review'!B:B,"RR",'[1]Ticket review'!AE:AE,"Yes")</f>
        <v>0</v>
      </c>
      <c r="X79" s="15" t="str">
        <f t="shared" si="68"/>
        <v>-</v>
      </c>
      <c r="Y79" s="18">
        <f>COUNTIFS('[1]Ticket review'!E:E,"&lt;01/01/2013",'[1]Ticket review'!E:E,"&gt;=01/12/2012",'[1]Ticket review'!B:B,"RR",'[1]Ticket review'!AE:AE,"Yes")</f>
        <v>0</v>
      </c>
      <c r="Z79" s="15" t="str">
        <f t="shared" si="69"/>
        <v>-</v>
      </c>
      <c r="AA79" s="18">
        <f>COUNTIFS('[1]Ticket review'!M:M,"&lt;01/10/2012",'[1]Ticket review'!M:M,"&gt;=01/09/2012",'[1]Ticket review'!J:J,"RR",'[1]Ticket review'!AM:AM,"Yes")</f>
        <v>0</v>
      </c>
      <c r="AB79" s="15" t="str">
        <f t="shared" si="70"/>
        <v>-</v>
      </c>
      <c r="AC79" s="18">
        <f>COUNTIFS('[1]Ticket review'!M:M,"&lt;01/11/2012",'[1]Ticket review'!M:M,"&gt;=01/10/2012",'[1]Ticket review'!J:J,"RR",'[1]Ticket review'!AM:AM,"Yes")</f>
        <v>0</v>
      </c>
      <c r="AD79" s="15" t="str">
        <f t="shared" si="71"/>
        <v>-</v>
      </c>
      <c r="AE79" s="18">
        <f>COUNTIFS('[1]Ticket review'!M:M,"&lt;01/12/2012",'[1]Ticket review'!M:M,"&gt;=01/11/2012",'[1]Ticket review'!J:J,"RR",'[1]Ticket review'!AM:AM,"Yes")</f>
        <v>0</v>
      </c>
      <c r="AF79" s="15" t="str">
        <f t="shared" si="72"/>
        <v>-</v>
      </c>
    </row>
    <row r="80" spans="1:32" x14ac:dyDescent="0.3">
      <c r="A80" s="26"/>
      <c r="B80" s="4" t="s">
        <v>2</v>
      </c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16"/>
      <c r="W80" s="17"/>
      <c r="X80" s="17"/>
      <c r="Y80" s="17"/>
      <c r="Z80" s="17"/>
      <c r="AA80" s="17"/>
      <c r="AB80" s="17"/>
      <c r="AC80" s="17"/>
      <c r="AD80" s="17"/>
      <c r="AE80" s="17"/>
      <c r="AF80" s="17"/>
    </row>
    <row r="81" spans="1:32" ht="14.4" customHeight="1" x14ac:dyDescent="0.3">
      <c r="A81" s="26"/>
      <c r="B81" s="10" t="s">
        <v>21</v>
      </c>
      <c r="C81" s="15" t="str">
        <f>+C52</f>
        <v>R</v>
      </c>
      <c r="D81" s="15">
        <v>5</v>
      </c>
      <c r="E81" s="15">
        <f>COUNTIFS('[1]Ticket review'!E:E,"&lt;01/03/2012",'[1]Ticket review'!E:E,"&gt;=01/02/2012",'[1]Ticket review'!B:B,"E1",'[1]Ticket review'!AB:AB,"No",'[1]Ticket review'!W:W,"Yes")</f>
        <v>0</v>
      </c>
      <c r="F81" s="15" t="str">
        <f t="shared" ref="F81:F86" si="76">IF(E61=0,"-",E81/E61)</f>
        <v>-</v>
      </c>
      <c r="G81" s="15">
        <f>COUNTIFS('[1]Ticket review'!E:E,"&lt;01/04/2012",'[1]Ticket review'!E:E,"&gt;=01/03/2012",'[1]Ticket review'!B:B,"E1",'[1]Ticket review'!AB:AB,"No",'[1]Ticket review'!W:W,"Yes")</f>
        <v>0</v>
      </c>
      <c r="H81" s="15" t="str">
        <f t="shared" ref="H81:H86" si="77">IF(G61=0,"-",G81/G61)</f>
        <v>-</v>
      </c>
      <c r="I81" s="15">
        <f>COUNTIFS('[1]Ticket review'!E:E,"&lt;01/05/2012",'[1]Ticket review'!E:E,"&gt;=01/04/2012",'[1]Ticket review'!B:B,"E1",'[1]Ticket review'!AB:AB,"No",'[1]Ticket review'!W:W,"Yes")</f>
        <v>0</v>
      </c>
      <c r="J81" s="15" t="str">
        <f t="shared" ref="J81:J86" si="78">IF(I61=0,"-",I81/I61)</f>
        <v>-</v>
      </c>
      <c r="K81" s="15">
        <f>COUNTIFS('[1]Ticket review'!E:E,"&lt;01/06/2012",'[1]Ticket review'!E:E,"&gt;=01/05/2012",'[1]Ticket review'!B:B,"E1",'[1]Ticket review'!AB:AB,"No",'[1]Ticket review'!W:W,"Yes")</f>
        <v>0</v>
      </c>
      <c r="L81" s="15" t="str">
        <f t="shared" ref="L81:L86" si="79">IF(K61=0,"-",K81/K61)</f>
        <v>-</v>
      </c>
      <c r="M81" s="15">
        <f>COUNTIFS('[1]Ticket review'!E:E,"&lt;01/07/2012",'[1]Ticket review'!E:E,"&gt;=01/06/2012",'[1]Ticket review'!B:B,"E1",'[1]Ticket review'!AB:AB,"No",'[1]Ticket review'!W:W,"Yes")</f>
        <v>0</v>
      </c>
      <c r="N81" s="15" t="str">
        <f t="shared" ref="N81:N86" si="80">IF(M61=0,"-",M81/M61)</f>
        <v>-</v>
      </c>
      <c r="O81" s="15">
        <f>COUNTIFS('[1]Ticket review'!E:E,"&lt;01/08/2012",'[1]Ticket review'!E:E,"&gt;=01/07/2012",'[1]Ticket review'!B:B,"E1",'[1]Ticket review'!AB:AB,"No",'[1]Ticket review'!W:W,"Yes")</f>
        <v>0</v>
      </c>
      <c r="P81" s="15" t="str">
        <f t="shared" ref="P81:P86" si="81">IF(O61=0,"-",O81/O61)</f>
        <v>-</v>
      </c>
      <c r="Q81" s="15">
        <f>COUNTIFS('[1]Ticket review'!E:E,"&lt;01/09/2012",'[1]Ticket review'!E:E,"&gt;=01/08/2012",'[1]Ticket review'!B:B,"E1",'[1]Ticket review'!AB:AB,"No",'[1]Ticket review'!W:W,"Yes")</f>
        <v>0</v>
      </c>
      <c r="R81" s="15" t="str">
        <f t="shared" ref="R81:R86" si="82">IF(Q61=0,"-",Q81/Q61)</f>
        <v>-</v>
      </c>
      <c r="S81" s="15">
        <f>COUNTIFS('[1]Ticket review'!E:E,"&lt;01/10/2012",'[1]Ticket review'!E:E,"&gt;=01/09/2012",'[1]Ticket review'!B:B,"E1",'[1]Ticket review'!AB:AB,"No",'[1]Ticket review'!W:W,"Yes")</f>
        <v>0</v>
      </c>
      <c r="T81" s="15" t="str">
        <f t="shared" ref="T81:T86" si="83">IF(S61=0,"-",S81/S61)</f>
        <v>-</v>
      </c>
      <c r="U81" s="15">
        <f>COUNTIFS('[1]Ticket review'!E:E,"&lt;01/11/2012",'[1]Ticket review'!E:E,"&gt;=01/10/2012",'[1]Ticket review'!B:B,"E1",'[1]Ticket review'!AB:AB,"No",'[1]Ticket review'!W:W,"Yes")</f>
        <v>0</v>
      </c>
      <c r="V81" s="15" t="str">
        <f t="shared" ref="V81:V86" si="84">IF(U61=0,"-",U81/U61)</f>
        <v>-</v>
      </c>
      <c r="W81" s="15">
        <f>COUNTIFS('[1]Ticket review'!E:E,"&lt;01/12/2012",'[1]Ticket review'!E:E,"&gt;=01/11/2012",'[1]Ticket review'!B:B,"E1",'[1]Ticket review'!AB:AB,"No",'[1]Ticket review'!W:W,"Yes")</f>
        <v>0</v>
      </c>
      <c r="X81" s="15" t="str">
        <f t="shared" ref="X81:X86" si="85">IF(W61=0,"-",W81/W61)</f>
        <v>-</v>
      </c>
      <c r="Y81" s="15">
        <f>COUNTIFS('[1]Ticket review'!E:E,"&lt;01/01/2013",'[1]Ticket review'!E:E,"&gt;=01/12/2012",'[1]Ticket review'!B:B,"E1",'[1]Ticket review'!AB:AB,"No",'[1]Ticket review'!W:W,"Yes")</f>
        <v>0</v>
      </c>
      <c r="Z81" s="15" t="str">
        <f t="shared" ref="Z81:Z86" si="86">IF(Y61=0,"-",Y81/Y61)</f>
        <v>-</v>
      </c>
      <c r="AA81" s="15">
        <f>COUNTIFS('[1]Ticket review'!M:M,"&lt;01/10/2012",'[1]Ticket review'!M:M,"&gt;=01/09/2012",'[1]Ticket review'!J:J,"E1",'[1]Ticket review'!AJ:AJ,"No",'[1]Ticket review'!AE:AE,"Yes")</f>
        <v>0</v>
      </c>
      <c r="AB81" s="15" t="str">
        <f t="shared" ref="AB81:AB86" si="87">IF(AA61=0,"-",AA81/AA61)</f>
        <v>-</v>
      </c>
      <c r="AC81" s="15">
        <f>COUNTIFS('[1]Ticket review'!M:M,"&lt;01/11/2012",'[1]Ticket review'!M:M,"&gt;=01/10/2012",'[1]Ticket review'!J:J,"E1",'[1]Ticket review'!AJ:AJ,"No",'[1]Ticket review'!AE:AE,"Yes")</f>
        <v>0</v>
      </c>
      <c r="AD81" s="15" t="str">
        <f t="shared" ref="AD81:AD86" si="88">IF(AC61=0,"-",AC81/AC61)</f>
        <v>-</v>
      </c>
      <c r="AE81" s="15">
        <f>COUNTIFS('[1]Ticket review'!M:M,"&lt;01/12/2012",'[1]Ticket review'!M:M,"&gt;=01/11/2012",'[1]Ticket review'!J:J,"E1",'[1]Ticket review'!AJ:AJ,"No",'[1]Ticket review'!AE:AE,"Yes")</f>
        <v>0</v>
      </c>
      <c r="AF81" s="15" t="str">
        <f t="shared" ref="AF81:AF86" si="89">IF(AE61=0,"-",AE81/AE61)</f>
        <v>-</v>
      </c>
    </row>
    <row r="82" spans="1:32" ht="14.4" customHeight="1" x14ac:dyDescent="0.3">
      <c r="A82" s="26"/>
      <c r="B82" s="11"/>
      <c r="C82" s="15" t="str">
        <f t="shared" ref="C82:C86" si="90">+C53</f>
        <v>S</v>
      </c>
      <c r="D82" s="15">
        <v>5</v>
      </c>
      <c r="E82" s="15">
        <f>COUNTIFS('[1]Ticket review'!E:E,"&lt;01/03/2012",'[1]Ticket review'!E:E,"&gt;=01/02/2012",'[1]Ticket review'!B:B,"E4",'[1]Ticket review'!AB:AB,"No",'[1]Ticket review'!W:W,"Yes")</f>
        <v>0</v>
      </c>
      <c r="F82" s="15" t="str">
        <f t="shared" si="76"/>
        <v>-</v>
      </c>
      <c r="G82" s="15">
        <f>COUNTIFS('[1]Ticket review'!E:E,"&lt;01/04/2012",'[1]Ticket review'!E:E,"&gt;=01/03/2012",'[1]Ticket review'!B:B,"E4",'[1]Ticket review'!AB:AB,"No",'[1]Ticket review'!W:W,"Yes")</f>
        <v>0</v>
      </c>
      <c r="H82" s="15" t="str">
        <f t="shared" si="77"/>
        <v>-</v>
      </c>
      <c r="I82" s="15">
        <f>COUNTIFS('[1]Ticket review'!E:E,"&lt;01/05/2012",'[1]Ticket review'!E:E,"&gt;=01/04/2012",'[1]Ticket review'!B:B,"E4",'[1]Ticket review'!AB:AB,"No",'[1]Ticket review'!W:W,"Yes")</f>
        <v>0</v>
      </c>
      <c r="J82" s="15" t="str">
        <f t="shared" si="78"/>
        <v>-</v>
      </c>
      <c r="K82" s="15">
        <f>COUNTIFS('[1]Ticket review'!E:E,"&lt;01/06/2012",'[1]Ticket review'!E:E,"&gt;=01/05/2012",'[1]Ticket review'!B:B,"E4",'[1]Ticket review'!AB:AB,"No",'[1]Ticket review'!W:W,"Yes")</f>
        <v>0</v>
      </c>
      <c r="L82" s="15" t="str">
        <f t="shared" si="79"/>
        <v>-</v>
      </c>
      <c r="M82" s="15">
        <f>COUNTIFS('[1]Ticket review'!E:E,"&lt;01/07/2012",'[1]Ticket review'!E:E,"&gt;=01/06/2012",'[1]Ticket review'!B:B,"E4",'[1]Ticket review'!AB:AB,"No",'[1]Ticket review'!W:W,"Yes")</f>
        <v>0</v>
      </c>
      <c r="N82" s="15" t="str">
        <f t="shared" si="80"/>
        <v>-</v>
      </c>
      <c r="O82" s="15">
        <f>COUNTIFS('[1]Ticket review'!E:E,"&lt;01/08/2012",'[1]Ticket review'!E:E,"&gt;=01/07/2012",'[1]Ticket review'!B:B,"E4",'[1]Ticket review'!AB:AB,"No",'[1]Ticket review'!W:W,"Yes")</f>
        <v>0</v>
      </c>
      <c r="P82" s="15" t="str">
        <f t="shared" si="81"/>
        <v>-</v>
      </c>
      <c r="Q82" s="15">
        <f>COUNTIFS('[1]Ticket review'!E:E,"&lt;01/09/2012",'[1]Ticket review'!E:E,"&gt;=01/08/2012",'[1]Ticket review'!B:B,"E4",'[1]Ticket review'!AB:AB,"No",'[1]Ticket review'!W:W,"Yes")</f>
        <v>0</v>
      </c>
      <c r="R82" s="15" t="str">
        <f t="shared" si="82"/>
        <v>-</v>
      </c>
      <c r="S82" s="15">
        <f>COUNTIFS('[1]Ticket review'!E:E,"&lt;01/10/2012",'[1]Ticket review'!E:E,"&gt;=01/09/2012",'[1]Ticket review'!B:B,"E4",'[1]Ticket review'!AB:AB,"No",'[1]Ticket review'!W:W,"Yes")</f>
        <v>0</v>
      </c>
      <c r="T82" s="15" t="str">
        <f t="shared" si="83"/>
        <v>-</v>
      </c>
      <c r="U82" s="15">
        <f>COUNTIFS('[1]Ticket review'!E:E,"&lt;01/11/2012",'[1]Ticket review'!E:E,"&gt;=01/10/2012",'[1]Ticket review'!B:B,"E4",'[1]Ticket review'!AB:AB,"No",'[1]Ticket review'!W:W,"Yes")</f>
        <v>0</v>
      </c>
      <c r="V82" s="15" t="str">
        <f t="shared" si="84"/>
        <v>-</v>
      </c>
      <c r="W82" s="15">
        <f>COUNTIFS('[1]Ticket review'!E:E,"&lt;01/12/2012",'[1]Ticket review'!E:E,"&gt;=01/11/2012",'[1]Ticket review'!B:B,"E4",'[1]Ticket review'!AB:AB,"No",'[1]Ticket review'!W:W,"Yes")</f>
        <v>0</v>
      </c>
      <c r="X82" s="15" t="str">
        <f t="shared" si="85"/>
        <v>-</v>
      </c>
      <c r="Y82" s="15">
        <f>COUNTIFS('[1]Ticket review'!E:E,"&lt;01/01/2013",'[1]Ticket review'!E:E,"&gt;=01/12/2012",'[1]Ticket review'!B:B,"E4",'[1]Ticket review'!AB:AB,"No",'[1]Ticket review'!W:W,"Yes")</f>
        <v>0</v>
      </c>
      <c r="Z82" s="15" t="str">
        <f t="shared" si="86"/>
        <v>-</v>
      </c>
      <c r="AA82" s="15">
        <f>COUNTIFS('[1]Ticket review'!M:M,"&lt;01/10/2012",'[1]Ticket review'!M:M,"&gt;=01/09/2012",'[1]Ticket review'!J:J,"E4",'[1]Ticket review'!AJ:AJ,"No",'[1]Ticket review'!AE:AE,"Yes")</f>
        <v>0</v>
      </c>
      <c r="AB82" s="15" t="str">
        <f t="shared" si="87"/>
        <v>-</v>
      </c>
      <c r="AC82" s="15">
        <f>COUNTIFS('[1]Ticket review'!M:M,"&lt;01/11/2012",'[1]Ticket review'!M:M,"&gt;=01/10/2012",'[1]Ticket review'!J:J,"E4",'[1]Ticket review'!AJ:AJ,"No",'[1]Ticket review'!AE:AE,"Yes")</f>
        <v>0</v>
      </c>
      <c r="AD82" s="15" t="str">
        <f t="shared" si="88"/>
        <v>-</v>
      </c>
      <c r="AE82" s="15">
        <f>COUNTIFS('[1]Ticket review'!M:M,"&lt;01/12/2012",'[1]Ticket review'!M:M,"&gt;=01/11/2012",'[1]Ticket review'!J:J,"E4",'[1]Ticket review'!AJ:AJ,"No",'[1]Ticket review'!AE:AE,"Yes")</f>
        <v>0</v>
      </c>
      <c r="AF82" s="15" t="str">
        <f t="shared" si="89"/>
        <v>-</v>
      </c>
    </row>
    <row r="83" spans="1:32" ht="14.4" customHeight="1" x14ac:dyDescent="0.3">
      <c r="A83" s="26"/>
      <c r="B83" s="11"/>
      <c r="C83" s="15" t="str">
        <f t="shared" si="90"/>
        <v>T</v>
      </c>
      <c r="D83" s="15">
        <v>5</v>
      </c>
      <c r="E83" s="15">
        <f>COUNTIFS('[1]Ticket review'!E:E,"&lt;01/03/2012",'[1]Ticket review'!E:E,"&gt;=01/02/2012",'[1]Ticket review'!B:B,"R1",'[1]Ticket review'!AB:AB,"No",'[1]Ticket review'!W:W,"Yes")</f>
        <v>0</v>
      </c>
      <c r="F83" s="15" t="str">
        <f t="shared" si="76"/>
        <v>-</v>
      </c>
      <c r="G83" s="15">
        <f>COUNTIFS('[1]Ticket review'!E:E,"&lt;01/04/2012",'[1]Ticket review'!E:E,"&gt;=01/03/2012",'[1]Ticket review'!B:B,"R1",'[1]Ticket review'!AB:AB,"No",'[1]Ticket review'!W:W,"Yes")</f>
        <v>0</v>
      </c>
      <c r="H83" s="15" t="str">
        <f t="shared" si="77"/>
        <v>-</v>
      </c>
      <c r="I83" s="15">
        <f>COUNTIFS('[1]Ticket review'!E:E,"&lt;01/05/2012",'[1]Ticket review'!E:E,"&gt;=01/04/2012",'[1]Ticket review'!B:B,"R1",'[1]Ticket review'!AB:AB,"No",'[1]Ticket review'!W:W,"Yes")</f>
        <v>0</v>
      </c>
      <c r="J83" s="15" t="str">
        <f t="shared" si="78"/>
        <v>-</v>
      </c>
      <c r="K83" s="15">
        <f>COUNTIFS('[1]Ticket review'!E:E,"&lt;01/06/2012",'[1]Ticket review'!E:E,"&gt;=01/05/2012",'[1]Ticket review'!B:B,"R1",'[1]Ticket review'!AB:AB,"No",'[1]Ticket review'!W:W,"Yes")</f>
        <v>0</v>
      </c>
      <c r="L83" s="15" t="str">
        <f t="shared" si="79"/>
        <v>-</v>
      </c>
      <c r="M83" s="15">
        <f>COUNTIFS('[1]Ticket review'!E:E,"&lt;01/07/2012",'[1]Ticket review'!E:E,"&gt;=01/06/2012",'[1]Ticket review'!B:B,"R1",'[1]Ticket review'!AB:AB,"No",'[1]Ticket review'!W:W,"Yes")</f>
        <v>0</v>
      </c>
      <c r="N83" s="15" t="str">
        <f t="shared" si="80"/>
        <v>-</v>
      </c>
      <c r="O83" s="15">
        <f>COUNTIFS('[1]Ticket review'!E:E,"&lt;01/08/2012",'[1]Ticket review'!E:E,"&gt;=01/07/2012",'[1]Ticket review'!B:B,"R1",'[1]Ticket review'!AB:AB,"No",'[1]Ticket review'!W:W,"Yes")</f>
        <v>0</v>
      </c>
      <c r="P83" s="15" t="str">
        <f t="shared" si="81"/>
        <v>-</v>
      </c>
      <c r="Q83" s="15">
        <f>COUNTIFS('[1]Ticket review'!E:E,"&lt;01/09/2012",'[1]Ticket review'!E:E,"&gt;=01/08/2012",'[1]Ticket review'!B:B,"R1",'[1]Ticket review'!AB:AB,"No",'[1]Ticket review'!W:W,"Yes")</f>
        <v>0</v>
      </c>
      <c r="R83" s="15" t="str">
        <f t="shared" si="82"/>
        <v>-</v>
      </c>
      <c r="S83" s="15">
        <f>COUNTIFS('[1]Ticket review'!E:E,"&lt;01/10/2012",'[1]Ticket review'!E:E,"&gt;=01/09/2012",'[1]Ticket review'!B:B,"R1",'[1]Ticket review'!AB:AB,"No",'[1]Ticket review'!W:W,"Yes")</f>
        <v>0</v>
      </c>
      <c r="T83" s="15" t="str">
        <f t="shared" si="83"/>
        <v>-</v>
      </c>
      <c r="U83" s="15">
        <f>COUNTIFS('[1]Ticket review'!E:E,"&lt;01/11/2012",'[1]Ticket review'!E:E,"&gt;=01/10/2012",'[1]Ticket review'!B:B,"R1",'[1]Ticket review'!AB:AB,"No",'[1]Ticket review'!W:W,"Yes")</f>
        <v>0</v>
      </c>
      <c r="V83" s="15" t="str">
        <f t="shared" si="84"/>
        <v>-</v>
      </c>
      <c r="W83" s="15">
        <f>COUNTIFS('[1]Ticket review'!E:E,"&lt;01/12/2012",'[1]Ticket review'!E:E,"&gt;=01/11/2012",'[1]Ticket review'!B:B,"R1",'[1]Ticket review'!AB:AB,"No",'[1]Ticket review'!W:W,"Yes")</f>
        <v>0</v>
      </c>
      <c r="X83" s="15" t="str">
        <f t="shared" si="85"/>
        <v>-</v>
      </c>
      <c r="Y83" s="15">
        <f>COUNTIFS('[1]Ticket review'!E:E,"&lt;01/01/2013",'[1]Ticket review'!E:E,"&gt;=01/12/2012",'[1]Ticket review'!B:B,"R1",'[1]Ticket review'!AB:AB,"No",'[1]Ticket review'!W:W,"Yes")</f>
        <v>0</v>
      </c>
      <c r="Z83" s="15" t="str">
        <f t="shared" si="86"/>
        <v>-</v>
      </c>
      <c r="AA83" s="15">
        <f>COUNTIFS('[1]Ticket review'!M:M,"&lt;01/10/2012",'[1]Ticket review'!M:M,"&gt;=01/09/2012",'[1]Ticket review'!J:J,"R1",'[1]Ticket review'!AJ:AJ,"No",'[1]Ticket review'!AE:AE,"Yes")</f>
        <v>0</v>
      </c>
      <c r="AB83" s="15" t="str">
        <f t="shared" si="87"/>
        <v>-</v>
      </c>
      <c r="AC83" s="15">
        <f>COUNTIFS('[1]Ticket review'!M:M,"&lt;01/11/2012",'[1]Ticket review'!M:M,"&gt;=01/10/2012",'[1]Ticket review'!J:J,"R1",'[1]Ticket review'!AJ:AJ,"No",'[1]Ticket review'!AE:AE,"Yes")</f>
        <v>0</v>
      </c>
      <c r="AD83" s="15" t="str">
        <f t="shared" si="88"/>
        <v>-</v>
      </c>
      <c r="AE83" s="15">
        <f>COUNTIFS('[1]Ticket review'!M:M,"&lt;01/12/2012",'[1]Ticket review'!M:M,"&gt;=01/11/2012",'[1]Ticket review'!J:J,"R1",'[1]Ticket review'!AJ:AJ,"No",'[1]Ticket review'!AE:AE,"Yes")</f>
        <v>0</v>
      </c>
      <c r="AF83" s="15" t="str">
        <f t="shared" si="89"/>
        <v>-</v>
      </c>
    </row>
    <row r="84" spans="1:32" ht="14.4" customHeight="1" x14ac:dyDescent="0.3">
      <c r="A84" s="26"/>
      <c r="B84" s="11"/>
      <c r="C84" s="15" t="str">
        <f t="shared" si="90"/>
        <v>U</v>
      </c>
      <c r="D84" s="15">
        <v>5</v>
      </c>
      <c r="E84" s="15">
        <f>COUNTIFS('[1]Ticket review'!E:E,"&lt;01/03/2012",'[1]Ticket review'!E:E,"&gt;=01/02/2012",'[1]Ticket review'!B:B,"R3",'[1]Ticket review'!AB:AB,"No",'[1]Ticket review'!W:W,"Yes")</f>
        <v>0</v>
      </c>
      <c r="F84" s="15" t="str">
        <f t="shared" si="76"/>
        <v>-</v>
      </c>
      <c r="G84" s="15">
        <f>COUNTIFS('[1]Ticket review'!E:E,"&lt;01/04/2012",'[1]Ticket review'!E:E,"&gt;=01/03/2012",'[1]Ticket review'!B:B,"R3",'[1]Ticket review'!AB:AB,"No",'[1]Ticket review'!W:W,"Yes")</f>
        <v>0</v>
      </c>
      <c r="H84" s="15">
        <f t="shared" si="77"/>
        <v>0</v>
      </c>
      <c r="I84" s="15">
        <f>COUNTIFS('[1]Ticket review'!E:E,"&lt;01/05/2012",'[1]Ticket review'!E:E,"&gt;=01/04/2012",'[1]Ticket review'!B:B,"R3",'[1]Ticket review'!AB:AB,"No",'[1]Ticket review'!W:W,"Yes")</f>
        <v>0</v>
      </c>
      <c r="J84" s="15" t="str">
        <f t="shared" si="78"/>
        <v>-</v>
      </c>
      <c r="K84" s="15">
        <f>COUNTIFS('[1]Ticket review'!E:E,"&lt;01/06/2012",'[1]Ticket review'!E:E,"&gt;=01/05/2012",'[1]Ticket review'!B:B,"R3",'[1]Ticket review'!AB:AB,"No",'[1]Ticket review'!W:W,"Yes")</f>
        <v>0</v>
      </c>
      <c r="L84" s="15" t="str">
        <f t="shared" si="79"/>
        <v>-</v>
      </c>
      <c r="M84" s="15">
        <f>COUNTIFS('[1]Ticket review'!E:E,"&lt;01/07/2012",'[1]Ticket review'!E:E,"&gt;=01/06/2012",'[1]Ticket review'!B:B,"R3",'[1]Ticket review'!AB:AB,"No",'[1]Ticket review'!W:W,"Yes")</f>
        <v>0</v>
      </c>
      <c r="N84" s="15" t="str">
        <f t="shared" si="80"/>
        <v>-</v>
      </c>
      <c r="O84" s="15">
        <f>COUNTIFS('[1]Ticket review'!E:E,"&lt;01/08/2012",'[1]Ticket review'!E:E,"&gt;=01/07/2012",'[1]Ticket review'!B:B,"R3",'[1]Ticket review'!AB:AB,"No",'[1]Ticket review'!W:W,"Yes")</f>
        <v>0</v>
      </c>
      <c r="P84" s="15" t="str">
        <f t="shared" si="81"/>
        <v>-</v>
      </c>
      <c r="Q84" s="15">
        <f>COUNTIFS('[1]Ticket review'!E:E,"&lt;01/09/2012",'[1]Ticket review'!E:E,"&gt;=01/08/2012",'[1]Ticket review'!B:B,"R3",'[1]Ticket review'!AB:AB,"No",'[1]Ticket review'!W:W,"Yes")</f>
        <v>0</v>
      </c>
      <c r="R84" s="15" t="str">
        <f t="shared" si="82"/>
        <v>-</v>
      </c>
      <c r="S84" s="15">
        <f>COUNTIFS('[1]Ticket review'!E:E,"&lt;01/10/2012",'[1]Ticket review'!E:E,"&gt;=01/09/2012",'[1]Ticket review'!B:B,"R3",'[1]Ticket review'!AB:AB,"No",'[1]Ticket review'!W:W,"Yes")</f>
        <v>0</v>
      </c>
      <c r="T84" s="15" t="str">
        <f t="shared" si="83"/>
        <v>-</v>
      </c>
      <c r="U84" s="15">
        <f>COUNTIFS('[1]Ticket review'!E:E,"&lt;01/11/2012",'[1]Ticket review'!E:E,"&gt;=01/10/2012",'[1]Ticket review'!B:B,"R3",'[1]Ticket review'!AB:AB,"No",'[1]Ticket review'!W:W,"Yes")</f>
        <v>0</v>
      </c>
      <c r="V84" s="15" t="str">
        <f t="shared" si="84"/>
        <v>-</v>
      </c>
      <c r="W84" s="15">
        <f>COUNTIFS('[1]Ticket review'!E:E,"&lt;01/12/2012",'[1]Ticket review'!E:E,"&gt;=01/11/2012",'[1]Ticket review'!B:B,"R3",'[1]Ticket review'!AB:AB,"No",'[1]Ticket review'!W:W,"Yes")</f>
        <v>0</v>
      </c>
      <c r="X84" s="15" t="str">
        <f t="shared" si="85"/>
        <v>-</v>
      </c>
      <c r="Y84" s="15">
        <f>COUNTIFS('[1]Ticket review'!E:E,"&lt;01/01/2013",'[1]Ticket review'!E:E,"&gt;=01/12/2012",'[1]Ticket review'!B:B,"R3",'[1]Ticket review'!AB:AB,"No",'[1]Ticket review'!W:W,"Yes")</f>
        <v>0</v>
      </c>
      <c r="Z84" s="15" t="str">
        <f t="shared" si="86"/>
        <v>-</v>
      </c>
      <c r="AA84" s="15">
        <f>COUNTIFS('[1]Ticket review'!M:M,"&lt;01/10/2012",'[1]Ticket review'!M:M,"&gt;=01/09/2012",'[1]Ticket review'!J:J,"R3",'[1]Ticket review'!AJ:AJ,"No",'[1]Ticket review'!AE:AE,"Yes")</f>
        <v>0</v>
      </c>
      <c r="AB84" s="15" t="str">
        <f t="shared" si="87"/>
        <v>-</v>
      </c>
      <c r="AC84" s="15">
        <f>COUNTIFS('[1]Ticket review'!M:M,"&lt;01/11/2012",'[1]Ticket review'!M:M,"&gt;=01/10/2012",'[1]Ticket review'!J:J,"R3",'[1]Ticket review'!AJ:AJ,"No",'[1]Ticket review'!AE:AE,"Yes")</f>
        <v>0</v>
      </c>
      <c r="AD84" s="15" t="str">
        <f t="shared" si="88"/>
        <v>-</v>
      </c>
      <c r="AE84" s="15">
        <f>COUNTIFS('[1]Ticket review'!M:M,"&lt;01/12/2012",'[1]Ticket review'!M:M,"&gt;=01/11/2012",'[1]Ticket review'!J:J,"R3",'[1]Ticket review'!AJ:AJ,"No",'[1]Ticket review'!AE:AE,"Yes")</f>
        <v>0</v>
      </c>
      <c r="AF84" s="15" t="str">
        <f t="shared" si="89"/>
        <v>-</v>
      </c>
    </row>
    <row r="85" spans="1:32" ht="14.4" customHeight="1" x14ac:dyDescent="0.3">
      <c r="A85" s="26"/>
      <c r="B85" s="11"/>
      <c r="C85" s="15" t="str">
        <f t="shared" si="90"/>
        <v>V</v>
      </c>
      <c r="D85" s="15">
        <v>5</v>
      </c>
      <c r="E85" s="15">
        <f>COUNTIFS('[1]Ticket review'!E:E,"&lt;01/03/2012",'[1]Ticket review'!E:E,"&gt;=01/02/2012",'[1]Ticket review'!B:B,"R5",'[1]Ticket review'!AB:AB,"No",'[1]Ticket review'!W:W,"Yes")</f>
        <v>0</v>
      </c>
      <c r="F85" s="15" t="str">
        <f t="shared" si="76"/>
        <v>-</v>
      </c>
      <c r="G85" s="15">
        <f>COUNTIFS('[1]Ticket review'!E:E,"&lt;01/04/2012",'[1]Ticket review'!E:E,"&gt;=01/03/2012",'[1]Ticket review'!B:B,"R5",'[1]Ticket review'!AB:AB,"No",'[1]Ticket review'!W:W,"Yes")</f>
        <v>0</v>
      </c>
      <c r="H85" s="15" t="str">
        <f t="shared" si="77"/>
        <v>-</v>
      </c>
      <c r="I85" s="15">
        <f>COUNTIFS('[1]Ticket review'!E:E,"&lt;01/05/2012",'[1]Ticket review'!E:E,"&gt;=01/04/2012",'[1]Ticket review'!B:B,"R5",'[1]Ticket review'!AB:AB,"No",'[1]Ticket review'!W:W,"Yes")</f>
        <v>0</v>
      </c>
      <c r="J85" s="15" t="str">
        <f t="shared" si="78"/>
        <v>-</v>
      </c>
      <c r="K85" s="15">
        <f>COUNTIFS('[1]Ticket review'!E:E,"&lt;01/06/2012",'[1]Ticket review'!E:E,"&gt;=01/05/2012",'[1]Ticket review'!B:B,"R5",'[1]Ticket review'!AB:AB,"No",'[1]Ticket review'!W:W,"Yes")</f>
        <v>0</v>
      </c>
      <c r="L85" s="15" t="str">
        <f t="shared" si="79"/>
        <v>-</v>
      </c>
      <c r="M85" s="15">
        <f>COUNTIFS('[1]Ticket review'!E:E,"&lt;01/07/2012",'[1]Ticket review'!E:E,"&gt;=01/06/2012",'[1]Ticket review'!B:B,"R5",'[1]Ticket review'!AB:AB,"No",'[1]Ticket review'!W:W,"Yes")</f>
        <v>0</v>
      </c>
      <c r="N85" s="15" t="str">
        <f t="shared" si="80"/>
        <v>-</v>
      </c>
      <c r="O85" s="15">
        <f>COUNTIFS('[1]Ticket review'!E:E,"&lt;01/08/2012",'[1]Ticket review'!E:E,"&gt;=01/07/2012",'[1]Ticket review'!B:B,"R5",'[1]Ticket review'!AB:AB,"No",'[1]Ticket review'!W:W,"Yes")</f>
        <v>0</v>
      </c>
      <c r="P85" s="15" t="str">
        <f t="shared" si="81"/>
        <v>-</v>
      </c>
      <c r="Q85" s="15">
        <f>COUNTIFS('[1]Ticket review'!E:E,"&lt;01/09/2012",'[1]Ticket review'!E:E,"&gt;=01/08/2012",'[1]Ticket review'!B:B,"R5",'[1]Ticket review'!AB:AB,"No",'[1]Ticket review'!W:W,"Yes")</f>
        <v>0</v>
      </c>
      <c r="R85" s="15" t="str">
        <f t="shared" si="82"/>
        <v>-</v>
      </c>
      <c r="S85" s="15">
        <f>COUNTIFS('[1]Ticket review'!E:E,"&lt;01/10/2012",'[1]Ticket review'!E:E,"&gt;=01/09/2012",'[1]Ticket review'!B:B,"R5",'[1]Ticket review'!AB:AB,"No",'[1]Ticket review'!W:W,"Yes")</f>
        <v>0</v>
      </c>
      <c r="T85" s="15" t="str">
        <f t="shared" si="83"/>
        <v>-</v>
      </c>
      <c r="U85" s="15">
        <f>COUNTIFS('[1]Ticket review'!E:E,"&lt;01/11/2012",'[1]Ticket review'!E:E,"&gt;=01/10/2012",'[1]Ticket review'!B:B,"R5",'[1]Ticket review'!AB:AB,"No",'[1]Ticket review'!W:W,"Yes")</f>
        <v>0</v>
      </c>
      <c r="V85" s="15" t="str">
        <f t="shared" si="84"/>
        <v>-</v>
      </c>
      <c r="W85" s="15">
        <f>COUNTIFS('[1]Ticket review'!E:E,"&lt;01/12/2012",'[1]Ticket review'!E:E,"&gt;=01/11/2012",'[1]Ticket review'!B:B,"R5",'[1]Ticket review'!AB:AB,"No",'[1]Ticket review'!W:W,"Yes")</f>
        <v>0</v>
      </c>
      <c r="X85" s="15" t="str">
        <f t="shared" si="85"/>
        <v>-</v>
      </c>
      <c r="Y85" s="15">
        <f>COUNTIFS('[1]Ticket review'!E:E,"&lt;01/01/2013",'[1]Ticket review'!E:E,"&gt;=01/12/2012",'[1]Ticket review'!B:B,"R5",'[1]Ticket review'!AB:AB,"No",'[1]Ticket review'!W:W,"Yes")</f>
        <v>0</v>
      </c>
      <c r="Z85" s="15" t="str">
        <f t="shared" si="86"/>
        <v>-</v>
      </c>
      <c r="AA85" s="15">
        <f>COUNTIFS('[1]Ticket review'!M:M,"&lt;01/10/2012",'[1]Ticket review'!M:M,"&gt;=01/09/2012",'[1]Ticket review'!J:J,"R5",'[1]Ticket review'!AJ:AJ,"No",'[1]Ticket review'!AE:AE,"Yes")</f>
        <v>0</v>
      </c>
      <c r="AB85" s="15" t="str">
        <f t="shared" si="87"/>
        <v>-</v>
      </c>
      <c r="AC85" s="15">
        <f>COUNTIFS('[1]Ticket review'!M:M,"&lt;01/11/2012",'[1]Ticket review'!M:M,"&gt;=01/10/2012",'[1]Ticket review'!J:J,"R5",'[1]Ticket review'!AJ:AJ,"No",'[1]Ticket review'!AE:AE,"Yes")</f>
        <v>0</v>
      </c>
      <c r="AD85" s="15" t="str">
        <f t="shared" si="88"/>
        <v>-</v>
      </c>
      <c r="AE85" s="15">
        <f>COUNTIFS('[1]Ticket review'!M:M,"&lt;01/12/2012",'[1]Ticket review'!M:M,"&gt;=01/11/2012",'[1]Ticket review'!J:J,"R5",'[1]Ticket review'!AJ:AJ,"No",'[1]Ticket review'!AE:AE,"Yes")</f>
        <v>0</v>
      </c>
      <c r="AF85" s="15" t="str">
        <f t="shared" si="89"/>
        <v>-</v>
      </c>
    </row>
    <row r="86" spans="1:32" ht="14.4" customHeight="1" x14ac:dyDescent="0.3">
      <c r="A86" s="26"/>
      <c r="B86" s="12"/>
      <c r="C86" s="15" t="str">
        <f t="shared" si="90"/>
        <v>W</v>
      </c>
      <c r="D86" s="15">
        <v>5</v>
      </c>
      <c r="E86" s="15">
        <f>COUNTIFS('[1]Ticket review'!E:E,"&lt;01/03/2012",'[1]Ticket review'!E:E,"&gt;=01/02/2012",'[1]Ticket review'!B:B,"RR",'[1]Ticket review'!AB:AB,"No",'[1]Ticket review'!W:W,"Yes")</f>
        <v>0</v>
      </c>
      <c r="F86" s="15" t="str">
        <f t="shared" si="76"/>
        <v>-</v>
      </c>
      <c r="G86" s="15">
        <f>COUNTIFS('[1]Ticket review'!E:E,"&lt;01/04/2012",'[1]Ticket review'!E:E,"&gt;=01/03/2012",'[1]Ticket review'!B:B,"RR",'[1]Ticket review'!AB:AB,"No",'[1]Ticket review'!W:W,"Yes")</f>
        <v>0</v>
      </c>
      <c r="H86" s="15" t="str">
        <f t="shared" si="77"/>
        <v>-</v>
      </c>
      <c r="I86" s="15">
        <f>COUNTIFS('[1]Ticket review'!E:E,"&lt;01/05/2012",'[1]Ticket review'!E:E,"&gt;=01/04/2012",'[1]Ticket review'!B:B,"RR",'[1]Ticket review'!AB:AB,"No",'[1]Ticket review'!W:W,"Yes")</f>
        <v>0</v>
      </c>
      <c r="J86" s="15" t="str">
        <f t="shared" si="78"/>
        <v>-</v>
      </c>
      <c r="K86" s="15">
        <f>COUNTIFS('[1]Ticket review'!E:E,"&lt;01/06/2012",'[1]Ticket review'!E:E,"&gt;=01/05/2012",'[1]Ticket review'!B:B,"RR",'[1]Ticket review'!AB:AB,"No",'[1]Ticket review'!W:W,"Yes")</f>
        <v>0</v>
      </c>
      <c r="L86" s="15" t="str">
        <f t="shared" si="79"/>
        <v>-</v>
      </c>
      <c r="M86" s="15">
        <f>COUNTIFS('[1]Ticket review'!E:E,"&lt;01/07/2012",'[1]Ticket review'!E:E,"&gt;=01/06/2012",'[1]Ticket review'!B:B,"RR",'[1]Ticket review'!AB:AB,"No",'[1]Ticket review'!W:W,"Yes")</f>
        <v>0</v>
      </c>
      <c r="N86" s="15" t="str">
        <f t="shared" si="80"/>
        <v>-</v>
      </c>
      <c r="O86" s="15">
        <f>COUNTIFS('[1]Ticket review'!E:E,"&lt;01/08/2012",'[1]Ticket review'!E:E,"&gt;=01/07/2012",'[1]Ticket review'!B:B,"RR",'[1]Ticket review'!AB:AB,"No",'[1]Ticket review'!W:W,"Yes")</f>
        <v>0</v>
      </c>
      <c r="P86" s="15" t="str">
        <f t="shared" si="81"/>
        <v>-</v>
      </c>
      <c r="Q86" s="15">
        <f>COUNTIFS('[1]Ticket review'!E:E,"&lt;01/09/2012",'[1]Ticket review'!E:E,"&gt;=01/08/2012",'[1]Ticket review'!B:B,"RR",'[1]Ticket review'!AB:AB,"No",'[1]Ticket review'!W:W,"Yes")</f>
        <v>0</v>
      </c>
      <c r="R86" s="15" t="str">
        <f t="shared" si="82"/>
        <v>-</v>
      </c>
      <c r="S86" s="15">
        <f>COUNTIFS('[1]Ticket review'!E:E,"&lt;01/10/2012",'[1]Ticket review'!E:E,"&gt;=01/09/2012",'[1]Ticket review'!B:B,"RR",'[1]Ticket review'!AB:AB,"No",'[1]Ticket review'!W:W,"Yes")</f>
        <v>0</v>
      </c>
      <c r="T86" s="15" t="str">
        <f t="shared" si="83"/>
        <v>-</v>
      </c>
      <c r="U86" s="15">
        <f>COUNTIFS('[1]Ticket review'!E:E,"&lt;01/11/2012",'[1]Ticket review'!E:E,"&gt;=01/10/2012",'[1]Ticket review'!B:B,"RR",'[1]Ticket review'!AB:AB,"No",'[1]Ticket review'!W:W,"Yes")</f>
        <v>0</v>
      </c>
      <c r="V86" s="15" t="str">
        <f t="shared" si="84"/>
        <v>-</v>
      </c>
      <c r="W86" s="15">
        <f>COUNTIFS('[1]Ticket review'!E:E,"&lt;01/12/2012",'[1]Ticket review'!E:E,"&gt;=01/11/2012",'[1]Ticket review'!B:B,"RR",'[1]Ticket review'!AB:AB,"No",'[1]Ticket review'!W:W,"Yes")</f>
        <v>0</v>
      </c>
      <c r="X86" s="15" t="str">
        <f t="shared" si="85"/>
        <v>-</v>
      </c>
      <c r="Y86" s="15">
        <f>COUNTIFS('[1]Ticket review'!E:E,"&lt;01/01/2013",'[1]Ticket review'!E:E,"&gt;=01/12/2012",'[1]Ticket review'!B:B,"RR",'[1]Ticket review'!AB:AB,"No",'[1]Ticket review'!W:W,"Yes")</f>
        <v>0</v>
      </c>
      <c r="Z86" s="15" t="str">
        <f t="shared" si="86"/>
        <v>-</v>
      </c>
      <c r="AA86" s="15">
        <f>COUNTIFS('[1]Ticket review'!M:M,"&lt;01/10/2012",'[1]Ticket review'!M:M,"&gt;=01/09/2012",'[1]Ticket review'!J:J,"RR",'[1]Ticket review'!AJ:AJ,"No",'[1]Ticket review'!AE:AE,"Yes")</f>
        <v>0</v>
      </c>
      <c r="AB86" s="15" t="str">
        <f t="shared" si="87"/>
        <v>-</v>
      </c>
      <c r="AC86" s="15">
        <f>COUNTIFS('[1]Ticket review'!M:M,"&lt;01/11/2012",'[1]Ticket review'!M:M,"&gt;=01/10/2012",'[1]Ticket review'!J:J,"RR",'[1]Ticket review'!AJ:AJ,"No",'[1]Ticket review'!AE:AE,"Yes")</f>
        <v>0</v>
      </c>
      <c r="AD86" s="15" t="str">
        <f t="shared" si="88"/>
        <v>-</v>
      </c>
      <c r="AE86" s="15">
        <f>COUNTIFS('[1]Ticket review'!M:M,"&lt;01/12/2012",'[1]Ticket review'!M:M,"&gt;=01/11/2012",'[1]Ticket review'!J:J,"RR",'[1]Ticket review'!AJ:AJ,"No",'[1]Ticket review'!AE:AE,"Yes")</f>
        <v>0</v>
      </c>
      <c r="AF86" s="15" t="str">
        <f t="shared" si="89"/>
        <v>-</v>
      </c>
    </row>
    <row r="87" spans="1:32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</row>
    <row r="88" spans="1:32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</row>
    <row r="89" spans="1:32" x14ac:dyDescent="0.3">
      <c r="B89" s="1" t="s">
        <v>27</v>
      </c>
      <c r="C89" s="1" t="s">
        <v>3</v>
      </c>
      <c r="D89" s="1"/>
      <c r="E89" s="1" t="s">
        <v>4</v>
      </c>
      <c r="F89" s="1"/>
      <c r="G89" s="1" t="s">
        <v>5</v>
      </c>
      <c r="H89" s="1"/>
      <c r="I89" s="1" t="s">
        <v>6</v>
      </c>
      <c r="J89" s="1"/>
      <c r="K89" s="1" t="s">
        <v>7</v>
      </c>
      <c r="L89" s="1"/>
      <c r="M89" s="1" t="s">
        <v>8</v>
      </c>
      <c r="N89" s="1"/>
      <c r="O89" s="1" t="s">
        <v>9</v>
      </c>
      <c r="P89" s="1"/>
      <c r="Q89" s="1" t="s">
        <v>10</v>
      </c>
      <c r="R89" s="1"/>
      <c r="S89" s="1" t="s">
        <v>11</v>
      </c>
      <c r="T89" s="1"/>
      <c r="U89" s="1" t="s">
        <v>12</v>
      </c>
      <c r="V89" s="1"/>
      <c r="W89" s="1" t="s">
        <v>13</v>
      </c>
      <c r="X89" s="1"/>
      <c r="Y89" s="1" t="s">
        <v>14</v>
      </c>
      <c r="Z89" s="1"/>
      <c r="AA89" s="1" t="s">
        <v>15</v>
      </c>
      <c r="AB89" s="1"/>
      <c r="AC89" s="1" t="s">
        <v>16</v>
      </c>
      <c r="AD89" s="1"/>
      <c r="AE89" s="1" t="s">
        <v>17</v>
      </c>
      <c r="AF89" s="1"/>
    </row>
    <row r="90" spans="1:32" ht="14.4" customHeight="1" x14ac:dyDescent="0.3">
      <c r="A90" s="27" t="s">
        <v>29</v>
      </c>
      <c r="B90" s="3"/>
      <c r="C90" s="13"/>
      <c r="D90" s="14" t="s">
        <v>22</v>
      </c>
      <c r="E90" s="14"/>
      <c r="F90" s="14" t="s">
        <v>22</v>
      </c>
      <c r="G90" s="14"/>
      <c r="H90" s="14" t="s">
        <v>22</v>
      </c>
      <c r="I90" s="14"/>
      <c r="J90" s="14" t="s">
        <v>22</v>
      </c>
      <c r="K90" s="14"/>
      <c r="L90" s="14" t="s">
        <v>22</v>
      </c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</row>
    <row r="91" spans="1:32" ht="14.4" customHeight="1" x14ac:dyDescent="0.3">
      <c r="A91" s="27"/>
      <c r="B91" s="7" t="s">
        <v>18</v>
      </c>
      <c r="C91" s="15" t="str">
        <f>+C61</f>
        <v>A</v>
      </c>
      <c r="D91" s="15">
        <f>+D3+D32-D61</f>
        <v>15</v>
      </c>
      <c r="E91" s="15">
        <f>COUNTIFS('[1]Ticket review'!E:E,"&lt;01/03/2012",'[1]Ticket review'!E:E,"&gt;=01/02/2012",'[1]Ticket review'!B:B,"E1")</f>
        <v>0</v>
      </c>
      <c r="F91" s="15" t="e">
        <f>IF(#REF!=0,"-",E91/#REF!)</f>
        <v>#REF!</v>
      </c>
      <c r="G91" s="15">
        <f>COUNTIFS('[1]Ticket review'!E:E,"&lt;01/04/2012",'[1]Ticket review'!E:E,"&gt;=01/03/2012",'[1]Ticket review'!B:B,"E1")</f>
        <v>0</v>
      </c>
      <c r="H91" s="15" t="e">
        <f>IF(#REF!=0,"-",G91/#REF!)</f>
        <v>#REF!</v>
      </c>
      <c r="I91" s="15">
        <f>COUNTIFS('[1]Ticket review'!E:E,"&lt;01/05/2012",'[1]Ticket review'!E:E,"&gt;=01/04/2012",'[1]Ticket review'!B:B,"E1")</f>
        <v>0</v>
      </c>
      <c r="J91" s="15" t="e">
        <f>IF(#REF!=0,"-",I91/#REF!)</f>
        <v>#REF!</v>
      </c>
      <c r="K91" s="15">
        <f>COUNTIFS('[1]Ticket review'!E:E,"&lt;01/06/2012",'[1]Ticket review'!E:E,"&gt;=01/05/2012",'[1]Ticket review'!B:B,"E1")</f>
        <v>0</v>
      </c>
      <c r="L91" s="15" t="e">
        <f>IF(#REF!=0,"-",K91/#REF!)</f>
        <v>#REF!</v>
      </c>
      <c r="M91" s="15">
        <f>COUNTIFS('[1]Ticket review'!E:E,"&lt;01/07/2012",'[1]Ticket review'!E:E,"&gt;=01/06/2012",'[1]Ticket review'!B:B,"E1")</f>
        <v>0</v>
      </c>
      <c r="N91" s="15" t="e">
        <f>IF(#REF!=0,"-",M91/#REF!)</f>
        <v>#REF!</v>
      </c>
      <c r="O91" s="15">
        <f>COUNTIFS('[1]Ticket review'!E:E,"&lt;01/08/2012",'[1]Ticket review'!E:E,"&gt;=01/07/2012",'[1]Ticket review'!B:B,"E1")</f>
        <v>0</v>
      </c>
      <c r="P91" s="15" t="e">
        <f>IF(#REF!=0,"-",O91/#REF!)</f>
        <v>#REF!</v>
      </c>
      <c r="Q91" s="15">
        <f>COUNTIFS('[1]Ticket review'!E:E,"&lt;01/09/2012",'[1]Ticket review'!E:E,"&gt;=01/08/2012",'[1]Ticket review'!B:B,"E1")</f>
        <v>0</v>
      </c>
      <c r="R91" s="15" t="e">
        <f>IF(#REF!=0,"-",Q91/#REF!)</f>
        <v>#REF!</v>
      </c>
      <c r="S91" s="15">
        <f>COUNTIFS('[1]Ticket review'!E:E,"&lt;01/10/2012",'[1]Ticket review'!E:E,"&gt;=01/09/2012",'[1]Ticket review'!B:B,"E1")</f>
        <v>0</v>
      </c>
      <c r="T91" s="15" t="e">
        <f>IF(#REF!=0,"-",S91/#REF!)</f>
        <v>#REF!</v>
      </c>
      <c r="U91" s="15">
        <f>COUNTIFS('[1]Ticket review'!E:E,"&lt;01/11/2012",'[1]Ticket review'!E:E,"&gt;=01/10/2012",'[1]Ticket review'!B:B,"E1")</f>
        <v>0</v>
      </c>
      <c r="V91" s="15" t="e">
        <f>IF(#REF!=0,"-",U91/#REF!)</f>
        <v>#REF!</v>
      </c>
      <c r="W91" s="15">
        <f>COUNTIFS('[1]Ticket review'!E:E,"&lt;01/12/2012",'[1]Ticket review'!E:E,"&gt;=01/11/2012",'[1]Ticket review'!B:B,"E1")</f>
        <v>0</v>
      </c>
      <c r="X91" s="15" t="e">
        <f>IF(#REF!=0,"-",W91/#REF!)</f>
        <v>#REF!</v>
      </c>
      <c r="Y91" s="15">
        <f>COUNTIFS('[1]Ticket review'!E:E,"&lt;01/01/2013",'[1]Ticket review'!E:E,"&gt;=01/12/2012",'[1]Ticket review'!B:B,"E1")</f>
        <v>0</v>
      </c>
      <c r="Z91" s="15" t="e">
        <f>IF(#REF!=0,"-",Y91/#REF!)</f>
        <v>#REF!</v>
      </c>
      <c r="AA91" s="15">
        <f>COUNTIFS('[1]Ticket review'!M:M,"&lt;01/10/2012",'[1]Ticket review'!M:M,"&gt;=01/09/2012",'[1]Ticket review'!J:J,"E1")</f>
        <v>0</v>
      </c>
      <c r="AB91" s="15" t="e">
        <f>IF(#REF!=0,"-",AA91/#REF!)</f>
        <v>#REF!</v>
      </c>
      <c r="AC91" s="15">
        <f>COUNTIFS('[1]Ticket review'!M:M,"&lt;01/11/2012",'[1]Ticket review'!M:M,"&gt;=01/10/2012",'[1]Ticket review'!J:J,"E1")</f>
        <v>0</v>
      </c>
      <c r="AD91" s="15" t="e">
        <f>IF(#REF!=0,"-",AC91/#REF!)</f>
        <v>#REF!</v>
      </c>
      <c r="AE91" s="15">
        <f>COUNTIFS('[1]Ticket review'!M:M,"&lt;01/12/2012",'[1]Ticket review'!M:M,"&gt;=01/11/2012",'[1]Ticket review'!J:J,"E1")</f>
        <v>0</v>
      </c>
      <c r="AF91" s="15" t="e">
        <f>IF(#REF!=0,"-",AE91/#REF!)</f>
        <v>#REF!</v>
      </c>
    </row>
    <row r="92" spans="1:32" ht="14.4" customHeight="1" x14ac:dyDescent="0.3">
      <c r="A92" s="27"/>
      <c r="B92" s="8"/>
      <c r="C92" s="15" t="str">
        <f>+C62</f>
        <v>B</v>
      </c>
      <c r="D92" s="15">
        <f t="shared" ref="D92:D96" si="91">+D4+D33-D62</f>
        <v>15</v>
      </c>
      <c r="E92" s="15">
        <f>COUNTIFS('[1]Ticket review'!E91:E297,"&lt;01/03/2012",'[1]Ticket review'!E91:E297,"&gt;=01/02/2012",'[1]Ticket review'!B91:B297,"E4")</f>
        <v>0</v>
      </c>
      <c r="F92" s="15" t="e">
        <f>IF(#REF!=0,"-",E92/#REF!)</f>
        <v>#REF!</v>
      </c>
      <c r="G92" s="15">
        <f>COUNTIFS('[1]Ticket review'!E:E,"&lt;01/04/2012",'[1]Ticket review'!E:E,"&gt;=01/03/2012",'[1]Ticket review'!B:B,"E4")</f>
        <v>0</v>
      </c>
      <c r="H92" s="15" t="e">
        <f>IF(#REF!=0,"-",G92/#REF!)</f>
        <v>#REF!</v>
      </c>
      <c r="I92" s="15">
        <f>COUNTIFS('[1]Ticket review'!E:E,"&lt;01/05/2012",'[1]Ticket review'!E:E,"&gt;=01/04/2012",'[1]Ticket review'!B:B,"E4")</f>
        <v>0</v>
      </c>
      <c r="J92" s="15" t="e">
        <f>IF(#REF!=0,"-",I92/#REF!)</f>
        <v>#REF!</v>
      </c>
      <c r="K92" s="15">
        <f>COUNTIFS('[1]Ticket review'!E:E,"&lt;01/06/2012",'[1]Ticket review'!E:E,"&gt;=01/05/2012",'[1]Ticket review'!B:B,"E4")</f>
        <v>0</v>
      </c>
      <c r="L92" s="15" t="e">
        <f>IF(#REF!=0,"-",K92/#REF!)</f>
        <v>#REF!</v>
      </c>
      <c r="M92" s="15">
        <f>COUNTIFS('[1]Ticket review'!E:E,"&lt;01/07/2012",'[1]Ticket review'!E:E,"&gt;=01/06/2012",'[1]Ticket review'!B:B,"E4")</f>
        <v>0</v>
      </c>
      <c r="N92" s="15" t="e">
        <f>IF(#REF!=0,"-",M92/#REF!)</f>
        <v>#REF!</v>
      </c>
      <c r="O92" s="15">
        <f>COUNTIFS('[1]Ticket review'!E:E,"&lt;01/08/2012",'[1]Ticket review'!E:E,"&gt;=01/07/2012",'[1]Ticket review'!B:B,"E4")</f>
        <v>0</v>
      </c>
      <c r="P92" s="15" t="e">
        <f>IF(#REF!=0,"-",O92/#REF!)</f>
        <v>#REF!</v>
      </c>
      <c r="Q92" s="15">
        <f>COUNTIFS('[1]Ticket review'!E:E,"&lt;01/09/2012",'[1]Ticket review'!E:E,"&gt;=01/08/2012",'[1]Ticket review'!B:B,"E4")</f>
        <v>0</v>
      </c>
      <c r="R92" s="15" t="e">
        <f>IF(#REF!=0,"-",Q92/#REF!)</f>
        <v>#REF!</v>
      </c>
      <c r="S92" s="15">
        <f>COUNTIFS('[1]Ticket review'!E:E,"&lt;01/10/2012",'[1]Ticket review'!E:E,"&gt;=01/09/2012",'[1]Ticket review'!B:B,"E4")</f>
        <v>0</v>
      </c>
      <c r="T92" s="15" t="e">
        <f>IF(#REF!=0,"-",S92/#REF!)</f>
        <v>#REF!</v>
      </c>
      <c r="U92" s="15">
        <f>COUNTIFS('[1]Ticket review'!E:E,"&lt;01/11/2012",'[1]Ticket review'!E:E,"&gt;=01/10/2012",'[1]Ticket review'!B:B,"E4")</f>
        <v>0</v>
      </c>
      <c r="V92" s="15" t="e">
        <f>IF(#REF!=0,"-",U92/#REF!)</f>
        <v>#REF!</v>
      </c>
      <c r="W92" s="15">
        <f>COUNTIFS('[1]Ticket review'!E:E,"&lt;01/12/2012",'[1]Ticket review'!E:E,"&gt;=01/11/2012",'[1]Ticket review'!B:B,"E4")</f>
        <v>0</v>
      </c>
      <c r="X92" s="15" t="e">
        <f>IF(#REF!=0,"-",W92/#REF!)</f>
        <v>#REF!</v>
      </c>
      <c r="Y92" s="15">
        <f>COUNTIFS('[1]Ticket review'!E:E,"&lt;01/01/2013",'[1]Ticket review'!E:E,"&gt;=01/12/2012",'[1]Ticket review'!B:B,"E4")</f>
        <v>0</v>
      </c>
      <c r="Z92" s="15" t="e">
        <f>IF(#REF!=0,"-",Y92/#REF!)</f>
        <v>#REF!</v>
      </c>
      <c r="AA92" s="15">
        <f>COUNTIFS('[1]Ticket review'!M:M,"&lt;01/10/2012",'[1]Ticket review'!M:M,"&gt;=01/09/2012",'[1]Ticket review'!J:J,"E4")</f>
        <v>0</v>
      </c>
      <c r="AB92" s="15" t="e">
        <f>IF(#REF!=0,"-",AA92/#REF!)</f>
        <v>#REF!</v>
      </c>
      <c r="AC92" s="15">
        <f>COUNTIFS('[1]Ticket review'!M:M,"&lt;01/11/2012",'[1]Ticket review'!M:M,"&gt;=01/10/2012",'[1]Ticket review'!J:J,"E4")</f>
        <v>0</v>
      </c>
      <c r="AD92" s="15" t="e">
        <f>IF(#REF!=0,"-",AC92/#REF!)</f>
        <v>#REF!</v>
      </c>
      <c r="AE92" s="15">
        <f>COUNTIFS('[1]Ticket review'!M:M,"&lt;01/12/2012",'[1]Ticket review'!M:M,"&gt;=01/11/2012",'[1]Ticket review'!J:J,"E4")</f>
        <v>0</v>
      </c>
      <c r="AF92" s="15" t="e">
        <f>IF(#REF!=0,"-",AE92/#REF!)</f>
        <v>#REF!</v>
      </c>
    </row>
    <row r="93" spans="1:32" ht="14.4" customHeight="1" x14ac:dyDescent="0.3">
      <c r="A93" s="27"/>
      <c r="B93" s="8"/>
      <c r="C93" s="15" t="str">
        <f t="shared" ref="C93:C96" si="92">+C63</f>
        <v>C</v>
      </c>
      <c r="D93" s="15">
        <f t="shared" si="91"/>
        <v>15</v>
      </c>
      <c r="E93" s="15">
        <f>COUNTIFS('[1]Ticket review'!E:E,"&lt;01/03/2012",'[1]Ticket review'!E:E,"&gt;=01/02/2012",'[1]Ticket review'!B:B,"R1")</f>
        <v>0</v>
      </c>
      <c r="F93" s="15" t="e">
        <f>IF(#REF!=0,"-",E93/#REF!)</f>
        <v>#REF!</v>
      </c>
      <c r="G93" s="15">
        <f>COUNTIFS('[1]Ticket review'!E:E,"&lt;01/04/2012",'[1]Ticket review'!E:E,"&gt;=01/03/2012",'[1]Ticket review'!B:B,"R1")</f>
        <v>0</v>
      </c>
      <c r="H93" s="15" t="e">
        <f>IF(#REF!=0,"-",G93/#REF!)</f>
        <v>#REF!</v>
      </c>
      <c r="I93" s="15">
        <f>COUNTIFS('[1]Ticket review'!E:E,"&lt;01/05/2012",'[1]Ticket review'!E:E,"&gt;=01/04/2012",'[1]Ticket review'!B:B,"R1")</f>
        <v>0</v>
      </c>
      <c r="J93" s="15" t="e">
        <f>IF(#REF!=0,"-",I93/#REF!)</f>
        <v>#REF!</v>
      </c>
      <c r="K93" s="15">
        <f>COUNTIFS('[1]Ticket review'!E:E,"&lt;01/06/2012",'[1]Ticket review'!E:E,"&gt;=01/05/2012",'[1]Ticket review'!B:B,"R1")</f>
        <v>0</v>
      </c>
      <c r="L93" s="15" t="e">
        <f>IF(#REF!=0,"-",K93/#REF!)</f>
        <v>#REF!</v>
      </c>
      <c r="M93" s="15">
        <f>COUNTIFS('[1]Ticket review'!E:E,"&lt;01/07/2012",'[1]Ticket review'!E:E,"&gt;=01/06/2012",'[1]Ticket review'!B:B,"R1")</f>
        <v>0</v>
      </c>
      <c r="N93" s="15" t="e">
        <f>IF(#REF!=0,"-",M93/#REF!)</f>
        <v>#REF!</v>
      </c>
      <c r="O93" s="15">
        <f>COUNTIFS('[1]Ticket review'!E:E,"&lt;01/08/2012",'[1]Ticket review'!E:E,"&gt;=01/07/2012",'[1]Ticket review'!B:B,"R1")</f>
        <v>0</v>
      </c>
      <c r="P93" s="15" t="e">
        <f>IF(#REF!=0,"-",O93/#REF!)</f>
        <v>#REF!</v>
      </c>
      <c r="Q93" s="15">
        <f>COUNTIFS('[1]Ticket review'!E:E,"&lt;01/09/2012",'[1]Ticket review'!E:E,"&gt;=01/08/2012",'[1]Ticket review'!B:B,"R1")</f>
        <v>0</v>
      </c>
      <c r="R93" s="15" t="e">
        <f>IF(#REF!=0,"-",Q93/#REF!)</f>
        <v>#REF!</v>
      </c>
      <c r="S93" s="15">
        <f>COUNTIFS('[1]Ticket review'!E:E,"&lt;01/10/2012",'[1]Ticket review'!E:E,"&gt;=01/09/2012",'[1]Ticket review'!B:B,"R1")</f>
        <v>0</v>
      </c>
      <c r="T93" s="15" t="e">
        <f>IF(#REF!=0,"-",S93/#REF!)</f>
        <v>#REF!</v>
      </c>
      <c r="U93" s="15">
        <f>COUNTIFS('[1]Ticket review'!E:E,"&lt;01/11/2012",'[1]Ticket review'!E:E,"&gt;=01/10/2012",'[1]Ticket review'!B:B,"R1")</f>
        <v>0</v>
      </c>
      <c r="V93" s="15" t="e">
        <f>IF(#REF!=0,"-",U93/#REF!)</f>
        <v>#REF!</v>
      </c>
      <c r="W93" s="15">
        <f>COUNTIFS('[1]Ticket review'!E:E,"&lt;01/12/2012",'[1]Ticket review'!E:E,"&gt;=01/11/2012",'[1]Ticket review'!B:B,"R1")</f>
        <v>0</v>
      </c>
      <c r="X93" s="15" t="e">
        <f>IF(#REF!=0,"-",W93/#REF!)</f>
        <v>#REF!</v>
      </c>
      <c r="Y93" s="15">
        <f>COUNTIFS('[1]Ticket review'!E:E,"&lt;01/01/2013",'[1]Ticket review'!E:E,"&gt;=01/12/2012",'[1]Ticket review'!B:B,"R1")</f>
        <v>0</v>
      </c>
      <c r="Z93" s="15" t="e">
        <f>IF(#REF!=0,"-",Y93/#REF!)</f>
        <v>#REF!</v>
      </c>
      <c r="AA93" s="15">
        <f>COUNTIFS('[1]Ticket review'!M:M,"&lt;01/10/2012",'[1]Ticket review'!M:M,"&gt;=01/09/2012",'[1]Ticket review'!J:J,"R1")</f>
        <v>0</v>
      </c>
      <c r="AB93" s="15" t="e">
        <f>IF(#REF!=0,"-",AA93/#REF!)</f>
        <v>#REF!</v>
      </c>
      <c r="AC93" s="15">
        <f>COUNTIFS('[1]Ticket review'!M:M,"&lt;01/11/2012",'[1]Ticket review'!M:M,"&gt;=01/10/2012",'[1]Ticket review'!J:J,"R1")</f>
        <v>0</v>
      </c>
      <c r="AD93" s="15" t="e">
        <f>IF(#REF!=0,"-",AC93/#REF!)</f>
        <v>#REF!</v>
      </c>
      <c r="AE93" s="15">
        <f>COUNTIFS('[1]Ticket review'!M:M,"&lt;01/12/2012",'[1]Ticket review'!M:M,"&gt;=01/11/2012",'[1]Ticket review'!J:J,"R1")</f>
        <v>0</v>
      </c>
      <c r="AF93" s="15" t="e">
        <f>IF(#REF!=0,"-",AE93/#REF!)</f>
        <v>#REF!</v>
      </c>
    </row>
    <row r="94" spans="1:32" ht="14.4" customHeight="1" x14ac:dyDescent="0.3">
      <c r="A94" s="27"/>
      <c r="B94" s="8"/>
      <c r="C94" s="15" t="str">
        <f t="shared" si="92"/>
        <v>D</v>
      </c>
      <c r="D94" s="15">
        <f t="shared" si="91"/>
        <v>15</v>
      </c>
      <c r="E94" s="15">
        <f>COUNTIFS('[1]Ticket review'!E:E,"&lt;01/03/2012",'[1]Ticket review'!E:E,"&gt;=01/02/2012",'[1]Ticket review'!B:B,"R3")</f>
        <v>0</v>
      </c>
      <c r="F94" s="15" t="e">
        <f>IF(#REF!=0,"-",E94/#REF!)</f>
        <v>#REF!</v>
      </c>
      <c r="G94" s="15">
        <f>COUNTIFS('[1]Ticket review'!E:E,"&lt;01/04/2012",'[1]Ticket review'!E:E,"&gt;=01/03/2012",'[1]Ticket review'!B:B,"R3")</f>
        <v>1</v>
      </c>
      <c r="H94" s="15" t="e">
        <f>IF(#REF!=0,"-",G94/#REF!)</f>
        <v>#REF!</v>
      </c>
      <c r="I94" s="15">
        <f>COUNTIFS('[1]Ticket review'!E:E,"&lt;01/05/2012",'[1]Ticket review'!E:E,"&gt;=01/04/2012",'[1]Ticket review'!B:B,"R3")</f>
        <v>0</v>
      </c>
      <c r="J94" s="15" t="e">
        <f>IF(#REF!=0,"-",I94/#REF!)</f>
        <v>#REF!</v>
      </c>
      <c r="K94" s="15">
        <f>COUNTIFS('[1]Ticket review'!E:E,"&lt;01/06/2012",'[1]Ticket review'!E:E,"&gt;=01/05/2012",'[1]Ticket review'!B:B,"R3")</f>
        <v>0</v>
      </c>
      <c r="L94" s="15" t="e">
        <f>IF(#REF!=0,"-",K94/#REF!)</f>
        <v>#REF!</v>
      </c>
      <c r="M94" s="15">
        <f>COUNTIFS('[1]Ticket review'!E:E,"&lt;01/07/2012",'[1]Ticket review'!E:E,"&gt;=01/06/2012",'[1]Ticket review'!B:B,"R3")</f>
        <v>0</v>
      </c>
      <c r="N94" s="15" t="e">
        <f>IF(#REF!=0,"-",M94/#REF!)</f>
        <v>#REF!</v>
      </c>
      <c r="O94" s="15">
        <f>COUNTIFS('[1]Ticket review'!E:E,"&lt;01/08/2012",'[1]Ticket review'!E:E,"&gt;=01/07/2012",'[1]Ticket review'!B:B,"R3")</f>
        <v>0</v>
      </c>
      <c r="P94" s="15" t="e">
        <f>IF(#REF!=0,"-",O94/#REF!)</f>
        <v>#REF!</v>
      </c>
      <c r="Q94" s="15">
        <f>COUNTIFS('[1]Ticket review'!E:E,"&lt;01/09/2012",'[1]Ticket review'!E:E,"&gt;=01/08/2012",'[1]Ticket review'!B:B,"R3")</f>
        <v>0</v>
      </c>
      <c r="R94" s="15" t="e">
        <f>IF(#REF!=0,"-",Q94/#REF!)</f>
        <v>#REF!</v>
      </c>
      <c r="S94" s="15">
        <f>COUNTIFS('[1]Ticket review'!E:E,"&lt;01/10/2012",'[1]Ticket review'!E:E,"&gt;=01/09/2012",'[1]Ticket review'!B:B,"R3")</f>
        <v>0</v>
      </c>
      <c r="T94" s="15" t="e">
        <f>IF(#REF!=0,"-",S94/#REF!)</f>
        <v>#REF!</v>
      </c>
      <c r="U94" s="15">
        <f>COUNTIFS('[1]Ticket review'!E:E,"&lt;01/11/2012",'[1]Ticket review'!E:E,"&gt;=01/10/2012",'[1]Ticket review'!B:B,"R3")</f>
        <v>0</v>
      </c>
      <c r="V94" s="15" t="e">
        <f>IF(#REF!=0,"-",U94/#REF!)</f>
        <v>#REF!</v>
      </c>
      <c r="W94" s="15">
        <f>COUNTIFS('[1]Ticket review'!E:E,"&lt;01/12/2012",'[1]Ticket review'!E:E,"&gt;=01/11/2012",'[1]Ticket review'!B:B,"R3")</f>
        <v>0</v>
      </c>
      <c r="X94" s="15" t="e">
        <f>IF(#REF!=0,"-",W94/#REF!)</f>
        <v>#REF!</v>
      </c>
      <c r="Y94" s="15">
        <f>COUNTIFS('[1]Ticket review'!E:E,"&lt;01/01/2013",'[1]Ticket review'!E:E,"&gt;=01/12/2012",'[1]Ticket review'!B:B,"R3")</f>
        <v>0</v>
      </c>
      <c r="Z94" s="15" t="e">
        <f>IF(#REF!=0,"-",Y94/#REF!)</f>
        <v>#REF!</v>
      </c>
      <c r="AA94" s="15">
        <f>COUNTIFS('[1]Ticket review'!M:M,"&lt;01/10/2012",'[1]Ticket review'!M:M,"&gt;=01/09/2012",'[1]Ticket review'!J:J,"R3")</f>
        <v>0</v>
      </c>
      <c r="AB94" s="15" t="e">
        <f>IF(#REF!=0,"-",AA94/#REF!)</f>
        <v>#REF!</v>
      </c>
      <c r="AC94" s="15">
        <f>COUNTIFS('[1]Ticket review'!M:M,"&lt;01/11/2012",'[1]Ticket review'!M:M,"&gt;=01/10/2012",'[1]Ticket review'!J:J,"R3")</f>
        <v>0</v>
      </c>
      <c r="AD94" s="15" t="e">
        <f>IF(#REF!=0,"-",AC94/#REF!)</f>
        <v>#REF!</v>
      </c>
      <c r="AE94" s="15">
        <f>COUNTIFS('[1]Ticket review'!M:M,"&lt;01/12/2012",'[1]Ticket review'!M:M,"&gt;=01/11/2012",'[1]Ticket review'!J:J,"R3")</f>
        <v>0</v>
      </c>
      <c r="AF94" s="15" t="e">
        <f>IF(#REF!=0,"-",AE94/#REF!)</f>
        <v>#REF!</v>
      </c>
    </row>
    <row r="95" spans="1:32" ht="14.4" customHeight="1" x14ac:dyDescent="0.3">
      <c r="A95" s="27"/>
      <c r="B95" s="8"/>
      <c r="C95" s="15" t="str">
        <f t="shared" si="92"/>
        <v>E</v>
      </c>
      <c r="D95" s="15">
        <f t="shared" si="91"/>
        <v>15</v>
      </c>
      <c r="E95" s="15">
        <f>COUNTIFS('[1]Ticket review'!E:E,"&lt;01/03/2012",'[1]Ticket review'!E:E,"&gt;=01/02/2012",'[1]Ticket review'!B:B,"R5")</f>
        <v>0</v>
      </c>
      <c r="F95" s="15" t="e">
        <f>IF(#REF!=0,"-",E95/#REF!)</f>
        <v>#REF!</v>
      </c>
      <c r="G95" s="15">
        <f>COUNTIFS('[1]Ticket review'!E:E,"&lt;01/04/2012",'[1]Ticket review'!E:E,"&gt;=01/03/2012",'[1]Ticket review'!B:B,"R5")</f>
        <v>0</v>
      </c>
      <c r="H95" s="15" t="e">
        <f>IF(#REF!=0,"-",G95/#REF!)</f>
        <v>#REF!</v>
      </c>
      <c r="I95" s="15">
        <f>COUNTIFS('[1]Ticket review'!E:E,"&lt;01/05/2012",'[1]Ticket review'!E:E,"&gt;=01/04/2012",'[1]Ticket review'!B:B,"R5")</f>
        <v>0</v>
      </c>
      <c r="J95" s="15" t="e">
        <f>IF(#REF!=0,"-",I95/#REF!)</f>
        <v>#REF!</v>
      </c>
      <c r="K95" s="15">
        <f>COUNTIFS('[1]Ticket review'!E:E,"&lt;01/06/2012",'[1]Ticket review'!E:E,"&gt;=01/05/2012",'[1]Ticket review'!B:B,"R5")</f>
        <v>0</v>
      </c>
      <c r="L95" s="15" t="e">
        <f>IF(#REF!=0,"-",K95/#REF!)</f>
        <v>#REF!</v>
      </c>
      <c r="M95" s="15">
        <f>COUNTIFS('[1]Ticket review'!E:E,"&lt;01/07/2012",'[1]Ticket review'!E:E,"&gt;=01/06/2012",'[1]Ticket review'!B:B,"R5")</f>
        <v>0</v>
      </c>
      <c r="N95" s="15" t="e">
        <f>IF(#REF!=0,"-",M95/#REF!)</f>
        <v>#REF!</v>
      </c>
      <c r="O95" s="15">
        <f>COUNTIFS('[1]Ticket review'!E:E,"&lt;01/08/2012",'[1]Ticket review'!E:E,"&gt;=01/07/2012",'[1]Ticket review'!B:B,"R5")</f>
        <v>0</v>
      </c>
      <c r="P95" s="15" t="e">
        <f>IF(#REF!=0,"-",O95/#REF!)</f>
        <v>#REF!</v>
      </c>
      <c r="Q95" s="15">
        <f>COUNTIFS('[1]Ticket review'!E:E,"&lt;01/09/2012",'[1]Ticket review'!E:E,"&gt;=01/08/2012",'[1]Ticket review'!B:B,"R5")</f>
        <v>0</v>
      </c>
      <c r="R95" s="15" t="e">
        <f>IF(#REF!=0,"-",Q95/#REF!)</f>
        <v>#REF!</v>
      </c>
      <c r="S95" s="15">
        <f>COUNTIFS('[1]Ticket review'!E:E,"&lt;01/10/2012",'[1]Ticket review'!E:E,"&gt;=01/09/2012",'[1]Ticket review'!B:B,"R5")</f>
        <v>0</v>
      </c>
      <c r="T95" s="15" t="e">
        <f>IF(#REF!=0,"-",S95/#REF!)</f>
        <v>#REF!</v>
      </c>
      <c r="U95" s="15">
        <f>COUNTIFS('[1]Ticket review'!E:E,"&lt;01/11/2012",'[1]Ticket review'!E:E,"&gt;=01/10/2012",'[1]Ticket review'!B:B,"R5")</f>
        <v>0</v>
      </c>
      <c r="V95" s="15" t="e">
        <f>IF(#REF!=0,"-",U95/#REF!)</f>
        <v>#REF!</v>
      </c>
      <c r="W95" s="15">
        <f>COUNTIFS('[1]Ticket review'!E:E,"&lt;01/12/2012",'[1]Ticket review'!E:E,"&gt;=01/11/2012",'[1]Ticket review'!B:B,"R5")</f>
        <v>0</v>
      </c>
      <c r="X95" s="15" t="e">
        <f>IF(#REF!=0,"-",W95/#REF!)</f>
        <v>#REF!</v>
      </c>
      <c r="Y95" s="15">
        <f>COUNTIFS('[1]Ticket review'!E:E,"&lt;01/01/2013",'[1]Ticket review'!E:E,"&gt;=01/12/2012",'[1]Ticket review'!B:B,"R5")</f>
        <v>0</v>
      </c>
      <c r="Z95" s="15" t="e">
        <f>IF(#REF!=0,"-",Y95/#REF!)</f>
        <v>#REF!</v>
      </c>
      <c r="AA95" s="15">
        <f>COUNTIFS('[1]Ticket review'!M:M,"&lt;01/10/2012",'[1]Ticket review'!M:M,"&gt;=01/09/2012",'[1]Ticket review'!J:J,"R5")</f>
        <v>0</v>
      </c>
      <c r="AB95" s="15" t="e">
        <f>IF(#REF!=0,"-",AA95/#REF!)</f>
        <v>#REF!</v>
      </c>
      <c r="AC95" s="15">
        <f>COUNTIFS('[1]Ticket review'!M:M,"&lt;01/11/2012",'[1]Ticket review'!M:M,"&gt;=01/10/2012",'[1]Ticket review'!J:J,"R5")</f>
        <v>0</v>
      </c>
      <c r="AD95" s="15" t="e">
        <f>IF(#REF!=0,"-",AC95/#REF!)</f>
        <v>#REF!</v>
      </c>
      <c r="AE95" s="15">
        <f>COUNTIFS('[1]Ticket review'!M:M,"&lt;01/12/2012",'[1]Ticket review'!M:M,"&gt;=01/11/2012",'[1]Ticket review'!J:J,"R5")</f>
        <v>0</v>
      </c>
      <c r="AF95" s="15" t="e">
        <f>IF(#REF!=0,"-",AE95/#REF!)</f>
        <v>#REF!</v>
      </c>
    </row>
    <row r="96" spans="1:32" ht="14.4" customHeight="1" x14ac:dyDescent="0.3">
      <c r="A96" s="27"/>
      <c r="B96" s="9"/>
      <c r="C96" s="15" t="str">
        <f t="shared" si="92"/>
        <v>F</v>
      </c>
      <c r="D96" s="15">
        <f t="shared" si="91"/>
        <v>15</v>
      </c>
      <c r="E96" s="15">
        <f>COUNTIFS('[1]Ticket review'!E:E,"&lt;01/03/2012",'[1]Ticket review'!E:E,"&gt;=01/02/2012",'[1]Ticket review'!B:B,"RR")</f>
        <v>0</v>
      </c>
      <c r="F96" s="15" t="e">
        <f>IF(#REF!=0,"-",E96/#REF!)</f>
        <v>#REF!</v>
      </c>
      <c r="G96" s="15">
        <f>COUNTIFS('[1]Ticket review'!E:E,"&lt;01/04/2012",'[1]Ticket review'!E:E,"&gt;=01/03/2012",'[1]Ticket review'!B:B,"RR")</f>
        <v>0</v>
      </c>
      <c r="H96" s="15" t="e">
        <f>IF(#REF!=0,"-",G96/#REF!)</f>
        <v>#REF!</v>
      </c>
      <c r="I96" s="15">
        <f>COUNTIFS('[1]Ticket review'!E:E,"&lt;01/05/2012",'[1]Ticket review'!E:E,"&gt;=01/04/2012",'[1]Ticket review'!B:B,"RR")</f>
        <v>0</v>
      </c>
      <c r="J96" s="15" t="e">
        <f>IF(#REF!=0,"-",I96/#REF!)</f>
        <v>#REF!</v>
      </c>
      <c r="K96" s="15">
        <f>COUNTIFS('[1]Ticket review'!E:E,"&lt;01/06/2012",'[1]Ticket review'!E:E,"&gt;=01/05/2012",'[1]Ticket review'!B:B,"RR")</f>
        <v>0</v>
      </c>
      <c r="L96" s="15" t="e">
        <f>IF(#REF!=0,"-",K96/#REF!)</f>
        <v>#REF!</v>
      </c>
      <c r="M96" s="15">
        <f>COUNTIFS('[1]Ticket review'!E:E,"&lt;01/07/2012",'[1]Ticket review'!E:E,"&gt;=01/06/2012",'[1]Ticket review'!B:B,"RR")</f>
        <v>0</v>
      </c>
      <c r="N96" s="15" t="e">
        <f>IF(#REF!=0,"-",M96/#REF!)</f>
        <v>#REF!</v>
      </c>
      <c r="O96" s="15">
        <f>COUNTIFS('[1]Ticket review'!E:E,"&lt;01/08/2012",'[1]Ticket review'!E:E,"&gt;=01/07/2012",'[1]Ticket review'!B:B,"RR")</f>
        <v>0</v>
      </c>
      <c r="P96" s="15" t="e">
        <f>IF(#REF!=0,"-",O96/#REF!)</f>
        <v>#REF!</v>
      </c>
      <c r="Q96" s="15">
        <f>COUNTIFS('[1]Ticket review'!E:E,"&lt;01/09/2012",'[1]Ticket review'!E:E,"&gt;=01/08/2012",'[1]Ticket review'!B:B,"RR")</f>
        <v>0</v>
      </c>
      <c r="R96" s="15" t="e">
        <f>IF(#REF!=0,"-",Q96/#REF!)</f>
        <v>#REF!</v>
      </c>
      <c r="S96" s="15">
        <f>COUNTIFS('[1]Ticket review'!E:E,"&lt;01/10/2012",'[1]Ticket review'!E:E,"&gt;=01/09/2012",'[1]Ticket review'!B:B,"RR")</f>
        <v>0</v>
      </c>
      <c r="T96" s="15" t="e">
        <f>IF(#REF!=0,"-",S96/#REF!)</f>
        <v>#REF!</v>
      </c>
      <c r="U96" s="15">
        <f>COUNTIFS('[1]Ticket review'!E:E,"&lt;01/11/2012",'[1]Ticket review'!E:E,"&gt;=01/10/2012",'[1]Ticket review'!B:B,"RR")</f>
        <v>0</v>
      </c>
      <c r="V96" s="15" t="e">
        <f>IF(#REF!=0,"-",U96/#REF!)</f>
        <v>#REF!</v>
      </c>
      <c r="W96" s="15">
        <f>COUNTIFS('[1]Ticket review'!E:E,"&lt;01/12/2012",'[1]Ticket review'!E:E,"&gt;=01/11/2012",'[1]Ticket review'!B:B,"RR")</f>
        <v>0</v>
      </c>
      <c r="X96" s="15" t="e">
        <f>IF(#REF!=0,"-",W96/#REF!)</f>
        <v>#REF!</v>
      </c>
      <c r="Y96" s="15">
        <f>COUNTIFS('[1]Ticket review'!E:E,"&lt;01/01/2013",'[1]Ticket review'!E:E,"&gt;=01/12/2012",'[1]Ticket review'!B:B,"RR")</f>
        <v>0</v>
      </c>
      <c r="Z96" s="15" t="e">
        <f>IF(#REF!=0,"-",Y96/#REF!)</f>
        <v>#REF!</v>
      </c>
      <c r="AA96" s="15">
        <f>COUNTIFS('[1]Ticket review'!M:M,"&lt;01/10/2012",'[1]Ticket review'!M:M,"&gt;=01/09/2012",'[1]Ticket review'!J:J,"RR")</f>
        <v>0</v>
      </c>
      <c r="AB96" s="15" t="e">
        <f>IF(#REF!=0,"-",AA96/#REF!)</f>
        <v>#REF!</v>
      </c>
      <c r="AC96" s="15">
        <f>COUNTIFS('[1]Ticket review'!M:M,"&lt;01/11/2012",'[1]Ticket review'!M:M,"&gt;=01/10/2012",'[1]Ticket review'!J:J,"RR")</f>
        <v>0</v>
      </c>
      <c r="AD96" s="15" t="e">
        <f>IF(#REF!=0,"-",AC96/#REF!)</f>
        <v>#REF!</v>
      </c>
      <c r="AE96" s="15">
        <f>COUNTIFS('[1]Ticket review'!M:M,"&lt;01/12/2012",'[1]Ticket review'!M:M,"&gt;=01/11/2012",'[1]Ticket review'!J:J,"RR")</f>
        <v>0</v>
      </c>
      <c r="AF96" s="15" t="e">
        <f>IF(#REF!=0,"-",AE96/#REF!)</f>
        <v>#REF!</v>
      </c>
    </row>
    <row r="97" spans="1:32" x14ac:dyDescent="0.3">
      <c r="A97" s="27"/>
      <c r="B97" s="1" t="s">
        <v>0</v>
      </c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</row>
    <row r="98" spans="1:32" ht="14.4" customHeight="1" x14ac:dyDescent="0.3">
      <c r="A98" s="27"/>
      <c r="B98" s="10" t="s">
        <v>19</v>
      </c>
      <c r="C98" s="18" t="str">
        <f>+C68</f>
        <v>G</v>
      </c>
      <c r="D98" s="15">
        <f>+D10+D39-D68</f>
        <v>15</v>
      </c>
      <c r="E98" s="18">
        <f>COUNTIFS('[1]Ticket review'!E:E,"&lt;01/03/2012",'[1]Ticket review'!E:E,"&gt;=01/02/2012",'[1]Ticket review'!B:B,"E1",'[1]Ticket review'!AB:AB,"Yes")</f>
        <v>0</v>
      </c>
      <c r="F98" s="15" t="str">
        <f>IF(E91=0,"-",E98/E91)</f>
        <v>-</v>
      </c>
      <c r="G98" s="18">
        <f>COUNTIFS('[1]Ticket review'!E:E,"&lt;01/04/2012",'[1]Ticket review'!E:E,"&gt;=01/03/2012",'[1]Ticket review'!B:B,"E1",'[1]Ticket review'!AB:AB,"Yes")</f>
        <v>0</v>
      </c>
      <c r="H98" s="15" t="str">
        <f>IF(G91=0,"-",G98/G91)</f>
        <v>-</v>
      </c>
      <c r="I98" s="18">
        <f>COUNTIFS('[1]Ticket review'!E:E,"&lt;01/05/2012",'[1]Ticket review'!E:E,"&gt;=01/04/2012",'[1]Ticket review'!B:B,"E1",'[1]Ticket review'!AB:AB,"Yes")</f>
        <v>0</v>
      </c>
      <c r="J98" s="15" t="str">
        <f>IF(I91=0,"-",I98/I91)</f>
        <v>-</v>
      </c>
      <c r="K98" s="18">
        <f>COUNTIFS('[1]Ticket review'!E:E,"&lt;01/06/2012",'[1]Ticket review'!E:E,"&gt;=01/05/2012",'[1]Ticket review'!B:B,"E1",'[1]Ticket review'!AB:AB,"Yes")</f>
        <v>0</v>
      </c>
      <c r="L98" s="15" t="str">
        <f>IF(K91=0,"-",K98/K91)</f>
        <v>-</v>
      </c>
      <c r="M98" s="18">
        <f>COUNTIFS('[1]Ticket review'!E:E,"&lt;01/07/2012",'[1]Ticket review'!E:E,"&gt;=01/06/2012",'[1]Ticket review'!B:B,"E1",'[1]Ticket review'!AB:AB,"Yes")</f>
        <v>0</v>
      </c>
      <c r="N98" s="15" t="str">
        <f>IF(M91=0,"-",M98/M91)</f>
        <v>-</v>
      </c>
      <c r="O98" s="18">
        <f>COUNTIFS('[1]Ticket review'!E:E,"&lt;01/08/2012",'[1]Ticket review'!E:E,"&gt;=01/07/2012",'[1]Ticket review'!B:B,"E1",'[1]Ticket review'!AB:AB,"Yes")</f>
        <v>0</v>
      </c>
      <c r="P98" s="15" t="str">
        <f>IF(O91=0,"-",O98/O91)</f>
        <v>-</v>
      </c>
      <c r="Q98" s="18">
        <f>COUNTIFS('[1]Ticket review'!E:E,"&lt;01/09/2012",'[1]Ticket review'!E:E,"&gt;=01/08/2012",'[1]Ticket review'!B:B,"E1",'[1]Ticket review'!AB:AB,"Yes")</f>
        <v>0</v>
      </c>
      <c r="R98" s="15" t="str">
        <f>IF(Q91=0,"-",Q98/Q91)</f>
        <v>-</v>
      </c>
      <c r="S98" s="18">
        <f>COUNTIFS('[1]Ticket review'!E:E,"&lt;01/10/2012",'[1]Ticket review'!E:E,"&gt;=01/09/2012",'[1]Ticket review'!B:B,"E1",'[1]Ticket review'!AB:AB,"Yes")</f>
        <v>0</v>
      </c>
      <c r="T98" s="15" t="str">
        <f>IF(S91=0,"-",S98/S91)</f>
        <v>-</v>
      </c>
      <c r="U98" s="18">
        <f>COUNTIFS('[1]Ticket review'!E:E,"&lt;01/11/2012",'[1]Ticket review'!E:E,"&gt;=01/10/2012",'[1]Ticket review'!B:B,"E1",'[1]Ticket review'!AB:AB,"Yes")</f>
        <v>0</v>
      </c>
      <c r="V98" s="15" t="str">
        <f>IF(U91=0,"-",U98/U91)</f>
        <v>-</v>
      </c>
      <c r="W98" s="18">
        <f>COUNTIFS('[1]Ticket review'!E:E,"&lt;01/12/2012",'[1]Ticket review'!E:E,"&gt;=01/11/2012",'[1]Ticket review'!B:B,"E1",'[1]Ticket review'!AB:AB,"Yes")</f>
        <v>0</v>
      </c>
      <c r="X98" s="15" t="str">
        <f>IF(W91=0,"-",W98/W91)</f>
        <v>-</v>
      </c>
      <c r="Y98" s="18">
        <f>COUNTIFS('[1]Ticket review'!E:E,"&lt;01/01/2013",'[1]Ticket review'!E:E,"&gt;=01/12/2012",'[1]Ticket review'!B:B,"E1",'[1]Ticket review'!AB:AB,"Yes")</f>
        <v>0</v>
      </c>
      <c r="Z98" s="15" t="str">
        <f>IF(Y91=0,"-",Y98/Y91)</f>
        <v>-</v>
      </c>
      <c r="AA98" s="18">
        <f>COUNTIFS('[1]Ticket review'!M:M,"&lt;01/10/2012",'[1]Ticket review'!M:M,"&gt;=01/09/2012",'[1]Ticket review'!J:J,"E1",'[1]Ticket review'!AJ:AJ,"Yes")</f>
        <v>0</v>
      </c>
      <c r="AB98" s="15" t="str">
        <f>IF(AA91=0,"-",AA98/AA91)</f>
        <v>-</v>
      </c>
      <c r="AC98" s="18">
        <f>COUNTIFS('[1]Ticket review'!M:M,"&lt;01/11/2012",'[1]Ticket review'!M:M,"&gt;=01/10/2012",'[1]Ticket review'!J:J,"E1",'[1]Ticket review'!AJ:AJ,"Yes")</f>
        <v>0</v>
      </c>
      <c r="AD98" s="15" t="str">
        <f>IF(AC91=0,"-",AC98/AC91)</f>
        <v>-</v>
      </c>
      <c r="AE98" s="18">
        <f>COUNTIFS('[1]Ticket review'!M:M,"&lt;01/12/2012",'[1]Ticket review'!M:M,"&gt;=01/11/2012",'[1]Ticket review'!J:J,"E1",'[1]Ticket review'!AJ:AJ,"Yes")</f>
        <v>0</v>
      </c>
      <c r="AF98" s="15" t="str">
        <f>IF(AE91=0,"-",AE98/AE91)</f>
        <v>-</v>
      </c>
    </row>
    <row r="99" spans="1:32" ht="14.4" customHeight="1" x14ac:dyDescent="0.3">
      <c r="A99" s="27"/>
      <c r="B99" s="11"/>
      <c r="C99" s="18" t="str">
        <f t="shared" ref="C99:C102" si="93">+C69</f>
        <v>H</v>
      </c>
      <c r="D99" s="15">
        <f t="shared" ref="D99:D102" si="94">+D11+D40-D69</f>
        <v>15</v>
      </c>
      <c r="E99" s="18">
        <f>COUNTIFS('[1]Ticket review'!E:E,"&lt;01/03/2012",'[1]Ticket review'!E:E,"&gt;=01/02/2012",'[1]Ticket review'!B:B,"E4",'[1]Ticket review'!AB:AB,"Yes")</f>
        <v>0</v>
      </c>
      <c r="F99" s="15" t="str">
        <f>IF(E92=0,"-",E99/E92)</f>
        <v>-</v>
      </c>
      <c r="G99" s="18">
        <f>COUNTIFS('[1]Ticket review'!E:E,"&lt;01/04/2012",'[1]Ticket review'!E:E,"&gt;=01/03/2012",'[1]Ticket review'!B:B,"E4",'[1]Ticket review'!AB:AB,"Yes")</f>
        <v>0</v>
      </c>
      <c r="H99" s="15" t="str">
        <f>IF(G92=0,"-",G99/G92)</f>
        <v>-</v>
      </c>
      <c r="I99" s="18">
        <f>COUNTIFS('[1]Ticket review'!E:E,"&lt;01/05/2012",'[1]Ticket review'!E:E,"&gt;=01/04/2012",'[1]Ticket review'!B:B,"E4",'[1]Ticket review'!AB:AB,"Yes")</f>
        <v>0</v>
      </c>
      <c r="J99" s="15" t="str">
        <f>IF(I92=0,"-",I99/I92)</f>
        <v>-</v>
      </c>
      <c r="K99" s="18">
        <f>COUNTIFS('[1]Ticket review'!E:E,"&lt;01/06/2012",'[1]Ticket review'!E:E,"&gt;=01/05/2012",'[1]Ticket review'!B:B,"E4",'[1]Ticket review'!AB:AB,"Yes")</f>
        <v>0</v>
      </c>
      <c r="L99" s="15" t="str">
        <f>IF(K92=0,"-",K99/K92)</f>
        <v>-</v>
      </c>
      <c r="M99" s="18">
        <f>COUNTIFS('[1]Ticket review'!E:E,"&lt;01/07/2012",'[1]Ticket review'!E:E,"&gt;=01/06/2012",'[1]Ticket review'!B:B,"E4",'[1]Ticket review'!AB:AB,"Yes")</f>
        <v>0</v>
      </c>
      <c r="N99" s="15" t="str">
        <f>IF(M92=0,"-",M99/M92)</f>
        <v>-</v>
      </c>
      <c r="O99" s="18">
        <f>COUNTIFS('[1]Ticket review'!E:E,"&lt;01/08/2012",'[1]Ticket review'!E:E,"&gt;=01/07/2012",'[1]Ticket review'!B:B,"E4",'[1]Ticket review'!AB:AB,"Yes")</f>
        <v>0</v>
      </c>
      <c r="P99" s="15" t="str">
        <f>IF(O92=0,"-",O99/O92)</f>
        <v>-</v>
      </c>
      <c r="Q99" s="18">
        <f>COUNTIFS('[1]Ticket review'!E:E,"&lt;01/09/2012",'[1]Ticket review'!E:E,"&gt;=01/08/2012",'[1]Ticket review'!B:B,"E4",'[1]Ticket review'!AB:AB,"Yes")</f>
        <v>0</v>
      </c>
      <c r="R99" s="15" t="str">
        <f>IF(Q92=0,"-",Q99/Q92)</f>
        <v>-</v>
      </c>
      <c r="S99" s="18">
        <f>COUNTIFS('[1]Ticket review'!E:E,"&lt;01/10/2012",'[1]Ticket review'!E:E,"&gt;=01/09/2012",'[1]Ticket review'!B:B,"E4",'[1]Ticket review'!AB:AB,"Yes")</f>
        <v>0</v>
      </c>
      <c r="T99" s="15" t="str">
        <f>IF(S92=0,"-",S99/S92)</f>
        <v>-</v>
      </c>
      <c r="U99" s="18">
        <f>COUNTIFS('[1]Ticket review'!E:E,"&lt;01/11/2012",'[1]Ticket review'!E:E,"&gt;=01/10/2012",'[1]Ticket review'!B:B,"E4",'[1]Ticket review'!AB:AB,"Yes")</f>
        <v>0</v>
      </c>
      <c r="V99" s="15" t="str">
        <f>IF(U92=0,"-",U99/U92)</f>
        <v>-</v>
      </c>
      <c r="W99" s="18">
        <f>COUNTIFS('[1]Ticket review'!E:E,"&lt;01/12/2012",'[1]Ticket review'!E:E,"&gt;=01/11/2012",'[1]Ticket review'!B:B,"E4",'[1]Ticket review'!AB:AB,"Yes")</f>
        <v>0</v>
      </c>
      <c r="X99" s="15" t="str">
        <f>IF(W92=0,"-",W99/W92)</f>
        <v>-</v>
      </c>
      <c r="Y99" s="18">
        <f>COUNTIFS('[1]Ticket review'!E:E,"&lt;01/01/2013",'[1]Ticket review'!E:E,"&gt;=01/12/2012",'[1]Ticket review'!B:B,"E4",'[1]Ticket review'!AB:AB,"Yes")</f>
        <v>0</v>
      </c>
      <c r="Z99" s="15" t="str">
        <f>IF(Y92=0,"-",Y99/Y92)</f>
        <v>-</v>
      </c>
      <c r="AA99" s="18">
        <f>COUNTIFS('[1]Ticket review'!M:M,"&lt;01/10/2012",'[1]Ticket review'!M:M,"&gt;=01/09/2012",'[1]Ticket review'!J:J,"E4",'[1]Ticket review'!AJ:AJ,"Yes")</f>
        <v>0</v>
      </c>
      <c r="AB99" s="15" t="str">
        <f>IF(AA92=0,"-",AA99/AA92)</f>
        <v>-</v>
      </c>
      <c r="AC99" s="18">
        <f>COUNTIFS('[1]Ticket review'!M:M,"&lt;01/11/2012",'[1]Ticket review'!M:M,"&gt;=01/10/2012",'[1]Ticket review'!J:J,"E4",'[1]Ticket review'!AJ:AJ,"Yes")</f>
        <v>0</v>
      </c>
      <c r="AD99" s="15" t="str">
        <f>IF(AC92=0,"-",AC99/AC92)</f>
        <v>-</v>
      </c>
      <c r="AE99" s="18">
        <f>COUNTIFS('[1]Ticket review'!M:M,"&lt;01/12/2012",'[1]Ticket review'!M:M,"&gt;=01/11/2012",'[1]Ticket review'!J:J,"E4",'[1]Ticket review'!AJ:AJ,"Yes")</f>
        <v>0</v>
      </c>
      <c r="AF99" s="15" t="str">
        <f>IF(AE92=0,"-",AE99/AE92)</f>
        <v>-</v>
      </c>
    </row>
    <row r="100" spans="1:32" ht="14.4" customHeight="1" x14ac:dyDescent="0.3">
      <c r="A100" s="27"/>
      <c r="B100" s="11"/>
      <c r="C100" s="18" t="str">
        <f t="shared" si="93"/>
        <v>I</v>
      </c>
      <c r="D100" s="15">
        <f t="shared" si="94"/>
        <v>15</v>
      </c>
      <c r="E100" s="18">
        <f>COUNTIFS('[1]Ticket review'!E:E,"&lt;01/03/2012",'[1]Ticket review'!E:E,"&gt;=01/02/2012",'[1]Ticket review'!B:B,"R1",'[1]Ticket review'!AB:AB,"Yes")</f>
        <v>0</v>
      </c>
      <c r="F100" s="15" t="str">
        <f>IF(E93=0,"-",E100/E93)</f>
        <v>-</v>
      </c>
      <c r="G100" s="18">
        <f>COUNTIFS('[1]Ticket review'!E:E,"&lt;01/04/2012",'[1]Ticket review'!E:E,"&gt;=01/03/2012",'[1]Ticket review'!B:B,"R1",'[1]Ticket review'!AB:AB,"Yes")</f>
        <v>0</v>
      </c>
      <c r="H100" s="15" t="str">
        <f>IF(G93=0,"-",G100/G93)</f>
        <v>-</v>
      </c>
      <c r="I100" s="18">
        <f>COUNTIFS('[1]Ticket review'!E:E,"&lt;01/05/2012",'[1]Ticket review'!E:E,"&gt;=01/04/2012",'[1]Ticket review'!B:B,"R1",'[1]Ticket review'!AB:AB,"Yes")</f>
        <v>0</v>
      </c>
      <c r="J100" s="15" t="str">
        <f>IF(I93=0,"-",I100/I93)</f>
        <v>-</v>
      </c>
      <c r="K100" s="18">
        <f>COUNTIFS('[1]Ticket review'!E:E,"&lt;01/06/2012",'[1]Ticket review'!E:E,"&gt;=01/05/2012",'[1]Ticket review'!B:B,"R1",'[1]Ticket review'!AB:AB,"Yes")</f>
        <v>0</v>
      </c>
      <c r="L100" s="15" t="str">
        <f>IF(K93=0,"-",K100/K93)</f>
        <v>-</v>
      </c>
      <c r="M100" s="18">
        <f>COUNTIFS('[1]Ticket review'!E:E,"&lt;01/07/2012",'[1]Ticket review'!E:E,"&gt;=01/06/2012",'[1]Ticket review'!B:B,"R1",'[1]Ticket review'!AB:AB,"Yes")</f>
        <v>0</v>
      </c>
      <c r="N100" s="15" t="str">
        <f>IF(M93=0,"-",M100/M93)</f>
        <v>-</v>
      </c>
      <c r="O100" s="18">
        <f>COUNTIFS('[1]Ticket review'!E:E,"&lt;01/08/2012",'[1]Ticket review'!E:E,"&gt;=01/07/2012",'[1]Ticket review'!B:B,"R1",'[1]Ticket review'!AB:AB,"Yes")</f>
        <v>0</v>
      </c>
      <c r="P100" s="15" t="str">
        <f>IF(O93=0,"-",O100/O93)</f>
        <v>-</v>
      </c>
      <c r="Q100" s="18">
        <f>COUNTIFS('[1]Ticket review'!E:E,"&lt;01/09/2012",'[1]Ticket review'!E:E,"&gt;=01/08/2012",'[1]Ticket review'!B:B,"R1",'[1]Ticket review'!AB:AB,"Yes")</f>
        <v>0</v>
      </c>
      <c r="R100" s="15" t="str">
        <f>IF(Q93=0,"-",Q100/Q93)</f>
        <v>-</v>
      </c>
      <c r="S100" s="18">
        <f>COUNTIFS('[1]Ticket review'!E:E,"&lt;01/10/2012",'[1]Ticket review'!E:E,"&gt;=01/09/2012",'[1]Ticket review'!B:B,"R1",'[1]Ticket review'!AB:AB,"Yes")</f>
        <v>0</v>
      </c>
      <c r="T100" s="15" t="str">
        <f>IF(S93=0,"-",S100/S93)</f>
        <v>-</v>
      </c>
      <c r="U100" s="18">
        <f>COUNTIFS('[1]Ticket review'!E:E,"&lt;01/11/2012",'[1]Ticket review'!E:E,"&gt;=01/10/2012",'[1]Ticket review'!B:B,"R1",'[1]Ticket review'!AB:AB,"Yes")</f>
        <v>0</v>
      </c>
      <c r="V100" s="15" t="str">
        <f>IF(U93=0,"-",U100/U93)</f>
        <v>-</v>
      </c>
      <c r="W100" s="18">
        <f>COUNTIFS('[1]Ticket review'!E:E,"&lt;01/12/2012",'[1]Ticket review'!E:E,"&gt;=01/11/2012",'[1]Ticket review'!B:B,"R1",'[1]Ticket review'!AB:AB,"Yes")</f>
        <v>0</v>
      </c>
      <c r="X100" s="15" t="str">
        <f>IF(W93=0,"-",W100/W93)</f>
        <v>-</v>
      </c>
      <c r="Y100" s="18">
        <f>COUNTIFS('[1]Ticket review'!E:E,"&lt;01/01/2013",'[1]Ticket review'!E:E,"&gt;=01/12/2012",'[1]Ticket review'!B:B,"R1",'[1]Ticket review'!AB:AB,"Yes")</f>
        <v>0</v>
      </c>
      <c r="Z100" s="15" t="str">
        <f>IF(Y93=0,"-",Y100/Y93)</f>
        <v>-</v>
      </c>
      <c r="AA100" s="18">
        <f>COUNTIFS('[1]Ticket review'!M:M,"&lt;01/10/2012",'[1]Ticket review'!M:M,"&gt;=01/09/2012",'[1]Ticket review'!J:J,"R1",'[1]Ticket review'!AJ:AJ,"Yes")</f>
        <v>0</v>
      </c>
      <c r="AB100" s="15" t="str">
        <f>IF(AA93=0,"-",AA100/AA93)</f>
        <v>-</v>
      </c>
      <c r="AC100" s="18">
        <f>COUNTIFS('[1]Ticket review'!M:M,"&lt;01/11/2012",'[1]Ticket review'!M:M,"&gt;=01/10/2012",'[1]Ticket review'!J:J,"R1",'[1]Ticket review'!AJ:AJ,"Yes")</f>
        <v>0</v>
      </c>
      <c r="AD100" s="15" t="str">
        <f>IF(AC93=0,"-",AC100/AC93)</f>
        <v>-</v>
      </c>
      <c r="AE100" s="18">
        <f>COUNTIFS('[1]Ticket review'!M:M,"&lt;01/12/2012",'[1]Ticket review'!M:M,"&gt;=01/11/2012",'[1]Ticket review'!J:J,"R1",'[1]Ticket review'!AJ:AJ,"Yes")</f>
        <v>0</v>
      </c>
      <c r="AF100" s="15" t="str">
        <f>IF(AE93=0,"-",AE100/AE93)</f>
        <v>-</v>
      </c>
    </row>
    <row r="101" spans="1:32" ht="14.4" customHeight="1" x14ac:dyDescent="0.3">
      <c r="A101" s="27"/>
      <c r="B101" s="11"/>
      <c r="C101" s="18" t="str">
        <f t="shared" si="93"/>
        <v>J</v>
      </c>
      <c r="D101" s="15">
        <f t="shared" si="94"/>
        <v>15</v>
      </c>
      <c r="E101" s="18">
        <f>COUNTIFS('[1]Ticket review'!E:E,"&lt;01/03/2012",'[1]Ticket review'!E:E,"&gt;=01/02/2012",'[1]Ticket review'!B:B,"R3",'[1]Ticket review'!AB:AB,"Yes")</f>
        <v>0</v>
      </c>
      <c r="F101" s="15" t="str">
        <f>IF(E94=0,"-",E101/E94)</f>
        <v>-</v>
      </c>
      <c r="G101" s="18">
        <f>COUNTIFS('[1]Ticket review'!E:E,"&lt;01/04/2012",'[1]Ticket review'!E:E,"&gt;=01/03/2012",'[1]Ticket review'!B:B,"R3",'[1]Ticket review'!AB:AB,"Yes")</f>
        <v>1</v>
      </c>
      <c r="H101" s="15">
        <f>IF(G94=0,"-",G101/G94)</f>
        <v>1</v>
      </c>
      <c r="I101" s="18">
        <f>COUNTIFS('[1]Ticket review'!E:E,"&lt;01/05/2012",'[1]Ticket review'!E:E,"&gt;=01/04/2012",'[1]Ticket review'!B:B,"R3",'[1]Ticket review'!AB:AB,"Yes")</f>
        <v>0</v>
      </c>
      <c r="J101" s="15" t="str">
        <f>IF(I94=0,"-",I101/I94)</f>
        <v>-</v>
      </c>
      <c r="K101" s="18">
        <f>COUNTIFS('[1]Ticket review'!E:E,"&lt;01/06/2012",'[1]Ticket review'!E:E,"&gt;=01/05/2012",'[1]Ticket review'!B:B,"R3",'[1]Ticket review'!AB:AB,"Yes")</f>
        <v>0</v>
      </c>
      <c r="L101" s="15" t="str">
        <f>IF(K94=0,"-",K101/K94)</f>
        <v>-</v>
      </c>
      <c r="M101" s="18">
        <f>COUNTIFS('[1]Ticket review'!E:E,"&lt;01/07/2012",'[1]Ticket review'!E:E,"&gt;=01/06/2012",'[1]Ticket review'!B:B,"R3",'[1]Ticket review'!AB:AB,"Yes")</f>
        <v>0</v>
      </c>
      <c r="N101" s="15" t="str">
        <f>IF(M94=0,"-",M101/M94)</f>
        <v>-</v>
      </c>
      <c r="O101" s="18">
        <f>COUNTIFS('[1]Ticket review'!E:E,"&lt;01/08/2012",'[1]Ticket review'!E:E,"&gt;=01/07/2012",'[1]Ticket review'!B:B,"R3",'[1]Ticket review'!AB:AB,"Yes")</f>
        <v>0</v>
      </c>
      <c r="P101" s="15" t="str">
        <f>IF(O94=0,"-",O101/O94)</f>
        <v>-</v>
      </c>
      <c r="Q101" s="18">
        <f>COUNTIFS('[1]Ticket review'!E:E,"&lt;01/09/2012",'[1]Ticket review'!E:E,"&gt;=01/08/2012",'[1]Ticket review'!B:B,"R3",'[1]Ticket review'!AB:AB,"Yes")</f>
        <v>0</v>
      </c>
      <c r="R101" s="15" t="str">
        <f>IF(Q94=0,"-",Q101/Q94)</f>
        <v>-</v>
      </c>
      <c r="S101" s="18">
        <f>COUNTIFS('[1]Ticket review'!E:E,"&lt;01/10/2012",'[1]Ticket review'!E:E,"&gt;=01/09/2012",'[1]Ticket review'!B:B,"R3",'[1]Ticket review'!AB:AB,"Yes")</f>
        <v>0</v>
      </c>
      <c r="T101" s="15" t="str">
        <f>IF(S94=0,"-",S101/S94)</f>
        <v>-</v>
      </c>
      <c r="U101" s="18">
        <f>COUNTIFS('[1]Ticket review'!E:E,"&lt;01/11/2012",'[1]Ticket review'!E:E,"&gt;=01/10/2012",'[1]Ticket review'!B:B,"R3",'[1]Ticket review'!AB:AB,"Yes")</f>
        <v>0</v>
      </c>
      <c r="V101" s="15" t="str">
        <f>IF(U94=0,"-",U101/U94)</f>
        <v>-</v>
      </c>
      <c r="W101" s="18">
        <f>COUNTIFS('[1]Ticket review'!E:E,"&lt;01/12/2012",'[1]Ticket review'!E:E,"&gt;=01/11/2012",'[1]Ticket review'!B:B,"R3",'[1]Ticket review'!AB:AB,"Yes")</f>
        <v>0</v>
      </c>
      <c r="X101" s="15" t="str">
        <f>IF(W94=0,"-",W101/W94)</f>
        <v>-</v>
      </c>
      <c r="Y101" s="18">
        <f>COUNTIFS('[1]Ticket review'!E:E,"&lt;01/01/2013",'[1]Ticket review'!E:E,"&gt;=01/12/2012",'[1]Ticket review'!B:B,"R3",'[1]Ticket review'!AB:AB,"Yes")</f>
        <v>0</v>
      </c>
      <c r="Z101" s="15" t="str">
        <f>IF(Y94=0,"-",Y101/Y94)</f>
        <v>-</v>
      </c>
      <c r="AA101" s="18">
        <f>COUNTIFS('[1]Ticket review'!M:M,"&lt;01/10/2012",'[1]Ticket review'!M:M,"&gt;=01/09/2012",'[1]Ticket review'!J:J,"R3",'[1]Ticket review'!AJ:AJ,"Yes")</f>
        <v>0</v>
      </c>
      <c r="AB101" s="15" t="str">
        <f>IF(AA94=0,"-",AA101/AA94)</f>
        <v>-</v>
      </c>
      <c r="AC101" s="18">
        <f>COUNTIFS('[1]Ticket review'!M:M,"&lt;01/11/2012",'[1]Ticket review'!M:M,"&gt;=01/10/2012",'[1]Ticket review'!J:J,"R3",'[1]Ticket review'!AJ:AJ,"Yes")</f>
        <v>0</v>
      </c>
      <c r="AD101" s="15" t="str">
        <f>IF(AC94=0,"-",AC101/AC94)</f>
        <v>-</v>
      </c>
      <c r="AE101" s="18">
        <f>COUNTIFS('[1]Ticket review'!M:M,"&lt;01/12/2012",'[1]Ticket review'!M:M,"&gt;=01/11/2012",'[1]Ticket review'!J:J,"R3",'[1]Ticket review'!AJ:AJ,"Yes")</f>
        <v>0</v>
      </c>
      <c r="AF101" s="15" t="str">
        <f>IF(AE94=0,"-",AE101/AE94)</f>
        <v>-</v>
      </c>
    </row>
    <row r="102" spans="1:32" ht="14.4" customHeight="1" x14ac:dyDescent="0.3">
      <c r="A102" s="27"/>
      <c r="B102" s="12"/>
      <c r="C102" s="18" t="str">
        <f t="shared" si="93"/>
        <v>K</v>
      </c>
      <c r="D102" s="15">
        <f t="shared" si="94"/>
        <v>15</v>
      </c>
      <c r="E102" s="18">
        <f>COUNTIFS('[1]Ticket review'!E:E,"&lt;01/03/2012",'[1]Ticket review'!E:E,"&gt;=01/02/2012",'[1]Ticket review'!B:B,"R5",'[1]Ticket review'!AB:AB,"Yes")</f>
        <v>0</v>
      </c>
      <c r="F102" s="15" t="str">
        <f>IF(E95=0,"-",E102/E95)</f>
        <v>-</v>
      </c>
      <c r="G102" s="18">
        <f>COUNTIFS('[1]Ticket review'!E:E,"&lt;01/04/2012",'[1]Ticket review'!E:E,"&gt;=01/03/2012",'[1]Ticket review'!B:B,"R5",'[1]Ticket review'!AB:AB,"Yes")</f>
        <v>0</v>
      </c>
      <c r="H102" s="15" t="str">
        <f>IF(G95=0,"-",G102/G95)</f>
        <v>-</v>
      </c>
      <c r="I102" s="18">
        <f>COUNTIFS('[1]Ticket review'!E:E,"&lt;01/05/2012",'[1]Ticket review'!E:E,"&gt;=01/04/2012",'[1]Ticket review'!B:B,"R5",'[1]Ticket review'!AB:AB,"Yes")</f>
        <v>0</v>
      </c>
      <c r="J102" s="15" t="str">
        <f>IF(I95=0,"-",I102/I95)</f>
        <v>-</v>
      </c>
      <c r="K102" s="18">
        <f>COUNTIFS('[1]Ticket review'!E:E,"&lt;01/06/2012",'[1]Ticket review'!E:E,"&gt;=01/05/2012",'[1]Ticket review'!B:B,"R5",'[1]Ticket review'!AB:AB,"Yes")</f>
        <v>0</v>
      </c>
      <c r="L102" s="15" t="str">
        <f>IF(K95=0,"-",K102/K95)</f>
        <v>-</v>
      </c>
      <c r="M102" s="18">
        <f>COUNTIFS('[1]Ticket review'!E:E,"&lt;01/07/2012",'[1]Ticket review'!E:E,"&gt;=01/06/2012",'[1]Ticket review'!B:B,"R5",'[1]Ticket review'!AB:AB,"Yes")</f>
        <v>0</v>
      </c>
      <c r="N102" s="15" t="str">
        <f>IF(M95=0,"-",M102/M95)</f>
        <v>-</v>
      </c>
      <c r="O102" s="18">
        <f>COUNTIFS('[1]Ticket review'!E:E,"&lt;01/08/2012",'[1]Ticket review'!E:E,"&gt;=01/07/2012",'[1]Ticket review'!B:B,"R5",'[1]Ticket review'!AB:AB,"Yes")</f>
        <v>0</v>
      </c>
      <c r="P102" s="15" t="str">
        <f>IF(O95=0,"-",O102/O95)</f>
        <v>-</v>
      </c>
      <c r="Q102" s="18">
        <f>COUNTIFS('[1]Ticket review'!E:E,"&lt;01/09/2012",'[1]Ticket review'!E:E,"&gt;=01/08/2012",'[1]Ticket review'!B:B,"R5",'[1]Ticket review'!AB:AB,"Yes")</f>
        <v>0</v>
      </c>
      <c r="R102" s="15" t="str">
        <f>IF(Q95=0,"-",Q102/Q95)</f>
        <v>-</v>
      </c>
      <c r="S102" s="18">
        <f>COUNTIFS('[1]Ticket review'!E:E,"&lt;01/10/2012",'[1]Ticket review'!E:E,"&gt;=01/09/2012",'[1]Ticket review'!B:B,"R5",'[1]Ticket review'!AB:AB,"Yes")</f>
        <v>0</v>
      </c>
      <c r="T102" s="15" t="str">
        <f>IF(S95=0,"-",S102/S95)</f>
        <v>-</v>
      </c>
      <c r="U102" s="18">
        <f>COUNTIFS('[1]Ticket review'!E:E,"&lt;01/11/2012",'[1]Ticket review'!E:E,"&gt;=01/10/2012",'[1]Ticket review'!B:B,"R5",'[1]Ticket review'!AB:AB,"Yes")</f>
        <v>0</v>
      </c>
      <c r="V102" s="15" t="str">
        <f>IF(U95=0,"-",U102/U95)</f>
        <v>-</v>
      </c>
      <c r="W102" s="18">
        <f>COUNTIFS('[1]Ticket review'!E:E,"&lt;01/12/2012",'[1]Ticket review'!E:E,"&gt;=01/11/2012",'[1]Ticket review'!B:B,"R5",'[1]Ticket review'!AB:AB,"Yes")</f>
        <v>0</v>
      </c>
      <c r="X102" s="15" t="str">
        <f>IF(W95=0,"-",W102/W95)</f>
        <v>-</v>
      </c>
      <c r="Y102" s="18">
        <f>COUNTIFS('[1]Ticket review'!E:E,"&lt;01/01/2013",'[1]Ticket review'!E:E,"&gt;=01/12/2012",'[1]Ticket review'!B:B,"R5",'[1]Ticket review'!AB:AB,"Yes")</f>
        <v>0</v>
      </c>
      <c r="Z102" s="15" t="str">
        <f>IF(Y95=0,"-",Y102/Y95)</f>
        <v>-</v>
      </c>
      <c r="AA102" s="18">
        <f>COUNTIFS('[1]Ticket review'!M:M,"&lt;01/10/2012",'[1]Ticket review'!M:M,"&gt;=01/09/2012",'[1]Ticket review'!J:J,"R5",'[1]Ticket review'!AJ:AJ,"Yes")</f>
        <v>0</v>
      </c>
      <c r="AB102" s="15" t="str">
        <f>IF(AA95=0,"-",AA102/AA95)</f>
        <v>-</v>
      </c>
      <c r="AC102" s="18">
        <f>COUNTIFS('[1]Ticket review'!M:M,"&lt;01/11/2012",'[1]Ticket review'!M:M,"&gt;=01/10/2012",'[1]Ticket review'!J:J,"R5",'[1]Ticket review'!AJ:AJ,"Yes")</f>
        <v>0</v>
      </c>
      <c r="AD102" s="15" t="str">
        <f>IF(AC95=0,"-",AC102/AC95)</f>
        <v>-</v>
      </c>
      <c r="AE102" s="18">
        <f>COUNTIFS('[1]Ticket review'!M:M,"&lt;01/12/2012",'[1]Ticket review'!M:M,"&gt;=01/11/2012",'[1]Ticket review'!J:J,"R5",'[1]Ticket review'!AJ:AJ,"Yes")</f>
        <v>0</v>
      </c>
      <c r="AF102" s="15" t="str">
        <f>IF(AE95=0,"-",AE102/AE95)</f>
        <v>-</v>
      </c>
    </row>
    <row r="103" spans="1:32" x14ac:dyDescent="0.3">
      <c r="A103" s="27"/>
      <c r="B103" s="1" t="s">
        <v>1</v>
      </c>
      <c r="C103" s="19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</row>
    <row r="104" spans="1:32" ht="14.4" customHeight="1" x14ac:dyDescent="0.3">
      <c r="A104" s="27"/>
      <c r="B104" s="10" t="s">
        <v>20</v>
      </c>
      <c r="C104" s="18" t="str">
        <f>+C74</f>
        <v>L</v>
      </c>
      <c r="D104" s="15">
        <f>+D16+D45-D74</f>
        <v>15</v>
      </c>
      <c r="E104" s="18">
        <f>COUNTIFS('[1]Ticket review'!E:E,"&lt;01/03/2012",'[1]Ticket review'!E:E,"&gt;=01/02/2012",'[1]Ticket review'!B:B,"E1",'[1]Ticket review'!AE:AE,"Yes")</f>
        <v>0</v>
      </c>
      <c r="F104" s="15" t="str">
        <f t="shared" ref="F104:F109" si="95">IF(E91=0,"-",E104/E91)</f>
        <v>-</v>
      </c>
      <c r="G104" s="18">
        <f>COUNTIFS('[1]Ticket review'!E:E,"&lt;01/04/2012",'[1]Ticket review'!E:E,"&gt;=01/03/2012",'[1]Ticket review'!B:B,"E1",'[1]Ticket review'!AE:AE,"Yes")</f>
        <v>0</v>
      </c>
      <c r="H104" s="15" t="str">
        <f t="shared" ref="H104:H109" si="96">IF(G91=0,"-",G104/G91)</f>
        <v>-</v>
      </c>
      <c r="I104" s="18">
        <f>COUNTIFS('[1]Ticket review'!E:E,"&lt;01/05/2012",'[1]Ticket review'!E:E,"&gt;=01/04/2012",'[1]Ticket review'!B:B,"E1",'[1]Ticket review'!AE:AE,"Yes")</f>
        <v>0</v>
      </c>
      <c r="J104" s="15" t="str">
        <f t="shared" ref="J104:J109" si="97">IF(I91=0,"-",I104/I91)</f>
        <v>-</v>
      </c>
      <c r="K104" s="18">
        <f>COUNTIFS('[1]Ticket review'!E:E,"&lt;01/06/2012",'[1]Ticket review'!E:E,"&gt;=01/05/2012",'[1]Ticket review'!B:B,"E1",'[1]Ticket review'!AE:AE,"Yes")</f>
        <v>0</v>
      </c>
      <c r="L104" s="15" t="str">
        <f t="shared" ref="L104:L109" si="98">IF(K91=0,"-",K104/K91)</f>
        <v>-</v>
      </c>
      <c r="M104" s="18">
        <f>COUNTIFS('[1]Ticket review'!E:E,"&lt;01/07/2012",'[1]Ticket review'!E:E,"&gt;=01/06/2012",'[1]Ticket review'!B:B,"E1",'[1]Ticket review'!AE:AE,"Yes")</f>
        <v>0</v>
      </c>
      <c r="N104" s="15" t="str">
        <f>IF(M91=0,"-",M104/M91)</f>
        <v>-</v>
      </c>
      <c r="O104" s="18">
        <f>COUNTIFS('[1]Ticket review'!E:E,"&lt;01/08/2012",'[1]Ticket review'!E:E,"&gt;=01/07/2012",'[1]Ticket review'!B:B,"E1",'[1]Ticket review'!AE:AE,"Yes")</f>
        <v>0</v>
      </c>
      <c r="P104" s="15" t="str">
        <f>IF(O91=0,"-",O104/O91)</f>
        <v>-</v>
      </c>
      <c r="Q104" s="18">
        <f>COUNTIFS('[1]Ticket review'!E:E,"&lt;01/09/2012",'[1]Ticket review'!E:E,"&gt;=01/08/2012",'[1]Ticket review'!B:B,"E1",'[1]Ticket review'!AE:AE,"Yes")</f>
        <v>0</v>
      </c>
      <c r="R104" s="15" t="str">
        <f t="shared" ref="R104:R109" si="99">IF(Q91=0,"-",Q104/Q91)</f>
        <v>-</v>
      </c>
      <c r="S104" s="18">
        <f>COUNTIFS('[1]Ticket review'!E:E,"&lt;01/10/2012",'[1]Ticket review'!E:E,"&gt;=01/09/2012",'[1]Ticket review'!B:B,"E1",'[1]Ticket review'!AE:AE,"Yes")</f>
        <v>0</v>
      </c>
      <c r="T104" s="15" t="str">
        <f t="shared" ref="T104:T109" si="100">IF(S91=0,"-",S104/S91)</f>
        <v>-</v>
      </c>
      <c r="U104" s="18">
        <f>COUNTIFS('[1]Ticket review'!E:E,"&lt;01/11/2012",'[1]Ticket review'!E:E,"&gt;=01/10/2012",'[1]Ticket review'!B:B,"E1",'[1]Ticket review'!AE:AE,"Yes")</f>
        <v>0</v>
      </c>
      <c r="V104" s="15" t="str">
        <f t="shared" ref="V104:V109" si="101">IF(U91=0,"-",U104/U91)</f>
        <v>-</v>
      </c>
      <c r="W104" s="18">
        <f>COUNTIFS('[1]Ticket review'!E:E,"&lt;01/12/2012",'[1]Ticket review'!E:E,"&gt;=01/11/2012",'[1]Ticket review'!B:B,"E1",'[1]Ticket review'!AE:AE,"Yes")</f>
        <v>0</v>
      </c>
      <c r="X104" s="15" t="str">
        <f t="shared" ref="X104:X109" si="102">IF(W91=0,"-",W104/W91)</f>
        <v>-</v>
      </c>
      <c r="Y104" s="18">
        <f>COUNTIFS('[1]Ticket review'!E:E,"&lt;01/01/2013",'[1]Ticket review'!E:E,"&gt;=01/12/2012",'[1]Ticket review'!B:B,"E1",'[1]Ticket review'!AE:AE,"Yes")</f>
        <v>0</v>
      </c>
      <c r="Z104" s="15" t="str">
        <f t="shared" ref="Z104:Z109" si="103">IF(Y91=0,"-",Y104/Y91)</f>
        <v>-</v>
      </c>
      <c r="AA104" s="18">
        <f>COUNTIFS('[1]Ticket review'!M:M,"&lt;01/10/2012",'[1]Ticket review'!M:M,"&gt;=01/09/2012",'[1]Ticket review'!J:J,"E1",'[1]Ticket review'!AM:AM,"Yes")</f>
        <v>0</v>
      </c>
      <c r="AB104" s="15" t="str">
        <f t="shared" ref="AB104:AB109" si="104">IF(AA91=0,"-",AA104/AA91)</f>
        <v>-</v>
      </c>
      <c r="AC104" s="18">
        <f>COUNTIFS('[1]Ticket review'!M:M,"&lt;01/11/2012",'[1]Ticket review'!M:M,"&gt;=01/10/2012",'[1]Ticket review'!J:J,"E1",'[1]Ticket review'!AM:AM,"Yes")</f>
        <v>0</v>
      </c>
      <c r="AD104" s="15" t="str">
        <f t="shared" ref="AD104:AD109" si="105">IF(AC91=0,"-",AC104/AC91)</f>
        <v>-</v>
      </c>
      <c r="AE104" s="18">
        <f>COUNTIFS('[1]Ticket review'!M:M,"&lt;01/12/2012",'[1]Ticket review'!M:M,"&gt;=01/11/2012",'[1]Ticket review'!J:J,"E1",'[1]Ticket review'!AM:AM,"Yes")</f>
        <v>0</v>
      </c>
      <c r="AF104" s="15" t="str">
        <f t="shared" ref="AF104:AF109" si="106">IF(AE91=0,"-",AE104/AE91)</f>
        <v>-</v>
      </c>
    </row>
    <row r="105" spans="1:32" ht="14.4" customHeight="1" x14ac:dyDescent="0.3">
      <c r="A105" s="27"/>
      <c r="B105" s="11"/>
      <c r="C105" s="18" t="str">
        <f t="shared" ref="C105:C109" si="107">+C75</f>
        <v>M</v>
      </c>
      <c r="D105" s="15">
        <f t="shared" ref="D105:D109" si="108">+D17+D46-D75</f>
        <v>15</v>
      </c>
      <c r="E105" s="18">
        <f>COUNTIFS('[1]Ticket review'!E:E,"&lt;01/03/2012",'[1]Ticket review'!E:E,"&gt;=01/02/2012",'[1]Ticket review'!B:B,"E4",'[1]Ticket review'!AE:AE,"Yes")</f>
        <v>0</v>
      </c>
      <c r="F105" s="15" t="str">
        <f t="shared" si="95"/>
        <v>-</v>
      </c>
      <c r="G105" s="18">
        <f>COUNTIFS('[1]Ticket review'!E:E,"&lt;01/04/2012",'[1]Ticket review'!E:E,"&gt;=01/03/2012",'[1]Ticket review'!B:B,"E4",'[1]Ticket review'!AE:AE,"Yes")</f>
        <v>0</v>
      </c>
      <c r="H105" s="15" t="str">
        <f t="shared" si="96"/>
        <v>-</v>
      </c>
      <c r="I105" s="18">
        <f>COUNTIFS('[1]Ticket review'!E:E,"&lt;01/05/2012",'[1]Ticket review'!E:E,"&gt;=01/04/2012",'[1]Ticket review'!B:B,"E4",'[1]Ticket review'!AE:AE,"Yes")</f>
        <v>0</v>
      </c>
      <c r="J105" s="15" t="str">
        <f t="shared" si="97"/>
        <v>-</v>
      </c>
      <c r="K105" s="18">
        <f>COUNTIFS('[1]Ticket review'!E:E,"&lt;01/06/2012",'[1]Ticket review'!E:E,"&gt;=01/05/2012",'[1]Ticket review'!B:B,"E4",'[1]Ticket review'!AE:AE,"Yes")</f>
        <v>0</v>
      </c>
      <c r="L105" s="15" t="str">
        <f t="shared" si="98"/>
        <v>-</v>
      </c>
      <c r="M105" s="18">
        <f>COUNTIFS('[1]Ticket review'!E:E,"&lt;01/07/2012",'[1]Ticket review'!E:E,"&gt;=01/06/2012",'[1]Ticket review'!B:B,"E4",'[1]Ticket review'!AE:AE,"Yes")</f>
        <v>0</v>
      </c>
      <c r="N105" s="15" t="str">
        <f>IF(M92=0,"-",M105/M92)</f>
        <v>-</v>
      </c>
      <c r="O105" s="18">
        <f>COUNTIFS('[1]Ticket review'!E:E,"&lt;01/08/2012",'[1]Ticket review'!E:E,"&gt;=01/07/2012",'[1]Ticket review'!B:B,"E4",'[1]Ticket review'!AE:AE,"Yes")</f>
        <v>0</v>
      </c>
      <c r="P105" s="15" t="str">
        <f>IF(O92=0,"-",O105/O92)</f>
        <v>-</v>
      </c>
      <c r="Q105" s="18">
        <f>COUNTIFS('[1]Ticket review'!E:E,"&lt;01/09/2012",'[1]Ticket review'!E:E,"&gt;=01/08/2012",'[1]Ticket review'!B:B,"E4",'[1]Ticket review'!AE:AE,"Yes")</f>
        <v>0</v>
      </c>
      <c r="R105" s="15" t="str">
        <f t="shared" si="99"/>
        <v>-</v>
      </c>
      <c r="S105" s="18">
        <f>COUNTIFS('[1]Ticket review'!E:E,"&lt;01/10/2012",'[1]Ticket review'!E:E,"&gt;=01/09/2012",'[1]Ticket review'!B:B,"E4",'[1]Ticket review'!AE:AE,"Yes")</f>
        <v>0</v>
      </c>
      <c r="T105" s="15" t="str">
        <f t="shared" si="100"/>
        <v>-</v>
      </c>
      <c r="U105" s="18">
        <f>COUNTIFS('[1]Ticket review'!E:E,"&lt;01/11/2012",'[1]Ticket review'!E:E,"&gt;=01/10/2012",'[1]Ticket review'!B:B,"E4",'[1]Ticket review'!AE:AE,"Yes")</f>
        <v>0</v>
      </c>
      <c r="V105" s="15" t="str">
        <f t="shared" si="101"/>
        <v>-</v>
      </c>
      <c r="W105" s="18">
        <f>COUNTIFS('[1]Ticket review'!E:E,"&lt;01/12/2012",'[1]Ticket review'!E:E,"&gt;=01/11/2012",'[1]Ticket review'!B:B,"E4",'[1]Ticket review'!AE:AE,"Yes")</f>
        <v>0</v>
      </c>
      <c r="X105" s="15" t="str">
        <f t="shared" si="102"/>
        <v>-</v>
      </c>
      <c r="Y105" s="18">
        <f>COUNTIFS('[1]Ticket review'!E:E,"&lt;01/01/2013",'[1]Ticket review'!E:E,"&gt;=01/12/2012",'[1]Ticket review'!B:B,"E4",'[1]Ticket review'!AE:AE,"Yes")</f>
        <v>0</v>
      </c>
      <c r="Z105" s="15" t="str">
        <f t="shared" si="103"/>
        <v>-</v>
      </c>
      <c r="AA105" s="18">
        <f>COUNTIFS('[1]Ticket review'!M:M,"&lt;01/10/2012",'[1]Ticket review'!M:M,"&gt;=01/09/2012",'[1]Ticket review'!J:J,"E4",'[1]Ticket review'!AM:AM,"Yes")</f>
        <v>0</v>
      </c>
      <c r="AB105" s="15" t="str">
        <f t="shared" si="104"/>
        <v>-</v>
      </c>
      <c r="AC105" s="18">
        <f>COUNTIFS('[1]Ticket review'!M:M,"&lt;01/11/2012",'[1]Ticket review'!M:M,"&gt;=01/10/2012",'[1]Ticket review'!J:J,"E4",'[1]Ticket review'!AM:AM,"Yes")</f>
        <v>0</v>
      </c>
      <c r="AD105" s="15" t="str">
        <f t="shared" si="105"/>
        <v>-</v>
      </c>
      <c r="AE105" s="18">
        <f>COUNTIFS('[1]Ticket review'!M:M,"&lt;01/12/2012",'[1]Ticket review'!M:M,"&gt;=01/11/2012",'[1]Ticket review'!J:J,"E4",'[1]Ticket review'!AM:AM,"Yes")</f>
        <v>0</v>
      </c>
      <c r="AF105" s="15" t="str">
        <f t="shared" si="106"/>
        <v>-</v>
      </c>
    </row>
    <row r="106" spans="1:32" ht="14.4" customHeight="1" x14ac:dyDescent="0.3">
      <c r="A106" s="27"/>
      <c r="B106" s="11"/>
      <c r="C106" s="18" t="str">
        <f t="shared" si="107"/>
        <v>N</v>
      </c>
      <c r="D106" s="15">
        <f t="shared" si="108"/>
        <v>15</v>
      </c>
      <c r="E106" s="18">
        <f>COUNTIFS('[1]Ticket review'!E:E,"&lt;01/03/2012",'[1]Ticket review'!E:E,"&gt;=01/02/2012",'[1]Ticket review'!B:B,"R1",'[1]Ticket review'!AE:AE,"Yes")</f>
        <v>0</v>
      </c>
      <c r="F106" s="15" t="str">
        <f t="shared" si="95"/>
        <v>-</v>
      </c>
      <c r="G106" s="18">
        <f>COUNTIFS('[1]Ticket review'!E:E,"&lt;01/04/2012",'[1]Ticket review'!E:E,"&gt;=01/03/2012",'[1]Ticket review'!B:B,"R1",'[1]Ticket review'!AE:AE,"Yes")</f>
        <v>0</v>
      </c>
      <c r="H106" s="15" t="str">
        <f t="shared" si="96"/>
        <v>-</v>
      </c>
      <c r="I106" s="18">
        <f>COUNTIFS('[1]Ticket review'!E:E,"&lt;01/05/2012",'[1]Ticket review'!E:E,"&gt;=01/04/2012",'[1]Ticket review'!B:B,"R1",'[1]Ticket review'!AE:AE,"Yes")</f>
        <v>0</v>
      </c>
      <c r="J106" s="15" t="str">
        <f t="shared" si="97"/>
        <v>-</v>
      </c>
      <c r="K106" s="18">
        <f>COUNTIFS('[1]Ticket review'!E:E,"&lt;01/06/2012",'[1]Ticket review'!E:E,"&gt;=01/05/2012",'[1]Ticket review'!B:B,"R1",'[1]Ticket review'!AE:AE,"Yes")</f>
        <v>0</v>
      </c>
      <c r="L106" s="15" t="str">
        <f t="shared" si="98"/>
        <v>-</v>
      </c>
      <c r="M106" s="18">
        <f>COUNTIFS('[1]Ticket review'!E:E,"&lt;01/07/2012",'[1]Ticket review'!E:E,"&gt;=01/06/2012",'[1]Ticket review'!B:B,"R1",'[1]Ticket review'!AE:AE,"Yes")</f>
        <v>0</v>
      </c>
      <c r="N106" s="15" t="str">
        <f t="shared" ref="N106:N109" si="109">IF(M93=0,"-",M106/M93)</f>
        <v>-</v>
      </c>
      <c r="O106" s="18">
        <f>COUNTIFS('[1]Ticket review'!E:E,"&lt;01/08/2012",'[1]Ticket review'!E:E,"&gt;=01/07/2012",'[1]Ticket review'!B:B,"R1",'[1]Ticket review'!AE:AE,"Yes")</f>
        <v>0</v>
      </c>
      <c r="P106" s="15" t="str">
        <f t="shared" ref="P106:P109" si="110">IF(O93=0,"-",O106/O93)</f>
        <v>-</v>
      </c>
      <c r="Q106" s="18">
        <f>COUNTIFS('[1]Ticket review'!E:E,"&lt;01/09/2012",'[1]Ticket review'!E:E,"&gt;=01/08/2012",'[1]Ticket review'!B:B,"R1",'[1]Ticket review'!AE:AE,"Yes")</f>
        <v>0</v>
      </c>
      <c r="R106" s="15" t="str">
        <f t="shared" si="99"/>
        <v>-</v>
      </c>
      <c r="S106" s="18">
        <f>COUNTIFS('[1]Ticket review'!E:E,"&lt;01/10/2012",'[1]Ticket review'!E:E,"&gt;=01/09/2012",'[1]Ticket review'!B:B,"R1",'[1]Ticket review'!AE:AE,"Yes")</f>
        <v>0</v>
      </c>
      <c r="T106" s="15" t="str">
        <f t="shared" si="100"/>
        <v>-</v>
      </c>
      <c r="U106" s="18">
        <f>COUNTIFS('[1]Ticket review'!E:E,"&lt;01/11/2012",'[1]Ticket review'!E:E,"&gt;=01/10/2012",'[1]Ticket review'!B:B,"R1",'[1]Ticket review'!AE:AE,"Yes")</f>
        <v>0</v>
      </c>
      <c r="V106" s="15" t="str">
        <f t="shared" si="101"/>
        <v>-</v>
      </c>
      <c r="W106" s="18">
        <f>COUNTIFS('[1]Ticket review'!E:E,"&lt;01/12/2012",'[1]Ticket review'!E:E,"&gt;=01/11/2012",'[1]Ticket review'!B:B,"R1",'[1]Ticket review'!AE:AE,"Yes")</f>
        <v>0</v>
      </c>
      <c r="X106" s="15" t="str">
        <f t="shared" si="102"/>
        <v>-</v>
      </c>
      <c r="Y106" s="18">
        <f>COUNTIFS('[1]Ticket review'!E:E,"&lt;01/01/2013",'[1]Ticket review'!E:E,"&gt;=01/12/2012",'[1]Ticket review'!B:B,"R1",'[1]Ticket review'!AE:AE,"Yes")</f>
        <v>0</v>
      </c>
      <c r="Z106" s="15" t="str">
        <f t="shared" si="103"/>
        <v>-</v>
      </c>
      <c r="AA106" s="18">
        <f>COUNTIFS('[1]Ticket review'!M:M,"&lt;01/10/2012",'[1]Ticket review'!M:M,"&gt;=01/09/2012",'[1]Ticket review'!J:J,"R1",'[1]Ticket review'!AM:AM,"Yes")</f>
        <v>0</v>
      </c>
      <c r="AB106" s="15" t="str">
        <f t="shared" si="104"/>
        <v>-</v>
      </c>
      <c r="AC106" s="18">
        <f>COUNTIFS('[1]Ticket review'!M:M,"&lt;01/11/2012",'[1]Ticket review'!M:M,"&gt;=01/10/2012",'[1]Ticket review'!J:J,"R1",'[1]Ticket review'!AM:AM,"Yes")</f>
        <v>0</v>
      </c>
      <c r="AD106" s="15" t="str">
        <f t="shared" si="105"/>
        <v>-</v>
      </c>
      <c r="AE106" s="18">
        <f>COUNTIFS('[1]Ticket review'!M:M,"&lt;01/12/2012",'[1]Ticket review'!M:M,"&gt;=01/11/2012",'[1]Ticket review'!J:J,"R1",'[1]Ticket review'!AM:AM,"Yes")</f>
        <v>0</v>
      </c>
      <c r="AF106" s="15" t="str">
        <f t="shared" si="106"/>
        <v>-</v>
      </c>
    </row>
    <row r="107" spans="1:32" ht="14.4" customHeight="1" x14ac:dyDescent="0.3">
      <c r="A107" s="27"/>
      <c r="B107" s="11"/>
      <c r="C107" s="18" t="str">
        <f t="shared" si="107"/>
        <v>O</v>
      </c>
      <c r="D107" s="15">
        <f t="shared" si="108"/>
        <v>15</v>
      </c>
      <c r="E107" s="18">
        <f>COUNTIFS('[1]Ticket review'!E:E,"&lt;01/03/2012",'[1]Ticket review'!E:E,"&gt;=01/02/2012",'[1]Ticket review'!B:B,"R3",'[1]Ticket review'!AE:AE,"Yes")</f>
        <v>0</v>
      </c>
      <c r="F107" s="15" t="str">
        <f t="shared" si="95"/>
        <v>-</v>
      </c>
      <c r="G107" s="18">
        <f>COUNTIFS('[1]Ticket review'!E:E,"&lt;01/04/2012",'[1]Ticket review'!E:E,"&gt;=01/03/2012",'[1]Ticket review'!B:B,"R3",'[1]Ticket review'!AE:AE,"Yes")</f>
        <v>0</v>
      </c>
      <c r="H107" s="15">
        <f t="shared" si="96"/>
        <v>0</v>
      </c>
      <c r="I107" s="18">
        <f>COUNTIFS('[1]Ticket review'!E:E,"&lt;01/05/2012",'[1]Ticket review'!E:E,"&gt;=01/04/2012",'[1]Ticket review'!B:B,"R3",'[1]Ticket review'!AE:AE,"Yes")</f>
        <v>0</v>
      </c>
      <c r="J107" s="15" t="str">
        <f t="shared" si="97"/>
        <v>-</v>
      </c>
      <c r="K107" s="18">
        <f>COUNTIFS('[1]Ticket review'!E:E,"&lt;01/06/2012",'[1]Ticket review'!E:E,"&gt;=01/05/2012",'[1]Ticket review'!B:B,"R3",'[1]Ticket review'!AE:AE,"Yes")</f>
        <v>0</v>
      </c>
      <c r="L107" s="15" t="str">
        <f t="shared" si="98"/>
        <v>-</v>
      </c>
      <c r="M107" s="18">
        <f>COUNTIFS('[1]Ticket review'!E:E,"&lt;01/07/2012",'[1]Ticket review'!E:E,"&gt;=01/06/2012",'[1]Ticket review'!B:B,"R3",'[1]Ticket review'!AE:AE,"Yes")</f>
        <v>0</v>
      </c>
      <c r="N107" s="15" t="str">
        <f t="shared" si="109"/>
        <v>-</v>
      </c>
      <c r="O107" s="18">
        <f>COUNTIFS('[1]Ticket review'!E:E,"&lt;01/08/2012",'[1]Ticket review'!E:E,"&gt;=01/07/2012",'[1]Ticket review'!B:B,"R3",'[1]Ticket review'!AE:AE,"Yes")</f>
        <v>0</v>
      </c>
      <c r="P107" s="15" t="str">
        <f t="shared" si="110"/>
        <v>-</v>
      </c>
      <c r="Q107" s="18">
        <f>COUNTIFS('[1]Ticket review'!E:E,"&lt;01/09/2012",'[1]Ticket review'!E:E,"&gt;=01/08/2012",'[1]Ticket review'!B:B,"R3",'[1]Ticket review'!AE:AE,"Yes")</f>
        <v>0</v>
      </c>
      <c r="R107" s="15" t="str">
        <f t="shared" si="99"/>
        <v>-</v>
      </c>
      <c r="S107" s="18">
        <f>COUNTIFS('[1]Ticket review'!E:E,"&lt;01/10/2012",'[1]Ticket review'!E:E,"&gt;=01/09/2012",'[1]Ticket review'!B:B,"R3",'[1]Ticket review'!AE:AE,"Yes")</f>
        <v>0</v>
      </c>
      <c r="T107" s="15" t="str">
        <f t="shared" si="100"/>
        <v>-</v>
      </c>
      <c r="U107" s="18">
        <f>COUNTIFS('[1]Ticket review'!E:E,"&lt;01/11/2012",'[1]Ticket review'!E:E,"&gt;=01/10/2012",'[1]Ticket review'!B:B,"R3",'[1]Ticket review'!AE:AE,"Yes")</f>
        <v>0</v>
      </c>
      <c r="V107" s="15" t="str">
        <f t="shared" si="101"/>
        <v>-</v>
      </c>
      <c r="W107" s="18">
        <f>COUNTIFS('[1]Ticket review'!E:E,"&lt;01/12/2012",'[1]Ticket review'!E:E,"&gt;=01/11/2012",'[1]Ticket review'!B:B,"R3",'[1]Ticket review'!AE:AE,"Yes")</f>
        <v>0</v>
      </c>
      <c r="X107" s="15" t="str">
        <f t="shared" si="102"/>
        <v>-</v>
      </c>
      <c r="Y107" s="18">
        <f>COUNTIFS('[1]Ticket review'!E:E,"&lt;01/01/2013",'[1]Ticket review'!E:E,"&gt;=01/12/2012",'[1]Ticket review'!B:B,"R3",'[1]Ticket review'!AE:AE,"Yes")</f>
        <v>0</v>
      </c>
      <c r="Z107" s="15" t="str">
        <f t="shared" si="103"/>
        <v>-</v>
      </c>
      <c r="AA107" s="18">
        <f>COUNTIFS('[1]Ticket review'!M:M,"&lt;01/10/2012",'[1]Ticket review'!M:M,"&gt;=01/09/2012",'[1]Ticket review'!J:J,"R3",'[1]Ticket review'!AM:AM,"Yes")</f>
        <v>0</v>
      </c>
      <c r="AB107" s="15" t="str">
        <f t="shared" si="104"/>
        <v>-</v>
      </c>
      <c r="AC107" s="18">
        <f>COUNTIFS('[1]Ticket review'!M:M,"&lt;01/11/2012",'[1]Ticket review'!M:M,"&gt;=01/10/2012",'[1]Ticket review'!J:J,"R3",'[1]Ticket review'!AM:AM,"Yes")</f>
        <v>0</v>
      </c>
      <c r="AD107" s="15" t="str">
        <f t="shared" si="105"/>
        <v>-</v>
      </c>
      <c r="AE107" s="18">
        <f>COUNTIFS('[1]Ticket review'!M:M,"&lt;01/12/2012",'[1]Ticket review'!M:M,"&gt;=01/11/2012",'[1]Ticket review'!J:J,"R3",'[1]Ticket review'!AM:AM,"Yes")</f>
        <v>0</v>
      </c>
      <c r="AF107" s="15" t="str">
        <f t="shared" si="106"/>
        <v>-</v>
      </c>
    </row>
    <row r="108" spans="1:32" ht="14.4" customHeight="1" x14ac:dyDescent="0.3">
      <c r="A108" s="27"/>
      <c r="B108" s="11"/>
      <c r="C108" s="18" t="str">
        <f t="shared" si="107"/>
        <v>P</v>
      </c>
      <c r="D108" s="15">
        <f t="shared" si="108"/>
        <v>15</v>
      </c>
      <c r="E108" s="18">
        <f>COUNTIFS('[1]Ticket review'!E:E,"&lt;01/03/2012",'[1]Ticket review'!E:E,"&gt;=01/02/2012",'[1]Ticket review'!B:B,"R5",'[1]Ticket review'!AE:AE,"Yes")</f>
        <v>0</v>
      </c>
      <c r="F108" s="15" t="str">
        <f t="shared" si="95"/>
        <v>-</v>
      </c>
      <c r="G108" s="18">
        <f>COUNTIFS('[1]Ticket review'!E:E,"&lt;01/04/2012",'[1]Ticket review'!E:E,"&gt;=01/03/2012",'[1]Ticket review'!B:B,"R5",'[1]Ticket review'!AE:AE,"Yes")</f>
        <v>0</v>
      </c>
      <c r="H108" s="15" t="str">
        <f t="shared" si="96"/>
        <v>-</v>
      </c>
      <c r="I108" s="18">
        <f>COUNTIFS('[1]Ticket review'!E:E,"&lt;01/05/2012",'[1]Ticket review'!E:E,"&gt;=01/04/2012",'[1]Ticket review'!B:B,"R5",'[1]Ticket review'!AE:AE,"Yes")</f>
        <v>0</v>
      </c>
      <c r="J108" s="15" t="str">
        <f t="shared" si="97"/>
        <v>-</v>
      </c>
      <c r="K108" s="18">
        <f>COUNTIFS('[1]Ticket review'!E:E,"&lt;01/06/2012",'[1]Ticket review'!E:E,"&gt;=01/05/2012",'[1]Ticket review'!B:B,"R5",'[1]Ticket review'!AE:AE,"Yes")</f>
        <v>0</v>
      </c>
      <c r="L108" s="15" t="str">
        <f t="shared" si="98"/>
        <v>-</v>
      </c>
      <c r="M108" s="18">
        <f>COUNTIFS('[1]Ticket review'!E:E,"&lt;01/07/2012",'[1]Ticket review'!E:E,"&gt;=01/06/2012",'[1]Ticket review'!B:B,"R5",'[1]Ticket review'!AE:AE,"Yes")</f>
        <v>0</v>
      </c>
      <c r="N108" s="15" t="str">
        <f t="shared" si="109"/>
        <v>-</v>
      </c>
      <c r="O108" s="18">
        <f>COUNTIFS('[1]Ticket review'!E:E,"&lt;01/08/2012",'[1]Ticket review'!E:E,"&gt;=01/07/2012",'[1]Ticket review'!B:B,"R5",'[1]Ticket review'!AE:AE,"Yes")</f>
        <v>0</v>
      </c>
      <c r="P108" s="15" t="str">
        <f t="shared" si="110"/>
        <v>-</v>
      </c>
      <c r="Q108" s="18">
        <f>COUNTIFS('[1]Ticket review'!E:E,"&lt;01/09/2012",'[1]Ticket review'!E:E,"&gt;=01/08/2012",'[1]Ticket review'!B:B,"R5",'[1]Ticket review'!AE:AE,"Yes")</f>
        <v>0</v>
      </c>
      <c r="R108" s="15" t="str">
        <f t="shared" si="99"/>
        <v>-</v>
      </c>
      <c r="S108" s="18">
        <f>COUNTIFS('[1]Ticket review'!E:E,"&lt;01/10/2012",'[1]Ticket review'!E:E,"&gt;=01/09/2012",'[1]Ticket review'!B:B,"R5",'[1]Ticket review'!AE:AE,"Yes")</f>
        <v>0</v>
      </c>
      <c r="T108" s="15" t="str">
        <f t="shared" si="100"/>
        <v>-</v>
      </c>
      <c r="U108" s="18">
        <f>COUNTIFS('[1]Ticket review'!E:E,"&lt;01/11/2012",'[1]Ticket review'!E:E,"&gt;=01/10/2012",'[1]Ticket review'!B:B,"R5",'[1]Ticket review'!AE:AE,"Yes")</f>
        <v>0</v>
      </c>
      <c r="V108" s="15" t="str">
        <f t="shared" si="101"/>
        <v>-</v>
      </c>
      <c r="W108" s="18">
        <f>COUNTIFS('[1]Ticket review'!E:E,"&lt;01/12/2012",'[1]Ticket review'!E:E,"&gt;=01/11/2012",'[1]Ticket review'!B:B,"R5",'[1]Ticket review'!AE:AE,"Yes")</f>
        <v>0</v>
      </c>
      <c r="X108" s="15" t="str">
        <f t="shared" si="102"/>
        <v>-</v>
      </c>
      <c r="Y108" s="18">
        <f>COUNTIFS('[1]Ticket review'!E:E,"&lt;01/01/2013",'[1]Ticket review'!E:E,"&gt;=01/12/2012",'[1]Ticket review'!B:B,"R5",'[1]Ticket review'!AE:AE,"Yes")</f>
        <v>0</v>
      </c>
      <c r="Z108" s="15" t="str">
        <f t="shared" si="103"/>
        <v>-</v>
      </c>
      <c r="AA108" s="18">
        <f>COUNTIFS('[1]Ticket review'!M:M,"&lt;01/10/2012",'[1]Ticket review'!M:M,"&gt;=01/09/2012",'[1]Ticket review'!J:J,"R5",'[1]Ticket review'!AM:AM,"Yes")</f>
        <v>0</v>
      </c>
      <c r="AB108" s="15" t="str">
        <f t="shared" si="104"/>
        <v>-</v>
      </c>
      <c r="AC108" s="18">
        <f>COUNTIFS('[1]Ticket review'!M:M,"&lt;01/11/2012",'[1]Ticket review'!M:M,"&gt;=01/10/2012",'[1]Ticket review'!J:J,"R5",'[1]Ticket review'!AM:AM,"Yes")</f>
        <v>0</v>
      </c>
      <c r="AD108" s="15" t="str">
        <f t="shared" si="105"/>
        <v>-</v>
      </c>
      <c r="AE108" s="18">
        <f>COUNTIFS('[1]Ticket review'!M:M,"&lt;01/12/2012",'[1]Ticket review'!M:M,"&gt;=01/11/2012",'[1]Ticket review'!J:J,"R5",'[1]Ticket review'!AM:AM,"Yes")</f>
        <v>0</v>
      </c>
      <c r="AF108" s="15" t="str">
        <f t="shared" si="106"/>
        <v>-</v>
      </c>
    </row>
    <row r="109" spans="1:32" ht="14.4" customHeight="1" x14ac:dyDescent="0.3">
      <c r="A109" s="27"/>
      <c r="B109" s="12"/>
      <c r="C109" s="18" t="str">
        <f t="shared" si="107"/>
        <v>Q</v>
      </c>
      <c r="D109" s="15">
        <f t="shared" si="108"/>
        <v>15</v>
      </c>
      <c r="E109" s="18">
        <f>COUNTIFS('[1]Ticket review'!E:E,"&lt;01/03/2012",'[1]Ticket review'!E:E,"&gt;=01/02/2012",'[1]Ticket review'!B:B,"RR",'[1]Ticket review'!AE:AE,"Yes")</f>
        <v>0</v>
      </c>
      <c r="F109" s="15" t="str">
        <f t="shared" si="95"/>
        <v>-</v>
      </c>
      <c r="G109" s="18">
        <f>COUNTIFS('[1]Ticket review'!E:E,"&lt;01/04/2012",'[1]Ticket review'!E:E,"&gt;=01/03/2012",'[1]Ticket review'!B:B,"RR",'[1]Ticket review'!AE:AE,"Yes")</f>
        <v>0</v>
      </c>
      <c r="H109" s="15" t="str">
        <f t="shared" si="96"/>
        <v>-</v>
      </c>
      <c r="I109" s="18">
        <f>COUNTIFS('[1]Ticket review'!E:E,"&lt;01/05/2012",'[1]Ticket review'!E:E,"&gt;=01/04/2012",'[1]Ticket review'!B:B,"RR",'[1]Ticket review'!AE:AE,"Yes")</f>
        <v>0</v>
      </c>
      <c r="J109" s="15" t="str">
        <f t="shared" si="97"/>
        <v>-</v>
      </c>
      <c r="K109" s="18">
        <f>COUNTIFS('[1]Ticket review'!E:E,"&lt;01/06/2012",'[1]Ticket review'!E:E,"&gt;=01/05/2012",'[1]Ticket review'!B:B,"RR",'[1]Ticket review'!AE:AE,"Yes")</f>
        <v>0</v>
      </c>
      <c r="L109" s="15" t="str">
        <f t="shared" si="98"/>
        <v>-</v>
      </c>
      <c r="M109" s="18">
        <f>COUNTIFS('[1]Ticket review'!E:E,"&lt;01/07/2012",'[1]Ticket review'!E:E,"&gt;=01/06/2012",'[1]Ticket review'!B:B,"RR",'[1]Ticket review'!AE:AE,"Yes")</f>
        <v>0</v>
      </c>
      <c r="N109" s="15" t="str">
        <f t="shared" si="109"/>
        <v>-</v>
      </c>
      <c r="O109" s="18">
        <f>COUNTIFS('[1]Ticket review'!E:E,"&lt;01/08/2012",'[1]Ticket review'!E:E,"&gt;=01/07/2012",'[1]Ticket review'!B:B,"RR",'[1]Ticket review'!AE:AE,"Yes")</f>
        <v>0</v>
      </c>
      <c r="P109" s="15" t="str">
        <f t="shared" si="110"/>
        <v>-</v>
      </c>
      <c r="Q109" s="18">
        <f>COUNTIFS('[1]Ticket review'!E:E,"&lt;01/09/2012",'[1]Ticket review'!E:E,"&gt;=01/08/2012",'[1]Ticket review'!B:B,"RR",'[1]Ticket review'!AE:AE,"Yes")</f>
        <v>0</v>
      </c>
      <c r="R109" s="15" t="str">
        <f t="shared" si="99"/>
        <v>-</v>
      </c>
      <c r="S109" s="18">
        <f>COUNTIFS('[1]Ticket review'!E:E,"&lt;01/10/2012",'[1]Ticket review'!E:E,"&gt;=01/09/2012",'[1]Ticket review'!B:B,"RR",'[1]Ticket review'!AE:AE,"Yes")</f>
        <v>0</v>
      </c>
      <c r="T109" s="15" t="str">
        <f t="shared" si="100"/>
        <v>-</v>
      </c>
      <c r="U109" s="18">
        <f>COUNTIFS('[1]Ticket review'!E:E,"&lt;01/11/2012",'[1]Ticket review'!E:E,"&gt;=01/10/2012",'[1]Ticket review'!B:B,"RR",'[1]Ticket review'!AE:AE,"Yes")</f>
        <v>0</v>
      </c>
      <c r="V109" s="15" t="str">
        <f t="shared" si="101"/>
        <v>-</v>
      </c>
      <c r="W109" s="18">
        <f>COUNTIFS('[1]Ticket review'!E:E,"&lt;01/12/2012",'[1]Ticket review'!E:E,"&gt;=01/11/2012",'[1]Ticket review'!B:B,"RR",'[1]Ticket review'!AE:AE,"Yes")</f>
        <v>0</v>
      </c>
      <c r="X109" s="15" t="str">
        <f t="shared" si="102"/>
        <v>-</v>
      </c>
      <c r="Y109" s="18">
        <f>COUNTIFS('[1]Ticket review'!E:E,"&lt;01/01/2013",'[1]Ticket review'!E:E,"&gt;=01/12/2012",'[1]Ticket review'!B:B,"RR",'[1]Ticket review'!AE:AE,"Yes")</f>
        <v>0</v>
      </c>
      <c r="Z109" s="15" t="str">
        <f t="shared" si="103"/>
        <v>-</v>
      </c>
      <c r="AA109" s="18">
        <f>COUNTIFS('[1]Ticket review'!M:M,"&lt;01/10/2012",'[1]Ticket review'!M:M,"&gt;=01/09/2012",'[1]Ticket review'!J:J,"RR",'[1]Ticket review'!AM:AM,"Yes")</f>
        <v>0</v>
      </c>
      <c r="AB109" s="15" t="str">
        <f t="shared" si="104"/>
        <v>-</v>
      </c>
      <c r="AC109" s="18">
        <f>COUNTIFS('[1]Ticket review'!M:M,"&lt;01/11/2012",'[1]Ticket review'!M:M,"&gt;=01/10/2012",'[1]Ticket review'!J:J,"RR",'[1]Ticket review'!AM:AM,"Yes")</f>
        <v>0</v>
      </c>
      <c r="AD109" s="15" t="str">
        <f t="shared" si="105"/>
        <v>-</v>
      </c>
      <c r="AE109" s="18">
        <f>COUNTIFS('[1]Ticket review'!M:M,"&lt;01/12/2012",'[1]Ticket review'!M:M,"&gt;=01/11/2012",'[1]Ticket review'!J:J,"RR",'[1]Ticket review'!AM:AM,"Yes")</f>
        <v>0</v>
      </c>
      <c r="AF109" s="15" t="str">
        <f t="shared" si="106"/>
        <v>-</v>
      </c>
    </row>
    <row r="110" spans="1:32" x14ac:dyDescent="0.3">
      <c r="A110" s="27"/>
      <c r="B110" s="4" t="s">
        <v>2</v>
      </c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16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</row>
    <row r="111" spans="1:32" ht="14.4" customHeight="1" x14ac:dyDescent="0.3">
      <c r="A111" s="27"/>
      <c r="B111" s="10" t="s">
        <v>21</v>
      </c>
      <c r="C111" s="15" t="str">
        <f>+C81</f>
        <v>R</v>
      </c>
      <c r="D111" s="15">
        <f>+D23+D52-D81</f>
        <v>15</v>
      </c>
      <c r="E111" s="15">
        <f>COUNTIFS('[1]Ticket review'!E:E,"&lt;01/03/2012",'[1]Ticket review'!E:E,"&gt;=01/02/2012",'[1]Ticket review'!B:B,"E1",'[1]Ticket review'!AB:AB,"No",'[1]Ticket review'!W:W,"Yes")</f>
        <v>0</v>
      </c>
      <c r="F111" s="15" t="str">
        <f t="shared" ref="F111:F116" si="111">IF(E91=0,"-",E111/E91)</f>
        <v>-</v>
      </c>
      <c r="G111" s="15">
        <f>COUNTIFS('[1]Ticket review'!E:E,"&lt;01/04/2012",'[1]Ticket review'!E:E,"&gt;=01/03/2012",'[1]Ticket review'!B:B,"E1",'[1]Ticket review'!AB:AB,"No",'[1]Ticket review'!W:W,"Yes")</f>
        <v>0</v>
      </c>
      <c r="H111" s="15" t="str">
        <f t="shared" ref="H111:H116" si="112">IF(G91=0,"-",G111/G91)</f>
        <v>-</v>
      </c>
      <c r="I111" s="15">
        <f>COUNTIFS('[1]Ticket review'!E:E,"&lt;01/05/2012",'[1]Ticket review'!E:E,"&gt;=01/04/2012",'[1]Ticket review'!B:B,"E1",'[1]Ticket review'!AB:AB,"No",'[1]Ticket review'!W:W,"Yes")</f>
        <v>0</v>
      </c>
      <c r="J111" s="15" t="str">
        <f t="shared" ref="J111:J116" si="113">IF(I91=0,"-",I111/I91)</f>
        <v>-</v>
      </c>
      <c r="K111" s="15">
        <f>COUNTIFS('[1]Ticket review'!E:E,"&lt;01/06/2012",'[1]Ticket review'!E:E,"&gt;=01/05/2012",'[1]Ticket review'!B:B,"E1",'[1]Ticket review'!AB:AB,"No",'[1]Ticket review'!W:W,"Yes")</f>
        <v>0</v>
      </c>
      <c r="L111" s="15" t="str">
        <f t="shared" ref="L111:L116" si="114">IF(K91=0,"-",K111/K91)</f>
        <v>-</v>
      </c>
      <c r="M111" s="15">
        <f>COUNTIFS('[1]Ticket review'!E:E,"&lt;01/07/2012",'[1]Ticket review'!E:E,"&gt;=01/06/2012",'[1]Ticket review'!B:B,"E1",'[1]Ticket review'!AB:AB,"No",'[1]Ticket review'!W:W,"Yes")</f>
        <v>0</v>
      </c>
      <c r="N111" s="15" t="str">
        <f t="shared" ref="N111:N116" si="115">IF(M91=0,"-",M111/M91)</f>
        <v>-</v>
      </c>
      <c r="O111" s="15">
        <f>COUNTIFS('[1]Ticket review'!E:E,"&lt;01/08/2012",'[1]Ticket review'!E:E,"&gt;=01/07/2012",'[1]Ticket review'!B:B,"E1",'[1]Ticket review'!AB:AB,"No",'[1]Ticket review'!W:W,"Yes")</f>
        <v>0</v>
      </c>
      <c r="P111" s="15" t="str">
        <f t="shared" ref="P111:P116" si="116">IF(O91=0,"-",O111/O91)</f>
        <v>-</v>
      </c>
      <c r="Q111" s="15">
        <f>COUNTIFS('[1]Ticket review'!E:E,"&lt;01/09/2012",'[1]Ticket review'!E:E,"&gt;=01/08/2012",'[1]Ticket review'!B:B,"E1",'[1]Ticket review'!AB:AB,"No",'[1]Ticket review'!W:W,"Yes")</f>
        <v>0</v>
      </c>
      <c r="R111" s="15" t="str">
        <f t="shared" ref="R111:R116" si="117">IF(Q91=0,"-",Q111/Q91)</f>
        <v>-</v>
      </c>
      <c r="S111" s="15">
        <f>COUNTIFS('[1]Ticket review'!E:E,"&lt;01/10/2012",'[1]Ticket review'!E:E,"&gt;=01/09/2012",'[1]Ticket review'!B:B,"E1",'[1]Ticket review'!AB:AB,"No",'[1]Ticket review'!W:W,"Yes")</f>
        <v>0</v>
      </c>
      <c r="T111" s="15" t="str">
        <f t="shared" ref="T111:T116" si="118">IF(S91=0,"-",S111/S91)</f>
        <v>-</v>
      </c>
      <c r="U111" s="15">
        <f>COUNTIFS('[1]Ticket review'!E:E,"&lt;01/11/2012",'[1]Ticket review'!E:E,"&gt;=01/10/2012",'[1]Ticket review'!B:B,"E1",'[1]Ticket review'!AB:AB,"No",'[1]Ticket review'!W:W,"Yes")</f>
        <v>0</v>
      </c>
      <c r="V111" s="15" t="str">
        <f t="shared" ref="V111:V116" si="119">IF(U91=0,"-",U111/U91)</f>
        <v>-</v>
      </c>
      <c r="W111" s="15">
        <f>COUNTIFS('[1]Ticket review'!E:E,"&lt;01/12/2012",'[1]Ticket review'!E:E,"&gt;=01/11/2012",'[1]Ticket review'!B:B,"E1",'[1]Ticket review'!AB:AB,"No",'[1]Ticket review'!W:W,"Yes")</f>
        <v>0</v>
      </c>
      <c r="X111" s="15" t="str">
        <f t="shared" ref="X111:X116" si="120">IF(W91=0,"-",W111/W91)</f>
        <v>-</v>
      </c>
      <c r="Y111" s="15">
        <f>COUNTIFS('[1]Ticket review'!E:E,"&lt;01/01/2013",'[1]Ticket review'!E:E,"&gt;=01/12/2012",'[1]Ticket review'!B:B,"E1",'[1]Ticket review'!AB:AB,"No",'[1]Ticket review'!W:W,"Yes")</f>
        <v>0</v>
      </c>
      <c r="Z111" s="15" t="str">
        <f t="shared" ref="Z111:Z116" si="121">IF(Y91=0,"-",Y111/Y91)</f>
        <v>-</v>
      </c>
      <c r="AA111" s="15">
        <f>COUNTIFS('[1]Ticket review'!M:M,"&lt;01/10/2012",'[1]Ticket review'!M:M,"&gt;=01/09/2012",'[1]Ticket review'!J:J,"E1",'[1]Ticket review'!AJ:AJ,"No",'[1]Ticket review'!AE:AE,"Yes")</f>
        <v>0</v>
      </c>
      <c r="AB111" s="15" t="str">
        <f t="shared" ref="AB111:AB116" si="122">IF(AA91=0,"-",AA111/AA91)</f>
        <v>-</v>
      </c>
      <c r="AC111" s="15">
        <f>COUNTIFS('[1]Ticket review'!M:M,"&lt;01/11/2012",'[1]Ticket review'!M:M,"&gt;=01/10/2012",'[1]Ticket review'!J:J,"E1",'[1]Ticket review'!AJ:AJ,"No",'[1]Ticket review'!AE:AE,"Yes")</f>
        <v>0</v>
      </c>
      <c r="AD111" s="15" t="str">
        <f t="shared" ref="AD111:AD116" si="123">IF(AC91=0,"-",AC111/AC91)</f>
        <v>-</v>
      </c>
      <c r="AE111" s="15">
        <f>COUNTIFS('[1]Ticket review'!M:M,"&lt;01/12/2012",'[1]Ticket review'!M:M,"&gt;=01/11/2012",'[1]Ticket review'!J:J,"E1",'[1]Ticket review'!AJ:AJ,"No",'[1]Ticket review'!AE:AE,"Yes")</f>
        <v>0</v>
      </c>
      <c r="AF111" s="15" t="str">
        <f t="shared" ref="AF111:AF116" si="124">IF(AE91=0,"-",AE111/AE91)</f>
        <v>-</v>
      </c>
    </row>
    <row r="112" spans="1:32" ht="14.4" customHeight="1" x14ac:dyDescent="0.3">
      <c r="A112" s="27"/>
      <c r="B112" s="11"/>
      <c r="C112" s="15" t="str">
        <f t="shared" ref="C112:C116" si="125">+C82</f>
        <v>S</v>
      </c>
      <c r="D112" s="15">
        <f t="shared" ref="D112:D116" si="126">+D24+D53-D82</f>
        <v>15</v>
      </c>
      <c r="E112" s="15">
        <f>COUNTIFS('[1]Ticket review'!E:E,"&lt;01/03/2012",'[1]Ticket review'!E:E,"&gt;=01/02/2012",'[1]Ticket review'!B:B,"E4",'[1]Ticket review'!AB:AB,"No",'[1]Ticket review'!W:W,"Yes")</f>
        <v>0</v>
      </c>
      <c r="F112" s="15" t="str">
        <f t="shared" si="111"/>
        <v>-</v>
      </c>
      <c r="G112" s="15">
        <f>COUNTIFS('[1]Ticket review'!E:E,"&lt;01/04/2012",'[1]Ticket review'!E:E,"&gt;=01/03/2012",'[1]Ticket review'!B:B,"E4",'[1]Ticket review'!AB:AB,"No",'[1]Ticket review'!W:W,"Yes")</f>
        <v>0</v>
      </c>
      <c r="H112" s="15" t="str">
        <f t="shared" si="112"/>
        <v>-</v>
      </c>
      <c r="I112" s="15">
        <f>COUNTIFS('[1]Ticket review'!E:E,"&lt;01/05/2012",'[1]Ticket review'!E:E,"&gt;=01/04/2012",'[1]Ticket review'!B:B,"E4",'[1]Ticket review'!AB:AB,"No",'[1]Ticket review'!W:W,"Yes")</f>
        <v>0</v>
      </c>
      <c r="J112" s="15" t="str">
        <f t="shared" si="113"/>
        <v>-</v>
      </c>
      <c r="K112" s="15">
        <f>COUNTIFS('[1]Ticket review'!E:E,"&lt;01/06/2012",'[1]Ticket review'!E:E,"&gt;=01/05/2012",'[1]Ticket review'!B:B,"E4",'[1]Ticket review'!AB:AB,"No",'[1]Ticket review'!W:W,"Yes")</f>
        <v>0</v>
      </c>
      <c r="L112" s="15" t="str">
        <f t="shared" si="114"/>
        <v>-</v>
      </c>
      <c r="M112" s="15">
        <f>COUNTIFS('[1]Ticket review'!E:E,"&lt;01/07/2012",'[1]Ticket review'!E:E,"&gt;=01/06/2012",'[1]Ticket review'!B:B,"E4",'[1]Ticket review'!AB:AB,"No",'[1]Ticket review'!W:W,"Yes")</f>
        <v>0</v>
      </c>
      <c r="N112" s="15" t="str">
        <f t="shared" si="115"/>
        <v>-</v>
      </c>
      <c r="O112" s="15">
        <f>COUNTIFS('[1]Ticket review'!E:E,"&lt;01/08/2012",'[1]Ticket review'!E:E,"&gt;=01/07/2012",'[1]Ticket review'!B:B,"E4",'[1]Ticket review'!AB:AB,"No",'[1]Ticket review'!W:W,"Yes")</f>
        <v>0</v>
      </c>
      <c r="P112" s="15" t="str">
        <f t="shared" si="116"/>
        <v>-</v>
      </c>
      <c r="Q112" s="15">
        <f>COUNTIFS('[1]Ticket review'!E:E,"&lt;01/09/2012",'[1]Ticket review'!E:E,"&gt;=01/08/2012",'[1]Ticket review'!B:B,"E4",'[1]Ticket review'!AB:AB,"No",'[1]Ticket review'!W:W,"Yes")</f>
        <v>0</v>
      </c>
      <c r="R112" s="15" t="str">
        <f t="shared" si="117"/>
        <v>-</v>
      </c>
      <c r="S112" s="15">
        <f>COUNTIFS('[1]Ticket review'!E:E,"&lt;01/10/2012",'[1]Ticket review'!E:E,"&gt;=01/09/2012",'[1]Ticket review'!B:B,"E4",'[1]Ticket review'!AB:AB,"No",'[1]Ticket review'!W:W,"Yes")</f>
        <v>0</v>
      </c>
      <c r="T112" s="15" t="str">
        <f t="shared" si="118"/>
        <v>-</v>
      </c>
      <c r="U112" s="15">
        <f>COUNTIFS('[1]Ticket review'!E:E,"&lt;01/11/2012",'[1]Ticket review'!E:E,"&gt;=01/10/2012",'[1]Ticket review'!B:B,"E4",'[1]Ticket review'!AB:AB,"No",'[1]Ticket review'!W:W,"Yes")</f>
        <v>0</v>
      </c>
      <c r="V112" s="15" t="str">
        <f t="shared" si="119"/>
        <v>-</v>
      </c>
      <c r="W112" s="15">
        <f>COUNTIFS('[1]Ticket review'!E:E,"&lt;01/12/2012",'[1]Ticket review'!E:E,"&gt;=01/11/2012",'[1]Ticket review'!B:B,"E4",'[1]Ticket review'!AB:AB,"No",'[1]Ticket review'!W:W,"Yes")</f>
        <v>0</v>
      </c>
      <c r="X112" s="15" t="str">
        <f t="shared" si="120"/>
        <v>-</v>
      </c>
      <c r="Y112" s="15">
        <f>COUNTIFS('[1]Ticket review'!E:E,"&lt;01/01/2013",'[1]Ticket review'!E:E,"&gt;=01/12/2012",'[1]Ticket review'!B:B,"E4",'[1]Ticket review'!AB:AB,"No",'[1]Ticket review'!W:W,"Yes")</f>
        <v>0</v>
      </c>
      <c r="Z112" s="15" t="str">
        <f t="shared" si="121"/>
        <v>-</v>
      </c>
      <c r="AA112" s="15">
        <f>COUNTIFS('[1]Ticket review'!M:M,"&lt;01/10/2012",'[1]Ticket review'!M:M,"&gt;=01/09/2012",'[1]Ticket review'!J:J,"E4",'[1]Ticket review'!AJ:AJ,"No",'[1]Ticket review'!AE:AE,"Yes")</f>
        <v>0</v>
      </c>
      <c r="AB112" s="15" t="str">
        <f t="shared" si="122"/>
        <v>-</v>
      </c>
      <c r="AC112" s="15">
        <f>COUNTIFS('[1]Ticket review'!M:M,"&lt;01/11/2012",'[1]Ticket review'!M:M,"&gt;=01/10/2012",'[1]Ticket review'!J:J,"E4",'[1]Ticket review'!AJ:AJ,"No",'[1]Ticket review'!AE:AE,"Yes")</f>
        <v>0</v>
      </c>
      <c r="AD112" s="15" t="str">
        <f t="shared" si="123"/>
        <v>-</v>
      </c>
      <c r="AE112" s="15">
        <f>COUNTIFS('[1]Ticket review'!M:M,"&lt;01/12/2012",'[1]Ticket review'!M:M,"&gt;=01/11/2012",'[1]Ticket review'!J:J,"E4",'[1]Ticket review'!AJ:AJ,"No",'[1]Ticket review'!AE:AE,"Yes")</f>
        <v>0</v>
      </c>
      <c r="AF112" s="15" t="str">
        <f t="shared" si="124"/>
        <v>-</v>
      </c>
    </row>
    <row r="113" spans="1:32" ht="14.4" customHeight="1" x14ac:dyDescent="0.3">
      <c r="A113" s="27"/>
      <c r="B113" s="11"/>
      <c r="C113" s="15" t="str">
        <f t="shared" si="125"/>
        <v>T</v>
      </c>
      <c r="D113" s="15">
        <f t="shared" si="126"/>
        <v>15</v>
      </c>
      <c r="E113" s="15">
        <f>COUNTIFS('[1]Ticket review'!E:E,"&lt;01/03/2012",'[1]Ticket review'!E:E,"&gt;=01/02/2012",'[1]Ticket review'!B:B,"R1",'[1]Ticket review'!AB:AB,"No",'[1]Ticket review'!W:W,"Yes")</f>
        <v>0</v>
      </c>
      <c r="F113" s="15" t="str">
        <f t="shared" si="111"/>
        <v>-</v>
      </c>
      <c r="G113" s="15">
        <f>COUNTIFS('[1]Ticket review'!E:E,"&lt;01/04/2012",'[1]Ticket review'!E:E,"&gt;=01/03/2012",'[1]Ticket review'!B:B,"R1",'[1]Ticket review'!AB:AB,"No",'[1]Ticket review'!W:W,"Yes")</f>
        <v>0</v>
      </c>
      <c r="H113" s="15" t="str">
        <f t="shared" si="112"/>
        <v>-</v>
      </c>
      <c r="I113" s="15">
        <f>COUNTIFS('[1]Ticket review'!E:E,"&lt;01/05/2012",'[1]Ticket review'!E:E,"&gt;=01/04/2012",'[1]Ticket review'!B:B,"R1",'[1]Ticket review'!AB:AB,"No",'[1]Ticket review'!W:W,"Yes")</f>
        <v>0</v>
      </c>
      <c r="J113" s="15" t="str">
        <f t="shared" si="113"/>
        <v>-</v>
      </c>
      <c r="K113" s="15">
        <f>COUNTIFS('[1]Ticket review'!E:E,"&lt;01/06/2012",'[1]Ticket review'!E:E,"&gt;=01/05/2012",'[1]Ticket review'!B:B,"R1",'[1]Ticket review'!AB:AB,"No",'[1]Ticket review'!W:W,"Yes")</f>
        <v>0</v>
      </c>
      <c r="L113" s="15" t="str">
        <f t="shared" si="114"/>
        <v>-</v>
      </c>
      <c r="M113" s="15">
        <f>COUNTIFS('[1]Ticket review'!E:E,"&lt;01/07/2012",'[1]Ticket review'!E:E,"&gt;=01/06/2012",'[1]Ticket review'!B:B,"R1",'[1]Ticket review'!AB:AB,"No",'[1]Ticket review'!W:W,"Yes")</f>
        <v>0</v>
      </c>
      <c r="N113" s="15" t="str">
        <f t="shared" si="115"/>
        <v>-</v>
      </c>
      <c r="O113" s="15">
        <f>COUNTIFS('[1]Ticket review'!E:E,"&lt;01/08/2012",'[1]Ticket review'!E:E,"&gt;=01/07/2012",'[1]Ticket review'!B:B,"R1",'[1]Ticket review'!AB:AB,"No",'[1]Ticket review'!W:W,"Yes")</f>
        <v>0</v>
      </c>
      <c r="P113" s="15" t="str">
        <f t="shared" si="116"/>
        <v>-</v>
      </c>
      <c r="Q113" s="15">
        <f>COUNTIFS('[1]Ticket review'!E:E,"&lt;01/09/2012",'[1]Ticket review'!E:E,"&gt;=01/08/2012",'[1]Ticket review'!B:B,"R1",'[1]Ticket review'!AB:AB,"No",'[1]Ticket review'!W:W,"Yes")</f>
        <v>0</v>
      </c>
      <c r="R113" s="15" t="str">
        <f t="shared" si="117"/>
        <v>-</v>
      </c>
      <c r="S113" s="15">
        <f>COUNTIFS('[1]Ticket review'!E:E,"&lt;01/10/2012",'[1]Ticket review'!E:E,"&gt;=01/09/2012",'[1]Ticket review'!B:B,"R1",'[1]Ticket review'!AB:AB,"No",'[1]Ticket review'!W:W,"Yes")</f>
        <v>0</v>
      </c>
      <c r="T113" s="15" t="str">
        <f t="shared" si="118"/>
        <v>-</v>
      </c>
      <c r="U113" s="15">
        <f>COUNTIFS('[1]Ticket review'!E:E,"&lt;01/11/2012",'[1]Ticket review'!E:E,"&gt;=01/10/2012",'[1]Ticket review'!B:B,"R1",'[1]Ticket review'!AB:AB,"No",'[1]Ticket review'!W:W,"Yes")</f>
        <v>0</v>
      </c>
      <c r="V113" s="15" t="str">
        <f t="shared" si="119"/>
        <v>-</v>
      </c>
      <c r="W113" s="15">
        <f>COUNTIFS('[1]Ticket review'!E:E,"&lt;01/12/2012",'[1]Ticket review'!E:E,"&gt;=01/11/2012",'[1]Ticket review'!B:B,"R1",'[1]Ticket review'!AB:AB,"No",'[1]Ticket review'!W:W,"Yes")</f>
        <v>0</v>
      </c>
      <c r="X113" s="15" t="str">
        <f t="shared" si="120"/>
        <v>-</v>
      </c>
      <c r="Y113" s="15">
        <f>COUNTIFS('[1]Ticket review'!E:E,"&lt;01/01/2013",'[1]Ticket review'!E:E,"&gt;=01/12/2012",'[1]Ticket review'!B:B,"R1",'[1]Ticket review'!AB:AB,"No",'[1]Ticket review'!W:W,"Yes")</f>
        <v>0</v>
      </c>
      <c r="Z113" s="15" t="str">
        <f t="shared" si="121"/>
        <v>-</v>
      </c>
      <c r="AA113" s="15">
        <f>COUNTIFS('[1]Ticket review'!M:M,"&lt;01/10/2012",'[1]Ticket review'!M:M,"&gt;=01/09/2012",'[1]Ticket review'!J:J,"R1",'[1]Ticket review'!AJ:AJ,"No",'[1]Ticket review'!AE:AE,"Yes")</f>
        <v>0</v>
      </c>
      <c r="AB113" s="15" t="str">
        <f t="shared" si="122"/>
        <v>-</v>
      </c>
      <c r="AC113" s="15">
        <f>COUNTIFS('[1]Ticket review'!M:M,"&lt;01/11/2012",'[1]Ticket review'!M:M,"&gt;=01/10/2012",'[1]Ticket review'!J:J,"R1",'[1]Ticket review'!AJ:AJ,"No",'[1]Ticket review'!AE:AE,"Yes")</f>
        <v>0</v>
      </c>
      <c r="AD113" s="15" t="str">
        <f t="shared" si="123"/>
        <v>-</v>
      </c>
      <c r="AE113" s="15">
        <f>COUNTIFS('[1]Ticket review'!M:M,"&lt;01/12/2012",'[1]Ticket review'!M:M,"&gt;=01/11/2012",'[1]Ticket review'!J:J,"R1",'[1]Ticket review'!AJ:AJ,"No",'[1]Ticket review'!AE:AE,"Yes")</f>
        <v>0</v>
      </c>
      <c r="AF113" s="15" t="str">
        <f t="shared" si="124"/>
        <v>-</v>
      </c>
    </row>
    <row r="114" spans="1:32" ht="14.4" customHeight="1" x14ac:dyDescent="0.3">
      <c r="A114" s="27"/>
      <c r="B114" s="11"/>
      <c r="C114" s="15" t="str">
        <f t="shared" si="125"/>
        <v>U</v>
      </c>
      <c r="D114" s="15">
        <f t="shared" si="126"/>
        <v>15</v>
      </c>
      <c r="E114" s="15">
        <f>COUNTIFS('[1]Ticket review'!E:E,"&lt;01/03/2012",'[1]Ticket review'!E:E,"&gt;=01/02/2012",'[1]Ticket review'!B:B,"R3",'[1]Ticket review'!AB:AB,"No",'[1]Ticket review'!W:W,"Yes")</f>
        <v>0</v>
      </c>
      <c r="F114" s="15" t="str">
        <f t="shared" si="111"/>
        <v>-</v>
      </c>
      <c r="G114" s="15">
        <f>COUNTIFS('[1]Ticket review'!E:E,"&lt;01/04/2012",'[1]Ticket review'!E:E,"&gt;=01/03/2012",'[1]Ticket review'!B:B,"R3",'[1]Ticket review'!AB:AB,"No",'[1]Ticket review'!W:W,"Yes")</f>
        <v>0</v>
      </c>
      <c r="H114" s="15">
        <f t="shared" si="112"/>
        <v>0</v>
      </c>
      <c r="I114" s="15">
        <f>COUNTIFS('[1]Ticket review'!E:E,"&lt;01/05/2012",'[1]Ticket review'!E:E,"&gt;=01/04/2012",'[1]Ticket review'!B:B,"R3",'[1]Ticket review'!AB:AB,"No",'[1]Ticket review'!W:W,"Yes")</f>
        <v>0</v>
      </c>
      <c r="J114" s="15" t="str">
        <f t="shared" si="113"/>
        <v>-</v>
      </c>
      <c r="K114" s="15">
        <f>COUNTIFS('[1]Ticket review'!E:E,"&lt;01/06/2012",'[1]Ticket review'!E:E,"&gt;=01/05/2012",'[1]Ticket review'!B:B,"R3",'[1]Ticket review'!AB:AB,"No",'[1]Ticket review'!W:W,"Yes")</f>
        <v>0</v>
      </c>
      <c r="L114" s="15" t="str">
        <f t="shared" si="114"/>
        <v>-</v>
      </c>
      <c r="M114" s="15">
        <f>COUNTIFS('[1]Ticket review'!E:E,"&lt;01/07/2012",'[1]Ticket review'!E:E,"&gt;=01/06/2012",'[1]Ticket review'!B:B,"R3",'[1]Ticket review'!AB:AB,"No",'[1]Ticket review'!W:W,"Yes")</f>
        <v>0</v>
      </c>
      <c r="N114" s="15" t="str">
        <f t="shared" si="115"/>
        <v>-</v>
      </c>
      <c r="O114" s="15">
        <f>COUNTIFS('[1]Ticket review'!E:E,"&lt;01/08/2012",'[1]Ticket review'!E:E,"&gt;=01/07/2012",'[1]Ticket review'!B:B,"R3",'[1]Ticket review'!AB:AB,"No",'[1]Ticket review'!W:W,"Yes")</f>
        <v>0</v>
      </c>
      <c r="P114" s="15" t="str">
        <f t="shared" si="116"/>
        <v>-</v>
      </c>
      <c r="Q114" s="15">
        <f>COUNTIFS('[1]Ticket review'!E:E,"&lt;01/09/2012",'[1]Ticket review'!E:E,"&gt;=01/08/2012",'[1]Ticket review'!B:B,"R3",'[1]Ticket review'!AB:AB,"No",'[1]Ticket review'!W:W,"Yes")</f>
        <v>0</v>
      </c>
      <c r="R114" s="15" t="str">
        <f t="shared" si="117"/>
        <v>-</v>
      </c>
      <c r="S114" s="15">
        <f>COUNTIFS('[1]Ticket review'!E:E,"&lt;01/10/2012",'[1]Ticket review'!E:E,"&gt;=01/09/2012",'[1]Ticket review'!B:B,"R3",'[1]Ticket review'!AB:AB,"No",'[1]Ticket review'!W:W,"Yes")</f>
        <v>0</v>
      </c>
      <c r="T114" s="15" t="str">
        <f t="shared" si="118"/>
        <v>-</v>
      </c>
      <c r="U114" s="15">
        <f>COUNTIFS('[1]Ticket review'!E:E,"&lt;01/11/2012",'[1]Ticket review'!E:E,"&gt;=01/10/2012",'[1]Ticket review'!B:B,"R3",'[1]Ticket review'!AB:AB,"No",'[1]Ticket review'!W:W,"Yes")</f>
        <v>0</v>
      </c>
      <c r="V114" s="15" t="str">
        <f t="shared" si="119"/>
        <v>-</v>
      </c>
      <c r="W114" s="15">
        <f>COUNTIFS('[1]Ticket review'!E:E,"&lt;01/12/2012",'[1]Ticket review'!E:E,"&gt;=01/11/2012",'[1]Ticket review'!B:B,"R3",'[1]Ticket review'!AB:AB,"No",'[1]Ticket review'!W:W,"Yes")</f>
        <v>0</v>
      </c>
      <c r="X114" s="15" t="str">
        <f t="shared" si="120"/>
        <v>-</v>
      </c>
      <c r="Y114" s="15">
        <f>COUNTIFS('[1]Ticket review'!E:E,"&lt;01/01/2013",'[1]Ticket review'!E:E,"&gt;=01/12/2012",'[1]Ticket review'!B:B,"R3",'[1]Ticket review'!AB:AB,"No",'[1]Ticket review'!W:W,"Yes")</f>
        <v>0</v>
      </c>
      <c r="Z114" s="15" t="str">
        <f t="shared" si="121"/>
        <v>-</v>
      </c>
      <c r="AA114" s="15">
        <f>COUNTIFS('[1]Ticket review'!M:M,"&lt;01/10/2012",'[1]Ticket review'!M:M,"&gt;=01/09/2012",'[1]Ticket review'!J:J,"R3",'[1]Ticket review'!AJ:AJ,"No",'[1]Ticket review'!AE:AE,"Yes")</f>
        <v>0</v>
      </c>
      <c r="AB114" s="15" t="str">
        <f t="shared" si="122"/>
        <v>-</v>
      </c>
      <c r="AC114" s="15">
        <f>COUNTIFS('[1]Ticket review'!M:M,"&lt;01/11/2012",'[1]Ticket review'!M:M,"&gt;=01/10/2012",'[1]Ticket review'!J:J,"R3",'[1]Ticket review'!AJ:AJ,"No",'[1]Ticket review'!AE:AE,"Yes")</f>
        <v>0</v>
      </c>
      <c r="AD114" s="15" t="str">
        <f t="shared" si="123"/>
        <v>-</v>
      </c>
      <c r="AE114" s="15">
        <f>COUNTIFS('[1]Ticket review'!M:M,"&lt;01/12/2012",'[1]Ticket review'!M:M,"&gt;=01/11/2012",'[1]Ticket review'!J:J,"R3",'[1]Ticket review'!AJ:AJ,"No",'[1]Ticket review'!AE:AE,"Yes")</f>
        <v>0</v>
      </c>
      <c r="AF114" s="15" t="str">
        <f t="shared" si="124"/>
        <v>-</v>
      </c>
    </row>
    <row r="115" spans="1:32" ht="14.4" customHeight="1" x14ac:dyDescent="0.3">
      <c r="A115" s="27"/>
      <c r="B115" s="11"/>
      <c r="C115" s="15" t="str">
        <f t="shared" si="125"/>
        <v>V</v>
      </c>
      <c r="D115" s="15">
        <f t="shared" si="126"/>
        <v>15</v>
      </c>
      <c r="E115" s="15">
        <f>COUNTIFS('[1]Ticket review'!E:E,"&lt;01/03/2012",'[1]Ticket review'!E:E,"&gt;=01/02/2012",'[1]Ticket review'!B:B,"R5",'[1]Ticket review'!AB:AB,"No",'[1]Ticket review'!W:W,"Yes")</f>
        <v>0</v>
      </c>
      <c r="F115" s="15" t="str">
        <f t="shared" si="111"/>
        <v>-</v>
      </c>
      <c r="G115" s="15">
        <f>COUNTIFS('[1]Ticket review'!E:E,"&lt;01/04/2012",'[1]Ticket review'!E:E,"&gt;=01/03/2012",'[1]Ticket review'!B:B,"R5",'[1]Ticket review'!AB:AB,"No",'[1]Ticket review'!W:W,"Yes")</f>
        <v>0</v>
      </c>
      <c r="H115" s="15" t="str">
        <f t="shared" si="112"/>
        <v>-</v>
      </c>
      <c r="I115" s="15">
        <f>COUNTIFS('[1]Ticket review'!E:E,"&lt;01/05/2012",'[1]Ticket review'!E:E,"&gt;=01/04/2012",'[1]Ticket review'!B:B,"R5",'[1]Ticket review'!AB:AB,"No",'[1]Ticket review'!W:W,"Yes")</f>
        <v>0</v>
      </c>
      <c r="J115" s="15" t="str">
        <f t="shared" si="113"/>
        <v>-</v>
      </c>
      <c r="K115" s="15">
        <f>COUNTIFS('[1]Ticket review'!E:E,"&lt;01/06/2012",'[1]Ticket review'!E:E,"&gt;=01/05/2012",'[1]Ticket review'!B:B,"R5",'[1]Ticket review'!AB:AB,"No",'[1]Ticket review'!W:W,"Yes")</f>
        <v>0</v>
      </c>
      <c r="L115" s="15" t="str">
        <f t="shared" si="114"/>
        <v>-</v>
      </c>
      <c r="M115" s="15">
        <f>COUNTIFS('[1]Ticket review'!E:E,"&lt;01/07/2012",'[1]Ticket review'!E:E,"&gt;=01/06/2012",'[1]Ticket review'!B:B,"R5",'[1]Ticket review'!AB:AB,"No",'[1]Ticket review'!W:W,"Yes")</f>
        <v>0</v>
      </c>
      <c r="N115" s="15" t="str">
        <f t="shared" si="115"/>
        <v>-</v>
      </c>
      <c r="O115" s="15">
        <f>COUNTIFS('[1]Ticket review'!E:E,"&lt;01/08/2012",'[1]Ticket review'!E:E,"&gt;=01/07/2012",'[1]Ticket review'!B:B,"R5",'[1]Ticket review'!AB:AB,"No",'[1]Ticket review'!W:W,"Yes")</f>
        <v>0</v>
      </c>
      <c r="P115" s="15" t="str">
        <f t="shared" si="116"/>
        <v>-</v>
      </c>
      <c r="Q115" s="15">
        <f>COUNTIFS('[1]Ticket review'!E:E,"&lt;01/09/2012",'[1]Ticket review'!E:E,"&gt;=01/08/2012",'[1]Ticket review'!B:B,"R5",'[1]Ticket review'!AB:AB,"No",'[1]Ticket review'!W:W,"Yes")</f>
        <v>0</v>
      </c>
      <c r="R115" s="15" t="str">
        <f t="shared" si="117"/>
        <v>-</v>
      </c>
      <c r="S115" s="15">
        <f>COUNTIFS('[1]Ticket review'!E:E,"&lt;01/10/2012",'[1]Ticket review'!E:E,"&gt;=01/09/2012",'[1]Ticket review'!B:B,"R5",'[1]Ticket review'!AB:AB,"No",'[1]Ticket review'!W:W,"Yes")</f>
        <v>0</v>
      </c>
      <c r="T115" s="15" t="str">
        <f t="shared" si="118"/>
        <v>-</v>
      </c>
      <c r="U115" s="15">
        <f>COUNTIFS('[1]Ticket review'!E:E,"&lt;01/11/2012",'[1]Ticket review'!E:E,"&gt;=01/10/2012",'[1]Ticket review'!B:B,"R5",'[1]Ticket review'!AB:AB,"No",'[1]Ticket review'!W:W,"Yes")</f>
        <v>0</v>
      </c>
      <c r="V115" s="15" t="str">
        <f t="shared" si="119"/>
        <v>-</v>
      </c>
      <c r="W115" s="15">
        <f>COUNTIFS('[1]Ticket review'!E:E,"&lt;01/12/2012",'[1]Ticket review'!E:E,"&gt;=01/11/2012",'[1]Ticket review'!B:B,"R5",'[1]Ticket review'!AB:AB,"No",'[1]Ticket review'!W:W,"Yes")</f>
        <v>0</v>
      </c>
      <c r="X115" s="15" t="str">
        <f t="shared" si="120"/>
        <v>-</v>
      </c>
      <c r="Y115" s="15">
        <f>COUNTIFS('[1]Ticket review'!E:E,"&lt;01/01/2013",'[1]Ticket review'!E:E,"&gt;=01/12/2012",'[1]Ticket review'!B:B,"R5",'[1]Ticket review'!AB:AB,"No",'[1]Ticket review'!W:W,"Yes")</f>
        <v>0</v>
      </c>
      <c r="Z115" s="15" t="str">
        <f t="shared" si="121"/>
        <v>-</v>
      </c>
      <c r="AA115" s="15">
        <f>COUNTIFS('[1]Ticket review'!M:M,"&lt;01/10/2012",'[1]Ticket review'!M:M,"&gt;=01/09/2012",'[1]Ticket review'!J:J,"R5",'[1]Ticket review'!AJ:AJ,"No",'[1]Ticket review'!AE:AE,"Yes")</f>
        <v>0</v>
      </c>
      <c r="AB115" s="15" t="str">
        <f t="shared" si="122"/>
        <v>-</v>
      </c>
      <c r="AC115" s="15">
        <f>COUNTIFS('[1]Ticket review'!M:M,"&lt;01/11/2012",'[1]Ticket review'!M:M,"&gt;=01/10/2012",'[1]Ticket review'!J:J,"R5",'[1]Ticket review'!AJ:AJ,"No",'[1]Ticket review'!AE:AE,"Yes")</f>
        <v>0</v>
      </c>
      <c r="AD115" s="15" t="str">
        <f t="shared" si="123"/>
        <v>-</v>
      </c>
      <c r="AE115" s="15">
        <f>COUNTIFS('[1]Ticket review'!M:M,"&lt;01/12/2012",'[1]Ticket review'!M:M,"&gt;=01/11/2012",'[1]Ticket review'!J:J,"R5",'[1]Ticket review'!AJ:AJ,"No",'[1]Ticket review'!AE:AE,"Yes")</f>
        <v>0</v>
      </c>
      <c r="AF115" s="15" t="str">
        <f t="shared" si="124"/>
        <v>-</v>
      </c>
    </row>
    <row r="116" spans="1:32" ht="14.4" customHeight="1" x14ac:dyDescent="0.3">
      <c r="A116" s="27"/>
      <c r="B116" s="12"/>
      <c r="C116" s="15" t="str">
        <f t="shared" si="125"/>
        <v>W</v>
      </c>
      <c r="D116" s="15">
        <f t="shared" si="126"/>
        <v>15</v>
      </c>
      <c r="E116" s="15">
        <f>COUNTIFS('[1]Ticket review'!E:E,"&lt;01/03/2012",'[1]Ticket review'!E:E,"&gt;=01/02/2012",'[1]Ticket review'!B:B,"RR",'[1]Ticket review'!AB:AB,"No",'[1]Ticket review'!W:W,"Yes")</f>
        <v>0</v>
      </c>
      <c r="F116" s="15" t="str">
        <f t="shared" si="111"/>
        <v>-</v>
      </c>
      <c r="G116" s="15">
        <f>COUNTIFS('[1]Ticket review'!E:E,"&lt;01/04/2012",'[1]Ticket review'!E:E,"&gt;=01/03/2012",'[1]Ticket review'!B:B,"RR",'[1]Ticket review'!AB:AB,"No",'[1]Ticket review'!W:W,"Yes")</f>
        <v>0</v>
      </c>
      <c r="H116" s="15" t="str">
        <f t="shared" si="112"/>
        <v>-</v>
      </c>
      <c r="I116" s="15">
        <f>COUNTIFS('[1]Ticket review'!E:E,"&lt;01/05/2012",'[1]Ticket review'!E:E,"&gt;=01/04/2012",'[1]Ticket review'!B:B,"RR",'[1]Ticket review'!AB:AB,"No",'[1]Ticket review'!W:W,"Yes")</f>
        <v>0</v>
      </c>
      <c r="J116" s="15" t="str">
        <f t="shared" si="113"/>
        <v>-</v>
      </c>
      <c r="K116" s="15">
        <f>COUNTIFS('[1]Ticket review'!E:E,"&lt;01/06/2012",'[1]Ticket review'!E:E,"&gt;=01/05/2012",'[1]Ticket review'!B:B,"RR",'[1]Ticket review'!AB:AB,"No",'[1]Ticket review'!W:W,"Yes")</f>
        <v>0</v>
      </c>
      <c r="L116" s="15" t="str">
        <f t="shared" si="114"/>
        <v>-</v>
      </c>
      <c r="M116" s="15">
        <f>COUNTIFS('[1]Ticket review'!E:E,"&lt;01/07/2012",'[1]Ticket review'!E:E,"&gt;=01/06/2012",'[1]Ticket review'!B:B,"RR",'[1]Ticket review'!AB:AB,"No",'[1]Ticket review'!W:W,"Yes")</f>
        <v>0</v>
      </c>
      <c r="N116" s="15" t="str">
        <f t="shared" si="115"/>
        <v>-</v>
      </c>
      <c r="O116" s="15">
        <f>COUNTIFS('[1]Ticket review'!E:E,"&lt;01/08/2012",'[1]Ticket review'!E:E,"&gt;=01/07/2012",'[1]Ticket review'!B:B,"RR",'[1]Ticket review'!AB:AB,"No",'[1]Ticket review'!W:W,"Yes")</f>
        <v>0</v>
      </c>
      <c r="P116" s="15" t="str">
        <f t="shared" si="116"/>
        <v>-</v>
      </c>
      <c r="Q116" s="15">
        <f>COUNTIFS('[1]Ticket review'!E:E,"&lt;01/09/2012",'[1]Ticket review'!E:E,"&gt;=01/08/2012",'[1]Ticket review'!B:B,"RR",'[1]Ticket review'!AB:AB,"No",'[1]Ticket review'!W:W,"Yes")</f>
        <v>0</v>
      </c>
      <c r="R116" s="15" t="str">
        <f t="shared" si="117"/>
        <v>-</v>
      </c>
      <c r="S116" s="15">
        <f>COUNTIFS('[1]Ticket review'!E:E,"&lt;01/10/2012",'[1]Ticket review'!E:E,"&gt;=01/09/2012",'[1]Ticket review'!B:B,"RR",'[1]Ticket review'!AB:AB,"No",'[1]Ticket review'!W:W,"Yes")</f>
        <v>0</v>
      </c>
      <c r="T116" s="15" t="str">
        <f t="shared" si="118"/>
        <v>-</v>
      </c>
      <c r="U116" s="15">
        <f>COUNTIFS('[1]Ticket review'!E:E,"&lt;01/11/2012",'[1]Ticket review'!E:E,"&gt;=01/10/2012",'[1]Ticket review'!B:B,"RR",'[1]Ticket review'!AB:AB,"No",'[1]Ticket review'!W:W,"Yes")</f>
        <v>0</v>
      </c>
      <c r="V116" s="15" t="str">
        <f t="shared" si="119"/>
        <v>-</v>
      </c>
      <c r="W116" s="15">
        <f>COUNTIFS('[1]Ticket review'!E:E,"&lt;01/12/2012",'[1]Ticket review'!E:E,"&gt;=01/11/2012",'[1]Ticket review'!B:B,"RR",'[1]Ticket review'!AB:AB,"No",'[1]Ticket review'!W:W,"Yes")</f>
        <v>0</v>
      </c>
      <c r="X116" s="15" t="str">
        <f t="shared" si="120"/>
        <v>-</v>
      </c>
      <c r="Y116" s="15">
        <f>COUNTIFS('[1]Ticket review'!E:E,"&lt;01/01/2013",'[1]Ticket review'!E:E,"&gt;=01/12/2012",'[1]Ticket review'!B:B,"RR",'[1]Ticket review'!AB:AB,"No",'[1]Ticket review'!W:W,"Yes")</f>
        <v>0</v>
      </c>
      <c r="Z116" s="15" t="str">
        <f t="shared" si="121"/>
        <v>-</v>
      </c>
      <c r="AA116" s="15">
        <f>COUNTIFS('[1]Ticket review'!M:M,"&lt;01/10/2012",'[1]Ticket review'!M:M,"&gt;=01/09/2012",'[1]Ticket review'!J:J,"RR",'[1]Ticket review'!AJ:AJ,"No",'[1]Ticket review'!AE:AE,"Yes")</f>
        <v>0</v>
      </c>
      <c r="AB116" s="15" t="str">
        <f t="shared" si="122"/>
        <v>-</v>
      </c>
      <c r="AC116" s="15">
        <f>COUNTIFS('[1]Ticket review'!M:M,"&lt;01/11/2012",'[1]Ticket review'!M:M,"&gt;=01/10/2012",'[1]Ticket review'!J:J,"RR",'[1]Ticket review'!AJ:AJ,"No",'[1]Ticket review'!AE:AE,"Yes")</f>
        <v>0</v>
      </c>
      <c r="AD116" s="15" t="str">
        <f t="shared" si="123"/>
        <v>-</v>
      </c>
      <c r="AE116" s="15">
        <f>COUNTIFS('[1]Ticket review'!M:M,"&lt;01/12/2012",'[1]Ticket review'!M:M,"&gt;=01/11/2012",'[1]Ticket review'!J:J,"RR",'[1]Ticket review'!AJ:AJ,"No",'[1]Ticket review'!AE:AE,"Yes")</f>
        <v>0</v>
      </c>
      <c r="AF116" s="15" t="str">
        <f t="shared" si="124"/>
        <v>-</v>
      </c>
    </row>
  </sheetData>
  <mergeCells count="32">
    <mergeCell ref="A87:AF87"/>
    <mergeCell ref="A88:AF88"/>
    <mergeCell ref="A90:A116"/>
    <mergeCell ref="B91:B96"/>
    <mergeCell ref="C97:AF97"/>
    <mergeCell ref="B98:B102"/>
    <mergeCell ref="B104:B109"/>
    <mergeCell ref="V110:AF110"/>
    <mergeCell ref="B111:B116"/>
    <mergeCell ref="A58:AF58"/>
    <mergeCell ref="A60:A86"/>
    <mergeCell ref="B61:B66"/>
    <mergeCell ref="C67:AF67"/>
    <mergeCell ref="B68:B72"/>
    <mergeCell ref="B74:B79"/>
    <mergeCell ref="V80:AF80"/>
    <mergeCell ref="B81:B86"/>
    <mergeCell ref="A2:A28"/>
    <mergeCell ref="A29:AF29"/>
    <mergeCell ref="A31:A57"/>
    <mergeCell ref="B32:B37"/>
    <mergeCell ref="C38:AF38"/>
    <mergeCell ref="B39:B43"/>
    <mergeCell ref="B45:B50"/>
    <mergeCell ref="V51:AF51"/>
    <mergeCell ref="B52:B57"/>
    <mergeCell ref="B3:B8"/>
    <mergeCell ref="B10:B14"/>
    <mergeCell ref="B16:B21"/>
    <mergeCell ref="B23:B28"/>
    <mergeCell ref="C9:AF9"/>
    <mergeCell ref="V22:AF22"/>
  </mergeCells>
  <conditionalFormatting sqref="E3:E8 Q3:Q8 O3:O8 M3:M8 K3:K8 I3:I8 G3:G8 C3:C8 Y3:Y8 W3:W8 U3:U8 S3:S8">
    <cfRule type="colorScale" priority="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0:E14 O10:O14 M10:M14 K10:K14 I10:I14 G10:G14 C10:C14 Y10:Y14 W10:W14 U10:U14 Q10:Q14 S10:S14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16:Q21 Y16:Y21 W16:W21 U16:U21 S16:S21 O16:O21 M16:M21 K16:K21 I16:I21 G16:G21 C16:C21 E16:E21">
    <cfRule type="colorScale" priority="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3 K23 O23 Q23 S23 U23 W23 Y23 C23 E23 G23 I23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:E28 Q23:Q28 O23:O28 M23:M28 K23:K28 I23:I28 G23:G28 C23:C28 Y23:Y28 W23:W28 S23:S28 U23:U28">
    <cfRule type="colorScale" priority="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:AE8 AC3:AC8 AA3:AA8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0:AE14 AC10:AC14 AA10:AA14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6:AE21 AC16:AC21 AA16:AA21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 AC23 AE23">
    <cfRule type="colorScale" priority="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3:AE28 AA23:AA28 AC23:AC28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2:E37 Q32:Q37 O32:O37 M32:M37 K32:K37 I32:I37 G32:G37 Y32:Y37 W32:W37 U32:U37 S32:S37 C32:C37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9:E43 O39:O43 M39:M43 K39:K43 I39:I43 G39:G43 Y39:Y43 W39:W43 U39:U43 Q39:Q43 S39:S43 C39:C43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45:Q50 Y45:Y50 W45:W50 U45:U50 S45:S50 O45:O50 M45:M50 K45:K50 I45:I50 G45:G50 E45:E50 C45:C50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2 M52 O52 Q52 S52 U52 W52 Y52 E52 G52 I52 C52:C57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E57 Q52:Q57 O52:O57 M52:M57 K52:K57 I52:I57 G52:G57 Y52:Y57 W52:W57 S52:S57 U52:U57 C52:C57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2:AE37 AC32:AC37 AA32:AA37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9:AE43 AC39:AC43 AA39:AA43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45:AE50 AC45:AC50 AA45:AA50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52 AA52 AE5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52:AE57 AA52:AA57 AC52:AC57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61:E66 Q61:Q66 O61:O66 M61:M66 K61:K66 I61:I66 G61:G66 Y61:Y66 W61:W66 U61:U66 S61:S66 C61:C66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68:E72 O68:O72 M68:M72 K68:K72 I68:I72 G68:G72 Y68:Y72 W68:W72 U68:U72 Q68:Q72 S68:S72 C68:C72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74:Q79 Y74:Y79 W74:W79 U74:U79 S74:S79 O74:O79 M74:M79 K74:K79 I74:I79 G74:G79 E74:E79 C74:C79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1 K81 O81 Q81 S81 U81 W81 Y81 E81 G81 I81 C81:C86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1:E86 Q81:Q86 O81:O86 M81:M86 K81:K86 I81:I86 G81:G86 Y81:Y86 W81:W86 S81:S86 U81:U86 C81:C86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61:AE66 AC61:AC66 AA61:AA66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68:AE72 AC68:AC72 AA68:AA72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74:AE79 AC74:AC79 AA74:AA79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81 AC81 AE81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81:AE86 AA81:AA86 AC81:AC86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91:E96 Q91:Q96 O91:O96 M91:M96 K91:K96 I91:I96 G91:G96 Y91:Y96 W91:W96 U91:U96 S91:S96 C91:C96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98:E102 O98:O102 M98:M102 K98:K102 I98:I102 G98:G102 Y98:Y102 W98:W102 U98:U102 Q98:Q102 S98:S102 C98:C102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104:Q109 Y104:Y109 W104:W109 U104:U109 S104:S109 O104:O109 M104:M109 K104:K109 I104:I109 G104:G109 E104:E109 C104:C109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1 M111 O111 Q111 S111 U111 W111 Y111 E111 G111 I111 C111:C11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1:E116 Q111:Q116 O111:O116 M111:M116 K111:K116 I111:I116 G111:G116 Y111:Y116 W111:W116 S111:S116 U111:U116 C111:C116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91:AE96 AC91:AC96 AA91:AA9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98:AE102 AC98:AC102 AA98:AA102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04:AE109 AC104:AC109 AA104:AA109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1 AC111 AE11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111:AE116 AA111:AA116 AC111:AC116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1:AF11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{69259087-90C9-4251-B968-96EB546380E3}</x14:id>
        </ext>
      </extLst>
    </cfRule>
    <cfRule type="colorScale" priority="1">
      <colorScale>
        <cfvo type="min"/>
        <cfvo type="max"/>
        <color rgb="FFFFEF9C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9259087-90C9-4251-B968-96EB546380E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C91:AF116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per Month-2012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GEMO</cp:lastModifiedBy>
  <dcterms:created xsi:type="dcterms:W3CDTF">2024-03-23T12:40:21Z</dcterms:created>
  <dcterms:modified xsi:type="dcterms:W3CDTF">2024-03-23T13:21:29Z</dcterms:modified>
</cp:coreProperties>
</file>