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2" yWindow="12" windowWidth="15480" windowHeight="7620"/>
  </bookViews>
  <sheets>
    <sheet name="Saisie résultats" sheetId="1" r:id="rId1"/>
    <sheet name="Barême Séniors" sheetId="2" r:id="rId2"/>
    <sheet name="Barême Master 1" sheetId="4" r:id="rId3"/>
  </sheets>
  <calcPr calcId="125725"/>
</workbook>
</file>

<file path=xl/calcChain.xml><?xml version="1.0" encoding="utf-8"?>
<calcChain xmlns="http://schemas.openxmlformats.org/spreadsheetml/2006/main">
  <c r="J5" i="1"/>
  <c r="D14"/>
  <c r="C14" a="1"/>
  <c r="C14" s="1"/>
  <c r="D12"/>
  <c r="D13"/>
  <c r="C15" a="1"/>
  <c r="C15" s="1"/>
  <c r="D15" s="1"/>
  <c r="D5"/>
  <c r="C4" a="1"/>
  <c r="C4" s="1"/>
  <c r="D4" s="1"/>
  <c r="F4" a="1"/>
  <c r="F4" s="1"/>
  <c r="G4" s="1"/>
  <c r="I4" a="1"/>
  <c r="I4" s="1"/>
  <c r="J4" s="1"/>
  <c r="L4" a="1"/>
  <c r="L4" s="1"/>
  <c r="M4" s="1"/>
  <c r="C5" a="1"/>
  <c r="C5" s="1"/>
  <c r="F5" a="1"/>
  <c r="F5" s="1"/>
  <c r="G5" s="1"/>
  <c r="I5" a="1"/>
  <c r="I5" s="1"/>
  <c r="L5" a="1"/>
  <c r="L5" s="1"/>
  <c r="M5"/>
  <c r="O5"/>
  <c r="O5" a="1"/>
  <c r="P5"/>
  <c r="W5"/>
  <c r="C6" a="1"/>
  <c r="C6" s="1"/>
  <c r="D6"/>
  <c r="F6" a="1"/>
  <c r="F6" s="1"/>
  <c r="G6"/>
  <c r="I6"/>
  <c r="I6" a="1"/>
  <c r="J6"/>
  <c r="L6" a="1"/>
  <c r="L6" s="1"/>
  <c r="M6"/>
  <c r="O6"/>
  <c r="O6" a="1"/>
  <c r="P6"/>
  <c r="W6"/>
  <c r="C7" a="1"/>
  <c r="C7" s="1"/>
  <c r="D7"/>
  <c r="F7" a="1"/>
  <c r="F7" s="1"/>
  <c r="G7"/>
  <c r="I7"/>
  <c r="I7" a="1"/>
  <c r="J7"/>
  <c r="L7" a="1"/>
  <c r="L7" s="1"/>
  <c r="M7"/>
  <c r="O7"/>
  <c r="O7" a="1"/>
  <c r="P7"/>
  <c r="W7"/>
  <c r="C8" a="1"/>
  <c r="C8" s="1"/>
  <c r="D8"/>
  <c r="F8" a="1"/>
  <c r="F8" s="1"/>
  <c r="G8"/>
  <c r="I8"/>
  <c r="I8" a="1"/>
  <c r="J8"/>
  <c r="L8" a="1"/>
  <c r="L8" s="1"/>
  <c r="M8"/>
  <c r="O8"/>
  <c r="O8" a="1"/>
  <c r="P8"/>
  <c r="W8"/>
  <c r="C9" a="1"/>
  <c r="C9" s="1"/>
  <c r="D9"/>
  <c r="F9" a="1"/>
  <c r="F9" s="1"/>
  <c r="G9"/>
  <c r="I9"/>
  <c r="I9" a="1"/>
  <c r="J9"/>
  <c r="L9" a="1"/>
  <c r="L9" s="1"/>
  <c r="M9"/>
  <c r="O9"/>
  <c r="O9" a="1"/>
  <c r="P9"/>
  <c r="W9"/>
  <c r="C10" a="1"/>
  <c r="C10" s="1"/>
  <c r="D10"/>
  <c r="F10" a="1"/>
  <c r="F10" s="1"/>
  <c r="G10"/>
  <c r="I10"/>
  <c r="I10" a="1"/>
  <c r="J10"/>
  <c r="L10" a="1"/>
  <c r="L10" s="1"/>
  <c r="M10"/>
  <c r="O10"/>
  <c r="O10" a="1"/>
  <c r="P10"/>
  <c r="W10"/>
  <c r="C11" a="1"/>
  <c r="C11" s="1"/>
  <c r="D11"/>
  <c r="F11" a="1"/>
  <c r="F11" s="1"/>
  <c r="G11"/>
  <c r="I11"/>
  <c r="I11" a="1"/>
  <c r="J11"/>
  <c r="L11" a="1"/>
  <c r="L11" s="1"/>
  <c r="M11"/>
  <c r="O11"/>
  <c r="O11" a="1"/>
  <c r="P11"/>
  <c r="W11"/>
  <c r="C12" a="1"/>
  <c r="C12" s="1"/>
  <c r="F12" a="1"/>
  <c r="F12" s="1"/>
  <c r="G12"/>
  <c r="I12"/>
  <c r="I12" a="1"/>
  <c r="J12"/>
  <c r="L12" a="1"/>
  <c r="L12" s="1"/>
  <c r="M12"/>
  <c r="O12"/>
  <c r="O12" a="1"/>
  <c r="P12"/>
  <c r="W12"/>
  <c r="C13" a="1"/>
  <c r="C13" s="1"/>
  <c r="F13" a="1"/>
  <c r="F13" s="1"/>
  <c r="G13"/>
  <c r="I13"/>
  <c r="I13" a="1"/>
  <c r="J13"/>
  <c r="L13" a="1"/>
  <c r="L13" s="1"/>
  <c r="M13"/>
  <c r="O13"/>
  <c r="O13" a="1"/>
  <c r="P13"/>
  <c r="W13"/>
  <c r="F14" a="1"/>
  <c r="F14" s="1"/>
  <c r="G14"/>
  <c r="I14"/>
  <c r="I14" a="1"/>
  <c r="J14"/>
  <c r="L14" a="1"/>
  <c r="L14" s="1"/>
  <c r="M14"/>
  <c r="O14"/>
  <c r="O14" a="1"/>
  <c r="P14"/>
  <c r="W14"/>
  <c r="F15" a="1"/>
  <c r="F15" s="1"/>
  <c r="G15"/>
  <c r="I15"/>
  <c r="I15" a="1"/>
  <c r="J15"/>
  <c r="L15" a="1"/>
  <c r="L15" s="1"/>
  <c r="M15"/>
  <c r="O15"/>
  <c r="O15" a="1"/>
  <c r="P15"/>
  <c r="W15"/>
  <c r="W16"/>
  <c r="W17" l="1"/>
  <c r="W18" s="1"/>
  <c r="W19" s="1"/>
  <c r="W20" s="1"/>
  <c r="W21" s="1"/>
  <c r="W22" s="1"/>
  <c r="W23" s="1"/>
  <c r="W24" s="1"/>
  <c r="O4" l="1" a="1"/>
  <c r="O4" s="1"/>
  <c r="P4" s="1"/>
</calcChain>
</file>

<file path=xl/sharedStrings.xml><?xml version="1.0" encoding="utf-8"?>
<sst xmlns="http://schemas.openxmlformats.org/spreadsheetml/2006/main" count="179" uniqueCount="90">
  <si>
    <t>xx</t>
  </si>
  <si>
    <t>aisance aquatique en secondes</t>
  </si>
  <si>
    <t>corde en secondes puis en métres</t>
  </si>
  <si>
    <t>abdominaux</t>
  </si>
  <si>
    <t>Note sur 20</t>
  </si>
  <si>
    <t>note sur 10</t>
  </si>
  <si>
    <t>marche course</t>
  </si>
  <si>
    <t>note sur 20</t>
  </si>
  <si>
    <t>course de 12 minutes en mètres</t>
  </si>
  <si>
    <t>course de 12 minutes en métres</t>
  </si>
  <si>
    <t>100+10</t>
  </si>
  <si>
    <t>100+5</t>
  </si>
  <si>
    <t>100 mètres</t>
  </si>
  <si>
    <t>75 métres</t>
  </si>
  <si>
    <t>50 mètres</t>
  </si>
  <si>
    <t>25 mètres</t>
  </si>
  <si>
    <t>&lt;25 mètres</t>
  </si>
  <si>
    <t>7 mètres</t>
  </si>
  <si>
    <t>6 mètres</t>
  </si>
  <si>
    <t>5 mètres</t>
  </si>
  <si>
    <t>4 mètres</t>
  </si>
  <si>
    <t>3 mètres</t>
  </si>
  <si>
    <t>&lt;3 mètres</t>
  </si>
  <si>
    <t>marche course en minutes</t>
  </si>
  <si>
    <t>&lt;35'</t>
  </si>
  <si>
    <t>&lt;36'</t>
  </si>
  <si>
    <t>&lt;37'</t>
  </si>
  <si>
    <t>&lt;38'</t>
  </si>
  <si>
    <t>&lt;39'</t>
  </si>
  <si>
    <t>&lt;40'</t>
  </si>
  <si>
    <t>&lt;41'</t>
  </si>
  <si>
    <t>&lt;42'</t>
  </si>
  <si>
    <t>&lt;43'</t>
  </si>
  <si>
    <t>&lt;44'</t>
  </si>
  <si>
    <t>&lt;45'</t>
  </si>
  <si>
    <t>&lt;46'</t>
  </si>
  <si>
    <t>&lt;47'</t>
  </si>
  <si>
    <t>&lt;48'</t>
  </si>
  <si>
    <t>&lt;49'</t>
  </si>
  <si>
    <t>&lt;50'</t>
  </si>
  <si>
    <t>&lt;51'</t>
  </si>
  <si>
    <t>&lt;52'</t>
  </si>
  <si>
    <t>&lt;53'</t>
  </si>
  <si>
    <t>&lt;54'</t>
  </si>
  <si>
    <t>&lt;55'</t>
  </si>
  <si>
    <t>Noms</t>
  </si>
  <si>
    <t>20/20</t>
  </si>
  <si>
    <t>15/15</t>
  </si>
  <si>
    <t>10/10</t>
  </si>
  <si>
    <t>5/5</t>
  </si>
  <si>
    <t xml:space="preserve">&lt;25 </t>
  </si>
  <si>
    <t xml:space="preserve">&lt;3 </t>
  </si>
  <si>
    <t>&lt;1800</t>
  </si>
  <si>
    <t>&lt;12</t>
  </si>
  <si>
    <t>5/10</t>
  </si>
  <si>
    <t>15/20</t>
  </si>
  <si>
    <t>10/20</t>
  </si>
  <si>
    <t>5/20</t>
  </si>
  <si>
    <t>19/20</t>
  </si>
  <si>
    <t>18/20</t>
  </si>
  <si>
    <t>17/20</t>
  </si>
  <si>
    <t>16/20</t>
  </si>
  <si>
    <t>14/20</t>
  </si>
  <si>
    <t>13/20</t>
  </si>
  <si>
    <t>12/20</t>
  </si>
  <si>
    <t>11/20</t>
  </si>
  <si>
    <t>9/20</t>
  </si>
  <si>
    <t>8/20</t>
  </si>
  <si>
    <t>7/20</t>
  </si>
  <si>
    <t>6/20</t>
  </si>
  <si>
    <t>4/20</t>
  </si>
  <si>
    <t>3/20</t>
  </si>
  <si>
    <t>2/30</t>
  </si>
  <si>
    <t>1/20</t>
  </si>
  <si>
    <t>0/20</t>
  </si>
  <si>
    <t>9/10</t>
  </si>
  <si>
    <t>8/10</t>
  </si>
  <si>
    <t>7/10</t>
  </si>
  <si>
    <t>6/10</t>
  </si>
  <si>
    <t>4/10</t>
  </si>
  <si>
    <t>3/10</t>
  </si>
  <si>
    <t>2/10</t>
  </si>
  <si>
    <t>1/10</t>
  </si>
  <si>
    <t>&lt;56'</t>
  </si>
  <si>
    <t>&lt;57'</t>
  </si>
  <si>
    <t>&lt;58'</t>
  </si>
  <si>
    <t>&lt;59'</t>
  </si>
  <si>
    <t>&lt;60'</t>
  </si>
  <si>
    <t>24 mètres</t>
  </si>
  <si>
    <t>2 mètres</t>
  </si>
</sst>
</file>

<file path=xl/styles.xml><?xml version="1.0" encoding="utf-8"?>
<styleSheet xmlns="http://schemas.openxmlformats.org/spreadsheetml/2006/main">
  <fonts count="7">
    <font>
      <sz val="11"/>
      <color theme="1"/>
      <name val="Times New Roman"/>
      <family val="2"/>
    </font>
    <font>
      <sz val="8"/>
      <color indexed="8"/>
      <name val="Times New Roman"/>
      <family val="1"/>
    </font>
    <font>
      <b/>
      <sz val="11"/>
      <color rgb="FF00B05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206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quotePrefix="1" applyBorder="1"/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W24"/>
  <sheetViews>
    <sheetView tabSelected="1" workbookViewId="0">
      <selection activeCell="D15" sqref="D15"/>
    </sheetView>
  </sheetViews>
  <sheetFormatPr baseColWidth="10" defaultRowHeight="13.8"/>
  <cols>
    <col min="2" max="2" width="8.21875" customWidth="1"/>
    <col min="3" max="3" width="6.5546875" customWidth="1"/>
    <col min="4" max="4" width="11.5546875" customWidth="1"/>
    <col min="5" max="5" width="10.77734375" customWidth="1"/>
    <col min="6" max="6" width="1" customWidth="1"/>
    <col min="7" max="7" width="9.6640625" customWidth="1"/>
    <col min="8" max="8" width="12" customWidth="1"/>
    <col min="9" max="9" width="4.44140625" customWidth="1"/>
    <col min="10" max="10" width="9.6640625" customWidth="1"/>
    <col min="11" max="11" width="10.109375" customWidth="1"/>
    <col min="12" max="12" width="2.88671875" customWidth="1"/>
    <col min="13" max="13" width="10.88671875" customWidth="1"/>
    <col min="14" max="14" width="11.6640625" customWidth="1"/>
    <col min="15" max="15" width="0.88671875" customWidth="1"/>
    <col min="16" max="16" width="10.6640625" customWidth="1"/>
    <col min="17" max="17" width="5.109375" customWidth="1"/>
    <col min="20" max="20" width="13" customWidth="1"/>
    <col min="21" max="21" width="13.88671875" customWidth="1"/>
  </cols>
  <sheetData>
    <row r="3" spans="1:23">
      <c r="A3" s="1" t="s">
        <v>45</v>
      </c>
      <c r="B3" s="7" t="s">
        <v>8</v>
      </c>
      <c r="C3" s="8"/>
      <c r="D3" s="1" t="s">
        <v>4</v>
      </c>
      <c r="E3" s="1" t="s">
        <v>1</v>
      </c>
      <c r="F3" s="8"/>
      <c r="G3" s="1" t="s">
        <v>4</v>
      </c>
      <c r="H3" s="1" t="s">
        <v>2</v>
      </c>
      <c r="I3" s="8"/>
      <c r="J3" s="1" t="s">
        <v>5</v>
      </c>
      <c r="K3" s="1" t="s">
        <v>3</v>
      </c>
      <c r="L3" s="8"/>
      <c r="M3" s="1" t="s">
        <v>5</v>
      </c>
      <c r="N3" s="1" t="s">
        <v>6</v>
      </c>
      <c r="O3" s="8"/>
      <c r="P3" s="1" t="s">
        <v>7</v>
      </c>
      <c r="R3" s="2"/>
      <c r="S3" s="3" t="s">
        <v>9</v>
      </c>
      <c r="T3" s="3" t="s">
        <v>1</v>
      </c>
      <c r="U3" s="3" t="s">
        <v>2</v>
      </c>
      <c r="V3" s="3" t="s">
        <v>3</v>
      </c>
      <c r="W3" s="3" t="s">
        <v>23</v>
      </c>
    </row>
    <row r="4" spans="1:23">
      <c r="A4" s="1" t="s">
        <v>0</v>
      </c>
      <c r="B4" s="1">
        <v>3000</v>
      </c>
      <c r="C4" s="8">
        <f t="array" ref="C4">IF(B4="","",MIN(MAX(IF(S$4:S$24&lt;=B4,S$4:S$24,MIN(IF(S$4:S$24&gt;=B4,S$4:S$24))))))</f>
        <v>3000</v>
      </c>
      <c r="D4" s="6" t="str">
        <f>IF(B4="","",INDEX($R$4:$R$24,MATCH(C4,S$4:S$24,0)))</f>
        <v>17/20</v>
      </c>
      <c r="E4" s="1">
        <v>100</v>
      </c>
      <c r="F4" s="8">
        <f t="array" ref="F4">IF(E4="","",MIN(MAX(IF(T$4:T$24&lt;=E4,T$4:T$24,MIN(IF(T$4:T$24&gt;=E4,T$4:T$24))))))</f>
        <v>100</v>
      </c>
      <c r="G4" s="6" t="str">
        <f>IF(E4="","",IF(E4&lt;25,0,INDEX($R$4:$R$24,MATCH(F4,T$4:T$24,0))))</f>
        <v>20/20</v>
      </c>
      <c r="H4" s="1">
        <v>10</v>
      </c>
      <c r="I4" s="8">
        <f t="array" ref="I4">IF(H4="","",MIN(MAX(IF(U$4:U$24&lt;=INT(H4),U$4:U$24,MIN(IF(U$4:U$24&gt;=INT(H4),U$4:U$24))))))</f>
        <v>10</v>
      </c>
      <c r="J4" s="6" t="str">
        <f>IF(H4="","",IF(H4&lt;3,0,INDEX($R$4:$R$24,MATCH(I4,U$4:U$24,0))))</f>
        <v>20/20</v>
      </c>
      <c r="K4" s="1">
        <v>55</v>
      </c>
      <c r="L4" s="8">
        <f t="array" ref="L4">IF(K4="","",MIN(MAX(IF(V$4:V$24&lt;=K4,V$4:V$24,MIN(IF(V$4:V$24&gt;=K4,V$4:V$24))))))</f>
        <v>55</v>
      </c>
      <c r="M4" s="6" t="str">
        <f>IF(K4="","",IF(K4&lt;18,0,INDEX($R$4:$R$24,MATCH(L4,V$4:V$24,0))))</f>
        <v>20/20</v>
      </c>
      <c r="N4" s="1">
        <v>35</v>
      </c>
      <c r="O4" s="8">
        <f t="array" ref="O4">IF(N4="","",MIN(MAX(IF(W$4:W$24&lt;=N4,W$4:W$24,MIN(IF(W$4:W$24&gt;=N4,W$4:W$24))))))</f>
        <v>35</v>
      </c>
      <c r="P4" s="6" t="str">
        <f>IF(N4="","",INDEX($R$4:$R$24,MATCH(O4,W$4:W$24,0)))</f>
        <v>20/20</v>
      </c>
      <c r="R4" s="4" t="s">
        <v>46</v>
      </c>
      <c r="S4" s="4">
        <v>3300</v>
      </c>
      <c r="T4" s="4">
        <v>100</v>
      </c>
      <c r="U4" s="4">
        <v>10</v>
      </c>
      <c r="V4" s="4">
        <v>55</v>
      </c>
      <c r="W4" s="4">
        <v>35</v>
      </c>
    </row>
    <row r="5" spans="1:23">
      <c r="A5" s="1" t="s">
        <v>0</v>
      </c>
      <c r="B5" s="1"/>
      <c r="C5" s="8" t="str">
        <f t="array" ref="C5">IF(B5="","",MIN(MAX(IF(S$4:S$24&lt;=B5,S$4:S$24,MIN(IF(S$4:S$24&gt;=B5,S$4:S$24))))))</f>
        <v/>
      </c>
      <c r="D5" s="6" t="str">
        <f>IF(B5="","",INDEX(R$4:R$24,MATCH(C5,S$4:S$24,0)))</f>
        <v/>
      </c>
      <c r="E5" s="1">
        <v>110</v>
      </c>
      <c r="F5" s="8">
        <f t="array" ref="F5">IF(E5="","",MIN(MAX(IF(T$4:T$24&lt;=E5,T$4:T$24,MIN(IF(T$4:T$24&gt;=E5,T$4:T$24))))))</f>
        <v>110</v>
      </c>
      <c r="G5" s="6">
        <f t="shared" ref="G5:G15" si="0">IF(E5="","",IF(E5&lt;25,0,INDEX($R$4:$R$24,MATCH(F5,T$4:T$24,0))))</f>
        <v>19</v>
      </c>
      <c r="H5" s="1">
        <v>11</v>
      </c>
      <c r="I5" s="8">
        <f t="array" ref="I5">IF(H5="","",MIN(MAX(IF(U$4:U$24&lt;=INT(H5),U$4:U$24,MIN(IF(U$4:U$24&gt;=INT(H5),U$4:U$24))))))</f>
        <v>12</v>
      </c>
      <c r="J5" s="6">
        <f>IF(H5="","",IF(H5&lt;3,0,INDEX($R$4:$R$24,MATCH(I5,U$4:U$24,0))))</f>
        <v>9</v>
      </c>
      <c r="K5" s="1"/>
      <c r="L5" s="8" t="str">
        <f t="array" ref="L5">IF(K5="","",MIN(MAX(IF(V$4:V$24&lt;=K5,V$4:V$24,MIN(IF(V$4:V$24&gt;=K5,V$4:V$24))))))</f>
        <v/>
      </c>
      <c r="M5" s="6" t="str">
        <f t="shared" ref="M5:M15" si="1">IF(K5="","",IF(K5&lt;18,0,INDEX($R$4:$R$24,MATCH(L5,V$4:V$24,0))))</f>
        <v/>
      </c>
      <c r="N5" s="1"/>
      <c r="O5" s="8" t="str">
        <f t="array" ref="O5">IF(N5="","",MIN(MAX(IF(W$4:W$24&lt;=N5,W$4:W$24,MIN(IF(W$4:W$24&gt;=N5,W$4:W$24))))))</f>
        <v/>
      </c>
      <c r="P5" s="6" t="str">
        <f t="shared" ref="P5:P15" si="2">IF(N5="","",INDEX($R$4:$R$24,MATCH(O5,W$4:W$24,0)))</f>
        <v/>
      </c>
      <c r="R5" s="4">
        <v>19</v>
      </c>
      <c r="S5" s="4">
        <v>3200</v>
      </c>
      <c r="T5" s="4">
        <v>110</v>
      </c>
      <c r="U5" s="4">
        <v>10</v>
      </c>
      <c r="V5" s="4">
        <v>55</v>
      </c>
      <c r="W5" s="4">
        <f>W4+1</f>
        <v>36</v>
      </c>
    </row>
    <row r="6" spans="1:23">
      <c r="A6" s="1" t="s">
        <v>0</v>
      </c>
      <c r="B6" s="1"/>
      <c r="C6" s="8" t="str">
        <f t="array" ref="C6">IF(B6="","",MIN(MAX(IF(S$4:S$24&lt;=B6,S$4:S$24,MIN(IF(S$4:S$24&gt;=B6,S$4:S$24))))))</f>
        <v/>
      </c>
      <c r="D6" s="6" t="str">
        <f t="shared" ref="D6:D15" si="3">IF(B6="","",INDEX(R$4:R$24,MATCH(C6,S$4:S$24,0)))</f>
        <v/>
      </c>
      <c r="E6" s="1"/>
      <c r="F6" s="8" t="str">
        <f t="array" ref="F6">IF(E6="","",MIN(MAX(IF(T$4:T$24&lt;=E6,T$4:T$24,MIN(IF(T$4:T$24&gt;=E6,T$4:T$24))))))</f>
        <v/>
      </c>
      <c r="G6" s="6" t="str">
        <f t="shared" si="0"/>
        <v/>
      </c>
      <c r="H6" s="1"/>
      <c r="I6" s="8" t="str">
        <f t="array" ref="I6">IF(H6="","",MIN(MAX(IF(U$4:U$24&lt;=INT(H6),U$4:U$24,MIN(IF(U$4:U$24&gt;=INT(H6),U$4:U$24))))))</f>
        <v/>
      </c>
      <c r="J6" s="6" t="str">
        <f t="shared" ref="J5:J15" si="4">IF(H6="","",IF(H6&lt;3,0,INDEX($R$4:$R$24,MATCH(I6,U$4:U$24,0))))</f>
        <v/>
      </c>
      <c r="K6" s="1"/>
      <c r="L6" s="8" t="str">
        <f t="array" ref="L6">IF(K6="","",MIN(MAX(IF(V$4:V$24&lt;=K6,V$4:V$24,MIN(IF(V$4:V$24&gt;=K6,V$4:V$24))))))</f>
        <v/>
      </c>
      <c r="M6" s="6" t="str">
        <f t="shared" si="1"/>
        <v/>
      </c>
      <c r="N6" s="1"/>
      <c r="O6" s="8" t="str">
        <f t="array" ref="O6">IF(N6="","",MIN(MAX(IF(W$4:W$24&lt;=N6,W$4:W$24,MIN(IF(W$4:W$24&gt;=N6,W$4:W$24))))))</f>
        <v/>
      </c>
      <c r="P6" s="6" t="str">
        <f t="shared" si="2"/>
        <v/>
      </c>
      <c r="R6" s="4">
        <v>18</v>
      </c>
      <c r="S6" s="4">
        <v>3100</v>
      </c>
      <c r="T6" s="4">
        <v>120</v>
      </c>
      <c r="U6" s="4">
        <v>10</v>
      </c>
      <c r="V6" s="4">
        <v>55</v>
      </c>
      <c r="W6" s="4">
        <f t="shared" ref="W6:W24" si="5">W5+1</f>
        <v>37</v>
      </c>
    </row>
    <row r="7" spans="1:23">
      <c r="A7" s="1" t="s">
        <v>0</v>
      </c>
      <c r="B7" s="1"/>
      <c r="C7" s="8" t="str">
        <f t="array" ref="C7">IF(B7="","",MIN(MAX(IF(S$4:S$24&lt;=B7,S$4:S$24,MIN(IF(S$4:S$24&gt;=B7,S$4:S$24))))))</f>
        <v/>
      </c>
      <c r="D7" s="6" t="str">
        <f t="shared" si="3"/>
        <v/>
      </c>
      <c r="E7" s="1"/>
      <c r="F7" s="8" t="str">
        <f t="array" ref="F7">IF(E7="","",MIN(MAX(IF(T$4:T$24&lt;=E7,T$4:T$24,MIN(IF(T$4:T$24&gt;=E7,T$4:T$24))))))</f>
        <v/>
      </c>
      <c r="G7" s="6" t="str">
        <f t="shared" si="0"/>
        <v/>
      </c>
      <c r="H7" s="1"/>
      <c r="I7" s="8" t="str">
        <f t="array" ref="I7">IF(H7="","",MIN(MAX(IF(U$4:U$24&lt;=INT(H7),U$4:U$24,MIN(IF(U$4:U$24&gt;=INT(H7),U$4:U$24))))))</f>
        <v/>
      </c>
      <c r="J7" s="6" t="str">
        <f t="shared" si="4"/>
        <v/>
      </c>
      <c r="K7" s="1"/>
      <c r="L7" s="8" t="str">
        <f t="array" ref="L7">IF(K7="","",MIN(MAX(IF(V$4:V$24&lt;=K7,V$4:V$24,MIN(IF(V$4:V$24&gt;=K7,V$4:V$24))))))</f>
        <v/>
      </c>
      <c r="M7" s="6" t="str">
        <f t="shared" si="1"/>
        <v/>
      </c>
      <c r="N7" s="1"/>
      <c r="O7" s="8" t="str">
        <f t="array" ref="O7">IF(N7="","",MIN(MAX(IF(W$4:W$24&lt;=N7,W$4:W$24,MIN(IF(W$4:W$24&gt;=N7,W$4:W$24))))))</f>
        <v/>
      </c>
      <c r="P7" s="6" t="str">
        <f t="shared" si="2"/>
        <v/>
      </c>
      <c r="R7" s="4" t="s">
        <v>60</v>
      </c>
      <c r="S7" s="4">
        <v>3000</v>
      </c>
      <c r="T7" s="4">
        <v>130</v>
      </c>
      <c r="U7" s="4">
        <v>10</v>
      </c>
      <c r="V7" s="4">
        <v>55</v>
      </c>
      <c r="W7" s="4">
        <f t="shared" si="5"/>
        <v>38</v>
      </c>
    </row>
    <row r="8" spans="1:23">
      <c r="A8" s="1" t="s">
        <v>0</v>
      </c>
      <c r="B8" s="1"/>
      <c r="C8" s="8" t="str">
        <f t="array" ref="C8">IF(B8="","",MIN(MAX(IF(S$4:S$24&lt;=B8,S$4:S$24,MIN(IF(S$4:S$24&gt;=B8,S$4:S$24))))))</f>
        <v/>
      </c>
      <c r="D8" s="6" t="str">
        <f t="shared" si="3"/>
        <v/>
      </c>
      <c r="E8" s="1"/>
      <c r="F8" s="8" t="str">
        <f t="array" ref="F8">IF(E8="","",MIN(MAX(IF(T$4:T$24&lt;=E8,T$4:T$24,MIN(IF(T$4:T$24&gt;=E8,T$4:T$24))))))</f>
        <v/>
      </c>
      <c r="G8" s="6" t="str">
        <f t="shared" si="0"/>
        <v/>
      </c>
      <c r="H8" s="1"/>
      <c r="I8" s="8" t="str">
        <f t="array" ref="I8">IF(H8="","",MIN(MAX(IF(U$4:U$24&lt;=INT(H8),U$4:U$24,MIN(IF(U$4:U$24&gt;=INT(H8),U$4:U$24))))))</f>
        <v/>
      </c>
      <c r="J8" s="6" t="str">
        <f t="shared" si="4"/>
        <v/>
      </c>
      <c r="K8" s="1"/>
      <c r="L8" s="8" t="str">
        <f t="array" ref="L8">IF(K8="","",MIN(MAX(IF(V$4:V$24&lt;=K8,V$4:V$24,MIN(IF(V$4:V$24&gt;=K8,V$4:V$24))))))</f>
        <v/>
      </c>
      <c r="M8" s="6" t="str">
        <f t="shared" si="1"/>
        <v/>
      </c>
      <c r="N8" s="1"/>
      <c r="O8" s="8" t="str">
        <f t="array" ref="O8">IF(N8="","",MIN(MAX(IF(W$4:W$24&lt;=N8,W$4:W$24,MIN(IF(W$4:W$24&gt;=N8,W$4:W$24))))))</f>
        <v/>
      </c>
      <c r="P8" s="6" t="str">
        <f t="shared" si="2"/>
        <v/>
      </c>
      <c r="R8" s="4">
        <v>16</v>
      </c>
      <c r="S8" s="4">
        <v>2900</v>
      </c>
      <c r="T8" s="4">
        <v>140</v>
      </c>
      <c r="U8" s="4">
        <v>10</v>
      </c>
      <c r="V8" s="4">
        <v>55</v>
      </c>
      <c r="W8" s="4">
        <f t="shared" si="5"/>
        <v>39</v>
      </c>
    </row>
    <row r="9" spans="1:23">
      <c r="A9" s="1" t="s">
        <v>0</v>
      </c>
      <c r="B9" s="1"/>
      <c r="C9" s="8" t="str">
        <f t="array" ref="C9">IF(B9="","",MIN(MAX(IF(S$4:S$24&lt;=B9,S$4:S$24,MIN(IF(S$4:S$24&gt;=B9,S$4:S$24))))))</f>
        <v/>
      </c>
      <c r="D9" s="6" t="str">
        <f t="shared" si="3"/>
        <v/>
      </c>
      <c r="E9" s="1"/>
      <c r="F9" s="8" t="str">
        <f t="array" ref="F9">IF(E9="","",MIN(MAX(IF(T$4:T$24&lt;=E9,T$4:T$24,MIN(IF(T$4:T$24&gt;=E9,T$4:T$24))))))</f>
        <v/>
      </c>
      <c r="G9" s="6" t="str">
        <f t="shared" si="0"/>
        <v/>
      </c>
      <c r="H9" s="1"/>
      <c r="I9" s="8" t="str">
        <f t="array" ref="I9">IF(H9="","",MIN(MAX(IF(U$4:U$24&lt;=INT(H9),U$4:U$24,MIN(IF(U$4:U$24&gt;=INT(H9),U$4:U$24))))))</f>
        <v/>
      </c>
      <c r="J9" s="6" t="str">
        <f t="shared" si="4"/>
        <v/>
      </c>
      <c r="K9" s="1"/>
      <c r="L9" s="8" t="str">
        <f t="array" ref="L9">IF(K9="","",MIN(MAX(IF(V$4:V$24&lt;=K9,V$4:V$24,MIN(IF(V$4:V$24&gt;=K9,V$4:V$24))))))</f>
        <v/>
      </c>
      <c r="M9" s="6" t="str">
        <f t="shared" si="1"/>
        <v/>
      </c>
      <c r="N9" s="1"/>
      <c r="O9" s="8" t="str">
        <f t="array" ref="O9">IF(N9="","",MIN(MAX(IF(W$4:W$24&lt;=N9,W$4:W$24,MIN(IF(W$4:W$24&gt;=N9,W$4:W$24))))))</f>
        <v/>
      </c>
      <c r="P9" s="6" t="str">
        <f t="shared" si="2"/>
        <v/>
      </c>
      <c r="R9" s="4" t="s">
        <v>47</v>
      </c>
      <c r="S9" s="4">
        <v>2800</v>
      </c>
      <c r="T9" s="4">
        <v>150</v>
      </c>
      <c r="U9" s="4">
        <v>10</v>
      </c>
      <c r="V9" s="4">
        <v>55</v>
      </c>
      <c r="W9" s="4">
        <f t="shared" si="5"/>
        <v>40</v>
      </c>
    </row>
    <row r="10" spans="1:23">
      <c r="A10" s="1" t="s">
        <v>0</v>
      </c>
      <c r="B10" s="1"/>
      <c r="C10" s="8" t="str">
        <f t="array" ref="C10">IF(B10="","",MIN(MAX(IF(S$4:S$24&lt;=B10,S$4:S$24,MIN(IF(S$4:S$24&gt;=B10,S$4:S$24))))))</f>
        <v/>
      </c>
      <c r="D10" s="6" t="str">
        <f t="shared" si="3"/>
        <v/>
      </c>
      <c r="E10" s="1"/>
      <c r="F10" s="8" t="str">
        <f t="array" ref="F10">IF(E10="","",MIN(MAX(IF(T$4:T$24&lt;=E10,T$4:T$24,MIN(IF(T$4:T$24&gt;=E10,T$4:T$24))))))</f>
        <v/>
      </c>
      <c r="G10" s="6" t="str">
        <f t="shared" si="0"/>
        <v/>
      </c>
      <c r="H10" s="1"/>
      <c r="I10" s="8" t="str">
        <f t="array" ref="I10">IF(H10="","",MIN(MAX(IF(U$4:U$24&lt;=INT(H10),U$4:U$24,MIN(IF(U$4:U$24&gt;=INT(H10),U$4:U$24))))))</f>
        <v/>
      </c>
      <c r="J10" s="6" t="str">
        <f t="shared" si="4"/>
        <v/>
      </c>
      <c r="K10" s="1"/>
      <c r="L10" s="8" t="str">
        <f t="array" ref="L10">IF(K10="","",MIN(MAX(IF(V$4:V$24&lt;=K10,V$4:V$24,MIN(IF(V$4:V$24&gt;=K10,V$4:V$24))))))</f>
        <v/>
      </c>
      <c r="M10" s="6" t="str">
        <f t="shared" si="1"/>
        <v/>
      </c>
      <c r="N10" s="1"/>
      <c r="O10" s="8" t="str">
        <f t="array" ref="O10">IF(N10="","",MIN(MAX(IF(W$4:W$24&lt;=N10,W$4:W$24,MIN(IF(W$4:W$24&gt;=N10,W$4:W$24))))))</f>
        <v/>
      </c>
      <c r="P10" s="6" t="str">
        <f t="shared" si="2"/>
        <v/>
      </c>
      <c r="R10" s="4">
        <v>14</v>
      </c>
      <c r="S10" s="4">
        <v>2700</v>
      </c>
      <c r="T10" s="4">
        <v>160</v>
      </c>
      <c r="U10" s="4">
        <v>10</v>
      </c>
      <c r="V10" s="4">
        <v>55</v>
      </c>
      <c r="W10" s="4">
        <f t="shared" si="5"/>
        <v>41</v>
      </c>
    </row>
    <row r="11" spans="1:23">
      <c r="A11" s="1" t="s">
        <v>0</v>
      </c>
      <c r="B11" s="1"/>
      <c r="C11" s="8" t="str">
        <f t="array" ref="C11">IF(B11="","",MIN(MAX(IF(S$4:S$24&lt;=B11,S$4:S$24,MIN(IF(S$4:S$24&gt;=B11,S$4:S$24))))))</f>
        <v/>
      </c>
      <c r="D11" s="6" t="str">
        <f t="shared" si="3"/>
        <v/>
      </c>
      <c r="E11" s="1"/>
      <c r="F11" s="8" t="str">
        <f t="array" ref="F11">IF(E11="","",MIN(MAX(IF(T$4:T$24&lt;=E11,T$4:T$24,MIN(IF(T$4:T$24&gt;=E11,T$4:T$24))))))</f>
        <v/>
      </c>
      <c r="G11" s="6" t="str">
        <f t="shared" si="0"/>
        <v/>
      </c>
      <c r="H11" s="1"/>
      <c r="I11" s="8" t="str">
        <f t="array" ref="I11">IF(H11="","",MIN(MAX(IF(U$4:U$24&lt;=INT(H11),U$4:U$24,MIN(IF(U$4:U$24&gt;=INT(H11),U$4:U$24))))))</f>
        <v/>
      </c>
      <c r="J11" s="6" t="str">
        <f t="shared" si="4"/>
        <v/>
      </c>
      <c r="K11" s="1"/>
      <c r="L11" s="8" t="str">
        <f t="array" ref="L11">IF(K11="","",MIN(MAX(IF(V$4:V$24&lt;=K11,V$4:V$24,MIN(IF(V$4:V$24&gt;=K11,V$4:V$24))))))</f>
        <v/>
      </c>
      <c r="M11" s="6" t="str">
        <f t="shared" si="1"/>
        <v/>
      </c>
      <c r="N11" s="1"/>
      <c r="O11" s="8" t="str">
        <f t="array" ref="O11">IF(N11="","",MIN(MAX(IF(W$4:W$24&lt;=N11,W$4:W$24,MIN(IF(W$4:W$24&gt;=N11,W$4:W$24))))))</f>
        <v/>
      </c>
      <c r="P11" s="6" t="str">
        <f t="shared" si="2"/>
        <v/>
      </c>
      <c r="R11" s="4">
        <v>13</v>
      </c>
      <c r="S11" s="4">
        <v>2600</v>
      </c>
      <c r="T11" s="4">
        <v>170</v>
      </c>
      <c r="U11" s="4">
        <v>10</v>
      </c>
      <c r="V11" s="4">
        <v>55</v>
      </c>
      <c r="W11" s="4">
        <f t="shared" si="5"/>
        <v>42</v>
      </c>
    </row>
    <row r="12" spans="1:23">
      <c r="A12" s="1" t="s">
        <v>0</v>
      </c>
      <c r="B12" s="1"/>
      <c r="C12" s="8" t="str">
        <f t="array" ref="C12">IF(B12="","",MIN(MAX(IF(S$4:S$24&lt;=B12,S$4:S$24,MIN(IF(S$4:S$24&gt;=B12,S$4:S$24))))))</f>
        <v/>
      </c>
      <c r="D12" s="6" t="str">
        <f t="shared" si="3"/>
        <v/>
      </c>
      <c r="E12" s="1"/>
      <c r="F12" s="8" t="str">
        <f t="array" ref="F12">IF(E12="","",MIN(MAX(IF(T$4:T$24&lt;=E12,T$4:T$24,MIN(IF(T$4:T$24&gt;=E12,T$4:T$24))))))</f>
        <v/>
      </c>
      <c r="G12" s="6" t="str">
        <f t="shared" si="0"/>
        <v/>
      </c>
      <c r="H12" s="1"/>
      <c r="I12" s="8" t="str">
        <f t="array" ref="I12">IF(H12="","",MIN(MAX(IF(U$4:U$24&lt;=INT(H12),U$4:U$24,MIN(IF(U$4:U$24&gt;=INT(H12),U$4:U$24))))))</f>
        <v/>
      </c>
      <c r="J12" s="6" t="str">
        <f t="shared" si="4"/>
        <v/>
      </c>
      <c r="K12" s="1"/>
      <c r="L12" s="8" t="str">
        <f t="array" ref="L12">IF(K12="","",MIN(MAX(IF(V$4:V$24&lt;=K12,V$4:V$24,MIN(IF(V$4:V$24&gt;=K12,V$4:V$24))))))</f>
        <v/>
      </c>
      <c r="M12" s="6" t="str">
        <f t="shared" si="1"/>
        <v/>
      </c>
      <c r="N12" s="1"/>
      <c r="O12" s="8" t="str">
        <f t="array" ref="O12">IF(N12="","",MIN(MAX(IF(W$4:W$24&lt;=N12,W$4:W$24,MIN(IF(W$4:W$24&gt;=N12,W$4:W$24))))))</f>
        <v/>
      </c>
      <c r="P12" s="6" t="str">
        <f t="shared" si="2"/>
        <v/>
      </c>
      <c r="R12" s="4">
        <v>12</v>
      </c>
      <c r="S12" s="4">
        <v>2500</v>
      </c>
      <c r="T12" s="4">
        <v>180</v>
      </c>
      <c r="U12" s="4">
        <v>10</v>
      </c>
      <c r="V12" s="4">
        <v>55</v>
      </c>
      <c r="W12" s="4">
        <f t="shared" si="5"/>
        <v>43</v>
      </c>
    </row>
    <row r="13" spans="1:23">
      <c r="A13" s="1" t="s">
        <v>0</v>
      </c>
      <c r="B13" s="1"/>
      <c r="C13" s="8" t="str">
        <f t="array" ref="C13">IF(B13="","",MIN(MAX(IF(S$4:S$24&lt;=B13,S$4:S$24,MIN(IF(S$4:S$24&gt;=B13,S$4:S$24))))))</f>
        <v/>
      </c>
      <c r="D13" s="6" t="str">
        <f t="shared" si="3"/>
        <v/>
      </c>
      <c r="E13" s="1"/>
      <c r="F13" s="8" t="str">
        <f t="array" ref="F13">IF(E13="","",MIN(MAX(IF(T$4:T$24&lt;=E13,T$4:T$24,MIN(IF(T$4:T$24&gt;=E13,T$4:T$24))))))</f>
        <v/>
      </c>
      <c r="G13" s="6" t="str">
        <f t="shared" si="0"/>
        <v/>
      </c>
      <c r="H13" s="1"/>
      <c r="I13" s="8" t="str">
        <f t="array" ref="I13">IF(H13="","",MIN(MAX(IF(U$4:U$24&lt;=INT(H13),U$4:U$24,MIN(IF(U$4:U$24&gt;=INT(H13),U$4:U$24))))))</f>
        <v/>
      </c>
      <c r="J13" s="6" t="str">
        <f t="shared" si="4"/>
        <v/>
      </c>
      <c r="K13" s="1"/>
      <c r="L13" s="8" t="str">
        <f t="array" ref="L13">IF(K13="","",MIN(MAX(IF(V$4:V$24&lt;=K13,V$4:V$24,MIN(IF(V$4:V$24&gt;=K13,V$4:V$24))))))</f>
        <v/>
      </c>
      <c r="M13" s="6" t="str">
        <f t="shared" si="1"/>
        <v/>
      </c>
      <c r="N13" s="1"/>
      <c r="O13" s="8" t="str">
        <f t="array" ref="O13">IF(N13="","",MIN(MAX(IF(W$4:W$24&lt;=N13,W$4:W$24,MIN(IF(W$4:W$24&gt;=N13,W$4:W$24))))))</f>
        <v/>
      </c>
      <c r="P13" s="6" t="str">
        <f t="shared" si="2"/>
        <v/>
      </c>
      <c r="R13" s="4">
        <v>11</v>
      </c>
      <c r="S13" s="4">
        <v>2450</v>
      </c>
      <c r="T13" s="4">
        <v>190</v>
      </c>
      <c r="U13" s="4">
        <v>10</v>
      </c>
      <c r="V13" s="4">
        <v>55</v>
      </c>
      <c r="W13" s="4">
        <f t="shared" si="5"/>
        <v>44</v>
      </c>
    </row>
    <row r="14" spans="1:23">
      <c r="A14" s="1"/>
      <c r="B14" s="1">
        <v>3300</v>
      </c>
      <c r="C14" s="8">
        <f t="array" ref="C14">IF(B14="","",MIN(MAX(IF(S$4:S$24&lt;=B14,S$4:S$24,MIN(IF(S$4:S$24&gt;=B14,S$4:S$24))))))</f>
        <v>3300</v>
      </c>
      <c r="D14" s="6" t="str">
        <f>IF(B14="","",INDEX(R$4:R$24,MATCH(C14,S$4:S$24,0)))</f>
        <v>20/20</v>
      </c>
      <c r="E14" s="1"/>
      <c r="F14" s="8" t="str">
        <f t="array" ref="F14">IF(E14="","",MIN(MAX(IF(T$4:T$24&lt;=E14,T$4:T$24,MIN(IF(T$4:T$24&gt;=E14,T$4:T$24))))))</f>
        <v/>
      </c>
      <c r="G14" s="6" t="str">
        <f t="shared" si="0"/>
        <v/>
      </c>
      <c r="H14" s="1"/>
      <c r="I14" s="8" t="str">
        <f t="array" ref="I14">IF(H14="","",MIN(MAX(IF(U$4:U$24&lt;=INT(H14),U$4:U$24,MIN(IF(U$4:U$24&gt;=INT(H14),U$4:U$24))))))</f>
        <v/>
      </c>
      <c r="J14" s="6" t="str">
        <f t="shared" si="4"/>
        <v/>
      </c>
      <c r="K14" s="1"/>
      <c r="L14" s="8" t="str">
        <f t="array" ref="L14">IF(K14="","",MIN(MAX(IF(V$4:V$24&lt;=K14,V$4:V$24,MIN(IF(V$4:V$24&gt;=K14,V$4:V$24))))))</f>
        <v/>
      </c>
      <c r="M14" s="6" t="str">
        <f t="shared" si="1"/>
        <v/>
      </c>
      <c r="N14" s="1"/>
      <c r="O14" s="8" t="str">
        <f t="array" ref="O14">IF(N14="","",MIN(MAX(IF(W$4:W$24&lt;=N14,W$4:W$24,MIN(IF(W$4:W$24&gt;=N14,W$4:W$24))))))</f>
        <v/>
      </c>
      <c r="P14" s="6" t="str">
        <f t="shared" si="2"/>
        <v/>
      </c>
      <c r="R14" s="5" t="s">
        <v>48</v>
      </c>
      <c r="S14" s="4">
        <v>2400</v>
      </c>
      <c r="T14" s="4" t="s">
        <v>10</v>
      </c>
      <c r="U14" s="4">
        <v>10</v>
      </c>
      <c r="V14" s="4">
        <v>55</v>
      </c>
      <c r="W14" s="4">
        <f t="shared" si="5"/>
        <v>45</v>
      </c>
    </row>
    <row r="15" spans="1:23">
      <c r="A15" s="1"/>
      <c r="B15" s="1">
        <v>1500</v>
      </c>
      <c r="C15" s="8">
        <f t="array" ref="C15">IF(B15="","",MIN(MAX(IF(S$4:S$24&lt;=B15,S$4:S$24,MIN(IF(S$4:S$24&gt;=B15,S$4:S$24))))))</f>
        <v>1949</v>
      </c>
      <c r="D15" s="6">
        <f t="shared" si="3"/>
        <v>0</v>
      </c>
      <c r="E15" s="1"/>
      <c r="F15" s="8" t="str">
        <f t="array" ref="F15">IF(E15="","",MIN(MAX(IF(T$4:T$24&lt;=E15,T$4:T$24,MIN(IF(T$4:T$24&gt;=E15,T$4:T$24))))))</f>
        <v/>
      </c>
      <c r="G15" s="6" t="str">
        <f t="shared" si="0"/>
        <v/>
      </c>
      <c r="H15" s="1"/>
      <c r="I15" s="8" t="str">
        <f t="array" ref="I15">IF(H15="","",MIN(MAX(IF(U$4:U$24&lt;=INT(H15),U$4:U$24,MIN(IF(U$4:U$24&gt;=INT(H15),U$4:U$24))))))</f>
        <v/>
      </c>
      <c r="J15" s="6" t="str">
        <f t="shared" si="4"/>
        <v/>
      </c>
      <c r="K15" s="1"/>
      <c r="L15" s="8" t="str">
        <f t="array" ref="L15">IF(K15="","",MIN(MAX(IF(V$4:V$24&lt;=K15,V$4:V$24,MIN(IF(V$4:V$24&gt;=K15,V$4:V$24))))))</f>
        <v/>
      </c>
      <c r="M15" s="6" t="str">
        <f t="shared" si="1"/>
        <v/>
      </c>
      <c r="N15" s="1"/>
      <c r="O15" s="8" t="str">
        <f t="array" ref="O15">IF(N15="","",MIN(MAX(IF(W$4:W$24&lt;=N15,W$4:W$24,MIN(IF(W$4:W$24&gt;=N15,W$4:W$24))))))</f>
        <v/>
      </c>
      <c r="P15" s="6" t="str">
        <f t="shared" si="2"/>
        <v/>
      </c>
      <c r="R15" s="4">
        <v>9</v>
      </c>
      <c r="S15" s="4">
        <v>2350</v>
      </c>
      <c r="T15" s="4"/>
      <c r="U15" s="4">
        <v>12</v>
      </c>
      <c r="V15" s="4">
        <v>50</v>
      </c>
      <c r="W15" s="4">
        <f t="shared" si="5"/>
        <v>46</v>
      </c>
    </row>
    <row r="16" spans="1:23">
      <c r="R16" s="4">
        <v>8</v>
      </c>
      <c r="S16" s="4">
        <v>2300</v>
      </c>
      <c r="T16" s="4" t="s">
        <v>11</v>
      </c>
      <c r="U16" s="4">
        <v>14</v>
      </c>
      <c r="V16" s="4">
        <v>45</v>
      </c>
      <c r="W16" s="4">
        <f t="shared" si="5"/>
        <v>47</v>
      </c>
    </row>
    <row r="17" spans="18:23">
      <c r="R17" s="4">
        <v>7</v>
      </c>
      <c r="S17" s="4">
        <v>2250</v>
      </c>
      <c r="T17" s="4"/>
      <c r="U17" s="4">
        <v>16</v>
      </c>
      <c r="V17" s="4">
        <v>40</v>
      </c>
      <c r="W17" s="4">
        <f t="shared" si="5"/>
        <v>48</v>
      </c>
    </row>
    <row r="18" spans="18:23">
      <c r="R18" s="4">
        <v>6</v>
      </c>
      <c r="S18" s="4">
        <v>2200</v>
      </c>
      <c r="T18" s="4">
        <v>100</v>
      </c>
      <c r="U18" s="4">
        <v>18</v>
      </c>
      <c r="V18" s="4">
        <v>35</v>
      </c>
      <c r="W18" s="4">
        <f t="shared" si="5"/>
        <v>49</v>
      </c>
    </row>
    <row r="19" spans="18:23">
      <c r="R19" s="5" t="s">
        <v>49</v>
      </c>
      <c r="S19" s="4">
        <v>2150</v>
      </c>
      <c r="T19" s="4">
        <v>75</v>
      </c>
      <c r="U19" s="4">
        <v>7</v>
      </c>
      <c r="V19" s="4">
        <v>30</v>
      </c>
      <c r="W19" s="4">
        <f t="shared" si="5"/>
        <v>50</v>
      </c>
    </row>
    <row r="20" spans="18:23">
      <c r="R20" s="4">
        <v>4</v>
      </c>
      <c r="S20" s="4">
        <v>2100</v>
      </c>
      <c r="T20" s="4">
        <v>50</v>
      </c>
      <c r="U20" s="4">
        <v>6</v>
      </c>
      <c r="V20" s="4">
        <v>27</v>
      </c>
      <c r="W20" s="4">
        <f t="shared" si="5"/>
        <v>51</v>
      </c>
    </row>
    <row r="21" spans="18:23">
      <c r="R21" s="4">
        <v>3</v>
      </c>
      <c r="S21" s="4">
        <v>2050</v>
      </c>
      <c r="T21" s="4">
        <v>25</v>
      </c>
      <c r="U21" s="4">
        <v>5</v>
      </c>
      <c r="V21" s="4">
        <v>24</v>
      </c>
      <c r="W21" s="4">
        <f t="shared" si="5"/>
        <v>52</v>
      </c>
    </row>
    <row r="22" spans="18:23">
      <c r="R22" s="4">
        <v>2</v>
      </c>
      <c r="S22" s="4">
        <v>2000</v>
      </c>
      <c r="T22" s="4"/>
      <c r="U22" s="4">
        <v>4</v>
      </c>
      <c r="V22" s="4">
        <v>21</v>
      </c>
      <c r="W22" s="4">
        <f t="shared" si="5"/>
        <v>53</v>
      </c>
    </row>
    <row r="23" spans="18:23">
      <c r="R23" s="4">
        <v>1</v>
      </c>
      <c r="S23" s="4">
        <v>1950</v>
      </c>
      <c r="T23" s="4"/>
      <c r="U23" s="4">
        <v>3</v>
      </c>
      <c r="V23" s="4">
        <v>18</v>
      </c>
      <c r="W23" s="4">
        <f t="shared" si="5"/>
        <v>54</v>
      </c>
    </row>
    <row r="24" spans="18:23">
      <c r="R24" s="4">
        <v>0</v>
      </c>
      <c r="S24" s="4">
        <v>1949</v>
      </c>
      <c r="T24" s="4" t="s">
        <v>50</v>
      </c>
      <c r="U24" s="4" t="s">
        <v>51</v>
      </c>
      <c r="V24" s="4">
        <v>0</v>
      </c>
      <c r="W24" s="4">
        <f t="shared" si="5"/>
        <v>55</v>
      </c>
    </row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3"/>
  <sheetViews>
    <sheetView workbookViewId="0">
      <selection activeCell="F3" sqref="F3"/>
    </sheetView>
  </sheetViews>
  <sheetFormatPr baseColWidth="10" defaultRowHeight="13.8"/>
  <cols>
    <col min="1" max="1" width="11.5546875" style="2"/>
    <col min="2" max="2" width="26.33203125" style="2" customWidth="1"/>
    <col min="3" max="3" width="25.44140625" style="2" customWidth="1"/>
    <col min="4" max="4" width="29" style="2" customWidth="1"/>
    <col min="5" max="5" width="12.6640625" style="2" customWidth="1"/>
    <col min="6" max="6" width="21.88671875" style="2" customWidth="1"/>
    <col min="7" max="16384" width="11.5546875" style="2"/>
  </cols>
  <sheetData>
    <row r="2" spans="1:7">
      <c r="B2" s="3" t="s">
        <v>9</v>
      </c>
      <c r="C2" s="3" t="s">
        <v>1</v>
      </c>
      <c r="D2" s="3" t="s">
        <v>2</v>
      </c>
      <c r="E2" s="3" t="s">
        <v>3</v>
      </c>
      <c r="F2" s="3" t="s">
        <v>23</v>
      </c>
    </row>
    <row r="3" spans="1:7">
      <c r="A3" s="10" t="s">
        <v>46</v>
      </c>
      <c r="B3" s="10">
        <v>3300</v>
      </c>
      <c r="C3" s="10">
        <v>100</v>
      </c>
      <c r="D3" s="9"/>
      <c r="E3" s="9"/>
      <c r="F3" s="10" t="s">
        <v>24</v>
      </c>
    </row>
    <row r="4" spans="1:7">
      <c r="A4" s="16" t="s">
        <v>58</v>
      </c>
      <c r="B4" s="4">
        <v>3200</v>
      </c>
      <c r="C4" s="4">
        <v>110</v>
      </c>
      <c r="D4" s="9"/>
      <c r="E4" s="9"/>
      <c r="F4" s="4" t="s">
        <v>25</v>
      </c>
    </row>
    <row r="5" spans="1:7">
      <c r="A5" s="16" t="s">
        <v>59</v>
      </c>
      <c r="B5" s="4">
        <v>3100</v>
      </c>
      <c r="C5" s="4">
        <v>120</v>
      </c>
      <c r="D5" s="9"/>
      <c r="E5" s="9"/>
      <c r="F5" s="4" t="s">
        <v>26</v>
      </c>
    </row>
    <row r="6" spans="1:7">
      <c r="A6" s="16" t="s">
        <v>60</v>
      </c>
      <c r="B6" s="4">
        <v>3000</v>
      </c>
      <c r="C6" s="4">
        <v>130</v>
      </c>
      <c r="D6" s="9"/>
      <c r="E6" s="9"/>
      <c r="F6" s="4" t="s">
        <v>27</v>
      </c>
    </row>
    <row r="7" spans="1:7">
      <c r="A7" s="16" t="s">
        <v>61</v>
      </c>
      <c r="B7" s="4">
        <v>2900</v>
      </c>
      <c r="C7" s="4">
        <v>140</v>
      </c>
      <c r="D7" s="9"/>
      <c r="E7" s="9"/>
      <c r="F7" s="4" t="s">
        <v>28</v>
      </c>
    </row>
    <row r="8" spans="1:7">
      <c r="A8" s="16" t="s">
        <v>55</v>
      </c>
      <c r="B8" s="4">
        <v>2800</v>
      </c>
      <c r="C8" s="4">
        <v>150</v>
      </c>
      <c r="D8" s="9"/>
      <c r="E8" s="9"/>
      <c r="F8" s="4" t="s">
        <v>29</v>
      </c>
    </row>
    <row r="9" spans="1:7">
      <c r="A9" s="16" t="s">
        <v>62</v>
      </c>
      <c r="B9" s="4">
        <v>2700</v>
      </c>
      <c r="C9" s="4">
        <v>160</v>
      </c>
      <c r="D9" s="9"/>
      <c r="E9" s="9"/>
      <c r="F9" s="4" t="s">
        <v>30</v>
      </c>
    </row>
    <row r="10" spans="1:7">
      <c r="A10" s="16" t="s">
        <v>63</v>
      </c>
      <c r="B10" s="4">
        <v>2600</v>
      </c>
      <c r="C10" s="4">
        <v>170</v>
      </c>
      <c r="D10" s="9"/>
      <c r="E10" s="9"/>
      <c r="F10" s="4" t="s">
        <v>31</v>
      </c>
    </row>
    <row r="11" spans="1:7">
      <c r="A11" s="17" t="s">
        <v>64</v>
      </c>
      <c r="B11" s="4">
        <v>2500</v>
      </c>
      <c r="C11" s="4">
        <v>180</v>
      </c>
      <c r="D11" s="9"/>
      <c r="E11" s="9"/>
      <c r="F11" s="4" t="s">
        <v>32</v>
      </c>
    </row>
    <row r="12" spans="1:7">
      <c r="A12" s="17" t="s">
        <v>65</v>
      </c>
      <c r="B12" s="4">
        <v>2450</v>
      </c>
      <c r="C12" s="4">
        <v>190</v>
      </c>
      <c r="D12" s="9"/>
      <c r="E12" s="9"/>
      <c r="F12" s="4" t="s">
        <v>33</v>
      </c>
    </row>
    <row r="13" spans="1:7">
      <c r="A13" s="13" t="s">
        <v>56</v>
      </c>
      <c r="B13" s="11">
        <v>2400</v>
      </c>
      <c r="C13" s="11" t="s">
        <v>10</v>
      </c>
      <c r="D13" s="10">
        <v>10</v>
      </c>
      <c r="E13" s="10">
        <v>55</v>
      </c>
      <c r="F13" s="11" t="s">
        <v>34</v>
      </c>
      <c r="G13" s="18" t="s">
        <v>48</v>
      </c>
    </row>
    <row r="14" spans="1:7">
      <c r="A14" s="17" t="s">
        <v>66</v>
      </c>
      <c r="B14" s="4">
        <v>2350</v>
      </c>
      <c r="C14" s="9"/>
      <c r="D14" s="4">
        <v>12</v>
      </c>
      <c r="E14" s="4">
        <v>50</v>
      </c>
      <c r="F14" s="4" t="s">
        <v>35</v>
      </c>
      <c r="G14" s="17" t="s">
        <v>75</v>
      </c>
    </row>
    <row r="15" spans="1:7">
      <c r="A15" s="17" t="s">
        <v>67</v>
      </c>
      <c r="B15" s="4">
        <v>2300</v>
      </c>
      <c r="C15" s="4" t="s">
        <v>11</v>
      </c>
      <c r="D15" s="4">
        <v>14</v>
      </c>
      <c r="E15" s="4">
        <v>45</v>
      </c>
      <c r="F15" s="4" t="s">
        <v>36</v>
      </c>
      <c r="G15" s="17" t="s">
        <v>76</v>
      </c>
    </row>
    <row r="16" spans="1:7">
      <c r="A16" s="17" t="s">
        <v>68</v>
      </c>
      <c r="B16" s="4">
        <v>2250</v>
      </c>
      <c r="C16" s="9"/>
      <c r="D16" s="4">
        <v>16</v>
      </c>
      <c r="E16" s="4">
        <v>40</v>
      </c>
      <c r="F16" s="4" t="s">
        <v>37</v>
      </c>
      <c r="G16" s="17" t="s">
        <v>77</v>
      </c>
    </row>
    <row r="17" spans="1:7">
      <c r="A17" s="17" t="s">
        <v>69</v>
      </c>
      <c r="B17" s="4">
        <v>2200</v>
      </c>
      <c r="C17" s="4" t="s">
        <v>12</v>
      </c>
      <c r="D17" s="4">
        <v>18</v>
      </c>
      <c r="E17" s="4">
        <v>35</v>
      </c>
      <c r="F17" s="4" t="s">
        <v>38</v>
      </c>
      <c r="G17" s="17" t="s">
        <v>78</v>
      </c>
    </row>
    <row r="18" spans="1:7">
      <c r="A18" s="15" t="s">
        <v>57</v>
      </c>
      <c r="B18" s="4">
        <v>2150</v>
      </c>
      <c r="C18" s="4" t="s">
        <v>13</v>
      </c>
      <c r="D18" s="12" t="s">
        <v>17</v>
      </c>
      <c r="E18" s="12">
        <v>30</v>
      </c>
      <c r="F18" s="4" t="s">
        <v>39</v>
      </c>
      <c r="G18" s="13" t="s">
        <v>54</v>
      </c>
    </row>
    <row r="19" spans="1:7">
      <c r="A19" s="17" t="s">
        <v>70</v>
      </c>
      <c r="B19" s="4">
        <v>2100</v>
      </c>
      <c r="C19" s="4" t="s">
        <v>14</v>
      </c>
      <c r="D19" s="4" t="s">
        <v>18</v>
      </c>
      <c r="E19" s="4">
        <v>27</v>
      </c>
      <c r="F19" s="4" t="s">
        <v>40</v>
      </c>
      <c r="G19" s="17" t="s">
        <v>79</v>
      </c>
    </row>
    <row r="20" spans="1:7">
      <c r="A20" s="17" t="s">
        <v>71</v>
      </c>
      <c r="B20" s="4">
        <v>2050</v>
      </c>
      <c r="C20" s="4" t="s">
        <v>15</v>
      </c>
      <c r="D20" s="4" t="s">
        <v>19</v>
      </c>
      <c r="E20" s="4">
        <v>24</v>
      </c>
      <c r="F20" s="4" t="s">
        <v>41</v>
      </c>
      <c r="G20" s="17" t="s">
        <v>54</v>
      </c>
    </row>
    <row r="21" spans="1:7">
      <c r="A21" s="17" t="s">
        <v>72</v>
      </c>
      <c r="B21" s="4">
        <v>2000</v>
      </c>
      <c r="C21" s="9"/>
      <c r="D21" s="4" t="s">
        <v>20</v>
      </c>
      <c r="E21" s="4">
        <v>21</v>
      </c>
      <c r="F21" s="4" t="s">
        <v>42</v>
      </c>
      <c r="G21" s="17" t="s">
        <v>80</v>
      </c>
    </row>
    <row r="22" spans="1:7">
      <c r="A22" s="17" t="s">
        <v>73</v>
      </c>
      <c r="B22" s="4">
        <v>1950</v>
      </c>
      <c r="C22" s="9"/>
      <c r="D22" s="4" t="s">
        <v>21</v>
      </c>
      <c r="E22" s="4">
        <v>18</v>
      </c>
      <c r="F22" s="4" t="s">
        <v>43</v>
      </c>
      <c r="G22" s="17" t="s">
        <v>81</v>
      </c>
    </row>
    <row r="23" spans="1:7">
      <c r="A23" s="17" t="s">
        <v>74</v>
      </c>
      <c r="B23" s="4">
        <v>1949</v>
      </c>
      <c r="C23" s="4" t="s">
        <v>88</v>
      </c>
      <c r="D23" s="4" t="s">
        <v>89</v>
      </c>
      <c r="E23" s="4">
        <v>17</v>
      </c>
      <c r="F23" s="4" t="s">
        <v>44</v>
      </c>
      <c r="G23" s="17" t="s">
        <v>82</v>
      </c>
    </row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23"/>
  <sheetViews>
    <sheetView workbookViewId="0">
      <selection activeCell="D13" sqref="D13"/>
    </sheetView>
  </sheetViews>
  <sheetFormatPr baseColWidth="10" defaultRowHeight="13.8"/>
  <cols>
    <col min="1" max="1" width="11.5546875" style="2"/>
    <col min="2" max="2" width="26.33203125" style="2" customWidth="1"/>
    <col min="3" max="3" width="25.44140625" style="2" customWidth="1"/>
    <col min="4" max="4" width="29" style="2" customWidth="1"/>
    <col min="5" max="5" width="12.6640625" style="2" customWidth="1"/>
    <col min="6" max="6" width="21.88671875" style="2" customWidth="1"/>
    <col min="7" max="16384" width="11.5546875" style="2"/>
  </cols>
  <sheetData>
    <row r="2" spans="1:7">
      <c r="B2" s="3" t="s">
        <v>9</v>
      </c>
      <c r="C2" s="3" t="s">
        <v>1</v>
      </c>
      <c r="D2" s="3" t="s">
        <v>2</v>
      </c>
      <c r="E2" s="3" t="s">
        <v>3</v>
      </c>
      <c r="F2" s="3" t="s">
        <v>23</v>
      </c>
    </row>
    <row r="3" spans="1:7">
      <c r="A3" s="10" t="s">
        <v>46</v>
      </c>
      <c r="B3" s="10">
        <v>3000</v>
      </c>
      <c r="C3" s="10">
        <v>130</v>
      </c>
      <c r="D3" s="9"/>
      <c r="E3" s="9"/>
      <c r="F3" s="10" t="s">
        <v>29</v>
      </c>
    </row>
    <row r="4" spans="1:7">
      <c r="A4" s="16" t="s">
        <v>58</v>
      </c>
      <c r="B4" s="4">
        <v>2900</v>
      </c>
      <c r="C4" s="4">
        <v>140</v>
      </c>
      <c r="D4" s="9"/>
      <c r="E4" s="9"/>
      <c r="F4" s="4" t="s">
        <v>30</v>
      </c>
    </row>
    <row r="5" spans="1:7">
      <c r="A5" s="16" t="s">
        <v>59</v>
      </c>
      <c r="B5" s="4">
        <v>2800</v>
      </c>
      <c r="C5" s="4">
        <v>150</v>
      </c>
      <c r="D5" s="9"/>
      <c r="E5" s="9"/>
      <c r="F5" s="4" t="s">
        <v>31</v>
      </c>
    </row>
    <row r="6" spans="1:7">
      <c r="A6" s="16" t="s">
        <v>60</v>
      </c>
      <c r="B6" s="4">
        <v>2700</v>
      </c>
      <c r="C6" s="4">
        <v>160</v>
      </c>
      <c r="D6" s="9"/>
      <c r="E6" s="9"/>
      <c r="F6" s="4" t="s">
        <v>32</v>
      </c>
    </row>
    <row r="7" spans="1:7">
      <c r="A7" s="16" t="s">
        <v>61</v>
      </c>
      <c r="B7" s="4">
        <v>2600</v>
      </c>
      <c r="C7" s="4">
        <v>170</v>
      </c>
      <c r="D7" s="9"/>
      <c r="E7" s="9"/>
      <c r="F7" s="4" t="s">
        <v>33</v>
      </c>
    </row>
    <row r="8" spans="1:7">
      <c r="A8" s="16" t="s">
        <v>55</v>
      </c>
      <c r="B8" s="4">
        <v>2500</v>
      </c>
      <c r="C8" s="4">
        <v>180</v>
      </c>
      <c r="D8" s="9"/>
      <c r="E8" s="9"/>
      <c r="F8" s="4" t="s">
        <v>34</v>
      </c>
    </row>
    <row r="9" spans="1:7">
      <c r="A9" s="16" t="s">
        <v>62</v>
      </c>
      <c r="B9" s="4">
        <v>2450</v>
      </c>
      <c r="C9" s="4">
        <v>190</v>
      </c>
      <c r="D9" s="9"/>
      <c r="E9" s="9"/>
      <c r="F9" s="4" t="s">
        <v>35</v>
      </c>
    </row>
    <row r="10" spans="1:7">
      <c r="A10" s="16" t="s">
        <v>63</v>
      </c>
      <c r="B10" s="4">
        <v>2400</v>
      </c>
      <c r="C10" s="4">
        <v>200</v>
      </c>
      <c r="D10" s="9"/>
      <c r="E10" s="9"/>
      <c r="F10" s="4" t="s">
        <v>36</v>
      </c>
    </row>
    <row r="11" spans="1:7">
      <c r="A11" s="17" t="s">
        <v>64</v>
      </c>
      <c r="B11" s="4">
        <v>2350</v>
      </c>
      <c r="C11" s="4">
        <v>210</v>
      </c>
      <c r="D11" s="9"/>
      <c r="E11" s="9"/>
      <c r="F11" s="4" t="s">
        <v>37</v>
      </c>
    </row>
    <row r="12" spans="1:7">
      <c r="A12" s="17" t="s">
        <v>65</v>
      </c>
      <c r="B12" s="4">
        <v>2300</v>
      </c>
      <c r="C12" s="4">
        <v>220</v>
      </c>
      <c r="D12" s="9"/>
      <c r="E12" s="9"/>
      <c r="F12" s="4" t="s">
        <v>38</v>
      </c>
    </row>
    <row r="13" spans="1:7">
      <c r="A13" s="15" t="s">
        <v>56</v>
      </c>
      <c r="B13" s="12">
        <v>2250</v>
      </c>
      <c r="C13" s="12" t="s">
        <v>10</v>
      </c>
      <c r="D13" s="10">
        <v>16</v>
      </c>
      <c r="E13" s="10">
        <v>40</v>
      </c>
      <c r="F13" s="12" t="s">
        <v>39</v>
      </c>
      <c r="G13" s="18" t="s">
        <v>48</v>
      </c>
    </row>
    <row r="14" spans="1:7">
      <c r="A14" s="17" t="s">
        <v>66</v>
      </c>
      <c r="B14" s="4">
        <v>2200</v>
      </c>
      <c r="C14" s="9"/>
      <c r="D14" s="4">
        <v>18</v>
      </c>
      <c r="E14" s="4">
        <v>35</v>
      </c>
      <c r="F14" s="4" t="s">
        <v>40</v>
      </c>
      <c r="G14" s="17" t="s">
        <v>75</v>
      </c>
    </row>
    <row r="15" spans="1:7">
      <c r="A15" s="17" t="s">
        <v>67</v>
      </c>
      <c r="B15" s="4">
        <v>2150</v>
      </c>
      <c r="C15" s="4" t="s">
        <v>11</v>
      </c>
      <c r="D15" s="4">
        <v>20</v>
      </c>
      <c r="E15" s="4">
        <v>30</v>
      </c>
      <c r="F15" s="4" t="s">
        <v>41</v>
      </c>
      <c r="G15" s="17" t="s">
        <v>76</v>
      </c>
    </row>
    <row r="16" spans="1:7">
      <c r="A16" s="17" t="s">
        <v>68</v>
      </c>
      <c r="B16" s="4">
        <v>2100</v>
      </c>
      <c r="C16" s="9"/>
      <c r="D16" s="4">
        <v>22</v>
      </c>
      <c r="E16" s="4">
        <v>27</v>
      </c>
      <c r="F16" s="4" t="s">
        <v>42</v>
      </c>
      <c r="G16" s="17" t="s">
        <v>77</v>
      </c>
    </row>
    <row r="17" spans="1:7">
      <c r="A17" s="17" t="s">
        <v>69</v>
      </c>
      <c r="B17" s="4">
        <v>2050</v>
      </c>
      <c r="C17" s="4" t="s">
        <v>12</v>
      </c>
      <c r="D17" s="4">
        <v>24</v>
      </c>
      <c r="E17" s="4">
        <v>24</v>
      </c>
      <c r="F17" s="4" t="s">
        <v>43</v>
      </c>
      <c r="G17" s="17" t="s">
        <v>78</v>
      </c>
    </row>
    <row r="18" spans="1:7">
      <c r="A18" s="13" t="s">
        <v>57</v>
      </c>
      <c r="B18" s="4">
        <v>2000</v>
      </c>
      <c r="C18" s="4" t="s">
        <v>13</v>
      </c>
      <c r="D18" s="12" t="s">
        <v>17</v>
      </c>
      <c r="E18" s="12">
        <v>21</v>
      </c>
      <c r="F18" s="4" t="s">
        <v>44</v>
      </c>
      <c r="G18" s="15" t="s">
        <v>54</v>
      </c>
    </row>
    <row r="19" spans="1:7">
      <c r="A19" s="17" t="s">
        <v>70</v>
      </c>
      <c r="B19" s="4">
        <v>1950</v>
      </c>
      <c r="C19" s="4" t="s">
        <v>14</v>
      </c>
      <c r="D19" s="14" t="s">
        <v>18</v>
      </c>
      <c r="E19" s="4">
        <v>18</v>
      </c>
      <c r="F19" s="4" t="s">
        <v>83</v>
      </c>
      <c r="G19" s="17" t="s">
        <v>79</v>
      </c>
    </row>
    <row r="20" spans="1:7">
      <c r="A20" s="17" t="s">
        <v>71</v>
      </c>
      <c r="B20" s="4">
        <v>1900</v>
      </c>
      <c r="C20" s="4" t="s">
        <v>15</v>
      </c>
      <c r="D20" s="4" t="s">
        <v>19</v>
      </c>
      <c r="E20" s="4">
        <v>16</v>
      </c>
      <c r="F20" s="4" t="s">
        <v>84</v>
      </c>
      <c r="G20" s="17" t="s">
        <v>54</v>
      </c>
    </row>
    <row r="21" spans="1:7">
      <c r="A21" s="17" t="s">
        <v>72</v>
      </c>
      <c r="B21" s="4">
        <v>1850</v>
      </c>
      <c r="C21" s="9"/>
      <c r="D21" s="4" t="s">
        <v>20</v>
      </c>
      <c r="E21" s="4">
        <v>14</v>
      </c>
      <c r="F21" s="4" t="s">
        <v>85</v>
      </c>
      <c r="G21" s="17" t="s">
        <v>80</v>
      </c>
    </row>
    <row r="22" spans="1:7">
      <c r="A22" s="17" t="s">
        <v>73</v>
      </c>
      <c r="B22" s="4">
        <v>1800</v>
      </c>
      <c r="C22" s="9"/>
      <c r="D22" s="4" t="s">
        <v>21</v>
      </c>
      <c r="E22" s="4">
        <v>12</v>
      </c>
      <c r="F22" s="4" t="s">
        <v>86</v>
      </c>
      <c r="G22" s="17" t="s">
        <v>81</v>
      </c>
    </row>
    <row r="23" spans="1:7">
      <c r="A23" s="17" t="s">
        <v>74</v>
      </c>
      <c r="B23" s="4" t="s">
        <v>52</v>
      </c>
      <c r="C23" s="4" t="s">
        <v>16</v>
      </c>
      <c r="D23" s="4" t="s">
        <v>22</v>
      </c>
      <c r="E23" s="4" t="s">
        <v>53</v>
      </c>
      <c r="F23" s="4" t="s">
        <v>87</v>
      </c>
      <c r="G23" s="17" t="s">
        <v>82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résultats</vt:lpstr>
      <vt:lpstr>Barême Séniors</vt:lpstr>
      <vt:lpstr>Barême Master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Vincent SAMOYAU</cp:lastModifiedBy>
  <dcterms:created xsi:type="dcterms:W3CDTF">2011-03-22T19:39:08Z</dcterms:created>
  <dcterms:modified xsi:type="dcterms:W3CDTF">2011-06-18T11:07:57Z</dcterms:modified>
</cp:coreProperties>
</file>