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ITEL-03235\Documents\Espace de W déconnecté\W maison\Optimisation suivi formation\"/>
    </mc:Choice>
  </mc:AlternateContent>
  <bookViews>
    <workbookView xWindow="0" yWindow="0" windowWidth="19200" windowHeight="7050"/>
  </bookViews>
  <sheets>
    <sheet name="Formations" sheetId="1" r:id="rId1"/>
    <sheet name="Base salarié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F6" i="1"/>
  <c r="L3" i="1"/>
  <c r="L4" i="1"/>
  <c r="L5" i="1"/>
  <c r="L6" i="1"/>
  <c r="F3" i="1"/>
  <c r="F4" i="1"/>
  <c r="F5" i="1"/>
  <c r="I3" i="1"/>
  <c r="I4" i="1"/>
  <c r="I5" i="1"/>
  <c r="I6" i="1"/>
  <c r="M6" i="1" l="1"/>
  <c r="M3" i="1"/>
  <c r="M5" i="1"/>
  <c r="M4" i="1"/>
</calcChain>
</file>

<file path=xl/sharedStrings.xml><?xml version="1.0" encoding="utf-8"?>
<sst xmlns="http://schemas.openxmlformats.org/spreadsheetml/2006/main" count="31" uniqueCount="26">
  <si>
    <t>Salarié</t>
  </si>
  <si>
    <t>Matricule</t>
  </si>
  <si>
    <t>Formation</t>
  </si>
  <si>
    <t>Jean-Paul</t>
  </si>
  <si>
    <t>Jean-Pierre</t>
  </si>
  <si>
    <t>Jean-Michel</t>
  </si>
  <si>
    <t>Jean-Luc</t>
  </si>
  <si>
    <t>AAA</t>
  </si>
  <si>
    <t>BBB</t>
  </si>
  <si>
    <t>CCC</t>
  </si>
  <si>
    <t>DDD</t>
  </si>
  <si>
    <t>Commentaires</t>
  </si>
  <si>
    <t>Date début</t>
  </si>
  <si>
    <t>Date fin</t>
  </si>
  <si>
    <t>Nb jrs</t>
  </si>
  <si>
    <t>Coût1</t>
  </si>
  <si>
    <t>% fin1</t>
  </si>
  <si>
    <t>Reste à charge1</t>
  </si>
  <si>
    <t>Reste à charge2</t>
  </si>
  <si>
    <t>INITIAL</t>
  </si>
  <si>
    <t>ACTUALISE</t>
  </si>
  <si>
    <t>Coût2</t>
  </si>
  <si>
    <t>% fin2</t>
  </si>
  <si>
    <t>Ecart</t>
  </si>
  <si>
    <t>Autre calcul</t>
  </si>
  <si>
    <t>Matr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</si>
</sst>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 applyAlignment="1" applyProtection="1">
      <alignment vertical="center"/>
      <protection locked="0"/>
    </xf>
    <xf numFmtId="164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 wrapText="1"/>
      <protection locked="0"/>
    </xf>
    <xf numFmtId="164" fontId="0" fillId="0" borderId="0" xfId="0" applyNumberFormat="1" applyFill="1" applyAlignment="1" applyProtection="1">
      <alignment vertical="center" wrapText="1"/>
      <protection locked="0"/>
    </xf>
    <xf numFmtId="9" fontId="0" fillId="0" borderId="0" xfId="0" applyNumberFormat="1" applyFill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64" fontId="0" fillId="0" borderId="0" xfId="0" applyNumberFormat="1" applyAlignment="1" applyProtection="1">
      <alignment vertical="center"/>
      <protection locked="0"/>
    </xf>
    <xf numFmtId="9" fontId="0" fillId="0" borderId="0" xfId="0" applyNumberFormat="1" applyAlignment="1" applyProtection="1">
      <alignment vertical="center"/>
      <protection locked="0"/>
    </xf>
    <xf numFmtId="164" fontId="0" fillId="0" borderId="0" xfId="0" applyNumberFormat="1" applyFill="1" applyAlignment="1" applyProtection="1">
      <alignment vertical="center"/>
      <protection locked="0"/>
    </xf>
    <xf numFmtId="9" fontId="0" fillId="0" borderId="0" xfId="0" applyNumberFormat="1" applyFill="1" applyAlignment="1" applyProtection="1">
      <alignment vertical="center"/>
      <protection locked="0"/>
    </xf>
    <xf numFmtId="0" fontId="0" fillId="0" borderId="0" xfId="0" applyNumberFormat="1" applyFill="1" applyAlignment="1" applyProtection="1">
      <alignment vertical="center"/>
      <protection locked="0"/>
    </xf>
    <xf numFmtId="0" fontId="0" fillId="0" borderId="0" xfId="0" applyNumberFormat="1" applyFill="1" applyAlignment="1" applyProtection="1">
      <alignment vertical="center" wrapText="1"/>
      <protection locked="0"/>
    </xf>
    <xf numFmtId="164" fontId="0" fillId="2" borderId="0" xfId="0" applyNumberFormat="1" applyFill="1" applyAlignment="1" applyProtection="1">
      <alignment vertical="center"/>
      <protection locked="0"/>
    </xf>
    <xf numFmtId="164" fontId="0" fillId="3" borderId="0" xfId="0" applyNumberFormat="1" applyFill="1" applyAlignment="1" applyProtection="1">
      <alignment vertical="center"/>
      <protection locked="0"/>
    </xf>
    <xf numFmtId="0" fontId="0" fillId="4" borderId="0" xfId="0" applyFill="1" applyAlignment="1" applyProtection="1">
      <alignment vertical="center"/>
    </xf>
    <xf numFmtId="0" fontId="0" fillId="4" borderId="0" xfId="0" applyNumberFormat="1" applyFill="1" applyAlignment="1" applyProtection="1">
      <alignment vertical="center"/>
    </xf>
    <xf numFmtId="164" fontId="0" fillId="4" borderId="0" xfId="0" applyNumberFormat="1" applyFill="1" applyAlignment="1" applyProtection="1">
      <alignment vertical="center"/>
    </xf>
  </cellXfs>
  <cellStyles count="1">
    <cellStyle name="Normal" xfId="0" builtinId="0"/>
  </cellStyles>
  <dxfs count="17">
    <dxf>
      <alignment vertical="center" textRotation="0" indent="0" justifyLastLine="0" shrinkToFit="0" readingOrder="0"/>
      <protection locked="0" hidden="0"/>
    </dxf>
    <dxf>
      <numFmt numFmtId="164" formatCode="#,##0\ &quot;€&quot;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protection locked="1" hidden="0"/>
    </dxf>
    <dxf>
      <numFmt numFmtId="164" formatCode="#,##0\ &quot;€&quot;"/>
      <fill>
        <patternFill patternType="none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protection locked="1" hidden="0"/>
    </dxf>
    <dxf>
      <numFmt numFmtId="164" formatCode="#,##0\ &quot;€&quot;"/>
      <fill>
        <patternFill patternType="none">
          <fgColor indexed="64"/>
          <bgColor theme="0" tint="-0.14999847407452621"/>
        </patternFill>
      </fill>
      <alignment vertical="center" textRotation="0" indent="0" justifyLastLine="0" shrinkToFit="0" readingOrder="0"/>
      <protection locked="1" hidden="0"/>
    </dxf>
    <dxf>
      <numFmt numFmtId="13" formatCode="0%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protection locked="0" hidden="0"/>
    </dxf>
    <dxf>
      <numFmt numFmtId="164" formatCode="#,##0\ &quot;€&quot;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protection locked="0" hidden="0"/>
    </dxf>
    <dxf>
      <numFmt numFmtId="164" formatCode="#,##0\ &quot;€&quot;"/>
      <fill>
        <patternFill patternType="solid">
          <fgColor indexed="64"/>
          <bgColor theme="0" tint="-0.14999847407452621"/>
        </patternFill>
      </fill>
      <alignment vertical="center" textRotation="0" indent="0" justifyLastLine="0" shrinkToFit="0" readingOrder="0"/>
      <protection locked="1" hidden="0"/>
    </dxf>
    <dxf>
      <numFmt numFmtId="13" formatCode="0%"/>
      <alignment vertical="center" textRotation="0" indent="0" justifyLastLine="0" shrinkToFit="0" readingOrder="0"/>
      <protection locked="0" hidden="0"/>
    </dxf>
    <dxf>
      <numFmt numFmtId="164" formatCode="#,##0\ &quot;€&quot;"/>
      <alignment vertical="center" textRotation="0" indent="0" justifyLastLine="0" shrinkToFit="0" readingOrder="0"/>
      <protection locked="0" hidden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vertical="center" textRotation="0" indent="0" justifyLastLine="0" shrinkToFit="0" readingOrder="0"/>
      <protection locked="1" hidden="0"/>
    </dxf>
    <dxf>
      <alignment vertical="center" textRotation="0" indent="0" justifyLastLine="0" shrinkToFit="0" readingOrder="0"/>
      <protection locked="0" hidden="0"/>
    </dxf>
    <dxf>
      <alignment vertical="center" textRotation="0" indent="0" justifyLastLine="0" shrinkToFit="0" readingOrder="0"/>
      <protection locked="0" hidden="0"/>
    </dxf>
    <dxf>
      <alignment vertical="center" textRotation="0" indent="0" justifyLastLine="0" shrinkToFit="0" readingOrder="0"/>
      <protection locked="0" hidden="0"/>
    </dxf>
    <dxf>
      <alignment vertical="center" textRotation="0" indent="0" justifyLastLine="0" shrinkToFit="0" readingOrder="0"/>
      <protection locked="0" hidden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vertical="center" textRotation="0" indent="0" justifyLastLine="0" shrinkToFit="0" readingOrder="0"/>
      <protection locked="1" hidden="0"/>
    </dxf>
    <dxf>
      <alignment vertical="center" textRotation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_TEST" displayName="TAB_TEST" ref="A2:O6" totalsRowShown="0" headerRowDxfId="16" dataDxfId="15">
  <autoFilter ref="A2:O6"/>
  <tableColumns count="15">
    <tableColumn id="1" name="Matr" dataDxfId="14">
      <calculatedColumnFormula>INDEX('Base salariés'!A:A,MATCH(TAB_TEST[[#This Row],[Salarié]],'Base salariés'!B:B,0))</calculatedColumnFormula>
    </tableColumn>
    <tableColumn id="2" name="Salarié" dataDxfId="13"/>
    <tableColumn id="3" name="Formation" dataDxfId="12"/>
    <tableColumn id="10" name="Date début" dataDxfId="11"/>
    <tableColumn id="9" name="Date fin" dataDxfId="10"/>
    <tableColumn id="8" name="Nb jrs" dataDxfId="9">
      <calculatedColumnFormula>DATEDIF(TAB_TEST[[#This Row],[Date début]],TAB_TEST[[#This Row],[Date fin]],"d")+1</calculatedColumnFormula>
    </tableColumn>
    <tableColumn id="4" name="Coût1" dataDxfId="8"/>
    <tableColumn id="5" name="% fin1" dataDxfId="7"/>
    <tableColumn id="6" name="Reste à charge1" dataDxfId="6">
      <calculatedColumnFormula>TAB_TEST[[#This Row],[Coût1]]-(TAB_TEST[[#This Row],[Coût1]]*TAB_TEST[[#This Row],[% fin1]])</calculatedColumnFormula>
    </tableColumn>
    <tableColumn id="13" name="Coût2" dataDxfId="5"/>
    <tableColumn id="12" name="% fin2" dataDxfId="4"/>
    <tableColumn id="11" name="Reste à charge2" dataDxfId="3">
      <calculatedColumnFormula>TAB_TEST[[#This Row],[Coût2]]-(TAB_TEST[[#This Row],[Coût2]]*TAB_TEST[[#This Row],[% fin2]])</calculatedColumnFormula>
    </tableColumn>
    <tableColumn id="14" name="Ecart" dataDxfId="2">
      <calculatedColumnFormula>TAB_TEST[[#This Row],[Reste à charge1]]-TAB_TEST[[#This Row],[Reste à charge2]]</calculatedColumnFormula>
    </tableColumn>
    <tableColumn id="15" name="Autre calcul" dataDxfId="1"/>
    <tableColumn id="7" name="Commentaires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</sheetPr>
  <dimension ref="A1:O6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4" sqref="C4"/>
    </sheetView>
  </sheetViews>
  <sheetFormatPr baseColWidth="10" defaultRowHeight="14.5" outlineLevelCol="1" x14ac:dyDescent="0.35"/>
  <cols>
    <col min="1" max="1" width="7" style="16" customWidth="1"/>
    <col min="2" max="2" width="10.90625" style="6"/>
    <col min="3" max="5" width="11.54296875" style="6" customWidth="1"/>
    <col min="6" max="6" width="6.81640625" style="17" customWidth="1"/>
    <col min="7" max="7" width="7.81640625" style="8" customWidth="1" outlineLevel="1"/>
    <col min="8" max="8" width="8.7265625" style="6" customWidth="1" outlineLevel="1"/>
    <col min="9" max="9" width="9.1796875" style="18" customWidth="1" outlineLevel="1"/>
    <col min="10" max="10" width="7.6328125" style="10" customWidth="1" outlineLevel="1"/>
    <col min="11" max="11" width="8.26953125" style="11" customWidth="1" outlineLevel="1"/>
    <col min="12" max="13" width="9.453125" style="18" customWidth="1" outlineLevel="1"/>
    <col min="14" max="14" width="7.90625" style="18" hidden="1" customWidth="1"/>
    <col min="15" max="15" width="18" style="6" customWidth="1"/>
    <col min="16" max="16384" width="10.90625" style="6"/>
  </cols>
  <sheetData>
    <row r="1" spans="1:15" s="1" customFormat="1" x14ac:dyDescent="0.35">
      <c r="F1" s="12"/>
      <c r="G1" s="14"/>
      <c r="H1" s="14" t="s">
        <v>19</v>
      </c>
      <c r="I1" s="14"/>
      <c r="J1" s="15"/>
      <c r="K1" s="15" t="s">
        <v>20</v>
      </c>
      <c r="L1" s="15"/>
      <c r="M1" s="2"/>
      <c r="N1" s="2"/>
    </row>
    <row r="2" spans="1:15" s="3" customFormat="1" ht="29" x14ac:dyDescent="0.35">
      <c r="A2" s="3" t="s">
        <v>25</v>
      </c>
      <c r="B2" s="3" t="s">
        <v>0</v>
      </c>
      <c r="C2" s="3" t="s">
        <v>2</v>
      </c>
      <c r="D2" s="3" t="s">
        <v>12</v>
      </c>
      <c r="E2" s="3" t="s">
        <v>13</v>
      </c>
      <c r="F2" s="13" t="s">
        <v>14</v>
      </c>
      <c r="G2" s="4" t="s">
        <v>15</v>
      </c>
      <c r="H2" s="3" t="s">
        <v>16</v>
      </c>
      <c r="I2" s="4" t="s">
        <v>17</v>
      </c>
      <c r="J2" s="4" t="s">
        <v>21</v>
      </c>
      <c r="K2" s="5" t="s">
        <v>22</v>
      </c>
      <c r="L2" s="4" t="s">
        <v>18</v>
      </c>
      <c r="M2" s="4" t="s">
        <v>23</v>
      </c>
      <c r="N2" s="4" t="s">
        <v>24</v>
      </c>
      <c r="O2" s="3" t="s">
        <v>11</v>
      </c>
    </row>
    <row r="3" spans="1:15" x14ac:dyDescent="0.35">
      <c r="A3" s="16">
        <f>INDEX('Base salariés'!A:A,MATCH(TAB_TEST[[#This Row],[Salarié]],'Base salariés'!B:B,0))</f>
        <v>5739</v>
      </c>
      <c r="B3" s="6" t="s">
        <v>3</v>
      </c>
      <c r="C3" s="6" t="s">
        <v>7</v>
      </c>
      <c r="D3" s="7">
        <v>45233</v>
      </c>
      <c r="E3" s="7">
        <v>45233</v>
      </c>
      <c r="F3" s="17">
        <f>DATEDIF(TAB_TEST[[#This Row],[Date début]],TAB_TEST[[#This Row],[Date fin]],"d")+1</f>
        <v>1</v>
      </c>
      <c r="G3" s="8">
        <v>800</v>
      </c>
      <c r="H3" s="9">
        <v>0.5</v>
      </c>
      <c r="I3" s="18">
        <f>TAB_TEST[[#This Row],[Coût1]]-(TAB_TEST[[#This Row],[Coût1]]*TAB_TEST[[#This Row],[% fin1]])</f>
        <v>400</v>
      </c>
      <c r="J3" s="10">
        <v>1000</v>
      </c>
      <c r="K3" s="11">
        <v>0.6</v>
      </c>
      <c r="L3" s="18">
        <f>TAB_TEST[[#This Row],[Coût2]]-(TAB_TEST[[#This Row],[Coût2]]*TAB_TEST[[#This Row],[% fin2]])</f>
        <v>400</v>
      </c>
      <c r="M3" s="18">
        <f>TAB_TEST[[#This Row],[Reste à charge1]]-TAB_TEST[[#This Row],[Reste à charge2]]</f>
        <v>0</v>
      </c>
    </row>
    <row r="4" spans="1:15" x14ac:dyDescent="0.35">
      <c r="A4" s="16">
        <f>INDEX('Base salariés'!A:A,MATCH(TAB_TEST[[#This Row],[Salarié]],'Base salariés'!B:B,0))</f>
        <v>2920</v>
      </c>
      <c r="B4" s="6" t="s">
        <v>4</v>
      </c>
      <c r="C4" s="6" t="s">
        <v>8</v>
      </c>
      <c r="D4" s="7">
        <v>45219</v>
      </c>
      <c r="E4" s="7">
        <v>45221</v>
      </c>
      <c r="F4" s="17">
        <f>DATEDIF(TAB_TEST[[#This Row],[Date début]],TAB_TEST[[#This Row],[Date fin]],"d")+1</f>
        <v>3</v>
      </c>
      <c r="G4" s="8">
        <v>600</v>
      </c>
      <c r="H4" s="9">
        <v>0</v>
      </c>
      <c r="I4" s="18">
        <f>TAB_TEST[[#This Row],[Coût1]]-(TAB_TEST[[#This Row],[Coût1]]*TAB_TEST[[#This Row],[% fin1]])</f>
        <v>600</v>
      </c>
      <c r="J4" s="10">
        <v>600</v>
      </c>
      <c r="K4" s="11">
        <v>0</v>
      </c>
      <c r="L4" s="18">
        <f>TAB_TEST[[#This Row],[Coût2]]-(TAB_TEST[[#This Row],[Coût2]]*TAB_TEST[[#This Row],[% fin2]])</f>
        <v>600</v>
      </c>
      <c r="M4" s="18">
        <f>TAB_TEST[[#This Row],[Reste à charge1]]-TAB_TEST[[#This Row],[Reste à charge2]]</f>
        <v>0</v>
      </c>
    </row>
    <row r="5" spans="1:15" x14ac:dyDescent="0.35">
      <c r="A5" s="16">
        <f>INDEX('Base salariés'!A:A,MATCH(TAB_TEST[[#This Row],[Salarié]],'Base salariés'!B:B,0))</f>
        <v>3439</v>
      </c>
      <c r="B5" s="6" t="s">
        <v>5</v>
      </c>
      <c r="C5" s="6" t="s">
        <v>9</v>
      </c>
      <c r="D5" s="7">
        <v>45020</v>
      </c>
      <c r="E5" s="7">
        <v>45036</v>
      </c>
      <c r="F5" s="17">
        <f>DATEDIF(TAB_TEST[[#This Row],[Date début]],TAB_TEST[[#This Row],[Date fin]],"d")+1</f>
        <v>17</v>
      </c>
      <c r="G5" s="8">
        <v>1000</v>
      </c>
      <c r="H5" s="9">
        <v>0.8</v>
      </c>
      <c r="I5" s="18">
        <f>TAB_TEST[[#This Row],[Coût1]]-(TAB_TEST[[#This Row],[Coût1]]*TAB_TEST[[#This Row],[% fin1]])</f>
        <v>200</v>
      </c>
      <c r="J5" s="10">
        <v>1200</v>
      </c>
      <c r="K5" s="11">
        <v>0.8</v>
      </c>
      <c r="L5" s="18">
        <f>TAB_TEST[[#This Row],[Coût2]]-(TAB_TEST[[#This Row],[Coût2]]*TAB_TEST[[#This Row],[% fin2]])</f>
        <v>240</v>
      </c>
      <c r="M5" s="18">
        <f>TAB_TEST[[#This Row],[Reste à charge1]]-TAB_TEST[[#This Row],[Reste à charge2]]</f>
        <v>-40</v>
      </c>
    </row>
    <row r="6" spans="1:15" x14ac:dyDescent="0.35">
      <c r="A6" s="16">
        <f>INDEX('Base salariés'!A:A,MATCH(TAB_TEST[[#This Row],[Salarié]],'Base salariés'!B:B,0))</f>
        <v>1878</v>
      </c>
      <c r="B6" s="6" t="s">
        <v>6</v>
      </c>
      <c r="C6" s="6" t="s">
        <v>10</v>
      </c>
      <c r="D6" s="7">
        <v>45182</v>
      </c>
      <c r="E6" s="7">
        <v>45184</v>
      </c>
      <c r="F6" s="17">
        <f>DATEDIF(TAB_TEST[[#This Row],[Date début]],TAB_TEST[[#This Row],[Date fin]],"d")+1</f>
        <v>3</v>
      </c>
      <c r="G6" s="8">
        <v>700</v>
      </c>
      <c r="H6" s="9">
        <v>0.3</v>
      </c>
      <c r="I6" s="18">
        <f>TAB_TEST[[#This Row],[Coût1]]-(TAB_TEST[[#This Row],[Coût1]]*TAB_TEST[[#This Row],[% fin1]])</f>
        <v>490</v>
      </c>
      <c r="J6" s="10">
        <v>600</v>
      </c>
      <c r="K6" s="11">
        <v>0.5</v>
      </c>
      <c r="L6" s="18">
        <f>TAB_TEST[[#This Row],[Coût2]]-(TAB_TEST[[#This Row],[Coût2]]*TAB_TEST[[#This Row],[% fin2]])</f>
        <v>300</v>
      </c>
      <c r="M6" s="18">
        <f>TAB_TEST[[#This Row],[Reste à charge1]]-TAB_TEST[[#This Row],[Reste à charge2]]</f>
        <v>190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2" sqref="A2"/>
    </sheetView>
  </sheetViews>
  <sheetFormatPr baseColWidth="10" defaultRowHeight="14.5" x14ac:dyDescent="0.35"/>
  <sheetData>
    <row r="1" spans="1:2" x14ac:dyDescent="0.35">
      <c r="A1" t="s">
        <v>1</v>
      </c>
      <c r="B1" t="s">
        <v>0</v>
      </c>
    </row>
    <row r="2" spans="1:2" x14ac:dyDescent="0.35">
      <c r="A2">
        <v>5739</v>
      </c>
      <c r="B2" t="s">
        <v>3</v>
      </c>
    </row>
    <row r="3" spans="1:2" x14ac:dyDescent="0.35">
      <c r="A3">
        <v>2920</v>
      </c>
      <c r="B3" t="s">
        <v>4</v>
      </c>
    </row>
    <row r="4" spans="1:2" x14ac:dyDescent="0.35">
      <c r="A4">
        <v>3439</v>
      </c>
      <c r="B4" t="s">
        <v>5</v>
      </c>
    </row>
    <row r="5" spans="1:2" x14ac:dyDescent="0.35">
      <c r="A5">
        <v>1878</v>
      </c>
      <c r="B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Formations</vt:lpstr>
      <vt:lpstr>Base salariés</vt:lpstr>
    </vt:vector>
  </TitlesOfParts>
  <Company>Cnam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BOITEL NICOLAS (CPAM AIN)</dc:creator>
  <cp:lastModifiedBy>BOITEL NICOLAS (CPAM AIN)</cp:lastModifiedBy>
  <dcterms:created xsi:type="dcterms:W3CDTF">2023-11-04T07:55:26Z</dcterms:created>
  <dcterms:modified xsi:type="dcterms:W3CDTF">2023-11-04T08:36:20Z</dcterms:modified>
</cp:coreProperties>
</file>