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E:\DOCS UVD\"/>
    </mc:Choice>
  </mc:AlternateContent>
  <xr:revisionPtr revIDLastSave="0" documentId="13_ncr:1_{6E0BE49B-1196-42D9-A850-0DD63A43F822}" xr6:coauthVersionLast="47" xr6:coauthVersionMax="47" xr10:uidLastSave="{00000000-0000-0000-0000-000000000000}"/>
  <bookViews>
    <workbookView xWindow="-120" yWindow="-120" windowWidth="20730" windowHeight="11160" tabRatio="821" firstSheet="4" activeTab="9" xr2:uid="{00000000-000D-0000-FFFF-FFFF00000000}"/>
  </bookViews>
  <sheets>
    <sheet name="PUBLICATION-UVD-bureau" sheetId="28" r:id="rId1"/>
    <sheet name="ACCEUIL" sheetId="27" r:id="rId2"/>
    <sheet name="ZONE PARCELLES-GUEDIAWAYE" sheetId="12" r:id="rId3"/>
    <sheet name="ZONE PIKINE-RUFISQUE" sheetId="15" r:id="rId4"/>
    <sheet name="ZONE KHAR YALLA-GRD YOFF" sheetId="13" r:id="rId5"/>
    <sheet name="ZONE SICAP-FASS" sheetId="14" r:id="rId6"/>
    <sheet name="PUBLICATION" sheetId="4" r:id="rId7"/>
    <sheet name="STATS" sheetId="6" r:id="rId8"/>
    <sheet name="TESTE 20 EQUIPES" sheetId="26" r:id="rId9"/>
    <sheet name="TESTE 14 EQUIPES " sheetId="29" r:id="rId10"/>
  </sheets>
  <definedNames>
    <definedName name="_xlnm._FilterDatabase" localSheetId="6" hidden="1">PUBLICATION!#REF!</definedName>
    <definedName name="ExternalData_1" localSheetId="0" hidden="1">'PUBLICATION-UVD-bureau'!$A$1:$A$544</definedName>
  </definedNames>
  <calcPr calcId="191029" concurrentCalc="0"/>
</workbook>
</file>

<file path=xl/calcChain.xml><?xml version="1.0" encoding="utf-8"?>
<calcChain xmlns="http://schemas.openxmlformats.org/spreadsheetml/2006/main">
  <c r="L93" i="29" l="1"/>
  <c r="K93" i="29"/>
  <c r="I93" i="29"/>
  <c r="F93" i="29"/>
  <c r="L92" i="29"/>
  <c r="K92" i="29"/>
  <c r="I92" i="29"/>
  <c r="F92" i="29"/>
  <c r="L91" i="29"/>
  <c r="K91" i="29"/>
  <c r="I91" i="29"/>
  <c r="F91" i="29"/>
  <c r="L90" i="29"/>
  <c r="K90" i="29"/>
  <c r="I90" i="29"/>
  <c r="F90" i="29"/>
  <c r="L89" i="29"/>
  <c r="K89" i="29"/>
  <c r="I89" i="29"/>
  <c r="F89" i="29"/>
  <c r="L88" i="29"/>
  <c r="K88" i="29"/>
  <c r="I88" i="29"/>
  <c r="F88" i="29"/>
  <c r="L87" i="29"/>
  <c r="K87" i="29"/>
  <c r="I87" i="29"/>
  <c r="F87" i="29"/>
  <c r="L86" i="29"/>
  <c r="K86" i="29"/>
  <c r="I86" i="29"/>
  <c r="F86" i="29"/>
  <c r="L85" i="29"/>
  <c r="K85" i="29"/>
  <c r="I85" i="29"/>
  <c r="F85" i="29"/>
  <c r="L84" i="29"/>
  <c r="K84" i="29"/>
  <c r="I84" i="29"/>
  <c r="F84" i="29"/>
  <c r="L83" i="29"/>
  <c r="K83" i="29"/>
  <c r="I83" i="29"/>
  <c r="F83" i="29"/>
  <c r="L82" i="29"/>
  <c r="K82" i="29"/>
  <c r="I82" i="29"/>
  <c r="F82" i="29"/>
  <c r="L81" i="29"/>
  <c r="K81" i="29"/>
  <c r="I81" i="29"/>
  <c r="F81" i="29"/>
  <c r="L80" i="29"/>
  <c r="K80" i="29"/>
  <c r="I80" i="29"/>
  <c r="F80" i="29"/>
  <c r="L79" i="29"/>
  <c r="K79" i="29"/>
  <c r="I79" i="29"/>
  <c r="F79" i="29"/>
  <c r="L78" i="29"/>
  <c r="K78" i="29"/>
  <c r="I78" i="29"/>
  <c r="F78" i="29"/>
  <c r="L77" i="29"/>
  <c r="K77" i="29"/>
  <c r="I77" i="29"/>
  <c r="F77" i="29"/>
  <c r="L76" i="29"/>
  <c r="K76" i="29"/>
  <c r="I76" i="29"/>
  <c r="F76" i="29"/>
  <c r="L75" i="29"/>
  <c r="K75" i="29"/>
  <c r="I75" i="29"/>
  <c r="F75" i="29"/>
  <c r="L74" i="29"/>
  <c r="K74" i="29"/>
  <c r="I74" i="29"/>
  <c r="F74" i="29"/>
  <c r="L73" i="29"/>
  <c r="K73" i="29"/>
  <c r="I73" i="29"/>
  <c r="F73" i="29"/>
  <c r="L72" i="29"/>
  <c r="K72" i="29"/>
  <c r="I72" i="29"/>
  <c r="F72" i="29"/>
  <c r="L71" i="29"/>
  <c r="K71" i="29"/>
  <c r="I71" i="29"/>
  <c r="F71" i="29"/>
  <c r="L70" i="29"/>
  <c r="K70" i="29"/>
  <c r="I70" i="29"/>
  <c r="F70" i="29"/>
  <c r="L69" i="29"/>
  <c r="K69" i="29"/>
  <c r="I69" i="29"/>
  <c r="F69" i="29"/>
  <c r="L68" i="29"/>
  <c r="K68" i="29"/>
  <c r="I68" i="29"/>
  <c r="F68" i="29"/>
  <c r="L67" i="29"/>
  <c r="K67" i="29"/>
  <c r="I67" i="29"/>
  <c r="F67" i="29"/>
  <c r="L66" i="29"/>
  <c r="K66" i="29"/>
  <c r="I66" i="29"/>
  <c r="F66" i="29"/>
  <c r="L65" i="29"/>
  <c r="K65" i="29"/>
  <c r="I65" i="29"/>
  <c r="F65" i="29"/>
  <c r="L64" i="29"/>
  <c r="K64" i="29"/>
  <c r="I64" i="29"/>
  <c r="F64" i="29"/>
  <c r="L63" i="29"/>
  <c r="K63" i="29"/>
  <c r="I63" i="29"/>
  <c r="F63" i="29"/>
  <c r="L62" i="29"/>
  <c r="K62" i="29"/>
  <c r="I62" i="29"/>
  <c r="F62" i="29"/>
  <c r="L61" i="29"/>
  <c r="K61" i="29"/>
  <c r="I61" i="29"/>
  <c r="F61" i="29"/>
  <c r="L60" i="29"/>
  <c r="K60" i="29"/>
  <c r="I60" i="29"/>
  <c r="F60" i="29"/>
  <c r="L59" i="29"/>
  <c r="K59" i="29"/>
  <c r="I59" i="29"/>
  <c r="F59" i="29"/>
  <c r="L58" i="29"/>
  <c r="K58" i="29"/>
  <c r="I58" i="29"/>
  <c r="F58" i="29"/>
  <c r="L57" i="29"/>
  <c r="K57" i="29"/>
  <c r="I57" i="29"/>
  <c r="F57" i="29"/>
  <c r="L56" i="29"/>
  <c r="K56" i="29"/>
  <c r="I56" i="29"/>
  <c r="F56" i="29"/>
  <c r="L55" i="29"/>
  <c r="K55" i="29"/>
  <c r="I55" i="29"/>
  <c r="F55" i="29"/>
  <c r="L54" i="29"/>
  <c r="K54" i="29"/>
  <c r="I54" i="29"/>
  <c r="F54" i="29"/>
  <c r="L53" i="29"/>
  <c r="K53" i="29"/>
  <c r="I53" i="29"/>
  <c r="F53" i="29"/>
  <c r="L52" i="29"/>
  <c r="K52" i="29"/>
  <c r="I52" i="29"/>
  <c r="F52" i="29"/>
  <c r="L51" i="29"/>
  <c r="K51" i="29"/>
  <c r="I51" i="29"/>
  <c r="F51" i="29"/>
  <c r="L50" i="29"/>
  <c r="K50" i="29"/>
  <c r="I50" i="29"/>
  <c r="F50" i="29"/>
  <c r="L49" i="29"/>
  <c r="K49" i="29"/>
  <c r="I49" i="29"/>
  <c r="F49" i="29"/>
  <c r="L48" i="29"/>
  <c r="K48" i="29"/>
  <c r="I48" i="29"/>
  <c r="F48" i="29"/>
  <c r="L47" i="29"/>
  <c r="K47" i="29"/>
  <c r="I47" i="29"/>
  <c r="F47" i="29"/>
  <c r="L46" i="29"/>
  <c r="K46" i="29"/>
  <c r="I46" i="29"/>
  <c r="F46" i="29"/>
  <c r="L45" i="29"/>
  <c r="K45" i="29"/>
  <c r="I45" i="29"/>
  <c r="F45" i="29"/>
  <c r="L44" i="29"/>
  <c r="K44" i="29"/>
  <c r="I44" i="29"/>
  <c r="F44" i="29"/>
  <c r="L43" i="29"/>
  <c r="K43" i="29"/>
  <c r="I43" i="29"/>
  <c r="F43" i="29"/>
  <c r="L42" i="29"/>
  <c r="K42" i="29"/>
  <c r="I42" i="29"/>
  <c r="F42" i="29"/>
  <c r="L41" i="29"/>
  <c r="K41" i="29"/>
  <c r="I41" i="29"/>
  <c r="F41" i="29"/>
  <c r="L40" i="29"/>
  <c r="K40" i="29"/>
  <c r="I40" i="29"/>
  <c r="F40" i="29"/>
  <c r="L39" i="29"/>
  <c r="K39" i="29"/>
  <c r="I39" i="29"/>
  <c r="F39" i="29"/>
  <c r="L38" i="29"/>
  <c r="K38" i="29"/>
  <c r="I38" i="29"/>
  <c r="F38" i="29"/>
  <c r="L37" i="29"/>
  <c r="K37" i="29"/>
  <c r="I37" i="29"/>
  <c r="F37" i="29"/>
  <c r="L36" i="29"/>
  <c r="K36" i="29"/>
  <c r="I36" i="29"/>
  <c r="F36" i="29"/>
  <c r="L35" i="29"/>
  <c r="K35" i="29"/>
  <c r="I35" i="29"/>
  <c r="F35" i="29"/>
  <c r="L34" i="29"/>
  <c r="K34" i="29"/>
  <c r="I34" i="29"/>
  <c r="F34" i="29"/>
  <c r="L33" i="29"/>
  <c r="K33" i="29"/>
  <c r="I33" i="29"/>
  <c r="F33" i="29"/>
  <c r="L32" i="29"/>
  <c r="K32" i="29"/>
  <c r="I32" i="29"/>
  <c r="F32" i="29"/>
  <c r="L31" i="29"/>
  <c r="K31" i="29"/>
  <c r="I31" i="29"/>
  <c r="F31" i="29"/>
  <c r="L30" i="29"/>
  <c r="K30" i="29"/>
  <c r="I30" i="29"/>
  <c r="F30" i="29"/>
  <c r="L29" i="29"/>
  <c r="K29" i="29"/>
  <c r="I29" i="29"/>
  <c r="F29" i="29"/>
  <c r="L28" i="29"/>
  <c r="K28" i="29"/>
  <c r="I28" i="29"/>
  <c r="F28" i="29"/>
  <c r="L27" i="29"/>
  <c r="K27" i="29"/>
  <c r="I27" i="29"/>
  <c r="F27" i="29"/>
  <c r="L26" i="29"/>
  <c r="K26" i="29"/>
  <c r="I26" i="29"/>
  <c r="F26" i="29"/>
  <c r="L13" i="29"/>
  <c r="X25" i="29"/>
  <c r="K4" i="29"/>
  <c r="K19" i="29"/>
  <c r="L15" i="29"/>
  <c r="R6" i="29"/>
  <c r="S6" i="29"/>
  <c r="Q6" i="29"/>
  <c r="U6" i="29"/>
  <c r="V6" i="29"/>
  <c r="W6" i="29"/>
  <c r="X6" i="29"/>
  <c r="K5" i="29"/>
  <c r="K14" i="29"/>
  <c r="K24" i="29"/>
  <c r="L22" i="29"/>
  <c r="R7" i="29"/>
  <c r="S7" i="29"/>
  <c r="Q7" i="29"/>
  <c r="U7" i="29"/>
  <c r="V7" i="29"/>
  <c r="W7" i="29"/>
  <c r="X7" i="29"/>
  <c r="K6" i="29"/>
  <c r="K20" i="29"/>
  <c r="L16" i="29"/>
  <c r="R8" i="29"/>
  <c r="S8" i="29"/>
  <c r="Q8" i="29"/>
  <c r="U8" i="29"/>
  <c r="V8" i="29"/>
  <c r="W8" i="29"/>
  <c r="X8" i="29"/>
  <c r="K7" i="29"/>
  <c r="K15" i="29"/>
  <c r="K25" i="29"/>
  <c r="L21" i="29"/>
  <c r="R9" i="29"/>
  <c r="S9" i="29"/>
  <c r="Q9" i="29"/>
  <c r="U9" i="29"/>
  <c r="V9" i="29"/>
  <c r="W9" i="29"/>
  <c r="X9" i="29"/>
  <c r="K8" i="29"/>
  <c r="K16" i="29"/>
  <c r="L19" i="29"/>
  <c r="R10" i="29"/>
  <c r="S10" i="29"/>
  <c r="Q10" i="29"/>
  <c r="U10" i="29"/>
  <c r="V10" i="29"/>
  <c r="W10" i="29"/>
  <c r="X10" i="29"/>
  <c r="K9" i="29"/>
  <c r="K21" i="29"/>
  <c r="L14" i="29"/>
  <c r="R11" i="29"/>
  <c r="S11" i="29"/>
  <c r="Q11" i="29"/>
  <c r="U11" i="29"/>
  <c r="V11" i="29"/>
  <c r="W11" i="29"/>
  <c r="X11" i="29"/>
  <c r="K10" i="29"/>
  <c r="K17" i="29"/>
  <c r="L20" i="29"/>
  <c r="R12" i="29"/>
  <c r="S12" i="29"/>
  <c r="Q12" i="29"/>
  <c r="U12" i="29"/>
  <c r="V12" i="29"/>
  <c r="W12" i="29"/>
  <c r="X12" i="29"/>
  <c r="K11" i="29"/>
  <c r="K22" i="29"/>
  <c r="L18" i="29"/>
  <c r="L25" i="29"/>
  <c r="R13" i="29"/>
  <c r="S13" i="29"/>
  <c r="Q13" i="29"/>
  <c r="U13" i="29"/>
  <c r="V13" i="29"/>
  <c r="W13" i="29"/>
  <c r="X13" i="29"/>
  <c r="K12" i="29"/>
  <c r="K18" i="29"/>
  <c r="L23" i="29"/>
  <c r="R14" i="29"/>
  <c r="S14" i="29"/>
  <c r="Q14" i="29"/>
  <c r="U14" i="29"/>
  <c r="V14" i="29"/>
  <c r="W14" i="29"/>
  <c r="X14" i="29"/>
  <c r="K13" i="29"/>
  <c r="K23" i="29"/>
  <c r="L17" i="29"/>
  <c r="L24" i="29"/>
  <c r="R15" i="29"/>
  <c r="S15" i="29"/>
  <c r="Q15" i="29"/>
  <c r="U15" i="29"/>
  <c r="V15" i="29"/>
  <c r="W15" i="29"/>
  <c r="X15" i="29"/>
  <c r="L4" i="29"/>
  <c r="R16" i="29"/>
  <c r="S16" i="29"/>
  <c r="Q16" i="29"/>
  <c r="U16" i="29"/>
  <c r="V16" i="29"/>
  <c r="W16" i="29"/>
  <c r="X16" i="29"/>
  <c r="L5" i="29"/>
  <c r="R17" i="29"/>
  <c r="S17" i="29"/>
  <c r="Q17" i="29"/>
  <c r="U17" i="29"/>
  <c r="V17" i="29"/>
  <c r="W17" i="29"/>
  <c r="X17" i="29"/>
  <c r="L6" i="29"/>
  <c r="R18" i="29"/>
  <c r="S18" i="29"/>
  <c r="Q18" i="29"/>
  <c r="U18" i="29"/>
  <c r="V18" i="29"/>
  <c r="W18" i="29"/>
  <c r="X18" i="29"/>
  <c r="L7" i="29"/>
  <c r="R19" i="29"/>
  <c r="S19" i="29"/>
  <c r="Q19" i="29"/>
  <c r="U19" i="29"/>
  <c r="V19" i="29"/>
  <c r="W19" i="29"/>
  <c r="X19" i="29"/>
  <c r="L8" i="29"/>
  <c r="X20" i="29"/>
  <c r="L9" i="29"/>
  <c r="X21" i="29"/>
  <c r="L10" i="29"/>
  <c r="X22" i="29"/>
  <c r="L11" i="29"/>
  <c r="X23" i="29"/>
  <c r="L12" i="29"/>
  <c r="X24" i="29"/>
  <c r="I25" i="29"/>
  <c r="F25" i="29"/>
  <c r="I24" i="29"/>
  <c r="F24" i="29"/>
  <c r="I23" i="29"/>
  <c r="F23" i="29"/>
  <c r="I22" i="29"/>
  <c r="F22" i="29"/>
  <c r="I21" i="29"/>
  <c r="F21" i="29"/>
  <c r="I20" i="29"/>
  <c r="F20" i="29"/>
  <c r="T19" i="29"/>
  <c r="P19" i="29"/>
  <c r="I19" i="29"/>
  <c r="F19" i="29"/>
  <c r="T18" i="29"/>
  <c r="P18" i="29"/>
  <c r="I18" i="29"/>
  <c r="F18" i="29"/>
  <c r="T17" i="29"/>
  <c r="P17" i="29"/>
  <c r="I17" i="29"/>
  <c r="F17" i="29"/>
  <c r="T16" i="29"/>
  <c r="P16" i="29"/>
  <c r="I16" i="29"/>
  <c r="F16" i="29"/>
  <c r="T15" i="29"/>
  <c r="P15" i="29"/>
  <c r="I15" i="29"/>
  <c r="F15" i="29"/>
  <c r="T14" i="29"/>
  <c r="P14" i="29"/>
  <c r="I14" i="29"/>
  <c r="F14" i="29"/>
  <c r="T13" i="29"/>
  <c r="P13" i="29"/>
  <c r="I13" i="29"/>
  <c r="F13" i="29"/>
  <c r="T12" i="29"/>
  <c r="P12" i="29"/>
  <c r="I12" i="29"/>
  <c r="F12" i="29"/>
  <c r="T11" i="29"/>
  <c r="P11" i="29"/>
  <c r="I11" i="29"/>
  <c r="F11" i="29"/>
  <c r="T10" i="29"/>
  <c r="P10" i="29"/>
  <c r="I10" i="29"/>
  <c r="F10" i="29"/>
  <c r="T9" i="29"/>
  <c r="P9" i="29"/>
  <c r="I9" i="29"/>
  <c r="F9" i="29"/>
  <c r="T8" i="29"/>
  <c r="P8" i="29"/>
  <c r="I8" i="29"/>
  <c r="F8" i="29"/>
  <c r="T7" i="29"/>
  <c r="P7" i="29"/>
  <c r="I7" i="29"/>
  <c r="F7" i="29"/>
  <c r="T6" i="29"/>
  <c r="P6" i="29"/>
  <c r="I6" i="29"/>
  <c r="F6" i="29"/>
  <c r="I5" i="29"/>
  <c r="F5" i="29"/>
  <c r="I4" i="29"/>
  <c r="F4" i="29"/>
  <c r="L93" i="26"/>
  <c r="K93" i="26"/>
  <c r="I93" i="26"/>
  <c r="F93" i="26"/>
  <c r="L92" i="26"/>
  <c r="K92" i="26"/>
  <c r="I92" i="26"/>
  <c r="F92" i="26"/>
  <c r="L91" i="26"/>
  <c r="K91" i="26"/>
  <c r="I91" i="26"/>
  <c r="F91" i="26"/>
  <c r="L90" i="26"/>
  <c r="K90" i="26"/>
  <c r="I90" i="26"/>
  <c r="F90" i="26"/>
  <c r="L89" i="26"/>
  <c r="K89" i="26"/>
  <c r="I89" i="26"/>
  <c r="F89" i="26"/>
  <c r="L88" i="26"/>
  <c r="K88" i="26"/>
  <c r="I88" i="26"/>
  <c r="F88" i="26"/>
  <c r="L87" i="26"/>
  <c r="K87" i="26"/>
  <c r="I87" i="26"/>
  <c r="F87" i="26"/>
  <c r="L86" i="26"/>
  <c r="K86" i="26"/>
  <c r="I86" i="26"/>
  <c r="F86" i="26"/>
  <c r="L85" i="26"/>
  <c r="K85" i="26"/>
  <c r="I85" i="26"/>
  <c r="F85" i="26"/>
  <c r="L84" i="26"/>
  <c r="K84" i="26"/>
  <c r="I84" i="26"/>
  <c r="F84" i="26"/>
  <c r="L83" i="26"/>
  <c r="K83" i="26"/>
  <c r="I83" i="26"/>
  <c r="F83" i="26"/>
  <c r="L82" i="26"/>
  <c r="K82" i="26"/>
  <c r="I82" i="26"/>
  <c r="F82" i="26"/>
  <c r="L81" i="26"/>
  <c r="K81" i="26"/>
  <c r="I81" i="26"/>
  <c r="F81" i="26"/>
  <c r="L80" i="26"/>
  <c r="K80" i="26"/>
  <c r="I80" i="26"/>
  <c r="F80" i="26"/>
  <c r="L79" i="26"/>
  <c r="K79" i="26"/>
  <c r="I79" i="26"/>
  <c r="F79" i="26"/>
  <c r="L78" i="26"/>
  <c r="K78" i="26"/>
  <c r="I78" i="26"/>
  <c r="F78" i="26"/>
  <c r="L77" i="26"/>
  <c r="K77" i="26"/>
  <c r="I77" i="26"/>
  <c r="F77" i="26"/>
  <c r="L76" i="26"/>
  <c r="K76" i="26"/>
  <c r="I76" i="26"/>
  <c r="F76" i="26"/>
  <c r="L75" i="26"/>
  <c r="K75" i="26"/>
  <c r="I75" i="26"/>
  <c r="F75" i="26"/>
  <c r="L74" i="26"/>
  <c r="K74" i="26"/>
  <c r="I74" i="26"/>
  <c r="F74" i="26"/>
  <c r="L73" i="26"/>
  <c r="K73" i="26"/>
  <c r="I73" i="26"/>
  <c r="F73" i="26"/>
  <c r="L72" i="26"/>
  <c r="K72" i="26"/>
  <c r="I72" i="26"/>
  <c r="F72" i="26"/>
  <c r="L71" i="26"/>
  <c r="K71" i="26"/>
  <c r="I71" i="26"/>
  <c r="F71" i="26"/>
  <c r="L70" i="26"/>
  <c r="K70" i="26"/>
  <c r="I70" i="26"/>
  <c r="F70" i="26"/>
  <c r="L69" i="26"/>
  <c r="K69" i="26"/>
  <c r="I69" i="26"/>
  <c r="F69" i="26"/>
  <c r="L68" i="26"/>
  <c r="K68" i="26"/>
  <c r="I68" i="26"/>
  <c r="F68" i="26"/>
  <c r="L67" i="26"/>
  <c r="K67" i="26"/>
  <c r="I67" i="26"/>
  <c r="F67" i="26"/>
  <c r="L66" i="26"/>
  <c r="K66" i="26"/>
  <c r="I66" i="26"/>
  <c r="F66" i="26"/>
  <c r="L65" i="26"/>
  <c r="K65" i="26"/>
  <c r="I65" i="26"/>
  <c r="F65" i="26"/>
  <c r="L64" i="26"/>
  <c r="K64" i="26"/>
  <c r="I64" i="26"/>
  <c r="F64" i="26"/>
  <c r="L63" i="26"/>
  <c r="K63" i="26"/>
  <c r="I63" i="26"/>
  <c r="F63" i="26"/>
  <c r="L62" i="26"/>
  <c r="K62" i="26"/>
  <c r="I62" i="26"/>
  <c r="F62" i="26"/>
  <c r="L61" i="26"/>
  <c r="K61" i="26"/>
  <c r="I61" i="26"/>
  <c r="F61" i="26"/>
  <c r="L60" i="26"/>
  <c r="K60" i="26"/>
  <c r="I60" i="26"/>
  <c r="F60" i="26"/>
  <c r="L59" i="26"/>
  <c r="K59" i="26"/>
  <c r="I59" i="26"/>
  <c r="F59" i="26"/>
  <c r="L58" i="26"/>
  <c r="K58" i="26"/>
  <c r="I58" i="26"/>
  <c r="F58" i="26"/>
  <c r="L57" i="26"/>
  <c r="K57" i="26"/>
  <c r="I57" i="26"/>
  <c r="F57" i="26"/>
  <c r="L56" i="26"/>
  <c r="K56" i="26"/>
  <c r="I56" i="26"/>
  <c r="F56" i="26"/>
  <c r="L55" i="26"/>
  <c r="K55" i="26"/>
  <c r="I55" i="26"/>
  <c r="F55" i="26"/>
  <c r="L54" i="26"/>
  <c r="K54" i="26"/>
  <c r="I54" i="26"/>
  <c r="F54" i="26"/>
  <c r="L53" i="26"/>
  <c r="K53" i="26"/>
  <c r="I53" i="26"/>
  <c r="F53" i="26"/>
  <c r="L52" i="26"/>
  <c r="K52" i="26"/>
  <c r="I52" i="26"/>
  <c r="F52" i="26"/>
  <c r="L51" i="26"/>
  <c r="K51" i="26"/>
  <c r="I51" i="26"/>
  <c r="F51" i="26"/>
  <c r="L50" i="26"/>
  <c r="K50" i="26"/>
  <c r="I50" i="26"/>
  <c r="F50" i="26"/>
  <c r="L49" i="26"/>
  <c r="K49" i="26"/>
  <c r="I49" i="26"/>
  <c r="F49" i="26"/>
  <c r="L48" i="26"/>
  <c r="K48" i="26"/>
  <c r="I48" i="26"/>
  <c r="F48" i="26"/>
  <c r="L47" i="26"/>
  <c r="K47" i="26"/>
  <c r="I47" i="26"/>
  <c r="F47" i="26"/>
  <c r="L46" i="26"/>
  <c r="K46" i="26"/>
  <c r="I46" i="26"/>
  <c r="F46" i="26"/>
  <c r="L45" i="26"/>
  <c r="K45" i="26"/>
  <c r="I45" i="26"/>
  <c r="F45" i="26"/>
  <c r="L44" i="26"/>
  <c r="K44" i="26"/>
  <c r="I44" i="26"/>
  <c r="F44" i="26"/>
  <c r="L43" i="26"/>
  <c r="K43" i="26"/>
  <c r="I43" i="26"/>
  <c r="F43" i="26"/>
  <c r="L42" i="26"/>
  <c r="K42" i="26"/>
  <c r="I42" i="26"/>
  <c r="F42" i="26"/>
  <c r="L41" i="26"/>
  <c r="K41" i="26"/>
  <c r="I41" i="26"/>
  <c r="F41" i="26"/>
  <c r="L40" i="26"/>
  <c r="K40" i="26"/>
  <c r="I40" i="26"/>
  <c r="F40" i="26"/>
  <c r="L39" i="26"/>
  <c r="K39" i="26"/>
  <c r="I39" i="26"/>
  <c r="F39" i="26"/>
  <c r="L38" i="26"/>
  <c r="K38" i="26"/>
  <c r="I38" i="26"/>
  <c r="F38" i="26"/>
  <c r="L37" i="26"/>
  <c r="K37" i="26"/>
  <c r="I37" i="26"/>
  <c r="F37" i="26"/>
  <c r="L36" i="26"/>
  <c r="K36" i="26"/>
  <c r="I36" i="26"/>
  <c r="F36" i="26"/>
  <c r="L35" i="26"/>
  <c r="K35" i="26"/>
  <c r="I35" i="26"/>
  <c r="F35" i="26"/>
  <c r="L34" i="26"/>
  <c r="K34" i="26"/>
  <c r="I34" i="26"/>
  <c r="F34" i="26"/>
  <c r="L33" i="26"/>
  <c r="K33" i="26"/>
  <c r="I33" i="26"/>
  <c r="F33" i="26"/>
  <c r="L32" i="26"/>
  <c r="K32" i="26"/>
  <c r="I32" i="26"/>
  <c r="F32" i="26"/>
  <c r="L31" i="26"/>
  <c r="K31" i="26"/>
  <c r="I31" i="26"/>
  <c r="F31" i="26"/>
  <c r="L30" i="26"/>
  <c r="K30" i="26"/>
  <c r="I30" i="26"/>
  <c r="F30" i="26"/>
  <c r="L29" i="26"/>
  <c r="K29" i="26"/>
  <c r="I29" i="26"/>
  <c r="F29" i="26"/>
  <c r="L28" i="26"/>
  <c r="K28" i="26"/>
  <c r="I28" i="26"/>
  <c r="F28" i="26"/>
  <c r="L27" i="26"/>
  <c r="K27" i="26"/>
  <c r="I27" i="26"/>
  <c r="F27" i="26"/>
  <c r="L26" i="26"/>
  <c r="K26" i="26"/>
  <c r="I26" i="26"/>
  <c r="F26" i="26"/>
  <c r="L13" i="26"/>
  <c r="R25" i="26"/>
  <c r="S25" i="26"/>
  <c r="Q25" i="26"/>
  <c r="U25" i="26"/>
  <c r="V25" i="26"/>
  <c r="W25" i="26"/>
  <c r="X25" i="26"/>
  <c r="T25" i="26"/>
  <c r="K4" i="26"/>
  <c r="K19" i="26"/>
  <c r="L15" i="26"/>
  <c r="R6" i="26"/>
  <c r="S6" i="26"/>
  <c r="Q6" i="26"/>
  <c r="U6" i="26"/>
  <c r="V6" i="26"/>
  <c r="W6" i="26"/>
  <c r="X6" i="26"/>
  <c r="K5" i="26"/>
  <c r="K14" i="26"/>
  <c r="K24" i="26"/>
  <c r="L22" i="26"/>
  <c r="R7" i="26"/>
  <c r="S7" i="26"/>
  <c r="Q7" i="26"/>
  <c r="U7" i="26"/>
  <c r="V7" i="26"/>
  <c r="W7" i="26"/>
  <c r="X7" i="26"/>
  <c r="K6" i="26"/>
  <c r="K20" i="26"/>
  <c r="L16" i="26"/>
  <c r="R8" i="26"/>
  <c r="S8" i="26"/>
  <c r="Q8" i="26"/>
  <c r="U8" i="26"/>
  <c r="V8" i="26"/>
  <c r="W8" i="26"/>
  <c r="X8" i="26"/>
  <c r="K7" i="26"/>
  <c r="K15" i="26"/>
  <c r="K25" i="26"/>
  <c r="L21" i="26"/>
  <c r="R9" i="26"/>
  <c r="S9" i="26"/>
  <c r="Q9" i="26"/>
  <c r="U9" i="26"/>
  <c r="V9" i="26"/>
  <c r="W9" i="26"/>
  <c r="X9" i="26"/>
  <c r="K8" i="26"/>
  <c r="K16" i="26"/>
  <c r="L19" i="26"/>
  <c r="R10" i="26"/>
  <c r="S10" i="26"/>
  <c r="Q10" i="26"/>
  <c r="U10" i="26"/>
  <c r="V10" i="26"/>
  <c r="W10" i="26"/>
  <c r="X10" i="26"/>
  <c r="K9" i="26"/>
  <c r="K21" i="26"/>
  <c r="L14" i="26"/>
  <c r="R11" i="26"/>
  <c r="S11" i="26"/>
  <c r="Q11" i="26"/>
  <c r="U11" i="26"/>
  <c r="V11" i="26"/>
  <c r="W11" i="26"/>
  <c r="X11" i="26"/>
  <c r="K10" i="26"/>
  <c r="K17" i="26"/>
  <c r="L20" i="26"/>
  <c r="R12" i="26"/>
  <c r="S12" i="26"/>
  <c r="Q12" i="26"/>
  <c r="U12" i="26"/>
  <c r="V12" i="26"/>
  <c r="W12" i="26"/>
  <c r="X12" i="26"/>
  <c r="K11" i="26"/>
  <c r="K22" i="26"/>
  <c r="L18" i="26"/>
  <c r="L25" i="26"/>
  <c r="R13" i="26"/>
  <c r="S13" i="26"/>
  <c r="Q13" i="26"/>
  <c r="U13" i="26"/>
  <c r="V13" i="26"/>
  <c r="W13" i="26"/>
  <c r="X13" i="26"/>
  <c r="K12" i="26"/>
  <c r="K18" i="26"/>
  <c r="L23" i="26"/>
  <c r="R14" i="26"/>
  <c r="S14" i="26"/>
  <c r="Q14" i="26"/>
  <c r="U14" i="26"/>
  <c r="V14" i="26"/>
  <c r="W14" i="26"/>
  <c r="X14" i="26"/>
  <c r="K13" i="26"/>
  <c r="K23" i="26"/>
  <c r="L17" i="26"/>
  <c r="L24" i="26"/>
  <c r="R15" i="26"/>
  <c r="S15" i="26"/>
  <c r="Q15" i="26"/>
  <c r="U15" i="26"/>
  <c r="V15" i="26"/>
  <c r="W15" i="26"/>
  <c r="X15" i="26"/>
  <c r="L4" i="26"/>
  <c r="R16" i="26"/>
  <c r="S16" i="26"/>
  <c r="Q16" i="26"/>
  <c r="U16" i="26"/>
  <c r="V16" i="26"/>
  <c r="W16" i="26"/>
  <c r="X16" i="26"/>
  <c r="L5" i="26"/>
  <c r="R17" i="26"/>
  <c r="S17" i="26"/>
  <c r="Q17" i="26"/>
  <c r="U17" i="26"/>
  <c r="V17" i="26"/>
  <c r="W17" i="26"/>
  <c r="X17" i="26"/>
  <c r="L6" i="26"/>
  <c r="R18" i="26"/>
  <c r="S18" i="26"/>
  <c r="Q18" i="26"/>
  <c r="U18" i="26"/>
  <c r="V18" i="26"/>
  <c r="W18" i="26"/>
  <c r="X18" i="26"/>
  <c r="L7" i="26"/>
  <c r="R19" i="26"/>
  <c r="S19" i="26"/>
  <c r="Q19" i="26"/>
  <c r="U19" i="26"/>
  <c r="V19" i="26"/>
  <c r="W19" i="26"/>
  <c r="X19" i="26"/>
  <c r="L8" i="26"/>
  <c r="R20" i="26"/>
  <c r="S20" i="26"/>
  <c r="Q20" i="26"/>
  <c r="U20" i="26"/>
  <c r="V20" i="26"/>
  <c r="W20" i="26"/>
  <c r="X20" i="26"/>
  <c r="L9" i="26"/>
  <c r="R21" i="26"/>
  <c r="S21" i="26"/>
  <c r="Q21" i="26"/>
  <c r="U21" i="26"/>
  <c r="V21" i="26"/>
  <c r="W21" i="26"/>
  <c r="X21" i="26"/>
  <c r="L10" i="26"/>
  <c r="R22" i="26"/>
  <c r="S22" i="26"/>
  <c r="Q22" i="26"/>
  <c r="U22" i="26"/>
  <c r="V22" i="26"/>
  <c r="W22" i="26"/>
  <c r="X22" i="26"/>
  <c r="L11" i="26"/>
  <c r="R23" i="26"/>
  <c r="S23" i="26"/>
  <c r="Q23" i="26"/>
  <c r="U23" i="26"/>
  <c r="V23" i="26"/>
  <c r="W23" i="26"/>
  <c r="X23" i="26"/>
  <c r="L12" i="26"/>
  <c r="R24" i="26"/>
  <c r="S24" i="26"/>
  <c r="Q24" i="26"/>
  <c r="U24" i="26"/>
  <c r="V24" i="26"/>
  <c r="W24" i="26"/>
  <c r="X24" i="26"/>
  <c r="P25" i="26"/>
  <c r="I25" i="26"/>
  <c r="F25" i="26"/>
  <c r="T24" i="26"/>
  <c r="P24" i="26"/>
  <c r="I24" i="26"/>
  <c r="F24" i="26"/>
  <c r="T23" i="26"/>
  <c r="P23" i="26"/>
  <c r="I23" i="26"/>
  <c r="F23" i="26"/>
  <c r="T22" i="26"/>
  <c r="P22" i="26"/>
  <c r="I22" i="26"/>
  <c r="F22" i="26"/>
  <c r="T21" i="26"/>
  <c r="P21" i="26"/>
  <c r="I21" i="26"/>
  <c r="F21" i="26"/>
  <c r="T20" i="26"/>
  <c r="P20" i="26"/>
  <c r="I20" i="26"/>
  <c r="F20" i="26"/>
  <c r="T19" i="26"/>
  <c r="P19" i="26"/>
  <c r="I19" i="26"/>
  <c r="F19" i="26"/>
  <c r="T18" i="26"/>
  <c r="P18" i="26"/>
  <c r="I18" i="26"/>
  <c r="F18" i="26"/>
  <c r="T17" i="26"/>
  <c r="P17" i="26"/>
  <c r="I17" i="26"/>
  <c r="F17" i="26"/>
  <c r="T16" i="26"/>
  <c r="P16" i="26"/>
  <c r="I16" i="26"/>
  <c r="F16" i="26"/>
  <c r="T15" i="26"/>
  <c r="P15" i="26"/>
  <c r="I15" i="26"/>
  <c r="F15" i="26"/>
  <c r="T14" i="26"/>
  <c r="P14" i="26"/>
  <c r="I14" i="26"/>
  <c r="F14" i="26"/>
  <c r="T13" i="26"/>
  <c r="P13" i="26"/>
  <c r="I13" i="26"/>
  <c r="F13" i="26"/>
  <c r="T12" i="26"/>
  <c r="P12" i="26"/>
  <c r="I12" i="26"/>
  <c r="F12" i="26"/>
  <c r="T11" i="26"/>
  <c r="P11" i="26"/>
  <c r="I11" i="26"/>
  <c r="F11" i="26"/>
  <c r="T10" i="26"/>
  <c r="P10" i="26"/>
  <c r="I10" i="26"/>
  <c r="F10" i="26"/>
  <c r="T9" i="26"/>
  <c r="P9" i="26"/>
  <c r="I9" i="26"/>
  <c r="F9" i="26"/>
  <c r="T8" i="26"/>
  <c r="P8" i="26"/>
  <c r="I8" i="26"/>
  <c r="F8" i="26"/>
  <c r="T7" i="26"/>
  <c r="P7" i="26"/>
  <c r="I7" i="26"/>
  <c r="F7" i="26"/>
  <c r="T6" i="26"/>
  <c r="P6" i="26"/>
  <c r="I6" i="26"/>
  <c r="F6" i="26"/>
  <c r="I5" i="26"/>
  <c r="F5" i="26"/>
  <c r="I4" i="26"/>
  <c r="F4" i="26"/>
  <c r="L93" i="14"/>
  <c r="K93" i="14"/>
  <c r="I93" i="14"/>
  <c r="F93" i="14"/>
  <c r="L92" i="14"/>
  <c r="K92" i="14"/>
  <c r="I92" i="14"/>
  <c r="F92" i="14"/>
  <c r="L91" i="14"/>
  <c r="K91" i="14"/>
  <c r="I91" i="14"/>
  <c r="F91" i="14"/>
  <c r="L90" i="14"/>
  <c r="K90" i="14"/>
  <c r="I90" i="14"/>
  <c r="F90" i="14"/>
  <c r="L89" i="14"/>
  <c r="K89" i="14"/>
  <c r="I89" i="14"/>
  <c r="F89" i="14"/>
  <c r="L88" i="14"/>
  <c r="K88" i="14"/>
  <c r="I88" i="14"/>
  <c r="F88" i="14"/>
  <c r="L87" i="14"/>
  <c r="K87" i="14"/>
  <c r="I87" i="14"/>
  <c r="F87" i="14"/>
  <c r="L86" i="14"/>
  <c r="K86" i="14"/>
  <c r="I86" i="14"/>
  <c r="F86" i="14"/>
  <c r="L85" i="14"/>
  <c r="K85" i="14"/>
  <c r="I85" i="14"/>
  <c r="F85" i="14"/>
  <c r="L84" i="14"/>
  <c r="K84" i="14"/>
  <c r="I84" i="14"/>
  <c r="F84" i="14"/>
  <c r="L83" i="14"/>
  <c r="K83" i="14"/>
  <c r="I83" i="14"/>
  <c r="F83" i="14"/>
  <c r="L82" i="14"/>
  <c r="K82" i="14"/>
  <c r="I82" i="14"/>
  <c r="F82" i="14"/>
  <c r="L81" i="14"/>
  <c r="K81" i="14"/>
  <c r="I81" i="14"/>
  <c r="F81" i="14"/>
  <c r="L80" i="14"/>
  <c r="K80" i="14"/>
  <c r="I80" i="14"/>
  <c r="F80" i="14"/>
  <c r="L79" i="14"/>
  <c r="K79" i="14"/>
  <c r="I79" i="14"/>
  <c r="F79" i="14"/>
  <c r="L78" i="14"/>
  <c r="K78" i="14"/>
  <c r="I78" i="14"/>
  <c r="F78" i="14"/>
  <c r="L77" i="14"/>
  <c r="K77" i="14"/>
  <c r="I77" i="14"/>
  <c r="F77" i="14"/>
  <c r="L76" i="14"/>
  <c r="K76" i="14"/>
  <c r="I76" i="14"/>
  <c r="F76" i="14"/>
  <c r="L75" i="14"/>
  <c r="K75" i="14"/>
  <c r="I75" i="14"/>
  <c r="F75" i="14"/>
  <c r="L74" i="14"/>
  <c r="K74" i="14"/>
  <c r="I74" i="14"/>
  <c r="F74" i="14"/>
  <c r="L73" i="14"/>
  <c r="K73" i="14"/>
  <c r="I73" i="14"/>
  <c r="F73" i="14"/>
  <c r="L72" i="14"/>
  <c r="K72" i="14"/>
  <c r="I72" i="14"/>
  <c r="F72" i="14"/>
  <c r="L71" i="14"/>
  <c r="K71" i="14"/>
  <c r="I71" i="14"/>
  <c r="F71" i="14"/>
  <c r="L70" i="14"/>
  <c r="K70" i="14"/>
  <c r="I70" i="14"/>
  <c r="F70" i="14"/>
  <c r="L69" i="14"/>
  <c r="K69" i="14"/>
  <c r="I69" i="14"/>
  <c r="F69" i="14"/>
  <c r="L68" i="14"/>
  <c r="K68" i="14"/>
  <c r="I68" i="14"/>
  <c r="F68" i="14"/>
  <c r="L67" i="14"/>
  <c r="K67" i="14"/>
  <c r="I67" i="14"/>
  <c r="F67" i="14"/>
  <c r="L66" i="14"/>
  <c r="K66" i="14"/>
  <c r="I66" i="14"/>
  <c r="F66" i="14"/>
  <c r="L65" i="14"/>
  <c r="K65" i="14"/>
  <c r="I65" i="14"/>
  <c r="F65" i="14"/>
  <c r="L64" i="14"/>
  <c r="K64" i="14"/>
  <c r="I64" i="14"/>
  <c r="F64" i="14"/>
  <c r="L63" i="14"/>
  <c r="K63" i="14"/>
  <c r="I63" i="14"/>
  <c r="F63" i="14"/>
  <c r="L62" i="14"/>
  <c r="K62" i="14"/>
  <c r="I62" i="14"/>
  <c r="F62" i="14"/>
  <c r="L61" i="14"/>
  <c r="K61" i="14"/>
  <c r="I61" i="14"/>
  <c r="F61" i="14"/>
  <c r="L60" i="14"/>
  <c r="K60" i="14"/>
  <c r="I60" i="14"/>
  <c r="F60" i="14"/>
  <c r="L59" i="14"/>
  <c r="K59" i="14"/>
  <c r="I59" i="14"/>
  <c r="F59" i="14"/>
  <c r="L58" i="14"/>
  <c r="K58" i="14"/>
  <c r="I58" i="14"/>
  <c r="F58" i="14"/>
  <c r="L57" i="14"/>
  <c r="K57" i="14"/>
  <c r="I57" i="14"/>
  <c r="F57" i="14"/>
  <c r="L56" i="14"/>
  <c r="K56" i="14"/>
  <c r="I56" i="14"/>
  <c r="F56" i="14"/>
  <c r="L55" i="14"/>
  <c r="K55" i="14"/>
  <c r="I55" i="14"/>
  <c r="F55" i="14"/>
  <c r="L54" i="14"/>
  <c r="K54" i="14"/>
  <c r="I54" i="14"/>
  <c r="F54" i="14"/>
  <c r="L53" i="14"/>
  <c r="K53" i="14"/>
  <c r="I53" i="14"/>
  <c r="F53" i="14"/>
  <c r="L52" i="14"/>
  <c r="K52" i="14"/>
  <c r="I52" i="14"/>
  <c r="F52" i="14"/>
  <c r="L51" i="14"/>
  <c r="K51" i="14"/>
  <c r="I51" i="14"/>
  <c r="F51" i="14"/>
  <c r="L50" i="14"/>
  <c r="K50" i="14"/>
  <c r="I50" i="14"/>
  <c r="F50" i="14"/>
  <c r="L49" i="14"/>
  <c r="K49" i="14"/>
  <c r="I49" i="14"/>
  <c r="F49" i="14"/>
  <c r="L48" i="14"/>
  <c r="K48" i="14"/>
  <c r="I48" i="14"/>
  <c r="F48" i="14"/>
  <c r="L47" i="14"/>
  <c r="K47" i="14"/>
  <c r="I47" i="14"/>
  <c r="F47" i="14"/>
  <c r="L46" i="14"/>
  <c r="K46" i="14"/>
  <c r="I46" i="14"/>
  <c r="F46" i="14"/>
  <c r="L45" i="14"/>
  <c r="K45" i="14"/>
  <c r="I45" i="14"/>
  <c r="F45" i="14"/>
  <c r="L44" i="14"/>
  <c r="K44" i="14"/>
  <c r="I44" i="14"/>
  <c r="F44" i="14"/>
  <c r="L43" i="14"/>
  <c r="K43" i="14"/>
  <c r="I43" i="14"/>
  <c r="F43" i="14"/>
  <c r="L42" i="14"/>
  <c r="K42" i="14"/>
  <c r="I42" i="14"/>
  <c r="F42" i="14"/>
  <c r="L41" i="14"/>
  <c r="K41" i="14"/>
  <c r="I41" i="14"/>
  <c r="F41" i="14"/>
  <c r="L40" i="14"/>
  <c r="K40" i="14"/>
  <c r="I40" i="14"/>
  <c r="F40" i="14"/>
  <c r="L39" i="14"/>
  <c r="K39" i="14"/>
  <c r="I39" i="14"/>
  <c r="F39" i="14"/>
  <c r="L38" i="14"/>
  <c r="K38" i="14"/>
  <c r="I38" i="14"/>
  <c r="F38" i="14"/>
  <c r="L37" i="14"/>
  <c r="K37" i="14"/>
  <c r="I37" i="14"/>
  <c r="F37" i="14"/>
  <c r="L36" i="14"/>
  <c r="K36" i="14"/>
  <c r="I36" i="14"/>
  <c r="F36" i="14"/>
  <c r="L35" i="14"/>
  <c r="K35" i="14"/>
  <c r="I35" i="14"/>
  <c r="F35" i="14"/>
  <c r="L34" i="14"/>
  <c r="K34" i="14"/>
  <c r="I34" i="14"/>
  <c r="F34" i="14"/>
  <c r="L33" i="14"/>
  <c r="K33" i="14"/>
  <c r="I33" i="14"/>
  <c r="F33" i="14"/>
  <c r="L32" i="14"/>
  <c r="K32" i="14"/>
  <c r="I32" i="14"/>
  <c r="F32" i="14"/>
  <c r="L31" i="14"/>
  <c r="K31" i="14"/>
  <c r="I31" i="14"/>
  <c r="F31" i="14"/>
  <c r="L30" i="14"/>
  <c r="K30" i="14"/>
  <c r="I30" i="14"/>
  <c r="F30" i="14"/>
  <c r="L29" i="14"/>
  <c r="K29" i="14"/>
  <c r="I29" i="14"/>
  <c r="F29" i="14"/>
  <c r="L28" i="14"/>
  <c r="K28" i="14"/>
  <c r="I28" i="14"/>
  <c r="F28" i="14"/>
  <c r="L27" i="14"/>
  <c r="K27" i="14"/>
  <c r="I27" i="14"/>
  <c r="F27" i="14"/>
  <c r="L26" i="14"/>
  <c r="K26" i="14"/>
  <c r="I26" i="14"/>
  <c r="F26" i="14"/>
  <c r="L25" i="14"/>
  <c r="K25" i="14"/>
  <c r="I25" i="14"/>
  <c r="F25" i="14"/>
  <c r="L24" i="14"/>
  <c r="K24" i="14"/>
  <c r="I24" i="14"/>
  <c r="F24" i="14"/>
  <c r="L23" i="14"/>
  <c r="K23" i="14"/>
  <c r="I23" i="14"/>
  <c r="F23" i="14"/>
  <c r="L22" i="14"/>
  <c r="K22" i="14"/>
  <c r="I22" i="14"/>
  <c r="F22" i="14"/>
  <c r="L21" i="14"/>
  <c r="K21" i="14"/>
  <c r="I21" i="14"/>
  <c r="F21" i="14"/>
  <c r="L20" i="14"/>
  <c r="K20" i="14"/>
  <c r="I20" i="14"/>
  <c r="F20" i="14"/>
  <c r="L19" i="14"/>
  <c r="K19" i="14"/>
  <c r="I19" i="14"/>
  <c r="F19" i="14"/>
  <c r="L18" i="14"/>
  <c r="K18" i="14"/>
  <c r="I18" i="14"/>
  <c r="F18" i="14"/>
  <c r="L17" i="14"/>
  <c r="K17" i="14"/>
  <c r="I17" i="14"/>
  <c r="F17" i="14"/>
  <c r="L16" i="14"/>
  <c r="K16" i="14"/>
  <c r="I16" i="14"/>
  <c r="F16" i="14"/>
  <c r="K13" i="14"/>
  <c r="L5" i="14"/>
  <c r="R15" i="14"/>
  <c r="S15" i="14"/>
  <c r="Q15" i="14"/>
  <c r="U15" i="14"/>
  <c r="V15" i="14"/>
  <c r="W15" i="14"/>
  <c r="X15" i="14"/>
  <c r="T15" i="14"/>
  <c r="K9" i="14"/>
  <c r="L4" i="14"/>
  <c r="L15" i="14"/>
  <c r="R6" i="14"/>
  <c r="S6" i="14"/>
  <c r="Q6" i="14"/>
  <c r="U6" i="14"/>
  <c r="V6" i="14"/>
  <c r="W6" i="14"/>
  <c r="X6" i="14"/>
  <c r="K4" i="14"/>
  <c r="K14" i="14"/>
  <c r="L10" i="14"/>
  <c r="R7" i="14"/>
  <c r="S7" i="14"/>
  <c r="Q7" i="14"/>
  <c r="U7" i="14"/>
  <c r="V7" i="14"/>
  <c r="W7" i="14"/>
  <c r="X7" i="14"/>
  <c r="K5" i="14"/>
  <c r="L9" i="14"/>
  <c r="R8" i="14"/>
  <c r="S8" i="14"/>
  <c r="Q8" i="14"/>
  <c r="U8" i="14"/>
  <c r="V8" i="14"/>
  <c r="W8" i="14"/>
  <c r="X8" i="14"/>
  <c r="K10" i="14"/>
  <c r="K15" i="14"/>
  <c r="L8" i="14"/>
  <c r="R9" i="14"/>
  <c r="S9" i="14"/>
  <c r="Q9" i="14"/>
  <c r="U9" i="14"/>
  <c r="V9" i="14"/>
  <c r="W9" i="14"/>
  <c r="X9" i="14"/>
  <c r="K6" i="14"/>
  <c r="L13" i="14"/>
  <c r="R10" i="14"/>
  <c r="S10" i="14"/>
  <c r="Q10" i="14"/>
  <c r="U10" i="14"/>
  <c r="V10" i="14"/>
  <c r="W10" i="14"/>
  <c r="X10" i="14"/>
  <c r="K11" i="14"/>
  <c r="L7" i="14"/>
  <c r="L14" i="14"/>
  <c r="R11" i="14"/>
  <c r="S11" i="14"/>
  <c r="Q11" i="14"/>
  <c r="U11" i="14"/>
  <c r="V11" i="14"/>
  <c r="W11" i="14"/>
  <c r="X11" i="14"/>
  <c r="K7" i="14"/>
  <c r="L12" i="14"/>
  <c r="R12" i="14"/>
  <c r="S12" i="14"/>
  <c r="Q12" i="14"/>
  <c r="U12" i="14"/>
  <c r="V12" i="14"/>
  <c r="W12" i="14"/>
  <c r="X12" i="14"/>
  <c r="K12" i="14"/>
  <c r="L6" i="14"/>
  <c r="R13" i="14"/>
  <c r="S13" i="14"/>
  <c r="Q13" i="14"/>
  <c r="U13" i="14"/>
  <c r="V13" i="14"/>
  <c r="W13" i="14"/>
  <c r="X13" i="14"/>
  <c r="K8" i="14"/>
  <c r="L11" i="14"/>
  <c r="R14" i="14"/>
  <c r="S14" i="14"/>
  <c r="Q14" i="14"/>
  <c r="U14" i="14"/>
  <c r="V14" i="14"/>
  <c r="W14" i="14"/>
  <c r="X14" i="14"/>
  <c r="P15" i="14"/>
  <c r="I15" i="14"/>
  <c r="F15" i="14"/>
  <c r="T14" i="14"/>
  <c r="P14" i="14"/>
  <c r="I14" i="14"/>
  <c r="F14" i="14"/>
  <c r="T13" i="14"/>
  <c r="P13" i="14"/>
  <c r="I13" i="14"/>
  <c r="F13" i="14"/>
  <c r="T12" i="14"/>
  <c r="P12" i="14"/>
  <c r="I12" i="14"/>
  <c r="F12" i="14"/>
  <c r="T11" i="14"/>
  <c r="P11" i="14"/>
  <c r="I11" i="14"/>
  <c r="F11" i="14"/>
  <c r="T10" i="14"/>
  <c r="P10" i="14"/>
  <c r="I10" i="14"/>
  <c r="F10" i="14"/>
  <c r="T9" i="14"/>
  <c r="P9" i="14"/>
  <c r="I9" i="14"/>
  <c r="F9" i="14"/>
  <c r="T8" i="14"/>
  <c r="P8" i="14"/>
  <c r="I8" i="14"/>
  <c r="F8" i="14"/>
  <c r="T7" i="14"/>
  <c r="P7" i="14"/>
  <c r="I7" i="14"/>
  <c r="F7" i="14"/>
  <c r="T6" i="14"/>
  <c r="P6" i="14"/>
  <c r="I6" i="14"/>
  <c r="F6" i="14"/>
  <c r="I5" i="14"/>
  <c r="F5" i="14"/>
  <c r="I4" i="14"/>
  <c r="F4" i="14"/>
  <c r="L93" i="13"/>
  <c r="K93" i="13"/>
  <c r="I93" i="13"/>
  <c r="F93" i="13"/>
  <c r="L92" i="13"/>
  <c r="K92" i="13"/>
  <c r="I92" i="13"/>
  <c r="F92" i="13"/>
  <c r="L91" i="13"/>
  <c r="K91" i="13"/>
  <c r="I91" i="13"/>
  <c r="F91" i="13"/>
  <c r="L90" i="13"/>
  <c r="K90" i="13"/>
  <c r="I90" i="13"/>
  <c r="F90" i="13"/>
  <c r="L89" i="13"/>
  <c r="K89" i="13"/>
  <c r="I89" i="13"/>
  <c r="F89" i="13"/>
  <c r="L88" i="13"/>
  <c r="K88" i="13"/>
  <c r="I88" i="13"/>
  <c r="F88" i="13"/>
  <c r="L87" i="13"/>
  <c r="K87" i="13"/>
  <c r="I87" i="13"/>
  <c r="F87" i="13"/>
  <c r="L86" i="13"/>
  <c r="K86" i="13"/>
  <c r="I86" i="13"/>
  <c r="F86" i="13"/>
  <c r="L85" i="13"/>
  <c r="K85" i="13"/>
  <c r="I85" i="13"/>
  <c r="F85" i="13"/>
  <c r="L84" i="13"/>
  <c r="K84" i="13"/>
  <c r="I84" i="13"/>
  <c r="F84" i="13"/>
  <c r="L83" i="13"/>
  <c r="K83" i="13"/>
  <c r="I83" i="13"/>
  <c r="F83" i="13"/>
  <c r="L82" i="13"/>
  <c r="K82" i="13"/>
  <c r="I82" i="13"/>
  <c r="F82" i="13"/>
  <c r="L81" i="13"/>
  <c r="K81" i="13"/>
  <c r="I81" i="13"/>
  <c r="F81" i="13"/>
  <c r="L80" i="13"/>
  <c r="K80" i="13"/>
  <c r="I80" i="13"/>
  <c r="F80" i="13"/>
  <c r="L79" i="13"/>
  <c r="K79" i="13"/>
  <c r="I79" i="13"/>
  <c r="F79" i="13"/>
  <c r="L78" i="13"/>
  <c r="K78" i="13"/>
  <c r="I78" i="13"/>
  <c r="F78" i="13"/>
  <c r="L77" i="13"/>
  <c r="K77" i="13"/>
  <c r="I77" i="13"/>
  <c r="F77" i="13"/>
  <c r="L76" i="13"/>
  <c r="K76" i="13"/>
  <c r="I76" i="13"/>
  <c r="F76" i="13"/>
  <c r="L75" i="13"/>
  <c r="K75" i="13"/>
  <c r="I75" i="13"/>
  <c r="F75" i="13"/>
  <c r="L74" i="13"/>
  <c r="K74" i="13"/>
  <c r="I74" i="13"/>
  <c r="F74" i="13"/>
  <c r="L73" i="13"/>
  <c r="K73" i="13"/>
  <c r="I73" i="13"/>
  <c r="F73" i="13"/>
  <c r="L72" i="13"/>
  <c r="K72" i="13"/>
  <c r="I72" i="13"/>
  <c r="F72" i="13"/>
  <c r="L71" i="13"/>
  <c r="K71" i="13"/>
  <c r="I71" i="13"/>
  <c r="F71" i="13"/>
  <c r="L70" i="13"/>
  <c r="K70" i="13"/>
  <c r="I70" i="13"/>
  <c r="F70" i="13"/>
  <c r="L69" i="13"/>
  <c r="K69" i="13"/>
  <c r="I69" i="13"/>
  <c r="F69" i="13"/>
  <c r="L68" i="13"/>
  <c r="K68" i="13"/>
  <c r="I68" i="13"/>
  <c r="F68" i="13"/>
  <c r="L67" i="13"/>
  <c r="K67" i="13"/>
  <c r="I67" i="13"/>
  <c r="F67" i="13"/>
  <c r="L66" i="13"/>
  <c r="K66" i="13"/>
  <c r="I66" i="13"/>
  <c r="F66" i="13"/>
  <c r="L65" i="13"/>
  <c r="K65" i="13"/>
  <c r="I65" i="13"/>
  <c r="F65" i="13"/>
  <c r="L64" i="13"/>
  <c r="K64" i="13"/>
  <c r="I64" i="13"/>
  <c r="F64" i="13"/>
  <c r="L63" i="13"/>
  <c r="K63" i="13"/>
  <c r="I63" i="13"/>
  <c r="F63" i="13"/>
  <c r="L62" i="13"/>
  <c r="K62" i="13"/>
  <c r="I62" i="13"/>
  <c r="F62" i="13"/>
  <c r="L61" i="13"/>
  <c r="K61" i="13"/>
  <c r="I61" i="13"/>
  <c r="F61" i="13"/>
  <c r="L60" i="13"/>
  <c r="K60" i="13"/>
  <c r="I60" i="13"/>
  <c r="F60" i="13"/>
  <c r="L59" i="13"/>
  <c r="K59" i="13"/>
  <c r="I59" i="13"/>
  <c r="F59" i="13"/>
  <c r="L58" i="13"/>
  <c r="K58" i="13"/>
  <c r="I58" i="13"/>
  <c r="F58" i="13"/>
  <c r="L57" i="13"/>
  <c r="K57" i="13"/>
  <c r="I57" i="13"/>
  <c r="F57" i="13"/>
  <c r="L56" i="13"/>
  <c r="K56" i="13"/>
  <c r="I56" i="13"/>
  <c r="F56" i="13"/>
  <c r="L55" i="13"/>
  <c r="K55" i="13"/>
  <c r="I55" i="13"/>
  <c r="F55" i="13"/>
  <c r="L54" i="13"/>
  <c r="K54" i="13"/>
  <c r="I54" i="13"/>
  <c r="F54" i="13"/>
  <c r="L53" i="13"/>
  <c r="K53" i="13"/>
  <c r="I53" i="13"/>
  <c r="F53" i="13"/>
  <c r="L52" i="13"/>
  <c r="K52" i="13"/>
  <c r="I52" i="13"/>
  <c r="F52" i="13"/>
  <c r="L51" i="13"/>
  <c r="K51" i="13"/>
  <c r="I51" i="13"/>
  <c r="F51" i="13"/>
  <c r="L50" i="13"/>
  <c r="K50" i="13"/>
  <c r="I50" i="13"/>
  <c r="F50" i="13"/>
  <c r="L49" i="13"/>
  <c r="K49" i="13"/>
  <c r="I49" i="13"/>
  <c r="F49" i="13"/>
  <c r="L48" i="13"/>
  <c r="K48" i="13"/>
  <c r="I48" i="13"/>
  <c r="F48" i="13"/>
  <c r="L47" i="13"/>
  <c r="K47" i="13"/>
  <c r="I47" i="13"/>
  <c r="F47" i="13"/>
  <c r="L46" i="13"/>
  <c r="K46" i="13"/>
  <c r="I46" i="13"/>
  <c r="F46" i="13"/>
  <c r="L45" i="13"/>
  <c r="K45" i="13"/>
  <c r="I45" i="13"/>
  <c r="F45" i="13"/>
  <c r="L44" i="13"/>
  <c r="K44" i="13"/>
  <c r="I44" i="13"/>
  <c r="F44" i="13"/>
  <c r="L43" i="13"/>
  <c r="K43" i="13"/>
  <c r="I43" i="13"/>
  <c r="F43" i="13"/>
  <c r="L42" i="13"/>
  <c r="K42" i="13"/>
  <c r="I42" i="13"/>
  <c r="F42" i="13"/>
  <c r="L41" i="13"/>
  <c r="K41" i="13"/>
  <c r="I41" i="13"/>
  <c r="F41" i="13"/>
  <c r="L40" i="13"/>
  <c r="K40" i="13"/>
  <c r="I40" i="13"/>
  <c r="F40" i="13"/>
  <c r="L39" i="13"/>
  <c r="K39" i="13"/>
  <c r="I39" i="13"/>
  <c r="F39" i="13"/>
  <c r="L38" i="13"/>
  <c r="K38" i="13"/>
  <c r="I38" i="13"/>
  <c r="F38" i="13"/>
  <c r="L37" i="13"/>
  <c r="K37" i="13"/>
  <c r="I37" i="13"/>
  <c r="F37" i="13"/>
  <c r="L36" i="13"/>
  <c r="K36" i="13"/>
  <c r="I36" i="13"/>
  <c r="F36" i="13"/>
  <c r="L35" i="13"/>
  <c r="K35" i="13"/>
  <c r="I35" i="13"/>
  <c r="F35" i="13"/>
  <c r="L34" i="13"/>
  <c r="K34" i="13"/>
  <c r="I34" i="13"/>
  <c r="F34" i="13"/>
  <c r="L33" i="13"/>
  <c r="K33" i="13"/>
  <c r="I33" i="13"/>
  <c r="F33" i="13"/>
  <c r="L32" i="13"/>
  <c r="K32" i="13"/>
  <c r="I32" i="13"/>
  <c r="F32" i="13"/>
  <c r="L31" i="13"/>
  <c r="K31" i="13"/>
  <c r="I31" i="13"/>
  <c r="F31" i="13"/>
  <c r="L30" i="13"/>
  <c r="K30" i="13"/>
  <c r="I30" i="13"/>
  <c r="F30" i="13"/>
  <c r="L29" i="13"/>
  <c r="K29" i="13"/>
  <c r="I29" i="13"/>
  <c r="F29" i="13"/>
  <c r="L28" i="13"/>
  <c r="K28" i="13"/>
  <c r="I28" i="13"/>
  <c r="F28" i="13"/>
  <c r="L27" i="13"/>
  <c r="K27" i="13"/>
  <c r="I27" i="13"/>
  <c r="F27" i="13"/>
  <c r="L26" i="13"/>
  <c r="K26" i="13"/>
  <c r="I26" i="13"/>
  <c r="F26" i="13"/>
  <c r="L25" i="13"/>
  <c r="K25" i="13"/>
  <c r="I25" i="13"/>
  <c r="F25" i="13"/>
  <c r="L24" i="13"/>
  <c r="K24" i="13"/>
  <c r="I24" i="13"/>
  <c r="F24" i="13"/>
  <c r="L23" i="13"/>
  <c r="K23" i="13"/>
  <c r="I23" i="13"/>
  <c r="F23" i="13"/>
  <c r="L22" i="13"/>
  <c r="K22" i="13"/>
  <c r="I22" i="13"/>
  <c r="F22" i="13"/>
  <c r="L21" i="13"/>
  <c r="K21" i="13"/>
  <c r="I21" i="13"/>
  <c r="F21" i="13"/>
  <c r="L20" i="13"/>
  <c r="K20" i="13"/>
  <c r="I20" i="13"/>
  <c r="F20" i="13"/>
  <c r="L19" i="13"/>
  <c r="K19" i="13"/>
  <c r="I19" i="13"/>
  <c r="F19" i="13"/>
  <c r="L18" i="13"/>
  <c r="K18" i="13"/>
  <c r="I18" i="13"/>
  <c r="F18" i="13"/>
  <c r="L17" i="13"/>
  <c r="K17" i="13"/>
  <c r="I17" i="13"/>
  <c r="F17" i="13"/>
  <c r="L16" i="13"/>
  <c r="K16" i="13"/>
  <c r="I16" i="13"/>
  <c r="F16" i="13"/>
  <c r="K13" i="13"/>
  <c r="L5" i="13"/>
  <c r="R15" i="13"/>
  <c r="S15" i="13"/>
  <c r="Q15" i="13"/>
  <c r="U15" i="13"/>
  <c r="V15" i="13"/>
  <c r="W15" i="13"/>
  <c r="X15" i="13"/>
  <c r="T15" i="13"/>
  <c r="K9" i="13"/>
  <c r="L4" i="13"/>
  <c r="L15" i="13"/>
  <c r="R6" i="13"/>
  <c r="S6" i="13"/>
  <c r="Q6" i="13"/>
  <c r="U6" i="13"/>
  <c r="V6" i="13"/>
  <c r="W6" i="13"/>
  <c r="X6" i="13"/>
  <c r="K4" i="13"/>
  <c r="K14" i="13"/>
  <c r="L10" i="13"/>
  <c r="R7" i="13"/>
  <c r="S7" i="13"/>
  <c r="Q7" i="13"/>
  <c r="U7" i="13"/>
  <c r="V7" i="13"/>
  <c r="W7" i="13"/>
  <c r="X7" i="13"/>
  <c r="K5" i="13"/>
  <c r="L9" i="13"/>
  <c r="R8" i="13"/>
  <c r="S8" i="13"/>
  <c r="Q8" i="13"/>
  <c r="U8" i="13"/>
  <c r="V8" i="13"/>
  <c r="W8" i="13"/>
  <c r="X8" i="13"/>
  <c r="K10" i="13"/>
  <c r="K15" i="13"/>
  <c r="L8" i="13"/>
  <c r="R9" i="13"/>
  <c r="S9" i="13"/>
  <c r="Q9" i="13"/>
  <c r="U9" i="13"/>
  <c r="V9" i="13"/>
  <c r="W9" i="13"/>
  <c r="X9" i="13"/>
  <c r="K6" i="13"/>
  <c r="L13" i="13"/>
  <c r="R10" i="13"/>
  <c r="S10" i="13"/>
  <c r="Q10" i="13"/>
  <c r="U10" i="13"/>
  <c r="V10" i="13"/>
  <c r="W10" i="13"/>
  <c r="X10" i="13"/>
  <c r="K11" i="13"/>
  <c r="L7" i="13"/>
  <c r="L14" i="13"/>
  <c r="R11" i="13"/>
  <c r="S11" i="13"/>
  <c r="Q11" i="13"/>
  <c r="U11" i="13"/>
  <c r="V11" i="13"/>
  <c r="W11" i="13"/>
  <c r="X11" i="13"/>
  <c r="K7" i="13"/>
  <c r="L12" i="13"/>
  <c r="R12" i="13"/>
  <c r="S12" i="13"/>
  <c r="Q12" i="13"/>
  <c r="U12" i="13"/>
  <c r="V12" i="13"/>
  <c r="W12" i="13"/>
  <c r="X12" i="13"/>
  <c r="K12" i="13"/>
  <c r="L6" i="13"/>
  <c r="R13" i="13"/>
  <c r="S13" i="13"/>
  <c r="Q13" i="13"/>
  <c r="U13" i="13"/>
  <c r="V13" i="13"/>
  <c r="W13" i="13"/>
  <c r="X13" i="13"/>
  <c r="K8" i="13"/>
  <c r="L11" i="13"/>
  <c r="R14" i="13"/>
  <c r="S14" i="13"/>
  <c r="Q14" i="13"/>
  <c r="U14" i="13"/>
  <c r="V14" i="13"/>
  <c r="W14" i="13"/>
  <c r="X14" i="13"/>
  <c r="P15" i="13"/>
  <c r="I15" i="13"/>
  <c r="F15" i="13"/>
  <c r="T14" i="13"/>
  <c r="P14" i="13"/>
  <c r="I14" i="13"/>
  <c r="F14" i="13"/>
  <c r="T13" i="13"/>
  <c r="P13" i="13"/>
  <c r="I13" i="13"/>
  <c r="F13" i="13"/>
  <c r="T12" i="13"/>
  <c r="P12" i="13"/>
  <c r="I12" i="13"/>
  <c r="F12" i="13"/>
  <c r="T11" i="13"/>
  <c r="P11" i="13"/>
  <c r="I11" i="13"/>
  <c r="F11" i="13"/>
  <c r="T10" i="13"/>
  <c r="P10" i="13"/>
  <c r="I10" i="13"/>
  <c r="F10" i="13"/>
  <c r="T9" i="13"/>
  <c r="P9" i="13"/>
  <c r="I9" i="13"/>
  <c r="F9" i="13"/>
  <c r="T8" i="13"/>
  <c r="P8" i="13"/>
  <c r="I8" i="13"/>
  <c r="F8" i="13"/>
  <c r="T7" i="13"/>
  <c r="P7" i="13"/>
  <c r="I7" i="13"/>
  <c r="F7" i="13"/>
  <c r="T6" i="13"/>
  <c r="P6" i="13"/>
  <c r="I6" i="13"/>
  <c r="F6" i="13"/>
  <c r="I5" i="13"/>
  <c r="F5" i="13"/>
  <c r="I4" i="13"/>
  <c r="F4" i="13"/>
  <c r="L93" i="15"/>
  <c r="K93" i="15"/>
  <c r="I93" i="15"/>
  <c r="F93" i="15"/>
  <c r="L92" i="15"/>
  <c r="K92" i="15"/>
  <c r="I92" i="15"/>
  <c r="F92" i="15"/>
  <c r="L91" i="15"/>
  <c r="K91" i="15"/>
  <c r="I91" i="15"/>
  <c r="F91" i="15"/>
  <c r="L90" i="15"/>
  <c r="K90" i="15"/>
  <c r="I90" i="15"/>
  <c r="F90" i="15"/>
  <c r="L89" i="15"/>
  <c r="K89" i="15"/>
  <c r="I89" i="15"/>
  <c r="F89" i="15"/>
  <c r="L88" i="15"/>
  <c r="K88" i="15"/>
  <c r="I88" i="15"/>
  <c r="F88" i="15"/>
  <c r="L87" i="15"/>
  <c r="K87" i="15"/>
  <c r="I87" i="15"/>
  <c r="F87" i="15"/>
  <c r="L86" i="15"/>
  <c r="K86" i="15"/>
  <c r="I86" i="15"/>
  <c r="F86" i="15"/>
  <c r="L85" i="15"/>
  <c r="K85" i="15"/>
  <c r="I85" i="15"/>
  <c r="F85" i="15"/>
  <c r="L84" i="15"/>
  <c r="K84" i="15"/>
  <c r="I84" i="15"/>
  <c r="F84" i="15"/>
  <c r="L83" i="15"/>
  <c r="K83" i="15"/>
  <c r="I83" i="15"/>
  <c r="F83" i="15"/>
  <c r="L82" i="15"/>
  <c r="K82" i="15"/>
  <c r="I82" i="15"/>
  <c r="F82" i="15"/>
  <c r="L81" i="15"/>
  <c r="K81" i="15"/>
  <c r="I81" i="15"/>
  <c r="F81" i="15"/>
  <c r="L80" i="15"/>
  <c r="K80" i="15"/>
  <c r="I80" i="15"/>
  <c r="F80" i="15"/>
  <c r="L79" i="15"/>
  <c r="K79" i="15"/>
  <c r="I79" i="15"/>
  <c r="F79" i="15"/>
  <c r="L78" i="15"/>
  <c r="K78" i="15"/>
  <c r="I78" i="15"/>
  <c r="F78" i="15"/>
  <c r="L77" i="15"/>
  <c r="K77" i="15"/>
  <c r="I77" i="15"/>
  <c r="F77" i="15"/>
  <c r="L76" i="15"/>
  <c r="K76" i="15"/>
  <c r="I76" i="15"/>
  <c r="F76" i="15"/>
  <c r="L75" i="15"/>
  <c r="K75" i="15"/>
  <c r="I75" i="15"/>
  <c r="F75" i="15"/>
  <c r="L74" i="15"/>
  <c r="K74" i="15"/>
  <c r="I74" i="15"/>
  <c r="F74" i="15"/>
  <c r="L73" i="15"/>
  <c r="K73" i="15"/>
  <c r="I73" i="15"/>
  <c r="F73" i="15"/>
  <c r="L72" i="15"/>
  <c r="K72" i="15"/>
  <c r="I72" i="15"/>
  <c r="F72" i="15"/>
  <c r="L71" i="15"/>
  <c r="K71" i="15"/>
  <c r="I71" i="15"/>
  <c r="F71" i="15"/>
  <c r="L70" i="15"/>
  <c r="K70" i="15"/>
  <c r="I70" i="15"/>
  <c r="F70" i="15"/>
  <c r="L69" i="15"/>
  <c r="K69" i="15"/>
  <c r="I69" i="15"/>
  <c r="F69" i="15"/>
  <c r="L68" i="15"/>
  <c r="K68" i="15"/>
  <c r="I68" i="15"/>
  <c r="F68" i="15"/>
  <c r="L67" i="15"/>
  <c r="K67" i="15"/>
  <c r="I67" i="15"/>
  <c r="F67" i="15"/>
  <c r="L66" i="15"/>
  <c r="K66" i="15"/>
  <c r="I66" i="15"/>
  <c r="F66" i="15"/>
  <c r="L65" i="15"/>
  <c r="K65" i="15"/>
  <c r="I65" i="15"/>
  <c r="F65" i="15"/>
  <c r="L64" i="15"/>
  <c r="K64" i="15"/>
  <c r="I64" i="15"/>
  <c r="F64" i="15"/>
  <c r="L63" i="15"/>
  <c r="K63" i="15"/>
  <c r="I63" i="15"/>
  <c r="F63" i="15"/>
  <c r="L62" i="15"/>
  <c r="K62" i="15"/>
  <c r="I62" i="15"/>
  <c r="F62" i="15"/>
  <c r="L61" i="15"/>
  <c r="K61" i="15"/>
  <c r="I61" i="15"/>
  <c r="F61" i="15"/>
  <c r="L60" i="15"/>
  <c r="K60" i="15"/>
  <c r="I60" i="15"/>
  <c r="F60" i="15"/>
  <c r="L59" i="15"/>
  <c r="K59" i="15"/>
  <c r="I59" i="15"/>
  <c r="F59" i="15"/>
  <c r="L58" i="15"/>
  <c r="K58" i="15"/>
  <c r="I58" i="15"/>
  <c r="F58" i="15"/>
  <c r="L57" i="15"/>
  <c r="K57" i="15"/>
  <c r="I57" i="15"/>
  <c r="F57" i="15"/>
  <c r="L56" i="15"/>
  <c r="K56" i="15"/>
  <c r="I56" i="15"/>
  <c r="F56" i="15"/>
  <c r="L55" i="15"/>
  <c r="K55" i="15"/>
  <c r="I55" i="15"/>
  <c r="F55" i="15"/>
  <c r="L54" i="15"/>
  <c r="K54" i="15"/>
  <c r="I54" i="15"/>
  <c r="F54" i="15"/>
  <c r="L53" i="15"/>
  <c r="K53" i="15"/>
  <c r="I53" i="15"/>
  <c r="F53" i="15"/>
  <c r="L52" i="15"/>
  <c r="K52" i="15"/>
  <c r="I52" i="15"/>
  <c r="F52" i="15"/>
  <c r="L51" i="15"/>
  <c r="K51" i="15"/>
  <c r="I51" i="15"/>
  <c r="F51" i="15"/>
  <c r="L50" i="15"/>
  <c r="K50" i="15"/>
  <c r="I50" i="15"/>
  <c r="F50" i="15"/>
  <c r="L49" i="15"/>
  <c r="K49" i="15"/>
  <c r="I49" i="15"/>
  <c r="F49" i="15"/>
  <c r="L48" i="15"/>
  <c r="K48" i="15"/>
  <c r="I48" i="15"/>
  <c r="F48" i="15"/>
  <c r="L47" i="15"/>
  <c r="K47" i="15"/>
  <c r="I47" i="15"/>
  <c r="F47" i="15"/>
  <c r="L46" i="15"/>
  <c r="K46" i="15"/>
  <c r="I46" i="15"/>
  <c r="F46" i="15"/>
  <c r="L45" i="15"/>
  <c r="K45" i="15"/>
  <c r="I45" i="15"/>
  <c r="F45" i="15"/>
  <c r="L44" i="15"/>
  <c r="K44" i="15"/>
  <c r="I44" i="15"/>
  <c r="F44" i="15"/>
  <c r="L43" i="15"/>
  <c r="K43" i="15"/>
  <c r="I43" i="15"/>
  <c r="F43" i="15"/>
  <c r="L42" i="15"/>
  <c r="K42" i="15"/>
  <c r="I42" i="15"/>
  <c r="F42" i="15"/>
  <c r="L41" i="15"/>
  <c r="K41" i="15"/>
  <c r="I41" i="15"/>
  <c r="F41" i="15"/>
  <c r="L40" i="15"/>
  <c r="K40" i="15"/>
  <c r="I40" i="15"/>
  <c r="F40" i="15"/>
  <c r="L39" i="15"/>
  <c r="K39" i="15"/>
  <c r="I39" i="15"/>
  <c r="F39" i="15"/>
  <c r="L38" i="15"/>
  <c r="K38" i="15"/>
  <c r="I38" i="15"/>
  <c r="F38" i="15"/>
  <c r="L37" i="15"/>
  <c r="K37" i="15"/>
  <c r="I37" i="15"/>
  <c r="F37" i="15"/>
  <c r="L36" i="15"/>
  <c r="K36" i="15"/>
  <c r="I36" i="15"/>
  <c r="F36" i="15"/>
  <c r="L35" i="15"/>
  <c r="K35" i="15"/>
  <c r="I35" i="15"/>
  <c r="F35" i="15"/>
  <c r="L34" i="15"/>
  <c r="K34" i="15"/>
  <c r="I34" i="15"/>
  <c r="F34" i="15"/>
  <c r="L33" i="15"/>
  <c r="K33" i="15"/>
  <c r="I33" i="15"/>
  <c r="F33" i="15"/>
  <c r="L32" i="15"/>
  <c r="K32" i="15"/>
  <c r="I32" i="15"/>
  <c r="F32" i="15"/>
  <c r="L31" i="15"/>
  <c r="K31" i="15"/>
  <c r="I31" i="15"/>
  <c r="F31" i="15"/>
  <c r="L30" i="15"/>
  <c r="K30" i="15"/>
  <c r="I30" i="15"/>
  <c r="F30" i="15"/>
  <c r="L29" i="15"/>
  <c r="K29" i="15"/>
  <c r="I29" i="15"/>
  <c r="F29" i="15"/>
  <c r="L28" i="15"/>
  <c r="K28" i="15"/>
  <c r="I28" i="15"/>
  <c r="F28" i="15"/>
  <c r="L27" i="15"/>
  <c r="K27" i="15"/>
  <c r="I27" i="15"/>
  <c r="F27" i="15"/>
  <c r="L26" i="15"/>
  <c r="K26" i="15"/>
  <c r="I26" i="15"/>
  <c r="F26" i="15"/>
  <c r="L25" i="15"/>
  <c r="K25" i="15"/>
  <c r="I25" i="15"/>
  <c r="F25" i="15"/>
  <c r="L24" i="15"/>
  <c r="K24" i="15"/>
  <c r="I24" i="15"/>
  <c r="F24" i="15"/>
  <c r="L23" i="15"/>
  <c r="K23" i="15"/>
  <c r="I23" i="15"/>
  <c r="F23" i="15"/>
  <c r="L22" i="15"/>
  <c r="K22" i="15"/>
  <c r="I22" i="15"/>
  <c r="F22" i="15"/>
  <c r="L21" i="15"/>
  <c r="K21" i="15"/>
  <c r="I21" i="15"/>
  <c r="F21" i="15"/>
  <c r="L20" i="15"/>
  <c r="K20" i="15"/>
  <c r="I20" i="15"/>
  <c r="F20" i="15"/>
  <c r="L19" i="15"/>
  <c r="K19" i="15"/>
  <c r="I19" i="15"/>
  <c r="F19" i="15"/>
  <c r="L18" i="15"/>
  <c r="K18" i="15"/>
  <c r="I18" i="15"/>
  <c r="F18" i="15"/>
  <c r="L17" i="15"/>
  <c r="K17" i="15"/>
  <c r="I17" i="15"/>
  <c r="F17" i="15"/>
  <c r="L16" i="15"/>
  <c r="K16" i="15"/>
  <c r="I16" i="15"/>
  <c r="F16" i="15"/>
  <c r="K13" i="15"/>
  <c r="L5" i="15"/>
  <c r="R15" i="15"/>
  <c r="S15" i="15"/>
  <c r="Q15" i="15"/>
  <c r="U15" i="15"/>
  <c r="V15" i="15"/>
  <c r="W15" i="15"/>
  <c r="X15" i="15"/>
  <c r="T15" i="15"/>
  <c r="K9" i="15"/>
  <c r="L4" i="15"/>
  <c r="L15" i="15"/>
  <c r="R6" i="15"/>
  <c r="S6" i="15"/>
  <c r="Q6" i="15"/>
  <c r="U6" i="15"/>
  <c r="V6" i="15"/>
  <c r="W6" i="15"/>
  <c r="X6" i="15"/>
  <c r="K4" i="15"/>
  <c r="K14" i="15"/>
  <c r="L10" i="15"/>
  <c r="R7" i="15"/>
  <c r="S7" i="15"/>
  <c r="Q7" i="15"/>
  <c r="U7" i="15"/>
  <c r="V7" i="15"/>
  <c r="W7" i="15"/>
  <c r="X7" i="15"/>
  <c r="K5" i="15"/>
  <c r="L9" i="15"/>
  <c r="R8" i="15"/>
  <c r="S8" i="15"/>
  <c r="Q8" i="15"/>
  <c r="U8" i="15"/>
  <c r="V8" i="15"/>
  <c r="W8" i="15"/>
  <c r="X8" i="15"/>
  <c r="K10" i="15"/>
  <c r="K15" i="15"/>
  <c r="L8" i="15"/>
  <c r="R9" i="15"/>
  <c r="S9" i="15"/>
  <c r="Q9" i="15"/>
  <c r="U9" i="15"/>
  <c r="V9" i="15"/>
  <c r="W9" i="15"/>
  <c r="X9" i="15"/>
  <c r="K6" i="15"/>
  <c r="L13" i="15"/>
  <c r="R10" i="15"/>
  <c r="S10" i="15"/>
  <c r="Q10" i="15"/>
  <c r="U10" i="15"/>
  <c r="V10" i="15"/>
  <c r="W10" i="15"/>
  <c r="X10" i="15"/>
  <c r="K11" i="15"/>
  <c r="L7" i="15"/>
  <c r="L14" i="15"/>
  <c r="R11" i="15"/>
  <c r="S11" i="15"/>
  <c r="Q11" i="15"/>
  <c r="U11" i="15"/>
  <c r="V11" i="15"/>
  <c r="W11" i="15"/>
  <c r="X11" i="15"/>
  <c r="K7" i="15"/>
  <c r="L12" i="15"/>
  <c r="R12" i="15"/>
  <c r="S12" i="15"/>
  <c r="Q12" i="15"/>
  <c r="U12" i="15"/>
  <c r="V12" i="15"/>
  <c r="W12" i="15"/>
  <c r="X12" i="15"/>
  <c r="K12" i="15"/>
  <c r="L6" i="15"/>
  <c r="R13" i="15"/>
  <c r="S13" i="15"/>
  <c r="Q13" i="15"/>
  <c r="U13" i="15"/>
  <c r="V13" i="15"/>
  <c r="W13" i="15"/>
  <c r="X13" i="15"/>
  <c r="K8" i="15"/>
  <c r="L11" i="15"/>
  <c r="R14" i="15"/>
  <c r="S14" i="15"/>
  <c r="Q14" i="15"/>
  <c r="U14" i="15"/>
  <c r="V14" i="15"/>
  <c r="W14" i="15"/>
  <c r="X14" i="15"/>
  <c r="P15" i="15"/>
  <c r="I15" i="15"/>
  <c r="F15" i="15"/>
  <c r="T14" i="15"/>
  <c r="P14" i="15"/>
  <c r="I14" i="15"/>
  <c r="F14" i="15"/>
  <c r="T13" i="15"/>
  <c r="P13" i="15"/>
  <c r="I13" i="15"/>
  <c r="F13" i="15"/>
  <c r="T12" i="15"/>
  <c r="P12" i="15"/>
  <c r="I12" i="15"/>
  <c r="F12" i="15"/>
  <c r="T11" i="15"/>
  <c r="P11" i="15"/>
  <c r="I11" i="15"/>
  <c r="F11" i="15"/>
  <c r="T10" i="15"/>
  <c r="P10" i="15"/>
  <c r="I10" i="15"/>
  <c r="F10" i="15"/>
  <c r="T9" i="15"/>
  <c r="P9" i="15"/>
  <c r="I9" i="15"/>
  <c r="F9" i="15"/>
  <c r="T8" i="15"/>
  <c r="P8" i="15"/>
  <c r="I8" i="15"/>
  <c r="F8" i="15"/>
  <c r="T7" i="15"/>
  <c r="P7" i="15"/>
  <c r="I7" i="15"/>
  <c r="F7" i="15"/>
  <c r="T6" i="15"/>
  <c r="P6" i="15"/>
  <c r="I6" i="15"/>
  <c r="F6" i="15"/>
  <c r="I5" i="15"/>
  <c r="F5" i="15"/>
  <c r="I4" i="15"/>
  <c r="F4" i="15"/>
  <c r="L93" i="12"/>
  <c r="K93" i="12"/>
  <c r="I93" i="12"/>
  <c r="F93" i="12"/>
  <c r="L92" i="12"/>
  <c r="K92" i="12"/>
  <c r="I92" i="12"/>
  <c r="F92" i="12"/>
  <c r="L91" i="12"/>
  <c r="K91" i="12"/>
  <c r="I91" i="12"/>
  <c r="F91" i="12"/>
  <c r="L90" i="12"/>
  <c r="K90" i="12"/>
  <c r="I90" i="12"/>
  <c r="F90" i="12"/>
  <c r="L89" i="12"/>
  <c r="K89" i="12"/>
  <c r="I89" i="12"/>
  <c r="F89" i="12"/>
  <c r="L88" i="12"/>
  <c r="K88" i="12"/>
  <c r="I88" i="12"/>
  <c r="F88" i="12"/>
  <c r="L87" i="12"/>
  <c r="K87" i="12"/>
  <c r="I87" i="12"/>
  <c r="F87" i="12"/>
  <c r="L86" i="12"/>
  <c r="K86" i="12"/>
  <c r="I86" i="12"/>
  <c r="F86" i="12"/>
  <c r="L85" i="12"/>
  <c r="K85" i="12"/>
  <c r="I85" i="12"/>
  <c r="F85" i="12"/>
  <c r="L84" i="12"/>
  <c r="K84" i="12"/>
  <c r="I84" i="12"/>
  <c r="F84" i="12"/>
  <c r="L83" i="12"/>
  <c r="K83" i="12"/>
  <c r="I83" i="12"/>
  <c r="F83" i="12"/>
  <c r="L82" i="12"/>
  <c r="K82" i="12"/>
  <c r="I82" i="12"/>
  <c r="F82" i="12"/>
  <c r="L81" i="12"/>
  <c r="K81" i="12"/>
  <c r="I81" i="12"/>
  <c r="F81" i="12"/>
  <c r="L80" i="12"/>
  <c r="K80" i="12"/>
  <c r="I80" i="12"/>
  <c r="F80" i="12"/>
  <c r="L79" i="12"/>
  <c r="K79" i="12"/>
  <c r="I79" i="12"/>
  <c r="F79" i="12"/>
  <c r="L78" i="12"/>
  <c r="K78" i="12"/>
  <c r="I78" i="12"/>
  <c r="F78" i="12"/>
  <c r="L77" i="12"/>
  <c r="K77" i="12"/>
  <c r="I77" i="12"/>
  <c r="F77" i="12"/>
  <c r="L76" i="12"/>
  <c r="K76" i="12"/>
  <c r="I76" i="12"/>
  <c r="F76" i="12"/>
  <c r="L75" i="12"/>
  <c r="K75" i="12"/>
  <c r="I75" i="12"/>
  <c r="F75" i="12"/>
  <c r="L74" i="12"/>
  <c r="K74" i="12"/>
  <c r="I74" i="12"/>
  <c r="F74" i="12"/>
  <c r="L73" i="12"/>
  <c r="K73" i="12"/>
  <c r="I73" i="12"/>
  <c r="F73" i="12"/>
  <c r="L72" i="12"/>
  <c r="K72" i="12"/>
  <c r="I72" i="12"/>
  <c r="F72" i="12"/>
  <c r="L71" i="12"/>
  <c r="K71" i="12"/>
  <c r="I71" i="12"/>
  <c r="F71" i="12"/>
  <c r="L70" i="12"/>
  <c r="K70" i="12"/>
  <c r="I70" i="12"/>
  <c r="F70" i="12"/>
  <c r="L69" i="12"/>
  <c r="K69" i="12"/>
  <c r="I69" i="12"/>
  <c r="F69" i="12"/>
  <c r="L68" i="12"/>
  <c r="K68" i="12"/>
  <c r="I68" i="12"/>
  <c r="F68" i="12"/>
  <c r="L67" i="12"/>
  <c r="K67" i="12"/>
  <c r="I67" i="12"/>
  <c r="F67" i="12"/>
  <c r="L66" i="12"/>
  <c r="K66" i="12"/>
  <c r="I66" i="12"/>
  <c r="F66" i="12"/>
  <c r="L65" i="12"/>
  <c r="K65" i="12"/>
  <c r="I65" i="12"/>
  <c r="F65" i="12"/>
  <c r="L64" i="12"/>
  <c r="K64" i="12"/>
  <c r="I64" i="12"/>
  <c r="F64" i="12"/>
  <c r="L63" i="12"/>
  <c r="K63" i="12"/>
  <c r="I63" i="12"/>
  <c r="F63" i="12"/>
  <c r="L62" i="12"/>
  <c r="K62" i="12"/>
  <c r="I62" i="12"/>
  <c r="F62" i="12"/>
  <c r="L61" i="12"/>
  <c r="K61" i="12"/>
  <c r="I61" i="12"/>
  <c r="F61" i="12"/>
  <c r="L60" i="12"/>
  <c r="K60" i="12"/>
  <c r="I60" i="12"/>
  <c r="F60" i="12"/>
  <c r="L59" i="12"/>
  <c r="K59" i="12"/>
  <c r="I59" i="12"/>
  <c r="F59" i="12"/>
  <c r="L58" i="12"/>
  <c r="K58" i="12"/>
  <c r="I58" i="12"/>
  <c r="F58" i="12"/>
  <c r="L57" i="12"/>
  <c r="K57" i="12"/>
  <c r="I57" i="12"/>
  <c r="F57" i="12"/>
  <c r="L56" i="12"/>
  <c r="K56" i="12"/>
  <c r="I56" i="12"/>
  <c r="F56" i="12"/>
  <c r="L55" i="12"/>
  <c r="K55" i="12"/>
  <c r="I55" i="12"/>
  <c r="F55" i="12"/>
  <c r="L54" i="12"/>
  <c r="K54" i="12"/>
  <c r="I54" i="12"/>
  <c r="F54" i="12"/>
  <c r="L53" i="12"/>
  <c r="K53" i="12"/>
  <c r="I53" i="12"/>
  <c r="F53" i="12"/>
  <c r="L52" i="12"/>
  <c r="K52" i="12"/>
  <c r="I52" i="12"/>
  <c r="F52" i="12"/>
  <c r="L51" i="12"/>
  <c r="K51" i="12"/>
  <c r="I51" i="12"/>
  <c r="F51" i="12"/>
  <c r="L50" i="12"/>
  <c r="K50" i="12"/>
  <c r="I50" i="12"/>
  <c r="F50" i="12"/>
  <c r="L49" i="12"/>
  <c r="K49" i="12"/>
  <c r="I49" i="12"/>
  <c r="F49" i="12"/>
  <c r="L48" i="12"/>
  <c r="K48" i="12"/>
  <c r="I48" i="12"/>
  <c r="F48" i="12"/>
  <c r="L47" i="12"/>
  <c r="K47" i="12"/>
  <c r="I47" i="12"/>
  <c r="F47" i="12"/>
  <c r="L46" i="12"/>
  <c r="K46" i="12"/>
  <c r="I46" i="12"/>
  <c r="F46" i="12"/>
  <c r="L45" i="12"/>
  <c r="K45" i="12"/>
  <c r="I45" i="12"/>
  <c r="F45" i="12"/>
  <c r="L44" i="12"/>
  <c r="K44" i="12"/>
  <c r="I44" i="12"/>
  <c r="F44" i="12"/>
  <c r="L43" i="12"/>
  <c r="K43" i="12"/>
  <c r="I43" i="12"/>
  <c r="F43" i="12"/>
  <c r="L42" i="12"/>
  <c r="K42" i="12"/>
  <c r="I42" i="12"/>
  <c r="F42" i="12"/>
  <c r="L41" i="12"/>
  <c r="K41" i="12"/>
  <c r="I41" i="12"/>
  <c r="F41" i="12"/>
  <c r="L40" i="12"/>
  <c r="K40" i="12"/>
  <c r="I40" i="12"/>
  <c r="F40" i="12"/>
  <c r="L39" i="12"/>
  <c r="K39" i="12"/>
  <c r="I39" i="12"/>
  <c r="F39" i="12"/>
  <c r="L38" i="12"/>
  <c r="K38" i="12"/>
  <c r="I38" i="12"/>
  <c r="F38" i="12"/>
  <c r="L37" i="12"/>
  <c r="K37" i="12"/>
  <c r="I37" i="12"/>
  <c r="F37" i="12"/>
  <c r="L36" i="12"/>
  <c r="K36" i="12"/>
  <c r="I36" i="12"/>
  <c r="F36" i="12"/>
  <c r="L35" i="12"/>
  <c r="K35" i="12"/>
  <c r="I35" i="12"/>
  <c r="F35" i="12"/>
  <c r="L34" i="12"/>
  <c r="K34" i="12"/>
  <c r="I34" i="12"/>
  <c r="F34" i="12"/>
  <c r="L33" i="12"/>
  <c r="K33" i="12"/>
  <c r="I33" i="12"/>
  <c r="F33" i="12"/>
  <c r="L32" i="12"/>
  <c r="K32" i="12"/>
  <c r="I32" i="12"/>
  <c r="F32" i="12"/>
  <c r="L31" i="12"/>
  <c r="K31" i="12"/>
  <c r="I31" i="12"/>
  <c r="F31" i="12"/>
  <c r="L30" i="12"/>
  <c r="K30" i="12"/>
  <c r="I30" i="12"/>
  <c r="F30" i="12"/>
  <c r="L29" i="12"/>
  <c r="K29" i="12"/>
  <c r="I29" i="12"/>
  <c r="F29" i="12"/>
  <c r="L28" i="12"/>
  <c r="K28" i="12"/>
  <c r="I28" i="12"/>
  <c r="F28" i="12"/>
  <c r="L27" i="12"/>
  <c r="K27" i="12"/>
  <c r="I27" i="12"/>
  <c r="F27" i="12"/>
  <c r="L26" i="12"/>
  <c r="K26" i="12"/>
  <c r="I26" i="12"/>
  <c r="F26" i="12"/>
  <c r="L25" i="12"/>
  <c r="K25" i="12"/>
  <c r="I25" i="12"/>
  <c r="F25" i="12"/>
  <c r="L24" i="12"/>
  <c r="K24" i="12"/>
  <c r="I24" i="12"/>
  <c r="F24" i="12"/>
  <c r="L23" i="12"/>
  <c r="K23" i="12"/>
  <c r="I23" i="12"/>
  <c r="F23" i="12"/>
  <c r="L22" i="12"/>
  <c r="K22" i="12"/>
  <c r="I22" i="12"/>
  <c r="F22" i="12"/>
  <c r="L21" i="12"/>
  <c r="K21" i="12"/>
  <c r="I21" i="12"/>
  <c r="F21" i="12"/>
  <c r="L20" i="12"/>
  <c r="K20" i="12"/>
  <c r="I20" i="12"/>
  <c r="F20" i="12"/>
  <c r="L19" i="12"/>
  <c r="K19" i="12"/>
  <c r="I19" i="12"/>
  <c r="F19" i="12"/>
  <c r="L18" i="12"/>
  <c r="K18" i="12"/>
  <c r="I18" i="12"/>
  <c r="F18" i="12"/>
  <c r="L17" i="12"/>
  <c r="K17" i="12"/>
  <c r="I17" i="12"/>
  <c r="F17" i="12"/>
  <c r="L16" i="12"/>
  <c r="K16" i="12"/>
  <c r="I16" i="12"/>
  <c r="F16" i="12"/>
  <c r="K13" i="12"/>
  <c r="L5" i="12"/>
  <c r="R15" i="12"/>
  <c r="S15" i="12"/>
  <c r="Q15" i="12"/>
  <c r="U15" i="12"/>
  <c r="V15" i="12"/>
  <c r="W15" i="12"/>
  <c r="X15" i="12"/>
  <c r="T15" i="12"/>
  <c r="K9" i="12"/>
  <c r="L4" i="12"/>
  <c r="L15" i="12"/>
  <c r="R6" i="12"/>
  <c r="S6" i="12"/>
  <c r="Q6" i="12"/>
  <c r="U6" i="12"/>
  <c r="V6" i="12"/>
  <c r="W6" i="12"/>
  <c r="X6" i="12"/>
  <c r="K4" i="12"/>
  <c r="K14" i="12"/>
  <c r="L10" i="12"/>
  <c r="R7" i="12"/>
  <c r="S7" i="12"/>
  <c r="Q7" i="12"/>
  <c r="U7" i="12"/>
  <c r="V7" i="12"/>
  <c r="W7" i="12"/>
  <c r="X7" i="12"/>
  <c r="K5" i="12"/>
  <c r="L9" i="12"/>
  <c r="R8" i="12"/>
  <c r="S8" i="12"/>
  <c r="Q8" i="12"/>
  <c r="U8" i="12"/>
  <c r="V8" i="12"/>
  <c r="W8" i="12"/>
  <c r="X8" i="12"/>
  <c r="K10" i="12"/>
  <c r="K15" i="12"/>
  <c r="L8" i="12"/>
  <c r="R9" i="12"/>
  <c r="S9" i="12"/>
  <c r="Q9" i="12"/>
  <c r="U9" i="12"/>
  <c r="V9" i="12"/>
  <c r="W9" i="12"/>
  <c r="X9" i="12"/>
  <c r="K6" i="12"/>
  <c r="L13" i="12"/>
  <c r="R10" i="12"/>
  <c r="S10" i="12"/>
  <c r="Q10" i="12"/>
  <c r="U10" i="12"/>
  <c r="V10" i="12"/>
  <c r="W10" i="12"/>
  <c r="X10" i="12"/>
  <c r="K11" i="12"/>
  <c r="L7" i="12"/>
  <c r="L14" i="12"/>
  <c r="R11" i="12"/>
  <c r="S11" i="12"/>
  <c r="Q11" i="12"/>
  <c r="U11" i="12"/>
  <c r="V11" i="12"/>
  <c r="W11" i="12"/>
  <c r="X11" i="12"/>
  <c r="K7" i="12"/>
  <c r="L12" i="12"/>
  <c r="R12" i="12"/>
  <c r="S12" i="12"/>
  <c r="Q12" i="12"/>
  <c r="U12" i="12"/>
  <c r="V12" i="12"/>
  <c r="W12" i="12"/>
  <c r="X12" i="12"/>
  <c r="K12" i="12"/>
  <c r="L6" i="12"/>
  <c r="R13" i="12"/>
  <c r="S13" i="12"/>
  <c r="Q13" i="12"/>
  <c r="U13" i="12"/>
  <c r="V13" i="12"/>
  <c r="W13" i="12"/>
  <c r="X13" i="12"/>
  <c r="K8" i="12"/>
  <c r="L11" i="12"/>
  <c r="R14" i="12"/>
  <c r="S14" i="12"/>
  <c r="Q14" i="12"/>
  <c r="U14" i="12"/>
  <c r="V14" i="12"/>
  <c r="W14" i="12"/>
  <c r="X14" i="12"/>
  <c r="P15" i="12"/>
  <c r="I15" i="12"/>
  <c r="F15" i="12"/>
  <c r="T14" i="12"/>
  <c r="P14" i="12"/>
  <c r="I14" i="12"/>
  <c r="F14" i="12"/>
  <c r="T13" i="12"/>
  <c r="P13" i="12"/>
  <c r="I13" i="12"/>
  <c r="F13" i="12"/>
  <c r="T12" i="12"/>
  <c r="P12" i="12"/>
  <c r="I12" i="12"/>
  <c r="F12" i="12"/>
  <c r="T11" i="12"/>
  <c r="P11" i="12"/>
  <c r="I11" i="12"/>
  <c r="F11" i="12"/>
  <c r="T10" i="12"/>
  <c r="P10" i="12"/>
  <c r="I10" i="12"/>
  <c r="F10" i="12"/>
  <c r="T9" i="12"/>
  <c r="P9" i="12"/>
  <c r="I9" i="12"/>
  <c r="F9" i="12"/>
  <c r="T8" i="12"/>
  <c r="P8" i="12"/>
  <c r="I8" i="12"/>
  <c r="F8" i="12"/>
  <c r="T7" i="12"/>
  <c r="P7" i="12"/>
  <c r="I7" i="12"/>
  <c r="F7" i="12"/>
  <c r="T6" i="12"/>
  <c r="P6" i="12"/>
  <c r="I6" i="12"/>
  <c r="F6" i="12"/>
  <c r="I5" i="12"/>
  <c r="F5" i="12"/>
  <c r="I4" i="12"/>
  <c r="F4" i="1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5D887F2-1BFA-4157-B8DD-1AA41F7DEACB}" keepAlive="1" name="Query - PUBLICATION-UVD-bureau" description="Connection to the 'PUBLICATION-UVD-bureau' query in the workbook." type="5" refreshedVersion="8" background="1" saveData="1">
    <dbPr connection="Provider=Microsoft.Mashup.OleDb.1;Data Source=$Workbook$;Location=PUBLICATION-UVD-bureau;Extended Properties=&quot;&quot;" command="SELECT * FROM [PUBLICATION-UVD-bureau]"/>
  </connection>
</connections>
</file>

<file path=xl/sharedStrings.xml><?xml version="1.0" encoding="utf-8"?>
<sst xmlns="http://schemas.openxmlformats.org/spreadsheetml/2006/main" count="3099" uniqueCount="660">
  <si>
    <t>JRNEE</t>
  </si>
  <si>
    <t>RENCONTRES</t>
  </si>
  <si>
    <t>TABLEAU</t>
  </si>
  <si>
    <t>J1</t>
  </si>
  <si>
    <t>DATE</t>
  </si>
  <si>
    <t>HEURE</t>
  </si>
  <si>
    <t>A2</t>
  </si>
  <si>
    <t>A1</t>
  </si>
  <si>
    <t xml:space="preserve"> </t>
  </si>
  <si>
    <t>A3</t>
  </si>
  <si>
    <t>A10</t>
  </si>
  <si>
    <t>EQUIPES</t>
  </si>
  <si>
    <t>CLAS</t>
  </si>
  <si>
    <t>PTS</t>
  </si>
  <si>
    <t>V</t>
  </si>
  <si>
    <t>N</t>
  </si>
  <si>
    <t>D</t>
  </si>
  <si>
    <t>Bm</t>
  </si>
  <si>
    <t>Be</t>
  </si>
  <si>
    <t>B+/-</t>
  </si>
  <si>
    <t>SC</t>
  </si>
  <si>
    <t>A5</t>
  </si>
  <si>
    <t>A8</t>
  </si>
  <si>
    <t>ASVN</t>
  </si>
  <si>
    <t>A7</t>
  </si>
  <si>
    <t>A6</t>
  </si>
  <si>
    <t>CAFE GUI</t>
  </si>
  <si>
    <t>A9</t>
  </si>
  <si>
    <t>A4</t>
  </si>
  <si>
    <t>CAMBERENE</t>
  </si>
  <si>
    <t>J2</t>
  </si>
  <si>
    <t>CLUB DU DIMANCHE</t>
  </si>
  <si>
    <t>DALIFOR</t>
  </si>
  <si>
    <t>DEGGO PIKINE</t>
  </si>
  <si>
    <t xml:space="preserve">FAMILLE DU DIMANCHE </t>
  </si>
  <si>
    <t>HAMO 6/LITTORAL</t>
  </si>
  <si>
    <t>J3</t>
  </si>
  <si>
    <t>THIELY PTD</t>
  </si>
  <si>
    <t>UNITE 22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</si>
  <si>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</si>
  <si>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</si>
  <si>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</si>
  <si>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</si>
  <si>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</si>
  <si>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</si>
  <si>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</si>
  <si>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</si>
  <si>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</si>
  <si>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</si>
  <si>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</si>
  <si>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</si>
  <si>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</si>
  <si>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</si>
  <si>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</si>
  <si>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DIAMMO PIKINE</t>
  </si>
  <si>
    <t>DIOUBO DIAMAGEUNE</t>
  </si>
  <si>
    <t>JOKKO DE PIKINE</t>
  </si>
  <si>
    <t>KEUR MBAYE FALL</t>
  </si>
  <si>
    <t>MANGO GUI</t>
  </si>
  <si>
    <t>NDAME DE PIKINE</t>
  </si>
  <si>
    <t>RDSC</t>
  </si>
  <si>
    <t>TACO DE RUFISQUE</t>
  </si>
  <si>
    <t>YAKAR GW RAIL</t>
  </si>
  <si>
    <t>ZAK MBAO</t>
  </si>
  <si>
    <t>BARADA</t>
  </si>
  <si>
    <t>CITE PORT</t>
  </si>
  <si>
    <t>CONACHAP</t>
  </si>
  <si>
    <t>DARROU</t>
  </si>
  <si>
    <t>DIOUBO</t>
  </si>
  <si>
    <t>GAALE GUI</t>
  </si>
  <si>
    <t>GOREE</t>
  </si>
  <si>
    <t>RADIDIOU LEONA</t>
  </si>
  <si>
    <t>VILLE DE DAKAR</t>
  </si>
  <si>
    <t>YOFF</t>
  </si>
  <si>
    <t>BASTOS</t>
  </si>
  <si>
    <t>DIANKALAR</t>
  </si>
  <si>
    <t>DIEUPEUL</t>
  </si>
  <si>
    <t>LIBERTE 4</t>
  </si>
  <si>
    <t>LIBERTE 6</t>
  </si>
  <si>
    <t>MBOLLO</t>
  </si>
  <si>
    <t>NT SACRE CŒUR</t>
  </si>
  <si>
    <t>PARCOURS HLM</t>
  </si>
  <si>
    <t>QATAR DE FASS</t>
  </si>
  <si>
    <t>VARIETE CLUB</t>
  </si>
  <si>
    <t>EQUIPE</t>
  </si>
  <si>
    <t>R</t>
  </si>
  <si>
    <t>HAMO 2</t>
  </si>
  <si>
    <t>NAMORA FC</t>
  </si>
  <si>
    <t>GUENT BA</t>
  </si>
  <si>
    <t>OUAKAM FC</t>
  </si>
  <si>
    <t>UNITE 5</t>
  </si>
  <si>
    <t>AJDEF FOOT</t>
  </si>
  <si>
    <t>AJDEF</t>
  </si>
  <si>
    <t>AJAX</t>
  </si>
  <si>
    <t>KEUR MASSAR</t>
  </si>
  <si>
    <t>WAVE</t>
  </si>
  <si>
    <t>YOUNG BOYZ</t>
  </si>
  <si>
    <t>WPF</t>
  </si>
  <si>
    <t>GADD GUI</t>
  </si>
  <si>
    <t>ECOLE FOOT</t>
  </si>
  <si>
    <t>U5</t>
  </si>
  <si>
    <t>HLM GRD YOFF</t>
  </si>
  <si>
    <t>BARCA</t>
  </si>
  <si>
    <t>MARISTE</t>
  </si>
  <si>
    <t>BUTEURS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</si>
  <si>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</si>
  <si>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</si>
  <si>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</si>
  <si>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</si>
  <si>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</si>
  <si>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</si>
  <si>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</si>
  <si>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</si>
  <si>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</si>
  <si>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</si>
  <si>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Column1</t>
  </si>
  <si>
    <t>1. Ousmane       MBAYE</t>
  </si>
  <si>
    <t>2. Oumar         GUEYE</t>
  </si>
  <si>
    <t>3. Lobadi</t>
  </si>
  <si>
    <t>4. Madior        GUEYE</t>
  </si>
  <si>
    <t>5. Saliou        SALL</t>
  </si>
  <si>
    <t>6. Mbaye         NDIAYE</t>
  </si>
  <si>
    <t>7. Abdou Razak   DIOP</t>
  </si>
  <si>
    <t>8. Thierno       GAYE</t>
  </si>
  <si>
    <t>9. Abdou Aziz     DIAL</t>
  </si>
  <si>
    <t>10.Cheikh        GAYE</t>
  </si>
  <si>
    <t>11.Alioune       GUEYE</t>
  </si>
  <si>
    <t>12.Sadio         CISSOKHO</t>
  </si>
  <si>
    <t>13.Yatma         DIAW</t>
  </si>
  <si>
    <t>14.Mbaye         SECK</t>
  </si>
  <si>
    <t>15.Mame Laye     NDOUR</t>
  </si>
  <si>
    <t>16.Mohamed       DIAW</t>
  </si>
  <si>
    <t>17.Babacar       DIOP</t>
  </si>
  <si>
    <t>18.Souleymane    THIAW</t>
  </si>
  <si>
    <t>19.Arona         SAMB</t>
  </si>
  <si>
    <t>20.Lamine        CISSE</t>
  </si>
  <si>
    <t>21.Ndiaga        GUEYE</t>
  </si>
  <si>
    <t>22.Mansour       BA</t>
  </si>
  <si>
    <t>23.Ibou          FALL</t>
  </si>
  <si>
    <t>24.Daour         NDOYE</t>
  </si>
  <si>
    <t>25.Malick        DIAGNE</t>
  </si>
  <si>
    <t>26.Vincent       GOMIS</t>
  </si>
  <si>
    <t>27.Youssouf      GUEYE</t>
  </si>
  <si>
    <t>28.Alassane      FALL</t>
  </si>
  <si>
    <t>29.Aly           DIAW</t>
  </si>
  <si>
    <t>30.Birane        NDIAYE</t>
  </si>
  <si>
    <t>_x000C_1)    Bathie               NDONG</t>
  </si>
  <si>
    <t>2)    Samba                GUEYE</t>
  </si>
  <si>
    <t>3)    Victor               GUEYE</t>
  </si>
  <si>
    <t>4)    Arouna T.            KOUROUMA</t>
  </si>
  <si>
    <t>5)    Ndiogou              GUEYE</t>
  </si>
  <si>
    <t>6)    Pape Ousmmane        DIOUF</t>
  </si>
  <si>
    <t>7)    Gabriel e G A        OLIVEIRA</t>
  </si>
  <si>
    <t>8)    Alioune Badara       DIOUF</t>
  </si>
  <si>
    <t>9)    Tapha                GUEYE</t>
  </si>
  <si>
    <t>10)   Luck                 SOMA</t>
  </si>
  <si>
    <t>11)   Pape Rakhmane        DIENE</t>
  </si>
  <si>
    <t>12)   El Hadji Moustapha   DIOP</t>
  </si>
  <si>
    <t>13)   Amadou               CISSE</t>
  </si>
  <si>
    <t>14)   Bouba                NDIAYE</t>
  </si>
  <si>
    <t>15)   Mamadou Ndoce        DIENG</t>
  </si>
  <si>
    <t>16)   Albert Bachir        NDIAYE</t>
  </si>
  <si>
    <t>17)   Pape Jupitere        GUEYE</t>
  </si>
  <si>
    <t>18)   Khalifa Ababacar     CISSE</t>
  </si>
  <si>
    <t>19)   Diegane</t>
  </si>
  <si>
    <t>20)   Amet                 DIA</t>
  </si>
  <si>
    <t>21)   Babacar              SENE</t>
  </si>
  <si>
    <t>22)   Mamadou Salioou      SALL</t>
  </si>
  <si>
    <t>23)   Louis                PREIRA</t>
  </si>
  <si>
    <t>24)   Mame SocÃ©            DIOUF</t>
  </si>
  <si>
    <t>25)   Souleymane           DIOUF</t>
  </si>
  <si>
    <t>26)   Badou                MBENGUE</t>
  </si>
  <si>
    <t>27)   Doudou               DIENE</t>
  </si>
  <si>
    <t>28)   Mbaye                SENE</t>
  </si>
  <si>
    <t>_x000C_1) Papa          GUEYE</t>
  </si>
  <si>
    <t>2) Formane       GAYE</t>
  </si>
  <si>
    <t>3) Alassane      DIOP</t>
  </si>
  <si>
    <t>4) Balla         KANTE</t>
  </si>
  <si>
    <t>5) Bakary        BOIRO</t>
  </si>
  <si>
    <t>6) Birame        DIENG</t>
  </si>
  <si>
    <t>7) Cheikh        DIENG</t>
  </si>
  <si>
    <t>8) David         GNINGUE</t>
  </si>
  <si>
    <t>9) Pa Maguette   DIOP</t>
  </si>
  <si>
    <t>10)Fous          DIOP</t>
  </si>
  <si>
    <t>11)Ganda         TRAORE</t>
  </si>
  <si>
    <t>12)Guirane       DIENG</t>
  </si>
  <si>
    <t>13)Kabe          GUEYE</t>
  </si>
  <si>
    <t>14)Ibrahima      NIANE</t>
  </si>
  <si>
    <t>15)Lass          SANKARA</t>
  </si>
  <si>
    <t>16)Jean          NDIOUR</t>
  </si>
  <si>
    <t>17)Makh          SAMB</t>
  </si>
  <si>
    <t>18)Lamine        CISSE</t>
  </si>
  <si>
    <t>19)Paco          DIATTA</t>
  </si>
  <si>
    <t>20)Laye          DIOP</t>
  </si>
  <si>
    <t>21)Thierno       BALDE</t>
  </si>
  <si>
    <t>22)Makane        DIENG</t>
  </si>
  <si>
    <t>23)Malick        SENE</t>
  </si>
  <si>
    <t>24)Simeon        ZEUS</t>
  </si>
  <si>
    <t>25)Ass           LY</t>
  </si>
  <si>
    <t>26)Papi          SECK</t>
  </si>
  <si>
    <t>27)Ndongo        DIENG</t>
  </si>
  <si>
    <t>28)Seydou        MOTHE</t>
  </si>
  <si>
    <t>29)Sidya         DABO</t>
  </si>
  <si>
    <t>30)Ablaye        CISSE</t>
  </si>
  <si>
    <t>_x000C_1) Aboulaye            BA</t>
  </si>
  <si>
    <t>2) Amadou Fall         BA</t>
  </si>
  <si>
    <t>3) Cheikh              BADJI</t>
  </si>
  <si>
    <t>4) Sara                CAMARA</t>
  </si>
  <si>
    <t>5) Daouda              CISS</t>
  </si>
  <si>
    <t>6) CodÃ©                DIAGNE</t>
  </si>
  <si>
    <t>7) Pape                DIAKITE</t>
  </si>
  <si>
    <t>8) Papa Amadou         DIAW</t>
  </si>
  <si>
    <t>9) Djiby               DIEDHIOU</t>
  </si>
  <si>
    <t>10)Yancoba             DIEDHIOU</t>
  </si>
  <si>
    <t>11)Amadou Thieyga      DIOP</t>
  </si>
  <si>
    <t>12)Boubacar            DIOP</t>
  </si>
  <si>
    <t>13)Lat Dior            DIOP</t>
  </si>
  <si>
    <t>14)Mamadou             DIOP</t>
  </si>
  <si>
    <t>15)Babacar             DIOUF</t>
  </si>
  <si>
    <t>16)Moustapha           FALL</t>
  </si>
  <si>
    <t>17)Fallou              GUEYE</t>
  </si>
  <si>
    <t>18)Abdourahmane        KANE</t>
  </si>
  <si>
    <t>19)PathÃ©               KANE</t>
  </si>
  <si>
    <t>20)MakhÃ©te             NDIAYE</t>
  </si>
  <si>
    <t>21)Samba LaobÃ©         NDIAYE</t>
  </si>
  <si>
    <t>22)Abdourahmane        NIASSE</t>
  </si>
  <si>
    <t>23)Gana                PENE</t>
  </si>
  <si>
    <t>24)Malang              SANE</t>
  </si>
  <si>
    <t>25)Moulaye             SANE</t>
  </si>
  <si>
    <t>26)Pape Ali            SANE</t>
  </si>
  <si>
    <t>27)Mouhamadou Saliou   SOW</t>
  </si>
  <si>
    <t>28)Pape Abdoulaye      SOW</t>
  </si>
  <si>
    <t>29)Abdoul              SY</t>
  </si>
  <si>
    <t>30)Oumar               SY</t>
  </si>
  <si>
    <t>_x000C_1) Seke Seye                  WADE</t>
  </si>
  <si>
    <t>2) El Hadji                   SALL</t>
  </si>
  <si>
    <t>3) Ababacar                   CISSE</t>
  </si>
  <si>
    <t>4) Dominique                  TINE</t>
  </si>
  <si>
    <t>5) Aliou                      NDIAYE</t>
  </si>
  <si>
    <t>6) Abass                      NDIAYE</t>
  </si>
  <si>
    <t>7) Mamadou Kandji             BA</t>
  </si>
  <si>
    <t>8) Djibril                    SARR</t>
  </si>
  <si>
    <t>9) Bassirou                   BA</t>
  </si>
  <si>
    <t>10)Mouhammadoul Boukharyoul   DIOP</t>
  </si>
  <si>
    <t>11)Assane                     SECK</t>
  </si>
  <si>
    <t>12)Mohamed Lamine             MANDIANG</t>
  </si>
  <si>
    <t>13)Gabrile Jacques            NDIAYE</t>
  </si>
  <si>
    <t>14)Famara                     DIEDHIOU</t>
  </si>
  <si>
    <t>15)Ndiogou                    SECK</t>
  </si>
  <si>
    <t>16)Amadou Ngoma               FALL</t>
  </si>
  <si>
    <t>17)Mor                        MBODJI</t>
  </si>
  <si>
    <t>18)Mamadou                    DIAKHATE</t>
  </si>
  <si>
    <t>19)Mamadou Waly               SENGHOR</t>
  </si>
  <si>
    <t>20)Mody Diaraf                KADE</t>
  </si>
  <si>
    <t>21)Papa Khalipha              SEYE</t>
  </si>
  <si>
    <t>22)Abdoulaye                  KONATE</t>
  </si>
  <si>
    <t>23)Sounghary                  KORA</t>
  </si>
  <si>
    <t>_x000C_1) Mouhamadou Fara      SECK</t>
  </si>
  <si>
    <t>2) Abdoul               SY</t>
  </si>
  <si>
    <t>3) Daouda               CAMARA</t>
  </si>
  <si>
    <t>4) Daouda               DIALLO</t>
  </si>
  <si>
    <t>5) AdramÃ©               DIALLO</t>
  </si>
  <si>
    <t>6) Abdoul Aziz          DIALLO</t>
  </si>
  <si>
    <t>7) Youssouf Kolade      SAROUKOU</t>
  </si>
  <si>
    <t>8) Cheikh Tidiane       SENE</t>
  </si>
  <si>
    <t>9) Seydou               BALDE</t>
  </si>
  <si>
    <t>10)Issa                 SEYDI</t>
  </si>
  <si>
    <t>11)Ousmane              BADJI</t>
  </si>
  <si>
    <t>12)IsmaÃ¯la              DIAKHATE</t>
  </si>
  <si>
    <t>13)Mamadou              BÃ‚</t>
  </si>
  <si>
    <t>14)Mouhamadou Mansour   MBAYE</t>
  </si>
  <si>
    <t>15)Alioune              GUEYE</t>
  </si>
  <si>
    <t>16)Cheikh Lamne         GUEYE</t>
  </si>
  <si>
    <t>17)Cheikh Ameth T.      MBENGUE</t>
  </si>
  <si>
    <t>18)Cheikh               DIALLO</t>
  </si>
  <si>
    <t>19)Pape Mamadou         TOURE</t>
  </si>
  <si>
    <t>20)Daouda Gueye         MBENGUE</t>
  </si>
  <si>
    <t>21)Presient Momar       SIDIBE</t>
  </si>
  <si>
    <t>22)Mansour              DABO</t>
  </si>
  <si>
    <t>_x000C_1) Massamba            SYLLA</t>
  </si>
  <si>
    <t>2) Mouhamed Benjelou   NDIAYE</t>
  </si>
  <si>
    <t>3) Ibrahima            MBODJ</t>
  </si>
  <si>
    <t>4) Mamadou Diagne      DIEYE</t>
  </si>
  <si>
    <t>5) Saliou              BADJI</t>
  </si>
  <si>
    <t>6) Elhadji Saliou      MBENGUE</t>
  </si>
  <si>
    <t>7) Cheikh Amadou       BA</t>
  </si>
  <si>
    <t>8) Ibnou               TALL</t>
  </si>
  <si>
    <t>9) Elhadji Sidy        WADE</t>
  </si>
  <si>
    <t>10)Laba                DIOP</t>
  </si>
  <si>
    <t>11)Abdou               SEYE</t>
  </si>
  <si>
    <t>12)Serigne Souahibou   DIOP</t>
  </si>
  <si>
    <t>13)Massamba Junior     FAYE</t>
  </si>
  <si>
    <t>14)Cheikh Ahmet T.     NDIAYE</t>
  </si>
  <si>
    <t>15)Mamadou Moro        GASSAMA</t>
  </si>
  <si>
    <t>16)Bathie              THIAM</t>
  </si>
  <si>
    <t>17)Baye Malick         MBAYE</t>
  </si>
  <si>
    <t>18)IsmaÃ¯la             DIOUF</t>
  </si>
  <si>
    <t>19)Moussa              DIOUF</t>
  </si>
  <si>
    <t>20)Mamadou             FAYE</t>
  </si>
  <si>
    <t>21)Aly                 FALL</t>
  </si>
  <si>
    <t>22)Mortalla            DIOP</t>
  </si>
  <si>
    <t>23)Papa                WADE</t>
  </si>
  <si>
    <t>24)Amadou Fadel        DOUMDIA</t>
  </si>
  <si>
    <t>25)Lamine              DIOP</t>
  </si>
  <si>
    <t>26)Abdallah            BABOU</t>
  </si>
  <si>
    <t>27)Boubacar            FOFANA</t>
  </si>
  <si>
    <t>28)Ndiaga              NDIAYE</t>
  </si>
  <si>
    <t>29)Ibrahima            CISSE</t>
  </si>
  <si>
    <t>30)Djibril             NGOM</t>
  </si>
  <si>
    <t>_x000C_1) Yves             SY</t>
  </si>
  <si>
    <t>2) Cheikh           MBENGUE</t>
  </si>
  <si>
    <t>3) Yatma            BENTEKE</t>
  </si>
  <si>
    <t>4) Modou Ablaye</t>
  </si>
  <si>
    <t>5) Papis            KONATE</t>
  </si>
  <si>
    <t>6) Ndiame           SYLLA</t>
  </si>
  <si>
    <t>7) Habib</t>
  </si>
  <si>
    <t>8) Madiou           GUEYE</t>
  </si>
  <si>
    <t>9) Waly</t>
  </si>
  <si>
    <t>10)Idy</t>
  </si>
  <si>
    <t>11)Laye             KANDE</t>
  </si>
  <si>
    <t>12)Sohibou          AMAR</t>
  </si>
  <si>
    <t>13)Babacar          SYLLA</t>
  </si>
  <si>
    <t>14)Khadim           THIAM</t>
  </si>
  <si>
    <t>15)Laye GATOUZO</t>
  </si>
  <si>
    <t>16)Cheikh           MBENGUE</t>
  </si>
  <si>
    <t>17)Mbengue Italie</t>
  </si>
  <si>
    <t>18)Eric</t>
  </si>
  <si>
    <t>19)Sidy</t>
  </si>
  <si>
    <t>20)Rassoul          DIEDHIOU</t>
  </si>
  <si>
    <t>21)Medoune</t>
  </si>
  <si>
    <t>22)Tamsir           DIENG</t>
  </si>
  <si>
    <t>23)Hibou</t>
  </si>
  <si>
    <t>24)WANE</t>
  </si>
  <si>
    <t>25)Balla            DIAGNE</t>
  </si>
  <si>
    <t>26)Presi            GUEYE</t>
  </si>
  <si>
    <t>27)Serigne          Modou</t>
  </si>
  <si>
    <t>28)Osseynou         DIASSY</t>
  </si>
  <si>
    <t>29)NNdiaga          NIANG</t>
  </si>
  <si>
    <t>30)Sadibou          DIBA</t>
  </si>
  <si>
    <t>_x000C_1) Mamadou         FOFANA</t>
  </si>
  <si>
    <t>2) Cheikh          SENE</t>
  </si>
  <si>
    <t>3) Bouya           FALL</t>
  </si>
  <si>
    <t>4) Khadim          TALL</t>
  </si>
  <si>
    <t>5) Abdoulaye       FALL</t>
  </si>
  <si>
    <t>6) Adama           SARR</t>
  </si>
  <si>
    <t>7) Samba           DIOUF</t>
  </si>
  <si>
    <t>8) Balla           DIAGNE</t>
  </si>
  <si>
    <t>9) Moussa          GUEYE</t>
  </si>
  <si>
    <t>10)Ibrahima        DIA</t>
  </si>
  <si>
    <t>11)Khassim         SARR</t>
  </si>
  <si>
    <t>12)Mamadou S.      GAYE</t>
  </si>
  <si>
    <t>13)Cheikh          FALL</t>
  </si>
  <si>
    <t>14)Ibrahima        SECK</t>
  </si>
  <si>
    <t>15)Pape            NDONG</t>
  </si>
  <si>
    <t>16)Mame Manoumbe   GUEYE</t>
  </si>
  <si>
    <t>17)Alassane        TALL</t>
  </si>
  <si>
    <t>18)Mouhamed B.     IRADIAN</t>
  </si>
  <si>
    <t>19)Gora            MBATHIE</t>
  </si>
  <si>
    <t>20)Bathie          FALL</t>
  </si>
  <si>
    <t>21)Ousmane         BA</t>
  </si>
  <si>
    <t>22)Aliou           MBENGUE</t>
  </si>
  <si>
    <t>23)Abdoulaye       MBENGUE</t>
  </si>
  <si>
    <t>24)Eumeu           KAMARA</t>
  </si>
  <si>
    <t>25)SADA            SOW</t>
  </si>
  <si>
    <t>26)Ndiaga          SALL</t>
  </si>
  <si>
    <t>27)Aladji</t>
  </si>
  <si>
    <t>28)Aliou           IRADIAN</t>
  </si>
  <si>
    <t>29)Moustapha       DIOKH</t>
  </si>
  <si>
    <t>_x000C_1) Oumar Laye           DIAW</t>
  </si>
  <si>
    <t>2) Ousmane              CISSE</t>
  </si>
  <si>
    <t>3) Ibrahima Abdoulaye   DIOP</t>
  </si>
  <si>
    <t>4) Assane               SYLLA</t>
  </si>
  <si>
    <t>5) Mamadou              GUEYE</t>
  </si>
  <si>
    <t>6) ElHadji Badara       GUEYE</t>
  </si>
  <si>
    <t>7) Papa Abdoulaye       NDIAYE</t>
  </si>
  <si>
    <t>8) Souleymane           DIAGNE</t>
  </si>
  <si>
    <t>9) Assane               WADE</t>
  </si>
  <si>
    <t>10)Babacar</t>
  </si>
  <si>
    <t>11)Youssoupha           MANE</t>
  </si>
  <si>
    <t>12)Thierno              MBALLO</t>
  </si>
  <si>
    <t>13)Moukhamadane         KEBE</t>
  </si>
  <si>
    <t>14)Alassane             THIAM</t>
  </si>
  <si>
    <t>15)Mouhamed             DIAGNE</t>
  </si>
  <si>
    <t>16)Bandjiougou          DIAWARA</t>
  </si>
  <si>
    <t>17)Jack Noel            MENDY</t>
  </si>
  <si>
    <t>18)Amadou               DIALLO</t>
  </si>
  <si>
    <t>19)Paul Augustin        CISSE</t>
  </si>
  <si>
    <t>20)Babacar Sall         THIAW</t>
  </si>
  <si>
    <t>21)Ibrahima             BAKHOUME</t>
  </si>
  <si>
    <t>22)Alassane             DIAGNE</t>
  </si>
  <si>
    <t>23)Ndiaga               TALL</t>
  </si>
  <si>
    <t>24)Mbacke               NDOYE</t>
  </si>
  <si>
    <t>25)Cheikh Ahmet T.      NDIAYE</t>
  </si>
  <si>
    <t>26)Ibrahima             THIOUB</t>
  </si>
  <si>
    <t>27)Yanciba              DIENE</t>
  </si>
  <si>
    <t>28)Youssou              LAYE</t>
  </si>
  <si>
    <t>29)Karime</t>
  </si>
  <si>
    <t>30)Malick               DIONE</t>
  </si>
  <si>
    <t>_x000C_1) Mouhamed            SARR</t>
  </si>
  <si>
    <t>2) Ibrahima            FALL</t>
  </si>
  <si>
    <t>3) Amadou              SARR</t>
  </si>
  <si>
    <t>4) Mbarack Fall        DIENG</t>
  </si>
  <si>
    <t>5) Macoumba            FALL</t>
  </si>
  <si>
    <t>6) Baba                DAKONO</t>
  </si>
  <si>
    <t>7) Malick              KONATE</t>
  </si>
  <si>
    <t>8) Mame Abdou          SANGARE</t>
  </si>
  <si>
    <t>9) Moussa              DIOP</t>
  </si>
  <si>
    <t>10)Oumar               DIONE</t>
  </si>
  <si>
    <t>11)Samba               FAYE</t>
  </si>
  <si>
    <t>12)Pape Massoud        FALL</t>
  </si>
  <si>
    <t>13)Babacar             NIANG</t>
  </si>
  <si>
    <t>14)Ibrahima            FAYE</t>
  </si>
  <si>
    <t>15)Pape                BA</t>
  </si>
  <si>
    <t>16)Issaka              NDIADE</t>
  </si>
  <si>
    <t>17)Mame Bara           MANE</t>
  </si>
  <si>
    <t>18)Idrissa             THIAM</t>
  </si>
  <si>
    <t>19)Malick              DIEME</t>
  </si>
  <si>
    <t>20)Pathe               FAYE</t>
  </si>
  <si>
    <t>21)El Hadji Aliou      CISS</t>
  </si>
  <si>
    <t>22)Papa Kalidou        KEBE</t>
  </si>
  <si>
    <t>23)Benoit              SADIO</t>
  </si>
  <si>
    <t>24)Babacar             THIAM</t>
  </si>
  <si>
    <t>25)Yves Simon          SAGNE</t>
  </si>
  <si>
    <t>26)Mouhamadou Lamine   FATY</t>
  </si>
  <si>
    <t>27)Cheikh Tidiane      NDIAYE</t>
  </si>
  <si>
    <t>28)Mamadou             BARRY</t>
  </si>
  <si>
    <t>29)Bara                SENE</t>
  </si>
  <si>
    <t>30)Djemb               THIAM</t>
  </si>
  <si>
    <t>_x000C_1) Adama                   DIENG</t>
  </si>
  <si>
    <t>2) Mamadou                 SALL</t>
  </si>
  <si>
    <t>3) Mamadou Sahir           NDIAYE</t>
  </si>
  <si>
    <t>4) Pape Demba              SAGNA</t>
  </si>
  <si>
    <t>5) Ababacar                CISSE</t>
  </si>
  <si>
    <t>6) Ibrahima                NDIAYE 1</t>
  </si>
  <si>
    <t>7) Ibrahima                NDIAYE 2</t>
  </si>
  <si>
    <t>8) Cheikh Hamalah          DIARRA</t>
  </si>
  <si>
    <t>9) Abdou Khadre Djeylany   DIOP</t>
  </si>
  <si>
    <t>10)Seydina Mela            NDIAYE</t>
  </si>
  <si>
    <t>11)Saliou                  NIANG</t>
  </si>
  <si>
    <t>12)Ousmane                 KANDJI</t>
  </si>
  <si>
    <t>13)Mamadou                 SIBY</t>
  </si>
  <si>
    <t>14)Mame Assane             DIAGNE</t>
  </si>
  <si>
    <t>15)Idy NDO                 SAMB</t>
  </si>
  <si>
    <t>16)Mor Talla               FALL</t>
  </si>
  <si>
    <t>17)Ahmadou M.              FAYE</t>
  </si>
  <si>
    <t>18)Babacar                 DIOP</t>
  </si>
  <si>
    <t>19)Alioune                 DIOP</t>
  </si>
  <si>
    <t>20)Mouhamadou G.           BOIRO</t>
  </si>
  <si>
    <t>21)Ibrahima M.             DIALLO</t>
  </si>
  <si>
    <t>22)Mouhamed                CAMARA</t>
  </si>
  <si>
    <t>23)Mademba                 DIOP</t>
  </si>
  <si>
    <t>24)Abdou A.                NDIAYE</t>
  </si>
  <si>
    <t>25)Babacar                 DIOP</t>
  </si>
  <si>
    <t>26)Dame                    DIOP</t>
  </si>
  <si>
    <t>27)Ahmet                   BA</t>
  </si>
  <si>
    <t>28)Ndiaga                  DIALLO</t>
  </si>
  <si>
    <t>29)Moustapha               LEYE</t>
  </si>
  <si>
    <t>30)Mika                    SY</t>
  </si>
  <si>
    <t>_x000C_1) Sadou               DIALLO</t>
  </si>
  <si>
    <t>2) Ibrahima            FAYE</t>
  </si>
  <si>
    <t>3) Francois Magoular   Baepar</t>
  </si>
  <si>
    <t>4) Elimane             FATY</t>
  </si>
  <si>
    <t>5) Pierre Ampeu        GOMIS</t>
  </si>
  <si>
    <t>6) Ablaye              BA</t>
  </si>
  <si>
    <t>7) Ibrahima Sola       CISSOKO</t>
  </si>
  <si>
    <t>8) Mansour             DIOP</t>
  </si>
  <si>
    <t>9) Kankou              SENE</t>
  </si>
  <si>
    <t>10)Abdou Karim         SECK</t>
  </si>
  <si>
    <t>11)Alassane            DIOP</t>
  </si>
  <si>
    <t>12)Babacar             DIOP</t>
  </si>
  <si>
    <t>13)Billy               NDIR</t>
  </si>
  <si>
    <t>14)Abou                 DIOP</t>
  </si>
  <si>
    <t>15)Modou               FALL</t>
  </si>
  <si>
    <t>16)Mouhamed Naby       SECK</t>
  </si>
  <si>
    <t>17)Abdou               DIOP</t>
  </si>
  <si>
    <t>18)Adama               FAYE</t>
  </si>
  <si>
    <t>19)Ibrahima            SOCE</t>
  </si>
  <si>
    <t>20)Saliou              FALL</t>
  </si>
  <si>
    <t>21)Cherif              KONARE</t>
  </si>
  <si>
    <t>22)Ndongo              CAMARA</t>
  </si>
  <si>
    <t>23)Pape Amadou         DIOP</t>
  </si>
  <si>
    <t>24)Abdou Khadre        NDIAYE</t>
  </si>
  <si>
    <t>25)Djibril             DIEDHIOU</t>
  </si>
  <si>
    <t>26)Mouhamed            BA</t>
  </si>
  <si>
    <t>27)Ousmane             CAMARA</t>
  </si>
  <si>
    <t>28)Daouda              KANE</t>
  </si>
  <si>
    <t>29)Mamadou             NDIAYE</t>
  </si>
  <si>
    <t>30)ElHadji Malick      GOUDIABY</t>
  </si>
  <si>
    <t>_x000C_1) Ndiaga Francois    DIALLO</t>
  </si>
  <si>
    <t>2) Pape Adama         DIALLO</t>
  </si>
  <si>
    <t>3) Abdou              DIAWARA</t>
  </si>
  <si>
    <t>4) Salihou            DIAWARA</t>
  </si>
  <si>
    <t>5) Cheikh Tidiane     DIOP</t>
  </si>
  <si>
    <t>6) Amadou Tidiane     FALL</t>
  </si>
  <si>
    <t>7) Lamine             FAYE</t>
  </si>
  <si>
    <t>8) Ahmed Bouya        GUEYE</t>
  </si>
  <si>
    <t>9) Diene Bacar        GUEYE</t>
  </si>
  <si>
    <t>10)Habib              GUEYE</t>
  </si>
  <si>
    <t>11)El Hadji Mahipe    KONATE</t>
  </si>
  <si>
    <t>12)Ababacar           MANDIANG</t>
  </si>
  <si>
    <t>13)Amala              MARA</t>
  </si>
  <si>
    <t>14)Ibrahima Khassim   MBENGUE</t>
  </si>
  <si>
    <t>15)Joseph             MENDY</t>
  </si>
  <si>
    <t>16)Abdoul Aziz        NDIAYE</t>
  </si>
  <si>
    <t>17)PAPE Ndiogou       NDIAYE</t>
  </si>
  <si>
    <t>18)Saliou             NDIAYE</t>
  </si>
  <si>
    <t>19)Mame Cheikh        NIANE</t>
  </si>
  <si>
    <t>20)Pape Maguette      NIANE</t>
  </si>
  <si>
    <t>21)Thierno Seydou     SALL</t>
  </si>
  <si>
    <t>22)Khalifa Ababacar   SARR</t>
  </si>
  <si>
    <t>23)Mame Ibou          SARR</t>
  </si>
  <si>
    <t>24)Baba Yoro          SY</t>
  </si>
  <si>
    <t>25)Cheikh             THIAM</t>
  </si>
  <si>
    <t>26)Baye Ada           TOURE</t>
  </si>
  <si>
    <t>27)Malick             WELE</t>
  </si>
  <si>
    <t>_x000C_1) Makha                   NDIAYE</t>
  </si>
  <si>
    <t>2) Ibrahima Khalil         NIANG</t>
  </si>
  <si>
    <t>3) EL Hadji                DIALLO</t>
  </si>
  <si>
    <t>4) Papa Idy                MBAYE</t>
  </si>
  <si>
    <t>5) Nacire                  FAYE</t>
  </si>
  <si>
    <t>6) Babacar                 NDOUR</t>
  </si>
  <si>
    <t>7) Kabe Macoumba           TALL</t>
  </si>
  <si>
    <t>8) Mor Talla               GUEYE</t>
  </si>
  <si>
    <t>9) Pape Malick             NDIAYE</t>
  </si>
  <si>
    <t>10)Ousmane                 DIAGNE</t>
  </si>
  <si>
    <t>11)Pape Moussa             SEYE</t>
  </si>
  <si>
    <t>12)Mame Balla              SOW</t>
  </si>
  <si>
    <t>13)Serigne Modou Faty K.   DIONE</t>
  </si>
  <si>
    <t>14)Mame Alle Gagne         FALL</t>
  </si>
  <si>
    <t>15)Aziz                    ATTAL</t>
  </si>
  <si>
    <t>16)EL Hadji Billal         FAYE</t>
  </si>
  <si>
    <t>17)Bara                    FALL</t>
  </si>
  <si>
    <t>18)Gueye                   GUEDJ</t>
  </si>
  <si>
    <t>19)Thiema                  KOULOUBALY</t>
  </si>
  <si>
    <t>20)Moustapha               JONHSON</t>
  </si>
  <si>
    <t>21)Issa                    KA</t>
  </si>
  <si>
    <t>22)Khadim                  DIAGNE</t>
  </si>
  <si>
    <t>23)Bouba                   NIANG</t>
  </si>
  <si>
    <t>24)Cheikh                   7t5 GUEYE</t>
  </si>
  <si>
    <t>_x000C_1) El Hadji       DIENE</t>
  </si>
  <si>
    <t>2) Dame           DIOP</t>
  </si>
  <si>
    <t>3) Madou          SARR</t>
  </si>
  <si>
    <t>4) Babacar        THIOR</t>
  </si>
  <si>
    <t>5) Bouba          SARR</t>
  </si>
  <si>
    <t>6) Omar           THIARE</t>
  </si>
  <si>
    <t>7) Youssou        SARR</t>
  </si>
  <si>
    <t>8) Mbaye          THIAM</t>
  </si>
  <si>
    <t>9) Habib          WAGUE</t>
  </si>
  <si>
    <t>10)Serigne        NDIAYE</t>
  </si>
  <si>
    <t>11)Nouhan         TOURE</t>
  </si>
  <si>
    <t>12)Mamadou        SADJ</t>
  </si>
  <si>
    <t>13)Moussa         DIOUM</t>
  </si>
  <si>
    <t>14)Sana           COLY</t>
  </si>
  <si>
    <t>15)Mor            NIANG</t>
  </si>
  <si>
    <t>16)Assane         DJIREE</t>
  </si>
  <si>
    <t>17)Cheikh         SOLY</t>
  </si>
  <si>
    <t>18)Omar           KEBE</t>
  </si>
  <si>
    <t>19)Ibrahima       SARR</t>
  </si>
  <si>
    <t>20)Mansour        FALL</t>
  </si>
  <si>
    <t>21)Amadou         GUEYE</t>
  </si>
  <si>
    <t>22)Ibrahima       NDIAYE</t>
  </si>
  <si>
    <t>23)Modou          SEYE</t>
  </si>
  <si>
    <t>24)Daouda         FALL</t>
  </si>
  <si>
    <t>25)Babacar        MBODJ</t>
  </si>
  <si>
    <t>26)Abdourahmane   KANTE</t>
  </si>
  <si>
    <t>27)Mamadou        GNINGUE</t>
  </si>
  <si>
    <t>28)Mouhamed       BODIAN</t>
  </si>
  <si>
    <t>29)Omar           THIOR</t>
  </si>
  <si>
    <t>_x000C_1) Mamadou Saidou       NDIATH</t>
  </si>
  <si>
    <t>2) Pape Djibril         WAR</t>
  </si>
  <si>
    <t>3) Demba Awa            SARR</t>
  </si>
  <si>
    <t>4) Abdoulaye            NDIONE</t>
  </si>
  <si>
    <t>5) Ibrahima             MBAYE</t>
  </si>
  <si>
    <t>6) Serigne Falilou      MBAYE</t>
  </si>
  <si>
    <t>7) Selle                NDOYE</t>
  </si>
  <si>
    <t>8) Arfan Insa           DIEME</t>
  </si>
  <si>
    <t>9) Mor Talla</t>
  </si>
  <si>
    <t>10)Ibrahima Ndiaye      NGUATTE</t>
  </si>
  <si>
    <t>11)Adama                SOW</t>
  </si>
  <si>
    <t>12)Ibrahima             DIOP</t>
  </si>
  <si>
    <t>13)Maodo                DIOUF</t>
  </si>
  <si>
    <t>14)Mamadou              WADE</t>
  </si>
  <si>
    <t>15)Moussa               WADE</t>
  </si>
  <si>
    <t>16)Oumar                DIOUF</t>
  </si>
  <si>
    <t>17)Pape (JUBBO)         FAYE</t>
  </si>
  <si>
    <t>18)Mouhamadou Thiappa   TRAORE</t>
  </si>
  <si>
    <t>19)Ibrahima             NDIONE</t>
  </si>
  <si>
    <t>20)Pape Ibrahima        GNING</t>
  </si>
  <si>
    <t>21)Mamadou              DIOUF</t>
  </si>
  <si>
    <t>22)Amadou               BA</t>
  </si>
  <si>
    <t>23)ElHadji Makhtar      BADIANE</t>
  </si>
  <si>
    <t>24)Pape Diakhate        Pecoss</t>
  </si>
  <si>
    <t>25)Pape Gorgui          NDOYE</t>
  </si>
  <si>
    <t>26)Abdoulaye            SECK</t>
  </si>
  <si>
    <t>27)Abdou Magib          NDOUR</t>
  </si>
  <si>
    <t>28)Khalifa Ababacar     DIOUF</t>
  </si>
  <si>
    <t>29)Abdourahmane         SADIO</t>
  </si>
  <si>
    <t>30)Ibra Mbaye           FAYCAL</t>
  </si>
  <si>
    <t>_x000C_1) Mouhamadou             DIA</t>
  </si>
  <si>
    <t>2) Souleymane             COLY</t>
  </si>
  <si>
    <t>3) Felix                  MENDY</t>
  </si>
  <si>
    <t>4) Cheikh Tidiane         SENE</t>
  </si>
  <si>
    <t>5) Abdourahmane           NDOYE</t>
  </si>
  <si>
    <t>6) Mamour                 NIANG</t>
  </si>
  <si>
    <t>7) Modou                  SECK</t>
  </si>
  <si>
    <t>8) Cheikh                 FALL</t>
  </si>
  <si>
    <t>9) El Hadji               SOW</t>
  </si>
  <si>
    <t>10)Mamadou                MBAYE</t>
  </si>
  <si>
    <t>11)Moustapha              DIALLO</t>
  </si>
  <si>
    <t>12)Birama                 NDIAYE</t>
  </si>
  <si>
    <t>13)Amadou                 DIA</t>
  </si>
  <si>
    <t>14)Lat Demba              FAYE</t>
  </si>
  <si>
    <t>15)Sahir                  NDOYE</t>
  </si>
  <si>
    <t>16)Demba                  SOW</t>
  </si>
  <si>
    <t>17)Modou                  THIAM</t>
  </si>
  <si>
    <t>18)Issa                   THIAM</t>
  </si>
  <si>
    <t>19)Assane                 THIANDOUM</t>
  </si>
  <si>
    <t>20)Souleymane             THIAM</t>
  </si>
  <si>
    <t>21)Assane                 FALL</t>
  </si>
  <si>
    <t>22)Pape Modou             KANE</t>
  </si>
  <si>
    <t>23)Ibrahima Abdoul        BA</t>
  </si>
  <si>
    <t>24)Pape Samb              SARR</t>
  </si>
  <si>
    <t>25)Moussa                 DIALLO</t>
  </si>
  <si>
    <t>26)Diames                 DIALLO</t>
  </si>
  <si>
    <t>27)Mansour                SOW</t>
  </si>
  <si>
    <t>28)Amadou                 DIALLO</t>
  </si>
  <si>
    <t>29)ElHadji Abdoul Wahab   BADJI</t>
  </si>
  <si>
    <t>30)Coach Alioune          NGOM</t>
  </si>
  <si>
    <t>_x000C_1) Limamou          NDOYE</t>
  </si>
  <si>
    <t>2) Moustapha        MANGANE</t>
  </si>
  <si>
    <t>3) Abdoulaye        THIAM</t>
  </si>
  <si>
    <t>4) Augustin         SENGHOR</t>
  </si>
  <si>
    <t>5) Bassirou         MBOUP</t>
  </si>
  <si>
    <t>6) Mathiou          SEYE</t>
  </si>
  <si>
    <t>7) Moussa           KOITE</t>
  </si>
  <si>
    <t>8) Mamadou          GASSAMA</t>
  </si>
  <si>
    <t>9) Yoro             SOW</t>
  </si>
  <si>
    <t>10)Ibrahima         SABALY</t>
  </si>
  <si>
    <t>11)Ibrahima         DIOUF</t>
  </si>
  <si>
    <t>12)Pierre Antoine   SARR</t>
  </si>
  <si>
    <t>13)Joseph           SARR</t>
  </si>
  <si>
    <t>14)Serigne          CISS</t>
  </si>
  <si>
    <t>15)Amadou           CAMARA</t>
  </si>
  <si>
    <t>16)Abdoulaye        NIANG</t>
  </si>
  <si>
    <t>17)Olivier          KABOU</t>
  </si>
  <si>
    <t>18)Moussa           SALL</t>
  </si>
  <si>
    <t>19)Mouhamed         NDIAYE</t>
  </si>
  <si>
    <t>20)Saer             DIENG</t>
  </si>
  <si>
    <t>21)Mamadou Malo     SARR</t>
  </si>
  <si>
    <t>22)Cheikh           NDIAYE</t>
  </si>
  <si>
    <t>23)Lamine           DOUCOURE</t>
  </si>
  <si>
    <t>24)Souleymane       FAYE</t>
  </si>
  <si>
    <t>25)Grand            DABO</t>
  </si>
  <si>
    <t>26)Atoumane         NDIAYE</t>
  </si>
  <si>
    <t>27)Jules            BARA</t>
  </si>
  <si>
    <t>28)Moussa           NDIANE</t>
  </si>
  <si>
    <t>29)Kakou            SY</t>
  </si>
  <si>
    <t>30)Lamine           DOUCOURE</t>
  </si>
  <si>
    <t>_x000C_</t>
  </si>
  <si>
    <t>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</si>
</sst>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1"/>
      <color theme="1"/>
      <name val="Calibri"/>
      <charset val="134"/>
      <scheme val="minor"/>
    </font>
    <font>
      <sz val="14"/>
      <color theme="1"/>
      <name val="Agency FB"/>
      <charset val="134"/>
    </font>
    <font>
      <sz val="12"/>
      <color theme="1"/>
      <name val="Agency FB"/>
      <charset val="134"/>
    </font>
    <font>
      <sz val="18"/>
      <color theme="1"/>
      <name val="Agency FB"/>
      <charset val="134"/>
    </font>
    <font>
      <sz val="22"/>
      <color theme="1"/>
      <name val="Agency FB"/>
      <charset val="134"/>
    </font>
    <font>
      <b/>
      <sz val="48"/>
      <color theme="0"/>
      <name val="Agency FB"/>
      <charset val="134"/>
    </font>
    <font>
      <b/>
      <sz val="60"/>
      <color theme="0"/>
      <name val="Agency FB"/>
      <charset val="134"/>
    </font>
    <font>
      <sz val="72"/>
      <color theme="1"/>
      <name val="Agency FB"/>
      <charset val="134"/>
    </font>
    <font>
      <sz val="36"/>
      <color theme="1"/>
      <name val="Agency FB"/>
      <charset val="134"/>
    </font>
    <font>
      <b/>
      <sz val="36"/>
      <color theme="1"/>
      <name val="Agency FB"/>
      <charset val="134"/>
    </font>
    <font>
      <b/>
      <sz val="24"/>
      <color theme="1"/>
      <name val="Agency FB"/>
      <charset val="134"/>
    </font>
    <font>
      <b/>
      <sz val="28"/>
      <color theme="1"/>
      <name val="Agency FB"/>
      <charset val="134"/>
    </font>
    <font>
      <sz val="24"/>
      <color theme="1"/>
      <name val="Agency FB"/>
      <charset val="134"/>
    </font>
    <font>
      <b/>
      <sz val="28"/>
      <color theme="0"/>
      <name val="Agency FB"/>
      <charset val="134"/>
    </font>
    <font>
      <sz val="48"/>
      <color theme="1"/>
      <name val="Calibri"/>
      <charset val="134"/>
      <scheme val="minor"/>
    </font>
    <font>
      <sz val="26"/>
      <color theme="1"/>
      <name val="Agency FB"/>
      <charset val="134"/>
    </font>
    <font>
      <sz val="24"/>
      <color theme="1"/>
      <name val="Agency FB"/>
      <family val="2"/>
    </font>
    <font>
      <sz val="36"/>
      <color theme="1"/>
      <name val="Agency FB"/>
      <family val="2"/>
    </font>
  </fonts>
  <fills count="12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theme="8" tint="0.79995117038483843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4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thin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left" vertical="center" indent="1"/>
    </xf>
    <xf numFmtId="0" fontId="5" fillId="2" borderId="1" xfId="0" applyFont="1" applyFill="1" applyBorder="1" applyAlignment="1">
      <alignment horizontal="center" vertical="center"/>
    </xf>
    <xf numFmtId="16" fontId="8" fillId="3" borderId="5" xfId="0" applyNumberFormat="1" applyFont="1" applyFill="1" applyBorder="1" applyAlignment="1" applyProtection="1">
      <alignment horizontal="center" vertical="center"/>
      <protection locked="0"/>
    </xf>
    <xf numFmtId="16" fontId="8" fillId="3" borderId="6" xfId="0" applyNumberFormat="1" applyFont="1" applyFill="1" applyBorder="1" applyAlignment="1" applyProtection="1">
      <alignment horizontal="center" vertical="center"/>
      <protection locked="0"/>
    </xf>
    <xf numFmtId="0" fontId="8" fillId="4" borderId="7" xfId="0" applyFont="1" applyFill="1" applyBorder="1" applyAlignment="1" applyProtection="1">
      <alignment horizontal="center" vertical="center"/>
      <protection hidden="1"/>
    </xf>
    <xf numFmtId="0" fontId="8" fillId="0" borderId="7" xfId="0" applyFont="1" applyBorder="1" applyAlignment="1" applyProtection="1">
      <alignment horizontal="center" vertical="center"/>
      <protection hidden="1"/>
    </xf>
    <xf numFmtId="0" fontId="9" fillId="5" borderId="8" xfId="0" applyFont="1" applyFill="1" applyBorder="1" applyAlignment="1">
      <alignment horizontal="center" vertical="center"/>
    </xf>
    <xf numFmtId="16" fontId="8" fillId="3" borderId="10" xfId="0" applyNumberFormat="1" applyFont="1" applyFill="1" applyBorder="1" applyAlignment="1" applyProtection="1">
      <alignment horizontal="center" vertical="center"/>
      <protection locked="0"/>
    </xf>
    <xf numFmtId="16" fontId="8" fillId="3" borderId="11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hidden="1"/>
    </xf>
    <xf numFmtId="0" fontId="9" fillId="5" borderId="12" xfId="0" applyFont="1" applyFill="1" applyBorder="1" applyAlignment="1">
      <alignment horizontal="center" vertical="center"/>
    </xf>
    <xf numFmtId="0" fontId="9" fillId="5" borderId="12" xfId="0" applyFont="1" applyFill="1" applyBorder="1" applyAlignment="1" applyProtection="1">
      <alignment horizontal="center" vertical="center"/>
      <protection locked="0"/>
    </xf>
    <xf numFmtId="16" fontId="8" fillId="3" borderId="14" xfId="0" applyNumberFormat="1" applyFont="1" applyFill="1" applyBorder="1" applyAlignment="1" applyProtection="1">
      <alignment horizontal="center" vertical="center"/>
      <protection locked="0"/>
    </xf>
    <xf numFmtId="16" fontId="8" fillId="3" borderId="15" xfId="0" applyNumberFormat="1" applyFont="1" applyFill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hidden="1"/>
    </xf>
    <xf numFmtId="0" fontId="9" fillId="5" borderId="17" xfId="0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Alignment="1" applyProtection="1">
      <alignment horizontal="center" vertical="center"/>
      <protection hidden="1"/>
    </xf>
    <xf numFmtId="0" fontId="8" fillId="4" borderId="16" xfId="0" applyFont="1" applyFill="1" applyBorder="1" applyAlignment="1" applyProtection="1">
      <alignment horizontal="center" vertical="center"/>
      <protection hidden="1"/>
    </xf>
    <xf numFmtId="0" fontId="3" fillId="0" borderId="0" xfId="0" applyFont="1" applyAlignment="1">
      <alignment horizontal="center" vertical="center"/>
    </xf>
    <xf numFmtId="0" fontId="2" fillId="4" borderId="19" xfId="0" applyFont="1" applyFill="1" applyBorder="1" applyAlignment="1" applyProtection="1">
      <alignment horizontal="center" vertical="center"/>
      <protection hidden="1"/>
    </xf>
    <xf numFmtId="0" fontId="9" fillId="5" borderId="1" xfId="0" applyFont="1" applyFill="1" applyBorder="1" applyAlignment="1">
      <alignment horizontal="left" vertical="center" indent="1"/>
    </xf>
    <xf numFmtId="0" fontId="10" fillId="6" borderId="1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left" vertical="center" indent="1"/>
    </xf>
    <xf numFmtId="0" fontId="11" fillId="6" borderId="20" xfId="0" applyFont="1" applyFill="1" applyBorder="1" applyAlignment="1">
      <alignment horizontal="center" vertical="center"/>
    </xf>
    <xf numFmtId="0" fontId="2" fillId="4" borderId="21" xfId="0" applyFont="1" applyFill="1" applyBorder="1" applyAlignment="1" applyProtection="1">
      <alignment horizontal="center" vertical="center"/>
      <protection hidden="1"/>
    </xf>
    <xf numFmtId="0" fontId="2" fillId="4" borderId="22" xfId="0" applyFont="1" applyFill="1" applyBorder="1" applyAlignment="1" applyProtection="1">
      <alignment horizontal="center" vertical="center"/>
      <protection hidden="1"/>
    </xf>
    <xf numFmtId="0" fontId="8" fillId="5" borderId="13" xfId="0" applyFont="1" applyFill="1" applyBorder="1" applyAlignment="1">
      <alignment horizontal="left" vertical="center" indent="1"/>
    </xf>
    <xf numFmtId="0" fontId="11" fillId="6" borderId="23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1" fillId="7" borderId="20" xfId="0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11" fillId="7" borderId="23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0" xfId="0" applyFont="1"/>
    <xf numFmtId="0" fontId="11" fillId="4" borderId="28" xfId="0" applyFont="1" applyFill="1" applyBorder="1" applyAlignment="1">
      <alignment horizontal="left" vertical="center"/>
    </xf>
    <xf numFmtId="0" fontId="1" fillId="8" borderId="28" xfId="0" applyFont="1" applyFill="1" applyBorder="1" applyAlignment="1">
      <alignment horizontal="center" vertical="center"/>
    </xf>
    <xf numFmtId="0" fontId="13" fillId="2" borderId="29" xfId="0" applyFont="1" applyFill="1" applyBorder="1" applyAlignment="1">
      <alignment horizontal="center" vertical="center"/>
    </xf>
    <xf numFmtId="0" fontId="11" fillId="4" borderId="30" xfId="0" applyFont="1" applyFill="1" applyBorder="1" applyAlignment="1">
      <alignment horizontal="left" vertical="center"/>
    </xf>
    <xf numFmtId="0" fontId="1" fillId="8" borderId="28" xfId="0" applyFont="1" applyFill="1" applyBorder="1" applyAlignment="1" applyProtection="1">
      <alignment horizontal="center" vertical="center"/>
      <protection hidden="1"/>
    </xf>
    <xf numFmtId="0" fontId="13" fillId="2" borderId="31" xfId="0" applyFont="1" applyFill="1" applyBorder="1" applyAlignment="1" applyProtection="1">
      <alignment horizontal="center" vertical="center"/>
      <protection hidden="1"/>
    </xf>
    <xf numFmtId="0" fontId="13" fillId="2" borderId="26" xfId="0" applyFont="1" applyFill="1" applyBorder="1" applyAlignment="1" applyProtection="1">
      <alignment horizontal="center" vertical="center"/>
      <protection hidden="1"/>
    </xf>
    <xf numFmtId="0" fontId="13" fillId="2" borderId="29" xfId="0" applyFont="1" applyFill="1" applyBorder="1" applyAlignment="1" applyProtection="1">
      <alignment horizontal="center" vertical="center"/>
      <protection hidden="1"/>
    </xf>
    <xf numFmtId="0" fontId="13" fillId="2" borderId="31" xfId="0" applyFont="1" applyFill="1" applyBorder="1" applyAlignment="1">
      <alignment horizontal="center" vertical="center"/>
    </xf>
    <xf numFmtId="0" fontId="1" fillId="8" borderId="30" xfId="0" applyFont="1" applyFill="1" applyBorder="1" applyAlignment="1" applyProtection="1">
      <alignment horizontal="center" vertical="center"/>
      <protection hidden="1"/>
    </xf>
    <xf numFmtId="0" fontId="11" fillId="4" borderId="32" xfId="0" applyFont="1" applyFill="1" applyBorder="1" applyAlignment="1">
      <alignment horizontal="left" vertical="center"/>
    </xf>
    <xf numFmtId="0" fontId="1" fillId="8" borderId="33" xfId="0" applyFont="1" applyFill="1" applyBorder="1" applyAlignment="1" applyProtection="1">
      <alignment horizontal="center" vertical="center"/>
      <protection hidden="1"/>
    </xf>
    <xf numFmtId="0" fontId="13" fillId="2" borderId="34" xfId="0" applyFont="1" applyFill="1" applyBorder="1" applyAlignment="1" applyProtection="1">
      <alignment horizontal="center" vertical="center"/>
      <protection hidden="1"/>
    </xf>
    <xf numFmtId="0" fontId="0" fillId="0" borderId="35" xfId="0" applyBorder="1"/>
    <xf numFmtId="0" fontId="11" fillId="4" borderId="36" xfId="0" applyFont="1" applyFill="1" applyBorder="1" applyAlignment="1">
      <alignment horizontal="left" vertical="center"/>
    </xf>
    <xf numFmtId="0" fontId="1" fillId="8" borderId="37" xfId="0" applyFont="1" applyFill="1" applyBorder="1" applyAlignment="1" applyProtection="1">
      <alignment horizontal="center" vertical="center"/>
      <protection hidden="1"/>
    </xf>
    <xf numFmtId="0" fontId="13" fillId="2" borderId="38" xfId="0" applyFont="1" applyFill="1" applyBorder="1" applyAlignment="1" applyProtection="1">
      <alignment horizontal="center" vertical="center"/>
      <protection hidden="1"/>
    </xf>
    <xf numFmtId="0" fontId="14" fillId="0" borderId="0" xfId="0" applyFont="1"/>
    <xf numFmtId="0" fontId="4" fillId="0" borderId="16" xfId="0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9" fillId="9" borderId="20" xfId="0" applyFont="1" applyFill="1" applyBorder="1" applyAlignment="1">
      <alignment horizontal="center" vertical="center"/>
    </xf>
    <xf numFmtId="0" fontId="9" fillId="9" borderId="23" xfId="0" applyFont="1" applyFill="1" applyBorder="1" applyAlignment="1">
      <alignment horizontal="center" vertical="center"/>
    </xf>
    <xf numFmtId="0" fontId="9" fillId="11" borderId="20" xfId="0" applyFont="1" applyFill="1" applyBorder="1" applyAlignment="1">
      <alignment horizontal="center" vertical="center"/>
    </xf>
    <xf numFmtId="0" fontId="9" fillId="11" borderId="23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5" fillId="10" borderId="9" xfId="0" applyFont="1" applyFill="1" applyBorder="1" applyAlignment="1">
      <alignment horizontal="left" vertical="center" indent="2"/>
    </xf>
    <xf numFmtId="0" fontId="15" fillId="10" borderId="13" xfId="0" applyFont="1" applyFill="1" applyBorder="1" applyAlignment="1">
      <alignment horizontal="left" vertical="center" indent="2"/>
    </xf>
    <xf numFmtId="0" fontId="11" fillId="9" borderId="23" xfId="0" applyFont="1" applyFill="1" applyBorder="1" applyAlignment="1">
      <alignment horizontal="center" vertical="center"/>
    </xf>
    <xf numFmtId="0" fontId="11" fillId="10" borderId="23" xfId="0" applyFont="1" applyFill="1" applyBorder="1" applyAlignment="1">
      <alignment horizontal="left" vertical="center" indent="2"/>
    </xf>
    <xf numFmtId="0" fontId="10" fillId="11" borderId="23" xfId="0" applyFont="1" applyFill="1" applyBorder="1" applyAlignment="1">
      <alignment horizontal="center" vertical="center"/>
    </xf>
    <xf numFmtId="0" fontId="12" fillId="0" borderId="39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5" fillId="2" borderId="27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6CC438C6-1A2D-4962-B82E-A8AEA7485FCE}" autoFormatId="16" applyNumberFormats="0" applyBorderFormats="0" applyFontFormats="0" applyPatternFormats="0" applyAlignmentFormats="0" applyWidthHeightFormats="0">
  <queryTableRefresh nextId="2">
    <queryTableFields count="1">
      <queryTableField id="1" name="Column1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DF0BA5-8A8B-43EE-97FD-88C6A7302818}" name="PUBLICATION_UVD_bureau" displayName="PUBLICATION_UVD_bureau" ref="A1:A544" tableType="queryTable" totalsRowShown="0">
  <autoFilter ref="A1:A544" xr:uid="{E7DF0BA5-8A8B-43EE-97FD-88C6A7302818}"/>
  <tableColumns count="1">
    <tableColumn id="1" xr3:uid="{40756D53-CCAC-411F-92DA-C5526283C88C}" uniqueName="1" name="Column1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ert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8A376D-FB71-46F2-A72F-1DCDD0139BB9}">
  <dimension ref="A1:A544"/>
  <sheetViews>
    <sheetView topLeftCell="A123" workbookViewId="0">
      <selection activeCell="A32" sqref="A32"/>
    </sheetView>
  </sheetViews>
  <sheetFormatPr defaultRowHeight="15"/>
  <cols>
    <col min="1" max="1" width="40.140625" customWidth="1"/>
  </cols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  <row r="33" spans="1:1">
      <c r="A33" t="s">
        <v>147</v>
      </c>
    </row>
    <row r="34" spans="1:1">
      <c r="A34" t="s">
        <v>148</v>
      </c>
    </row>
    <row r="35" spans="1:1">
      <c r="A35" t="s">
        <v>149</v>
      </c>
    </row>
    <row r="36" spans="1:1">
      <c r="A36" t="s">
        <v>150</v>
      </c>
    </row>
    <row r="37" spans="1:1">
      <c r="A37" t="s">
        <v>151</v>
      </c>
    </row>
    <row r="38" spans="1:1">
      <c r="A38" t="s">
        <v>152</v>
      </c>
    </row>
    <row r="39" spans="1:1">
      <c r="A39" t="s">
        <v>153</v>
      </c>
    </row>
    <row r="40" spans="1:1">
      <c r="A40" t="s">
        <v>154</v>
      </c>
    </row>
    <row r="41" spans="1:1">
      <c r="A41" t="s">
        <v>155</v>
      </c>
    </row>
    <row r="42" spans="1:1">
      <c r="A42" t="s">
        <v>156</v>
      </c>
    </row>
    <row r="43" spans="1:1">
      <c r="A43" t="s">
        <v>157</v>
      </c>
    </row>
    <row r="44" spans="1:1">
      <c r="A44" t="s">
        <v>158</v>
      </c>
    </row>
    <row r="45" spans="1:1">
      <c r="A45" t="s">
        <v>159</v>
      </c>
    </row>
    <row r="46" spans="1:1">
      <c r="A46" t="s">
        <v>160</v>
      </c>
    </row>
    <row r="47" spans="1:1">
      <c r="A47" t="s">
        <v>161</v>
      </c>
    </row>
    <row r="48" spans="1:1">
      <c r="A48" t="s">
        <v>162</v>
      </c>
    </row>
    <row r="49" spans="1:1">
      <c r="A49" t="s">
        <v>163</v>
      </c>
    </row>
    <row r="50" spans="1:1">
      <c r="A50" t="s">
        <v>164</v>
      </c>
    </row>
    <row r="51" spans="1:1">
      <c r="A51" t="s">
        <v>165</v>
      </c>
    </row>
    <row r="52" spans="1:1">
      <c r="A52" t="s">
        <v>166</v>
      </c>
    </row>
    <row r="53" spans="1:1">
      <c r="A53" t="s">
        <v>167</v>
      </c>
    </row>
    <row r="54" spans="1:1">
      <c r="A54" t="s">
        <v>168</v>
      </c>
    </row>
    <row r="55" spans="1:1">
      <c r="A55" t="s">
        <v>169</v>
      </c>
    </row>
    <row r="56" spans="1:1">
      <c r="A56" t="s">
        <v>170</v>
      </c>
    </row>
    <row r="57" spans="1:1">
      <c r="A57" t="s">
        <v>171</v>
      </c>
    </row>
    <row r="58" spans="1:1">
      <c r="A58" t="s">
        <v>172</v>
      </c>
    </row>
    <row r="59" spans="1:1">
      <c r="A59" t="s">
        <v>173</v>
      </c>
    </row>
    <row r="60" spans="1:1">
      <c r="A60" t="s">
        <v>174</v>
      </c>
    </row>
    <row r="61" spans="1:1">
      <c r="A61" t="s">
        <v>175</v>
      </c>
    </row>
    <row r="62" spans="1:1">
      <c r="A62" t="s">
        <v>176</v>
      </c>
    </row>
    <row r="63" spans="1:1">
      <c r="A63" t="s">
        <v>177</v>
      </c>
    </row>
    <row r="64" spans="1:1">
      <c r="A64" t="s">
        <v>178</v>
      </c>
    </row>
    <row r="65" spans="1:1">
      <c r="A65" t="s">
        <v>179</v>
      </c>
    </row>
    <row r="66" spans="1:1">
      <c r="A66" t="s">
        <v>180</v>
      </c>
    </row>
    <row r="67" spans="1:1">
      <c r="A67" t="s">
        <v>181</v>
      </c>
    </row>
    <row r="68" spans="1:1">
      <c r="A68" t="s">
        <v>182</v>
      </c>
    </row>
    <row r="69" spans="1:1">
      <c r="A69" t="s">
        <v>183</v>
      </c>
    </row>
    <row r="70" spans="1:1">
      <c r="A70" t="s">
        <v>184</v>
      </c>
    </row>
    <row r="71" spans="1:1">
      <c r="A71" t="s">
        <v>185</v>
      </c>
    </row>
    <row r="72" spans="1:1">
      <c r="A72" t="s">
        <v>186</v>
      </c>
    </row>
    <row r="73" spans="1:1">
      <c r="A73" t="s">
        <v>187</v>
      </c>
    </row>
    <row r="74" spans="1:1">
      <c r="A74" t="s">
        <v>188</v>
      </c>
    </row>
    <row r="75" spans="1:1">
      <c r="A75" t="s">
        <v>189</v>
      </c>
    </row>
    <row r="76" spans="1:1">
      <c r="A76" t="s">
        <v>190</v>
      </c>
    </row>
    <row r="77" spans="1:1">
      <c r="A77" t="s">
        <v>191</v>
      </c>
    </row>
    <row r="78" spans="1:1">
      <c r="A78" t="s">
        <v>192</v>
      </c>
    </row>
    <row r="79" spans="1:1">
      <c r="A79" t="s">
        <v>193</v>
      </c>
    </row>
    <row r="80" spans="1:1">
      <c r="A80" t="s">
        <v>194</v>
      </c>
    </row>
    <row r="81" spans="1:1">
      <c r="A81" t="s">
        <v>195</v>
      </c>
    </row>
    <row r="82" spans="1:1">
      <c r="A82" t="s">
        <v>196</v>
      </c>
    </row>
    <row r="83" spans="1:1">
      <c r="A83" t="s">
        <v>197</v>
      </c>
    </row>
    <row r="84" spans="1:1">
      <c r="A84" t="s">
        <v>198</v>
      </c>
    </row>
    <row r="85" spans="1:1">
      <c r="A85" t="s">
        <v>199</v>
      </c>
    </row>
    <row r="86" spans="1:1">
      <c r="A86" t="s">
        <v>200</v>
      </c>
    </row>
    <row r="87" spans="1:1">
      <c r="A87" t="s">
        <v>201</v>
      </c>
    </row>
    <row r="88" spans="1:1">
      <c r="A88" t="s">
        <v>202</v>
      </c>
    </row>
    <row r="89" spans="1:1">
      <c r="A89" t="s">
        <v>203</v>
      </c>
    </row>
    <row r="90" spans="1:1">
      <c r="A90" t="s">
        <v>204</v>
      </c>
    </row>
    <row r="91" spans="1:1">
      <c r="A91" t="s">
        <v>205</v>
      </c>
    </row>
    <row r="92" spans="1:1">
      <c r="A92" t="s">
        <v>206</v>
      </c>
    </row>
    <row r="93" spans="1:1">
      <c r="A93" t="s">
        <v>207</v>
      </c>
    </row>
    <row r="94" spans="1:1">
      <c r="A94" t="s">
        <v>208</v>
      </c>
    </row>
    <row r="95" spans="1:1">
      <c r="A95" t="s">
        <v>209</v>
      </c>
    </row>
    <row r="96" spans="1:1">
      <c r="A96" t="s">
        <v>210</v>
      </c>
    </row>
    <row r="97" spans="1:1">
      <c r="A97" t="s">
        <v>211</v>
      </c>
    </row>
    <row r="98" spans="1:1">
      <c r="A98" t="s">
        <v>212</v>
      </c>
    </row>
    <row r="99" spans="1:1">
      <c r="A99" t="s">
        <v>213</v>
      </c>
    </row>
    <row r="100" spans="1:1">
      <c r="A100" t="s">
        <v>214</v>
      </c>
    </row>
    <row r="101" spans="1:1">
      <c r="A101" t="s">
        <v>215</v>
      </c>
    </row>
    <row r="102" spans="1:1">
      <c r="A102" t="s">
        <v>216</v>
      </c>
    </row>
    <row r="103" spans="1:1">
      <c r="A103" t="s">
        <v>217</v>
      </c>
    </row>
    <row r="104" spans="1:1">
      <c r="A104" t="s">
        <v>218</v>
      </c>
    </row>
    <row r="105" spans="1:1">
      <c r="A105" t="s">
        <v>219</v>
      </c>
    </row>
    <row r="106" spans="1:1">
      <c r="A106" t="s">
        <v>220</v>
      </c>
    </row>
    <row r="107" spans="1:1">
      <c r="A107" t="s">
        <v>221</v>
      </c>
    </row>
    <row r="108" spans="1:1">
      <c r="A108" t="s">
        <v>222</v>
      </c>
    </row>
    <row r="109" spans="1:1">
      <c r="A109" t="s">
        <v>223</v>
      </c>
    </row>
    <row r="110" spans="1:1">
      <c r="A110" t="s">
        <v>224</v>
      </c>
    </row>
    <row r="111" spans="1:1">
      <c r="A111" t="s">
        <v>225</v>
      </c>
    </row>
    <row r="112" spans="1:1">
      <c r="A112" t="s">
        <v>226</v>
      </c>
    </row>
    <row r="113" spans="1:1">
      <c r="A113" t="s">
        <v>227</v>
      </c>
    </row>
    <row r="114" spans="1:1">
      <c r="A114" t="s">
        <v>228</v>
      </c>
    </row>
    <row r="115" spans="1:1">
      <c r="A115" t="s">
        <v>229</v>
      </c>
    </row>
    <row r="116" spans="1:1">
      <c r="A116" t="s">
        <v>230</v>
      </c>
    </row>
    <row r="117" spans="1:1">
      <c r="A117" t="s">
        <v>231</v>
      </c>
    </row>
    <row r="118" spans="1:1">
      <c r="A118" t="s">
        <v>232</v>
      </c>
    </row>
    <row r="119" spans="1:1">
      <c r="A119" t="s">
        <v>233</v>
      </c>
    </row>
    <row r="120" spans="1:1">
      <c r="A120" t="s">
        <v>234</v>
      </c>
    </row>
    <row r="121" spans="1:1">
      <c r="A121" t="s">
        <v>235</v>
      </c>
    </row>
    <row r="122" spans="1:1">
      <c r="A122" t="s">
        <v>236</v>
      </c>
    </row>
    <row r="123" spans="1:1">
      <c r="A123" t="s">
        <v>237</v>
      </c>
    </row>
    <row r="124" spans="1:1">
      <c r="A124" t="s">
        <v>238</v>
      </c>
    </row>
    <row r="125" spans="1:1">
      <c r="A125" t="s">
        <v>239</v>
      </c>
    </row>
    <row r="126" spans="1:1">
      <c r="A126" t="s">
        <v>240</v>
      </c>
    </row>
    <row r="127" spans="1:1">
      <c r="A127" t="s">
        <v>241</v>
      </c>
    </row>
    <row r="128" spans="1:1">
      <c r="A128" t="s">
        <v>242</v>
      </c>
    </row>
    <row r="129" spans="1:1">
      <c r="A129" t="s">
        <v>243</v>
      </c>
    </row>
    <row r="130" spans="1:1">
      <c r="A130" t="s">
        <v>244</v>
      </c>
    </row>
    <row r="131" spans="1:1">
      <c r="A131" t="s">
        <v>245</v>
      </c>
    </row>
    <row r="132" spans="1:1">
      <c r="A132" t="s">
        <v>246</v>
      </c>
    </row>
    <row r="133" spans="1:1">
      <c r="A133" t="s">
        <v>247</v>
      </c>
    </row>
    <row r="134" spans="1:1">
      <c r="A134" t="s">
        <v>248</v>
      </c>
    </row>
    <row r="135" spans="1:1">
      <c r="A135" t="s">
        <v>249</v>
      </c>
    </row>
    <row r="136" spans="1:1">
      <c r="A136" t="s">
        <v>250</v>
      </c>
    </row>
    <row r="137" spans="1:1">
      <c r="A137" t="s">
        <v>251</v>
      </c>
    </row>
    <row r="138" spans="1:1">
      <c r="A138" t="s">
        <v>252</v>
      </c>
    </row>
    <row r="139" spans="1:1">
      <c r="A139" t="s">
        <v>253</v>
      </c>
    </row>
    <row r="140" spans="1:1">
      <c r="A140" t="s">
        <v>254</v>
      </c>
    </row>
    <row r="141" spans="1:1">
      <c r="A141" t="s">
        <v>255</v>
      </c>
    </row>
    <row r="142" spans="1:1">
      <c r="A142" t="s">
        <v>256</v>
      </c>
    </row>
    <row r="143" spans="1:1">
      <c r="A143" t="s">
        <v>257</v>
      </c>
    </row>
    <row r="144" spans="1:1">
      <c r="A144" t="s">
        <v>258</v>
      </c>
    </row>
    <row r="145" spans="1:1">
      <c r="A145" t="s">
        <v>259</v>
      </c>
    </row>
    <row r="146" spans="1:1">
      <c r="A146" t="s">
        <v>260</v>
      </c>
    </row>
    <row r="147" spans="1:1">
      <c r="A147" t="s">
        <v>261</v>
      </c>
    </row>
    <row r="148" spans="1:1">
      <c r="A148" t="s">
        <v>262</v>
      </c>
    </row>
    <row r="149" spans="1:1">
      <c r="A149" t="s">
        <v>263</v>
      </c>
    </row>
    <row r="150" spans="1:1">
      <c r="A150" t="s">
        <v>264</v>
      </c>
    </row>
    <row r="151" spans="1:1">
      <c r="A151" t="s">
        <v>265</v>
      </c>
    </row>
    <row r="152" spans="1:1">
      <c r="A152" t="s">
        <v>266</v>
      </c>
    </row>
    <row r="153" spans="1:1">
      <c r="A153" t="s">
        <v>267</v>
      </c>
    </row>
    <row r="154" spans="1:1">
      <c r="A154" t="s">
        <v>268</v>
      </c>
    </row>
    <row r="155" spans="1:1">
      <c r="A155" t="s">
        <v>269</v>
      </c>
    </row>
    <row r="156" spans="1:1">
      <c r="A156" t="s">
        <v>270</v>
      </c>
    </row>
    <row r="157" spans="1:1">
      <c r="A157" t="s">
        <v>271</v>
      </c>
    </row>
    <row r="158" spans="1:1">
      <c r="A158" t="s">
        <v>272</v>
      </c>
    </row>
    <row r="159" spans="1:1">
      <c r="A159" t="s">
        <v>273</v>
      </c>
    </row>
    <row r="160" spans="1:1">
      <c r="A160" t="s">
        <v>274</v>
      </c>
    </row>
    <row r="161" spans="1:1">
      <c r="A161" t="s">
        <v>275</v>
      </c>
    </row>
    <row r="162" spans="1:1">
      <c r="A162" t="s">
        <v>276</v>
      </c>
    </row>
    <row r="163" spans="1:1">
      <c r="A163" t="s">
        <v>277</v>
      </c>
    </row>
    <row r="164" spans="1:1">
      <c r="A164" t="s">
        <v>278</v>
      </c>
    </row>
    <row r="165" spans="1:1">
      <c r="A165" t="s">
        <v>279</v>
      </c>
    </row>
    <row r="166" spans="1:1">
      <c r="A166" t="s">
        <v>280</v>
      </c>
    </row>
    <row r="167" spans="1:1">
      <c r="A167" t="s">
        <v>281</v>
      </c>
    </row>
    <row r="168" spans="1:1">
      <c r="A168" t="s">
        <v>282</v>
      </c>
    </row>
    <row r="169" spans="1:1">
      <c r="A169" t="s">
        <v>283</v>
      </c>
    </row>
    <row r="170" spans="1:1">
      <c r="A170" t="s">
        <v>284</v>
      </c>
    </row>
    <row r="171" spans="1:1">
      <c r="A171" t="s">
        <v>285</v>
      </c>
    </row>
    <row r="172" spans="1:1">
      <c r="A172" t="s">
        <v>286</v>
      </c>
    </row>
    <row r="173" spans="1:1">
      <c r="A173" t="s">
        <v>287</v>
      </c>
    </row>
    <row r="174" spans="1:1">
      <c r="A174" t="s">
        <v>288</v>
      </c>
    </row>
    <row r="175" spans="1:1">
      <c r="A175" t="s">
        <v>289</v>
      </c>
    </row>
    <row r="176" spans="1:1">
      <c r="A176" t="s">
        <v>290</v>
      </c>
    </row>
    <row r="177" spans="1:1">
      <c r="A177" t="s">
        <v>291</v>
      </c>
    </row>
    <row r="178" spans="1:1">
      <c r="A178" t="s">
        <v>292</v>
      </c>
    </row>
    <row r="179" spans="1:1">
      <c r="A179" t="s">
        <v>293</v>
      </c>
    </row>
    <row r="180" spans="1:1">
      <c r="A180" t="s">
        <v>294</v>
      </c>
    </row>
    <row r="181" spans="1:1">
      <c r="A181" t="s">
        <v>295</v>
      </c>
    </row>
    <row r="182" spans="1:1">
      <c r="A182" t="s">
        <v>296</v>
      </c>
    </row>
    <row r="183" spans="1:1">
      <c r="A183" t="s">
        <v>297</v>
      </c>
    </row>
    <row r="184" spans="1:1">
      <c r="A184" t="s">
        <v>298</v>
      </c>
    </row>
    <row r="185" spans="1:1">
      <c r="A185" t="s">
        <v>299</v>
      </c>
    </row>
    <row r="186" spans="1:1">
      <c r="A186" t="s">
        <v>300</v>
      </c>
    </row>
    <row r="187" spans="1:1">
      <c r="A187" t="s">
        <v>301</v>
      </c>
    </row>
    <row r="188" spans="1:1">
      <c r="A188" t="s">
        <v>302</v>
      </c>
    </row>
    <row r="189" spans="1:1">
      <c r="A189" t="s">
        <v>303</v>
      </c>
    </row>
    <row r="190" spans="1:1">
      <c r="A190" t="s">
        <v>304</v>
      </c>
    </row>
    <row r="191" spans="1:1">
      <c r="A191" t="s">
        <v>305</v>
      </c>
    </row>
    <row r="192" spans="1:1">
      <c r="A192" t="s">
        <v>306</v>
      </c>
    </row>
    <row r="193" spans="1:1">
      <c r="A193" t="s">
        <v>307</v>
      </c>
    </row>
    <row r="194" spans="1:1">
      <c r="A194" t="s">
        <v>308</v>
      </c>
    </row>
    <row r="195" spans="1:1">
      <c r="A195" t="s">
        <v>309</v>
      </c>
    </row>
    <row r="196" spans="1:1">
      <c r="A196" t="s">
        <v>310</v>
      </c>
    </row>
    <row r="197" spans="1:1">
      <c r="A197" t="s">
        <v>311</v>
      </c>
    </row>
    <row r="198" spans="1:1">
      <c r="A198" t="s">
        <v>312</v>
      </c>
    </row>
    <row r="199" spans="1:1">
      <c r="A199" t="s">
        <v>313</v>
      </c>
    </row>
    <row r="200" spans="1:1">
      <c r="A200" t="s">
        <v>314</v>
      </c>
    </row>
    <row r="201" spans="1:1">
      <c r="A201" t="s">
        <v>315</v>
      </c>
    </row>
    <row r="202" spans="1:1">
      <c r="A202" t="s">
        <v>316</v>
      </c>
    </row>
    <row r="203" spans="1:1">
      <c r="A203" t="s">
        <v>317</v>
      </c>
    </row>
    <row r="204" spans="1:1">
      <c r="A204" t="s">
        <v>318</v>
      </c>
    </row>
    <row r="205" spans="1:1">
      <c r="A205" t="s">
        <v>319</v>
      </c>
    </row>
    <row r="206" spans="1:1">
      <c r="A206" t="s">
        <v>320</v>
      </c>
    </row>
    <row r="207" spans="1:1">
      <c r="A207" t="s">
        <v>321</v>
      </c>
    </row>
    <row r="208" spans="1:1">
      <c r="A208" t="s">
        <v>322</v>
      </c>
    </row>
    <row r="209" spans="1:1">
      <c r="A209" t="s">
        <v>323</v>
      </c>
    </row>
    <row r="210" spans="1:1">
      <c r="A210" t="s">
        <v>324</v>
      </c>
    </row>
    <row r="211" spans="1:1">
      <c r="A211" t="s">
        <v>325</v>
      </c>
    </row>
    <row r="212" spans="1:1">
      <c r="A212" t="s">
        <v>326</v>
      </c>
    </row>
    <row r="213" spans="1:1">
      <c r="A213" t="s">
        <v>327</v>
      </c>
    </row>
    <row r="214" spans="1:1">
      <c r="A214" t="s">
        <v>328</v>
      </c>
    </row>
    <row r="215" spans="1:1">
      <c r="A215" t="s">
        <v>329</v>
      </c>
    </row>
    <row r="216" spans="1:1">
      <c r="A216" t="s">
        <v>330</v>
      </c>
    </row>
    <row r="217" spans="1:1">
      <c r="A217" t="s">
        <v>331</v>
      </c>
    </row>
    <row r="218" spans="1:1">
      <c r="A218" t="s">
        <v>332</v>
      </c>
    </row>
    <row r="219" spans="1:1">
      <c r="A219" t="s">
        <v>333</v>
      </c>
    </row>
    <row r="220" spans="1:1">
      <c r="A220" t="s">
        <v>334</v>
      </c>
    </row>
    <row r="221" spans="1:1">
      <c r="A221" t="s">
        <v>335</v>
      </c>
    </row>
    <row r="222" spans="1:1">
      <c r="A222" t="s">
        <v>336</v>
      </c>
    </row>
    <row r="223" spans="1:1">
      <c r="A223" t="s">
        <v>337</v>
      </c>
    </row>
    <row r="224" spans="1:1">
      <c r="A224" t="s">
        <v>338</v>
      </c>
    </row>
    <row r="225" spans="1:1">
      <c r="A225" t="s">
        <v>339</v>
      </c>
    </row>
    <row r="226" spans="1:1">
      <c r="A226" t="s">
        <v>340</v>
      </c>
    </row>
    <row r="227" spans="1:1">
      <c r="A227" t="s">
        <v>341</v>
      </c>
    </row>
    <row r="228" spans="1:1">
      <c r="A228" t="s">
        <v>342</v>
      </c>
    </row>
    <row r="229" spans="1:1">
      <c r="A229" t="s">
        <v>343</v>
      </c>
    </row>
    <row r="230" spans="1:1">
      <c r="A230" t="s">
        <v>344</v>
      </c>
    </row>
    <row r="231" spans="1:1">
      <c r="A231" t="s">
        <v>345</v>
      </c>
    </row>
    <row r="232" spans="1:1">
      <c r="A232" t="s">
        <v>346</v>
      </c>
    </row>
    <row r="233" spans="1:1">
      <c r="A233" t="s">
        <v>347</v>
      </c>
    </row>
    <row r="234" spans="1:1">
      <c r="A234" t="s">
        <v>348</v>
      </c>
    </row>
    <row r="235" spans="1:1">
      <c r="A235" t="s">
        <v>349</v>
      </c>
    </row>
    <row r="236" spans="1:1">
      <c r="A236" t="s">
        <v>350</v>
      </c>
    </row>
    <row r="237" spans="1:1">
      <c r="A237" t="s">
        <v>351</v>
      </c>
    </row>
    <row r="238" spans="1:1">
      <c r="A238" t="s">
        <v>352</v>
      </c>
    </row>
    <row r="239" spans="1:1">
      <c r="A239" t="s">
        <v>353</v>
      </c>
    </row>
    <row r="240" spans="1:1">
      <c r="A240" t="s">
        <v>354</v>
      </c>
    </row>
    <row r="241" spans="1:1">
      <c r="A241" t="s">
        <v>355</v>
      </c>
    </row>
    <row r="242" spans="1:1">
      <c r="A242" t="s">
        <v>356</v>
      </c>
    </row>
    <row r="243" spans="1:1">
      <c r="A243" t="s">
        <v>357</v>
      </c>
    </row>
    <row r="244" spans="1:1">
      <c r="A244" t="s">
        <v>358</v>
      </c>
    </row>
    <row r="245" spans="1:1">
      <c r="A245" t="s">
        <v>359</v>
      </c>
    </row>
    <row r="246" spans="1:1">
      <c r="A246" t="s">
        <v>360</v>
      </c>
    </row>
    <row r="247" spans="1:1">
      <c r="A247" t="s">
        <v>361</v>
      </c>
    </row>
    <row r="248" spans="1:1">
      <c r="A248" t="s">
        <v>362</v>
      </c>
    </row>
    <row r="249" spans="1:1">
      <c r="A249" t="s">
        <v>363</v>
      </c>
    </row>
    <row r="250" spans="1:1">
      <c r="A250" t="s">
        <v>364</v>
      </c>
    </row>
    <row r="251" spans="1:1">
      <c r="A251" t="s">
        <v>365</v>
      </c>
    </row>
    <row r="252" spans="1:1">
      <c r="A252" t="s">
        <v>366</v>
      </c>
    </row>
    <row r="253" spans="1:1">
      <c r="A253" t="s">
        <v>367</v>
      </c>
    </row>
    <row r="254" spans="1:1">
      <c r="A254" t="s">
        <v>368</v>
      </c>
    </row>
    <row r="255" spans="1:1">
      <c r="A255" t="s">
        <v>369</v>
      </c>
    </row>
    <row r="256" spans="1:1">
      <c r="A256" t="s">
        <v>370</v>
      </c>
    </row>
    <row r="257" spans="1:1">
      <c r="A257" t="s">
        <v>371</v>
      </c>
    </row>
    <row r="258" spans="1:1">
      <c r="A258" t="s">
        <v>372</v>
      </c>
    </row>
    <row r="259" spans="1:1">
      <c r="A259" t="s">
        <v>373</v>
      </c>
    </row>
    <row r="260" spans="1:1">
      <c r="A260" t="s">
        <v>374</v>
      </c>
    </row>
    <row r="261" spans="1:1">
      <c r="A261" t="s">
        <v>375</v>
      </c>
    </row>
    <row r="262" spans="1:1">
      <c r="A262" t="s">
        <v>376</v>
      </c>
    </row>
    <row r="263" spans="1:1">
      <c r="A263" t="s">
        <v>377</v>
      </c>
    </row>
    <row r="264" spans="1:1">
      <c r="A264" t="s">
        <v>378</v>
      </c>
    </row>
    <row r="265" spans="1:1">
      <c r="A265" t="s">
        <v>379</v>
      </c>
    </row>
    <row r="266" spans="1:1">
      <c r="A266" t="s">
        <v>380</v>
      </c>
    </row>
    <row r="267" spans="1:1">
      <c r="A267" t="s">
        <v>381</v>
      </c>
    </row>
    <row r="268" spans="1:1">
      <c r="A268" t="s">
        <v>382</v>
      </c>
    </row>
    <row r="269" spans="1:1">
      <c r="A269" t="s">
        <v>383</v>
      </c>
    </row>
    <row r="270" spans="1:1">
      <c r="A270" t="s">
        <v>384</v>
      </c>
    </row>
    <row r="271" spans="1:1">
      <c r="A271" t="s">
        <v>385</v>
      </c>
    </row>
    <row r="272" spans="1:1">
      <c r="A272" t="s">
        <v>386</v>
      </c>
    </row>
    <row r="273" spans="1:1">
      <c r="A273" t="s">
        <v>387</v>
      </c>
    </row>
    <row r="274" spans="1:1">
      <c r="A274" t="s">
        <v>388</v>
      </c>
    </row>
    <row r="275" spans="1:1">
      <c r="A275" t="s">
        <v>389</v>
      </c>
    </row>
    <row r="276" spans="1:1">
      <c r="A276" t="s">
        <v>390</v>
      </c>
    </row>
    <row r="277" spans="1:1">
      <c r="A277" t="s">
        <v>391</v>
      </c>
    </row>
    <row r="278" spans="1:1">
      <c r="A278" t="s">
        <v>392</v>
      </c>
    </row>
    <row r="279" spans="1:1">
      <c r="A279" t="s">
        <v>393</v>
      </c>
    </row>
    <row r="280" spans="1:1">
      <c r="A280" t="s">
        <v>394</v>
      </c>
    </row>
    <row r="281" spans="1:1">
      <c r="A281" t="s">
        <v>395</v>
      </c>
    </row>
    <row r="282" spans="1:1">
      <c r="A282" t="s">
        <v>396</v>
      </c>
    </row>
    <row r="283" spans="1:1">
      <c r="A283" t="s">
        <v>397</v>
      </c>
    </row>
    <row r="284" spans="1:1">
      <c r="A284" t="s">
        <v>398</v>
      </c>
    </row>
    <row r="285" spans="1:1">
      <c r="A285" t="s">
        <v>399</v>
      </c>
    </row>
    <row r="286" spans="1:1">
      <c r="A286" t="s">
        <v>400</v>
      </c>
    </row>
    <row r="287" spans="1:1">
      <c r="A287" t="s">
        <v>401</v>
      </c>
    </row>
    <row r="288" spans="1:1">
      <c r="A288" t="s">
        <v>402</v>
      </c>
    </row>
    <row r="289" spans="1:1">
      <c r="A289" t="s">
        <v>403</v>
      </c>
    </row>
    <row r="290" spans="1:1">
      <c r="A290" t="s">
        <v>404</v>
      </c>
    </row>
    <row r="291" spans="1:1">
      <c r="A291" t="s">
        <v>405</v>
      </c>
    </row>
    <row r="292" spans="1:1">
      <c r="A292" t="s">
        <v>406</v>
      </c>
    </row>
    <row r="293" spans="1:1">
      <c r="A293" t="s">
        <v>407</v>
      </c>
    </row>
    <row r="294" spans="1:1">
      <c r="A294" t="s">
        <v>408</v>
      </c>
    </row>
    <row r="295" spans="1:1">
      <c r="A295" t="s">
        <v>409</v>
      </c>
    </row>
    <row r="296" spans="1:1">
      <c r="A296" t="s">
        <v>410</v>
      </c>
    </row>
    <row r="297" spans="1:1">
      <c r="A297" t="s">
        <v>411</v>
      </c>
    </row>
    <row r="298" spans="1:1">
      <c r="A298" t="s">
        <v>412</v>
      </c>
    </row>
    <row r="299" spans="1:1">
      <c r="A299" t="s">
        <v>413</v>
      </c>
    </row>
    <row r="300" spans="1:1">
      <c r="A300" t="s">
        <v>414</v>
      </c>
    </row>
    <row r="301" spans="1:1">
      <c r="A301" t="s">
        <v>415</v>
      </c>
    </row>
    <row r="302" spans="1:1">
      <c r="A302" t="s">
        <v>416</v>
      </c>
    </row>
    <row r="303" spans="1:1">
      <c r="A303" t="s">
        <v>417</v>
      </c>
    </row>
    <row r="304" spans="1:1">
      <c r="A304" t="s">
        <v>418</v>
      </c>
    </row>
    <row r="305" spans="1:1">
      <c r="A305" t="s">
        <v>419</v>
      </c>
    </row>
    <row r="306" spans="1:1">
      <c r="A306" t="s">
        <v>420</v>
      </c>
    </row>
    <row r="307" spans="1:1">
      <c r="A307" t="s">
        <v>421</v>
      </c>
    </row>
    <row r="308" spans="1:1">
      <c r="A308" t="s">
        <v>422</v>
      </c>
    </row>
    <row r="309" spans="1:1">
      <c r="A309" t="s">
        <v>423</v>
      </c>
    </row>
    <row r="310" spans="1:1">
      <c r="A310" t="s">
        <v>424</v>
      </c>
    </row>
    <row r="311" spans="1:1">
      <c r="A311" t="s">
        <v>425</v>
      </c>
    </row>
    <row r="312" spans="1:1">
      <c r="A312" t="s">
        <v>426</v>
      </c>
    </row>
    <row r="313" spans="1:1">
      <c r="A313" t="s">
        <v>427</v>
      </c>
    </row>
    <row r="314" spans="1:1">
      <c r="A314" t="s">
        <v>428</v>
      </c>
    </row>
    <row r="315" spans="1:1">
      <c r="A315" t="s">
        <v>429</v>
      </c>
    </row>
    <row r="316" spans="1:1">
      <c r="A316" t="s">
        <v>430</v>
      </c>
    </row>
    <row r="317" spans="1:1">
      <c r="A317" t="s">
        <v>431</v>
      </c>
    </row>
    <row r="318" spans="1:1">
      <c r="A318" t="s">
        <v>432</v>
      </c>
    </row>
    <row r="319" spans="1:1">
      <c r="A319" t="s">
        <v>433</v>
      </c>
    </row>
    <row r="320" spans="1:1">
      <c r="A320" t="s">
        <v>434</v>
      </c>
    </row>
    <row r="321" spans="1:1">
      <c r="A321" t="s">
        <v>435</v>
      </c>
    </row>
    <row r="322" spans="1:1">
      <c r="A322" t="s">
        <v>436</v>
      </c>
    </row>
    <row r="323" spans="1:1">
      <c r="A323" t="s">
        <v>437</v>
      </c>
    </row>
    <row r="324" spans="1:1">
      <c r="A324" t="s">
        <v>438</v>
      </c>
    </row>
    <row r="325" spans="1:1">
      <c r="A325" t="s">
        <v>439</v>
      </c>
    </row>
    <row r="326" spans="1:1">
      <c r="A326" t="s">
        <v>440</v>
      </c>
    </row>
    <row r="327" spans="1:1">
      <c r="A327" t="s">
        <v>441</v>
      </c>
    </row>
    <row r="328" spans="1:1">
      <c r="A328" t="s">
        <v>442</v>
      </c>
    </row>
    <row r="329" spans="1:1">
      <c r="A329" t="s">
        <v>443</v>
      </c>
    </row>
    <row r="330" spans="1:1">
      <c r="A330" t="s">
        <v>444</v>
      </c>
    </row>
    <row r="331" spans="1:1">
      <c r="A331" t="s">
        <v>445</v>
      </c>
    </row>
    <row r="332" spans="1:1">
      <c r="A332" t="s">
        <v>446</v>
      </c>
    </row>
    <row r="333" spans="1:1">
      <c r="A333" t="s">
        <v>447</v>
      </c>
    </row>
    <row r="334" spans="1:1">
      <c r="A334" t="s">
        <v>448</v>
      </c>
    </row>
    <row r="335" spans="1:1">
      <c r="A335" t="s">
        <v>449</v>
      </c>
    </row>
    <row r="336" spans="1:1">
      <c r="A336" t="s">
        <v>450</v>
      </c>
    </row>
    <row r="337" spans="1:1">
      <c r="A337" t="s">
        <v>451</v>
      </c>
    </row>
    <row r="338" spans="1:1">
      <c r="A338" t="s">
        <v>452</v>
      </c>
    </row>
    <row r="339" spans="1:1">
      <c r="A339" t="s">
        <v>453</v>
      </c>
    </row>
    <row r="340" spans="1:1">
      <c r="A340" t="s">
        <v>454</v>
      </c>
    </row>
    <row r="341" spans="1:1">
      <c r="A341" t="s">
        <v>455</v>
      </c>
    </row>
    <row r="342" spans="1:1">
      <c r="A342" t="s">
        <v>456</v>
      </c>
    </row>
    <row r="343" spans="1:1">
      <c r="A343" t="s">
        <v>457</v>
      </c>
    </row>
    <row r="344" spans="1:1">
      <c r="A344" t="s">
        <v>458</v>
      </c>
    </row>
    <row r="345" spans="1:1">
      <c r="A345" t="s">
        <v>459</v>
      </c>
    </row>
    <row r="346" spans="1:1">
      <c r="A346" t="s">
        <v>460</v>
      </c>
    </row>
    <row r="347" spans="1:1">
      <c r="A347" t="s">
        <v>461</v>
      </c>
    </row>
    <row r="348" spans="1:1">
      <c r="A348" t="s">
        <v>462</v>
      </c>
    </row>
    <row r="349" spans="1:1">
      <c r="A349" t="s">
        <v>463</v>
      </c>
    </row>
    <row r="350" spans="1:1">
      <c r="A350" t="s">
        <v>464</v>
      </c>
    </row>
    <row r="351" spans="1:1">
      <c r="A351" t="s">
        <v>465</v>
      </c>
    </row>
    <row r="352" spans="1:1">
      <c r="A352" t="s">
        <v>466</v>
      </c>
    </row>
    <row r="353" spans="1:1">
      <c r="A353" t="s">
        <v>467</v>
      </c>
    </row>
    <row r="354" spans="1:1">
      <c r="A354" t="s">
        <v>468</v>
      </c>
    </row>
    <row r="355" spans="1:1">
      <c r="A355" t="s">
        <v>469</v>
      </c>
    </row>
    <row r="356" spans="1:1">
      <c r="A356" t="s">
        <v>470</v>
      </c>
    </row>
    <row r="357" spans="1:1">
      <c r="A357" t="s">
        <v>471</v>
      </c>
    </row>
    <row r="358" spans="1:1">
      <c r="A358" t="s">
        <v>472</v>
      </c>
    </row>
    <row r="359" spans="1:1">
      <c r="A359" t="s">
        <v>473</v>
      </c>
    </row>
    <row r="360" spans="1:1">
      <c r="A360" t="s">
        <v>474</v>
      </c>
    </row>
    <row r="361" spans="1:1">
      <c r="A361" t="s">
        <v>475</v>
      </c>
    </row>
    <row r="362" spans="1:1">
      <c r="A362" t="s">
        <v>476</v>
      </c>
    </row>
    <row r="363" spans="1:1">
      <c r="A363" t="s">
        <v>477</v>
      </c>
    </row>
    <row r="364" spans="1:1">
      <c r="A364" t="s">
        <v>478</v>
      </c>
    </row>
    <row r="365" spans="1:1">
      <c r="A365" t="s">
        <v>479</v>
      </c>
    </row>
    <row r="366" spans="1:1">
      <c r="A366" t="s">
        <v>480</v>
      </c>
    </row>
    <row r="367" spans="1:1">
      <c r="A367" t="s">
        <v>481</v>
      </c>
    </row>
    <row r="368" spans="1:1">
      <c r="A368" t="s">
        <v>482</v>
      </c>
    </row>
    <row r="369" spans="1:1">
      <c r="A369" t="s">
        <v>483</v>
      </c>
    </row>
    <row r="370" spans="1:1">
      <c r="A370" t="s">
        <v>484</v>
      </c>
    </row>
    <row r="371" spans="1:1">
      <c r="A371" t="s">
        <v>485</v>
      </c>
    </row>
    <row r="372" spans="1:1">
      <c r="A372" t="s">
        <v>486</v>
      </c>
    </row>
    <row r="373" spans="1:1">
      <c r="A373" t="s">
        <v>487</v>
      </c>
    </row>
    <row r="374" spans="1:1">
      <c r="A374" t="s">
        <v>488</v>
      </c>
    </row>
    <row r="375" spans="1:1">
      <c r="A375" t="s">
        <v>489</v>
      </c>
    </row>
    <row r="376" spans="1:1">
      <c r="A376" t="s">
        <v>490</v>
      </c>
    </row>
    <row r="377" spans="1:1">
      <c r="A377" t="s">
        <v>491</v>
      </c>
    </row>
    <row r="378" spans="1:1">
      <c r="A378" t="s">
        <v>492</v>
      </c>
    </row>
    <row r="379" spans="1:1">
      <c r="A379" t="s">
        <v>493</v>
      </c>
    </row>
    <row r="380" spans="1:1">
      <c r="A380" t="s">
        <v>494</v>
      </c>
    </row>
    <row r="381" spans="1:1">
      <c r="A381" t="s">
        <v>495</v>
      </c>
    </row>
    <row r="382" spans="1:1">
      <c r="A382" t="s">
        <v>496</v>
      </c>
    </row>
    <row r="383" spans="1:1">
      <c r="A383" t="s">
        <v>497</v>
      </c>
    </row>
    <row r="384" spans="1:1">
      <c r="A384" t="s">
        <v>498</v>
      </c>
    </row>
    <row r="385" spans="1:1">
      <c r="A385" t="s">
        <v>499</v>
      </c>
    </row>
    <row r="386" spans="1:1">
      <c r="A386" t="s">
        <v>500</v>
      </c>
    </row>
    <row r="387" spans="1:1">
      <c r="A387" t="s">
        <v>501</v>
      </c>
    </row>
    <row r="388" spans="1:1">
      <c r="A388" t="s">
        <v>502</v>
      </c>
    </row>
    <row r="389" spans="1:1">
      <c r="A389" t="s">
        <v>503</v>
      </c>
    </row>
    <row r="390" spans="1:1">
      <c r="A390" t="s">
        <v>504</v>
      </c>
    </row>
    <row r="391" spans="1:1">
      <c r="A391" t="s">
        <v>505</v>
      </c>
    </row>
    <row r="392" spans="1:1">
      <c r="A392" t="s">
        <v>506</v>
      </c>
    </row>
    <row r="393" spans="1:1">
      <c r="A393" t="s">
        <v>507</v>
      </c>
    </row>
    <row r="394" spans="1:1">
      <c r="A394" t="s">
        <v>508</v>
      </c>
    </row>
    <row r="395" spans="1:1">
      <c r="A395" t="s">
        <v>509</v>
      </c>
    </row>
    <row r="396" spans="1:1">
      <c r="A396" t="s">
        <v>510</v>
      </c>
    </row>
    <row r="397" spans="1:1">
      <c r="A397" t="s">
        <v>511</v>
      </c>
    </row>
    <row r="398" spans="1:1">
      <c r="A398" t="s">
        <v>512</v>
      </c>
    </row>
    <row r="399" spans="1:1">
      <c r="A399" t="s">
        <v>513</v>
      </c>
    </row>
    <row r="400" spans="1:1">
      <c r="A400" t="s">
        <v>514</v>
      </c>
    </row>
    <row r="401" spans="1:1">
      <c r="A401" t="s">
        <v>515</v>
      </c>
    </row>
    <row r="402" spans="1:1">
      <c r="A402" t="s">
        <v>516</v>
      </c>
    </row>
    <row r="403" spans="1:1">
      <c r="A403" t="s">
        <v>517</v>
      </c>
    </row>
    <row r="404" spans="1:1">
      <c r="A404" t="s">
        <v>518</v>
      </c>
    </row>
    <row r="405" spans="1:1">
      <c r="A405" t="s">
        <v>519</v>
      </c>
    </row>
    <row r="406" spans="1:1">
      <c r="A406" t="s">
        <v>520</v>
      </c>
    </row>
    <row r="407" spans="1:1">
      <c r="A407" t="s">
        <v>521</v>
      </c>
    </row>
    <row r="408" spans="1:1">
      <c r="A408" t="s">
        <v>522</v>
      </c>
    </row>
    <row r="409" spans="1:1">
      <c r="A409" t="s">
        <v>523</v>
      </c>
    </row>
    <row r="410" spans="1:1">
      <c r="A410" t="s">
        <v>524</v>
      </c>
    </row>
    <row r="411" spans="1:1">
      <c r="A411" t="s">
        <v>525</v>
      </c>
    </row>
    <row r="412" spans="1:1">
      <c r="A412" t="s">
        <v>526</v>
      </c>
    </row>
    <row r="413" spans="1:1">
      <c r="A413" t="s">
        <v>527</v>
      </c>
    </row>
    <row r="414" spans="1:1">
      <c r="A414" t="s">
        <v>528</v>
      </c>
    </row>
    <row r="415" spans="1:1">
      <c r="A415" t="s">
        <v>529</v>
      </c>
    </row>
    <row r="416" spans="1:1">
      <c r="A416" t="s">
        <v>530</v>
      </c>
    </row>
    <row r="417" spans="1:1">
      <c r="A417" t="s">
        <v>531</v>
      </c>
    </row>
    <row r="418" spans="1:1">
      <c r="A418" t="s">
        <v>532</v>
      </c>
    </row>
    <row r="419" spans="1:1">
      <c r="A419" t="s">
        <v>533</v>
      </c>
    </row>
    <row r="420" spans="1:1">
      <c r="A420" t="s">
        <v>534</v>
      </c>
    </row>
    <row r="421" spans="1:1">
      <c r="A421" t="s">
        <v>535</v>
      </c>
    </row>
    <row r="422" spans="1:1">
      <c r="A422" t="s">
        <v>536</v>
      </c>
    </row>
    <row r="423" spans="1:1">
      <c r="A423" t="s">
        <v>537</v>
      </c>
    </row>
    <row r="424" spans="1:1">
      <c r="A424" t="s">
        <v>538</v>
      </c>
    </row>
    <row r="425" spans="1:1">
      <c r="A425" t="s">
        <v>539</v>
      </c>
    </row>
    <row r="426" spans="1:1">
      <c r="A426" t="s">
        <v>540</v>
      </c>
    </row>
    <row r="427" spans="1:1">
      <c r="A427" t="s">
        <v>541</v>
      </c>
    </row>
    <row r="428" spans="1:1">
      <c r="A428" t="s">
        <v>542</v>
      </c>
    </row>
    <row r="429" spans="1:1">
      <c r="A429" t="s">
        <v>543</v>
      </c>
    </row>
    <row r="430" spans="1:1">
      <c r="A430" t="s">
        <v>544</v>
      </c>
    </row>
    <row r="431" spans="1:1">
      <c r="A431" t="s">
        <v>545</v>
      </c>
    </row>
    <row r="432" spans="1:1">
      <c r="A432" t="s">
        <v>546</v>
      </c>
    </row>
    <row r="433" spans="1:1">
      <c r="A433" t="s">
        <v>547</v>
      </c>
    </row>
    <row r="434" spans="1:1">
      <c r="A434" t="s">
        <v>548</v>
      </c>
    </row>
    <row r="435" spans="1:1">
      <c r="A435" t="s">
        <v>549</v>
      </c>
    </row>
    <row r="436" spans="1:1">
      <c r="A436" t="s">
        <v>550</v>
      </c>
    </row>
    <row r="437" spans="1:1">
      <c r="A437" t="s">
        <v>551</v>
      </c>
    </row>
    <row r="438" spans="1:1">
      <c r="A438" t="s">
        <v>552</v>
      </c>
    </row>
    <row r="439" spans="1:1">
      <c r="A439" t="s">
        <v>553</v>
      </c>
    </row>
    <row r="440" spans="1:1">
      <c r="A440" t="s">
        <v>554</v>
      </c>
    </row>
    <row r="441" spans="1:1">
      <c r="A441" t="s">
        <v>555</v>
      </c>
    </row>
    <row r="442" spans="1:1">
      <c r="A442" t="s">
        <v>556</v>
      </c>
    </row>
    <row r="443" spans="1:1">
      <c r="A443" t="s">
        <v>557</v>
      </c>
    </row>
    <row r="444" spans="1:1">
      <c r="A444" t="s">
        <v>558</v>
      </c>
    </row>
    <row r="445" spans="1:1">
      <c r="A445" t="s">
        <v>559</v>
      </c>
    </row>
    <row r="446" spans="1:1">
      <c r="A446" t="s">
        <v>560</v>
      </c>
    </row>
    <row r="447" spans="1:1">
      <c r="A447" t="s">
        <v>561</v>
      </c>
    </row>
    <row r="448" spans="1:1">
      <c r="A448" t="s">
        <v>562</v>
      </c>
    </row>
    <row r="449" spans="1:1">
      <c r="A449" t="s">
        <v>563</v>
      </c>
    </row>
    <row r="450" spans="1:1">
      <c r="A450" t="s">
        <v>564</v>
      </c>
    </row>
    <row r="451" spans="1:1">
      <c r="A451" t="s">
        <v>565</v>
      </c>
    </row>
    <row r="452" spans="1:1">
      <c r="A452" t="s">
        <v>566</v>
      </c>
    </row>
    <row r="453" spans="1:1">
      <c r="A453" t="s">
        <v>567</v>
      </c>
    </row>
    <row r="454" spans="1:1">
      <c r="A454" t="s">
        <v>568</v>
      </c>
    </row>
    <row r="455" spans="1:1">
      <c r="A455" t="s">
        <v>569</v>
      </c>
    </row>
    <row r="456" spans="1:1">
      <c r="A456" t="s">
        <v>570</v>
      </c>
    </row>
    <row r="457" spans="1:1">
      <c r="A457" t="s">
        <v>571</v>
      </c>
    </row>
    <row r="458" spans="1:1">
      <c r="A458" t="s">
        <v>572</v>
      </c>
    </row>
    <row r="459" spans="1:1">
      <c r="A459" t="s">
        <v>573</v>
      </c>
    </row>
    <row r="460" spans="1:1">
      <c r="A460" t="s">
        <v>574</v>
      </c>
    </row>
    <row r="461" spans="1:1">
      <c r="A461" t="s">
        <v>575</v>
      </c>
    </row>
    <row r="462" spans="1:1">
      <c r="A462" t="s">
        <v>576</v>
      </c>
    </row>
    <row r="463" spans="1:1">
      <c r="A463" t="s">
        <v>577</v>
      </c>
    </row>
    <row r="464" spans="1:1">
      <c r="A464" t="s">
        <v>578</v>
      </c>
    </row>
    <row r="465" spans="1:1">
      <c r="A465" t="s">
        <v>579</v>
      </c>
    </row>
    <row r="466" spans="1:1">
      <c r="A466" t="s">
        <v>580</v>
      </c>
    </row>
    <row r="467" spans="1:1">
      <c r="A467" t="s">
        <v>581</v>
      </c>
    </row>
    <row r="468" spans="1:1">
      <c r="A468" t="s">
        <v>582</v>
      </c>
    </row>
    <row r="469" spans="1:1">
      <c r="A469" t="s">
        <v>583</v>
      </c>
    </row>
    <row r="470" spans="1:1">
      <c r="A470" t="s">
        <v>584</v>
      </c>
    </row>
    <row r="471" spans="1:1">
      <c r="A471" t="s">
        <v>585</v>
      </c>
    </row>
    <row r="472" spans="1:1">
      <c r="A472" t="s">
        <v>586</v>
      </c>
    </row>
    <row r="473" spans="1:1">
      <c r="A473" t="s">
        <v>587</v>
      </c>
    </row>
    <row r="474" spans="1:1">
      <c r="A474" t="s">
        <v>588</v>
      </c>
    </row>
    <row r="475" spans="1:1">
      <c r="A475" t="s">
        <v>589</v>
      </c>
    </row>
    <row r="476" spans="1:1">
      <c r="A476" t="s">
        <v>590</v>
      </c>
    </row>
    <row r="477" spans="1:1">
      <c r="A477" t="s">
        <v>591</v>
      </c>
    </row>
    <row r="478" spans="1:1">
      <c r="A478" t="s">
        <v>592</v>
      </c>
    </row>
    <row r="479" spans="1:1">
      <c r="A479" t="s">
        <v>593</v>
      </c>
    </row>
    <row r="480" spans="1:1">
      <c r="A480" t="s">
        <v>594</v>
      </c>
    </row>
    <row r="481" spans="1:1">
      <c r="A481" t="s">
        <v>595</v>
      </c>
    </row>
    <row r="482" spans="1:1">
      <c r="A482" t="s">
        <v>596</v>
      </c>
    </row>
    <row r="483" spans="1:1">
      <c r="A483" t="s">
        <v>597</v>
      </c>
    </row>
    <row r="484" spans="1:1">
      <c r="A484" t="s">
        <v>598</v>
      </c>
    </row>
    <row r="485" spans="1:1">
      <c r="A485" t="s">
        <v>599</v>
      </c>
    </row>
    <row r="486" spans="1:1">
      <c r="A486" t="s">
        <v>600</v>
      </c>
    </row>
    <row r="487" spans="1:1">
      <c r="A487" t="s">
        <v>601</v>
      </c>
    </row>
    <row r="488" spans="1:1">
      <c r="A488" t="s">
        <v>602</v>
      </c>
    </row>
    <row r="489" spans="1:1">
      <c r="A489" t="s">
        <v>603</v>
      </c>
    </row>
    <row r="490" spans="1:1">
      <c r="A490" t="s">
        <v>604</v>
      </c>
    </row>
    <row r="491" spans="1:1">
      <c r="A491" t="s">
        <v>605</v>
      </c>
    </row>
    <row r="492" spans="1:1">
      <c r="A492" t="s">
        <v>606</v>
      </c>
    </row>
    <row r="493" spans="1:1">
      <c r="A493" t="s">
        <v>607</v>
      </c>
    </row>
    <row r="494" spans="1:1">
      <c r="A494" t="s">
        <v>608</v>
      </c>
    </row>
    <row r="495" spans="1:1">
      <c r="A495" t="s">
        <v>609</v>
      </c>
    </row>
    <row r="496" spans="1:1">
      <c r="A496" t="s">
        <v>610</v>
      </c>
    </row>
    <row r="497" spans="1:1">
      <c r="A497" t="s">
        <v>611</v>
      </c>
    </row>
    <row r="498" spans="1:1">
      <c r="A498" t="s">
        <v>612</v>
      </c>
    </row>
    <row r="499" spans="1:1">
      <c r="A499" t="s">
        <v>613</v>
      </c>
    </row>
    <row r="500" spans="1:1">
      <c r="A500" t="s">
        <v>614</v>
      </c>
    </row>
    <row r="501" spans="1:1">
      <c r="A501" t="s">
        <v>615</v>
      </c>
    </row>
    <row r="502" spans="1:1">
      <c r="A502" t="s">
        <v>616</v>
      </c>
    </row>
    <row r="503" spans="1:1">
      <c r="A503" t="s">
        <v>617</v>
      </c>
    </row>
    <row r="504" spans="1:1">
      <c r="A504" t="s">
        <v>618</v>
      </c>
    </row>
    <row r="505" spans="1:1">
      <c r="A505" t="s">
        <v>619</v>
      </c>
    </row>
    <row r="506" spans="1:1">
      <c r="A506" t="s">
        <v>620</v>
      </c>
    </row>
    <row r="507" spans="1:1">
      <c r="A507" t="s">
        <v>621</v>
      </c>
    </row>
    <row r="508" spans="1:1">
      <c r="A508" t="s">
        <v>622</v>
      </c>
    </row>
    <row r="509" spans="1:1">
      <c r="A509" t="s">
        <v>623</v>
      </c>
    </row>
    <row r="510" spans="1:1">
      <c r="A510" t="s">
        <v>624</v>
      </c>
    </row>
    <row r="511" spans="1:1">
      <c r="A511" t="s">
        <v>625</v>
      </c>
    </row>
    <row r="512" spans="1:1">
      <c r="A512" t="s">
        <v>626</v>
      </c>
    </row>
    <row r="513" spans="1:1">
      <c r="A513" t="s">
        <v>627</v>
      </c>
    </row>
    <row r="514" spans="1:1">
      <c r="A514" t="s">
        <v>628</v>
      </c>
    </row>
    <row r="515" spans="1:1">
      <c r="A515" t="s">
        <v>629</v>
      </c>
    </row>
    <row r="516" spans="1:1">
      <c r="A516" t="s">
        <v>630</v>
      </c>
    </row>
    <row r="517" spans="1:1">
      <c r="A517" t="s">
        <v>631</v>
      </c>
    </row>
    <row r="518" spans="1:1">
      <c r="A518" t="s">
        <v>632</v>
      </c>
    </row>
    <row r="519" spans="1:1">
      <c r="A519" t="s">
        <v>633</v>
      </c>
    </row>
    <row r="520" spans="1:1">
      <c r="A520" t="s">
        <v>634</v>
      </c>
    </row>
    <row r="521" spans="1:1">
      <c r="A521" t="s">
        <v>635</v>
      </c>
    </row>
    <row r="522" spans="1:1">
      <c r="A522" t="s">
        <v>636</v>
      </c>
    </row>
    <row r="523" spans="1:1">
      <c r="A523" t="s">
        <v>637</v>
      </c>
    </row>
    <row r="524" spans="1:1">
      <c r="A524" t="s">
        <v>638</v>
      </c>
    </row>
    <row r="525" spans="1:1">
      <c r="A525" t="s">
        <v>639</v>
      </c>
    </row>
    <row r="526" spans="1:1">
      <c r="A526" t="s">
        <v>640</v>
      </c>
    </row>
    <row r="527" spans="1:1">
      <c r="A527" t="s">
        <v>641</v>
      </c>
    </row>
    <row r="528" spans="1:1">
      <c r="A528" t="s">
        <v>642</v>
      </c>
    </row>
    <row r="529" spans="1:1">
      <c r="A529" t="s">
        <v>643</v>
      </c>
    </row>
    <row r="530" spans="1:1">
      <c r="A530" t="s">
        <v>644</v>
      </c>
    </row>
    <row r="531" spans="1:1">
      <c r="A531" t="s">
        <v>645</v>
      </c>
    </row>
    <row r="532" spans="1:1">
      <c r="A532" t="s">
        <v>646</v>
      </c>
    </row>
    <row r="533" spans="1:1">
      <c r="A533" t="s">
        <v>647</v>
      </c>
    </row>
    <row r="534" spans="1:1">
      <c r="A534" t="s">
        <v>648</v>
      </c>
    </row>
    <row r="535" spans="1:1">
      <c r="A535" t="s">
        <v>649</v>
      </c>
    </row>
    <row r="536" spans="1:1">
      <c r="A536" t="s">
        <v>650</v>
      </c>
    </row>
    <row r="537" spans="1:1">
      <c r="A537" t="s">
        <v>651</v>
      </c>
    </row>
    <row r="538" spans="1:1">
      <c r="A538" t="s">
        <v>652</v>
      </c>
    </row>
    <row r="539" spans="1:1">
      <c r="A539" t="s">
        <v>653</v>
      </c>
    </row>
    <row r="540" spans="1:1">
      <c r="A540" t="s">
        <v>654</v>
      </c>
    </row>
    <row r="541" spans="1:1">
      <c r="A541" t="s">
        <v>655</v>
      </c>
    </row>
    <row r="542" spans="1:1">
      <c r="A542" t="s">
        <v>656</v>
      </c>
    </row>
    <row r="543" spans="1:1">
      <c r="A543" t="s">
        <v>657</v>
      </c>
    </row>
    <row r="544" spans="1:1">
      <c r="A544" t="s">
        <v>658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"/>
  <sheetViews>
    <sheetView workbookViewId="0">
      <selection activeCell="G4" sqref="G4"/>
    </sheetView>
  </sheetViews>
  <sheetFormatPr defaultColWidth="11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tabColor theme="4"/>
  </sheetPr>
  <dimension ref="B3:X93"/>
  <sheetViews>
    <sheetView topLeftCell="A39" zoomScale="60" zoomScaleNormal="60" workbookViewId="0">
      <selection activeCell="I7" sqref="I7"/>
    </sheetView>
  </sheetViews>
  <sheetFormatPr defaultColWidth="11" defaultRowHeight="27"/>
  <cols>
    <col min="1" max="1" width="4.28515625" customWidth="1"/>
    <col min="2" max="2" width="21.28515625" style="1" customWidth="1"/>
    <col min="3" max="3" width="31.42578125" style="1" customWidth="1"/>
    <col min="4" max="4" width="22.7109375" style="1" customWidth="1"/>
    <col min="5" max="5" width="7.42578125" style="2" hidden="1" customWidth="1"/>
    <col min="6" max="6" width="49.7109375" style="1" customWidth="1"/>
    <col min="7" max="8" width="8.140625" style="1" customWidth="1"/>
    <col min="9" max="9" width="50.42578125" style="1" customWidth="1"/>
    <col min="10" max="10" width="0.28515625" style="2" customWidth="1"/>
    <col min="11" max="11" width="0.42578125" style="3" customWidth="1"/>
    <col min="12" max="12" width="11.42578125" style="3" hidden="1" customWidth="1"/>
    <col min="13" max="13" width="19.42578125" style="3" customWidth="1"/>
    <col min="14" max="14" width="4.85546875" style="4" hidden="1" customWidth="1"/>
    <col min="15" max="15" width="49.7109375" style="5" customWidth="1"/>
    <col min="16" max="16" width="8.7109375" style="1" customWidth="1"/>
    <col min="17" max="17" width="8.5703125" style="1" customWidth="1"/>
    <col min="18" max="18" width="7.85546875" style="1" customWidth="1"/>
    <col min="19" max="23" width="7.7109375" style="1" customWidth="1"/>
    <col min="24" max="24" width="9.7109375" style="1" hidden="1" customWidth="1"/>
  </cols>
  <sheetData>
    <row r="3" spans="2:24" ht="66" customHeight="1">
      <c r="B3" s="6" t="s">
        <v>0</v>
      </c>
      <c r="C3" s="86" t="s">
        <v>1</v>
      </c>
      <c r="D3" s="87"/>
      <c r="E3" s="87"/>
      <c r="F3" s="87"/>
      <c r="G3" s="87"/>
      <c r="H3" s="87"/>
      <c r="I3" s="87"/>
      <c r="J3" s="88"/>
      <c r="N3" s="23"/>
      <c r="O3" s="86" t="s">
        <v>2</v>
      </c>
      <c r="P3" s="87"/>
      <c r="Q3" s="87"/>
      <c r="R3" s="87"/>
      <c r="S3" s="87"/>
      <c r="T3" s="87"/>
      <c r="U3" s="87"/>
      <c r="V3" s="87"/>
      <c r="W3" s="87"/>
      <c r="X3" s="87"/>
    </row>
    <row r="4" spans="2:24" ht="46.5">
      <c r="B4" s="83" t="s">
        <v>3</v>
      </c>
      <c r="C4" s="7" t="s">
        <v>4</v>
      </c>
      <c r="D4" s="8" t="s">
        <v>5</v>
      </c>
      <c r="E4" s="9" t="s">
        <v>6</v>
      </c>
      <c r="F4" s="10" t="str">
        <f t="shared" ref="F4:F67" si="0">IFERROR(INDEX(O:O,MATCH(E4,N:N,0)),"")</f>
        <v>CAFE GUI</v>
      </c>
      <c r="G4" s="11"/>
      <c r="H4" s="11"/>
      <c r="I4" s="10" t="str">
        <f t="shared" ref="I4:I67" si="1">IFERROR(INDEX(O:O,MATCH(J4,N:N,0)),"")</f>
        <v>ASVN</v>
      </c>
      <c r="J4" s="24" t="s">
        <v>7</v>
      </c>
      <c r="K4" s="3" t="str">
        <f t="shared" ref="K4:K67" si="2">IF(G4="","",IF(G4&gt;H4,3,IF(G4=H4,1,0)))</f>
        <v/>
      </c>
      <c r="L4" s="3" t="str">
        <f t="shared" ref="L4:L67" si="3">IF(H4="","",IF(H4&gt;G4,3,IF(H4=G4,1,0)))</f>
        <v/>
      </c>
      <c r="N4" s="23"/>
      <c r="O4" s="89" t="s">
        <v>8</v>
      </c>
      <c r="P4" s="89"/>
      <c r="Q4" s="89"/>
      <c r="R4" s="89"/>
      <c r="S4" s="89"/>
      <c r="T4" s="89"/>
      <c r="U4" s="89"/>
      <c r="V4" s="89"/>
      <c r="W4" s="89"/>
      <c r="X4" s="89"/>
    </row>
    <row r="5" spans="2:24" ht="46.5">
      <c r="B5" s="84"/>
      <c r="C5" s="12" t="s">
        <v>4</v>
      </c>
      <c r="D5" s="13" t="s">
        <v>5</v>
      </c>
      <c r="E5" s="21" t="s">
        <v>9</v>
      </c>
      <c r="F5" s="14" t="str">
        <f t="shared" si="0"/>
        <v>CAMBERENE</v>
      </c>
      <c r="G5" s="15"/>
      <c r="H5" s="15"/>
      <c r="I5" s="14" t="str">
        <f t="shared" si="1"/>
        <v>UNITE 22</v>
      </c>
      <c r="J5" s="29" t="s">
        <v>10</v>
      </c>
      <c r="K5" s="3" t="str">
        <f t="shared" si="2"/>
        <v/>
      </c>
      <c r="L5" s="3" t="str">
        <f t="shared" si="3"/>
        <v/>
      </c>
      <c r="N5" s="23"/>
      <c r="O5" s="25" t="s">
        <v>11</v>
      </c>
      <c r="P5" s="26" t="s">
        <v>12</v>
      </c>
      <c r="Q5" s="33" t="s">
        <v>13</v>
      </c>
      <c r="R5" s="34" t="s">
        <v>14</v>
      </c>
      <c r="S5" s="34" t="s">
        <v>15</v>
      </c>
      <c r="T5" s="34" t="s">
        <v>16</v>
      </c>
      <c r="U5" s="34" t="s">
        <v>17</v>
      </c>
      <c r="V5" s="34" t="s">
        <v>18</v>
      </c>
      <c r="W5" s="35" t="s">
        <v>19</v>
      </c>
      <c r="X5" s="35" t="s">
        <v>20</v>
      </c>
    </row>
    <row r="6" spans="2:24" ht="46.5">
      <c r="B6" s="84"/>
      <c r="C6" s="12" t="s">
        <v>4</v>
      </c>
      <c r="D6" s="13" t="s">
        <v>5</v>
      </c>
      <c r="E6" s="21" t="s">
        <v>21</v>
      </c>
      <c r="F6" s="14" t="str">
        <f t="shared" si="0"/>
        <v>DALIFOR</v>
      </c>
      <c r="G6" s="16"/>
      <c r="H6" s="16"/>
      <c r="I6" s="14" t="str">
        <f t="shared" si="1"/>
        <v>HAMO 6/LITTORAL</v>
      </c>
      <c r="J6" s="29" t="s">
        <v>22</v>
      </c>
      <c r="K6" s="3" t="str">
        <f t="shared" si="2"/>
        <v/>
      </c>
      <c r="L6" s="3" t="str">
        <f t="shared" si="3"/>
        <v/>
      </c>
      <c r="N6" s="23" t="s">
        <v>7</v>
      </c>
      <c r="O6" s="27" t="s">
        <v>23</v>
      </c>
      <c r="P6" s="28">
        <f>RANK(X6,X6:X15)</f>
        <v>1</v>
      </c>
      <c r="Q6" s="36">
        <f t="shared" ref="Q6:Q15" si="4">(R6*3)+S6</f>
        <v>0</v>
      </c>
      <c r="R6" s="23">
        <f t="shared" ref="R6:R15" si="5">COUNTIFS(E:E,N6,K:K,3)+COUNTIFS(J:J,N6,L:L,3)</f>
        <v>0</v>
      </c>
      <c r="S6" s="23">
        <f t="shared" ref="S6:S15" si="6">COUNTIFS(E:E,N6,K:K,1)+COUNTIFS(J:J,N6,L:L,1)</f>
        <v>0</v>
      </c>
      <c r="T6" s="23">
        <f t="shared" ref="T6:T15" si="7">COUNTIFS(E:E,N6,K:K,0)+COUNTIFS(J:J,N6,L:L,0)</f>
        <v>0</v>
      </c>
      <c r="U6" s="23">
        <f t="shared" ref="U6:U15" si="8">SUMIF(E:E,N6,G:G)+SUMIF(J:J,N6,H:H)</f>
        <v>0</v>
      </c>
      <c r="V6" s="23">
        <f t="shared" ref="V6:V15" si="9">SUMIF(E:E,N6,H:H)+SUMIF(J:J,N6,G:G)</f>
        <v>0</v>
      </c>
      <c r="W6" s="37">
        <f>U6-V6</f>
        <v>0</v>
      </c>
      <c r="X6" s="38">
        <f>(Q6*1000)+(W6*100)+(U6*10)</f>
        <v>0</v>
      </c>
    </row>
    <row r="7" spans="2:24" ht="46.5">
      <c r="B7" s="84"/>
      <c r="C7" s="12" t="s">
        <v>4</v>
      </c>
      <c r="D7" s="13" t="s">
        <v>5</v>
      </c>
      <c r="E7" s="21" t="s">
        <v>24</v>
      </c>
      <c r="F7" s="14" t="str">
        <f t="shared" si="0"/>
        <v xml:space="preserve">FAMILLE DU DIMANCHE </v>
      </c>
      <c r="G7" s="16"/>
      <c r="H7" s="16"/>
      <c r="I7" s="14" t="str">
        <f t="shared" si="1"/>
        <v>DEGGO PIKINE</v>
      </c>
      <c r="J7" s="29" t="s">
        <v>25</v>
      </c>
      <c r="K7" s="3" t="str">
        <f t="shared" si="2"/>
        <v/>
      </c>
      <c r="L7" s="3" t="str">
        <f t="shared" si="3"/>
        <v/>
      </c>
      <c r="N7" s="23" t="s">
        <v>6</v>
      </c>
      <c r="O7" s="27" t="s">
        <v>26</v>
      </c>
      <c r="P7" s="28">
        <f>RANK(X7,X6:X15)</f>
        <v>1</v>
      </c>
      <c r="Q7" s="36">
        <f t="shared" si="4"/>
        <v>0</v>
      </c>
      <c r="R7" s="23">
        <f t="shared" si="5"/>
        <v>0</v>
      </c>
      <c r="S7" s="23">
        <f t="shared" si="6"/>
        <v>0</v>
      </c>
      <c r="T7" s="23">
        <f t="shared" si="7"/>
        <v>0</v>
      </c>
      <c r="U7" s="23">
        <f t="shared" si="8"/>
        <v>0</v>
      </c>
      <c r="V7" s="23">
        <f t="shared" si="9"/>
        <v>0</v>
      </c>
      <c r="W7" s="37">
        <f t="shared" ref="W7:W15" si="10">U7-V7</f>
        <v>0</v>
      </c>
      <c r="X7" s="39">
        <f t="shared" ref="X7:X15" si="11">(Q7*1000)+(W7*100)+(U7*10)</f>
        <v>0</v>
      </c>
    </row>
    <row r="8" spans="2:24" ht="46.5">
      <c r="B8" s="85"/>
      <c r="C8" s="17" t="s">
        <v>4</v>
      </c>
      <c r="D8" s="18" t="s">
        <v>5</v>
      </c>
      <c r="E8" s="22" t="s">
        <v>27</v>
      </c>
      <c r="F8" s="19" t="str">
        <f t="shared" si="0"/>
        <v>THIELY PTD</v>
      </c>
      <c r="G8" s="20"/>
      <c r="H8" s="20"/>
      <c r="I8" s="19" t="str">
        <f t="shared" si="1"/>
        <v>CLUB DU DIMANCHE</v>
      </c>
      <c r="J8" s="30" t="s">
        <v>28</v>
      </c>
      <c r="K8" s="3" t="str">
        <f t="shared" si="2"/>
        <v/>
      </c>
      <c r="L8" s="3" t="str">
        <f t="shared" si="3"/>
        <v/>
      </c>
      <c r="N8" s="23" t="s">
        <v>9</v>
      </c>
      <c r="O8" s="27" t="s">
        <v>29</v>
      </c>
      <c r="P8" s="28">
        <f>RANK(X8,X6:X15)</f>
        <v>1</v>
      </c>
      <c r="Q8" s="36">
        <f t="shared" si="4"/>
        <v>0</v>
      </c>
      <c r="R8" s="23">
        <f t="shared" si="5"/>
        <v>0</v>
      </c>
      <c r="S8" s="23">
        <f t="shared" si="6"/>
        <v>0</v>
      </c>
      <c r="T8" s="23">
        <f t="shared" si="7"/>
        <v>0</v>
      </c>
      <c r="U8" s="23">
        <f t="shared" si="8"/>
        <v>0</v>
      </c>
      <c r="V8" s="23">
        <f t="shared" si="9"/>
        <v>0</v>
      </c>
      <c r="W8" s="37">
        <f t="shared" si="10"/>
        <v>0</v>
      </c>
      <c r="X8" s="39">
        <f t="shared" si="11"/>
        <v>0</v>
      </c>
    </row>
    <row r="9" spans="2:24" ht="46.5">
      <c r="B9" s="83" t="s">
        <v>30</v>
      </c>
      <c r="C9" s="7" t="s">
        <v>4</v>
      </c>
      <c r="D9" s="8" t="s">
        <v>5</v>
      </c>
      <c r="E9" s="9" t="s">
        <v>7</v>
      </c>
      <c r="F9" s="10" t="str">
        <f t="shared" si="0"/>
        <v>ASVN</v>
      </c>
      <c r="G9" s="11"/>
      <c r="H9" s="11"/>
      <c r="I9" s="10" t="str">
        <f t="shared" si="1"/>
        <v>CAMBERENE</v>
      </c>
      <c r="J9" s="24" t="s">
        <v>9</v>
      </c>
      <c r="K9" s="3" t="str">
        <f t="shared" si="2"/>
        <v/>
      </c>
      <c r="L9" s="3" t="str">
        <f t="shared" si="3"/>
        <v/>
      </c>
      <c r="N9" s="23" t="s">
        <v>28</v>
      </c>
      <c r="O9" s="27" t="s">
        <v>31</v>
      </c>
      <c r="P9" s="28">
        <f>RANK(X9,X6:X15)</f>
        <v>1</v>
      </c>
      <c r="Q9" s="36">
        <f t="shared" si="4"/>
        <v>0</v>
      </c>
      <c r="R9" s="23">
        <f t="shared" si="5"/>
        <v>0</v>
      </c>
      <c r="S9" s="23">
        <f t="shared" si="6"/>
        <v>0</v>
      </c>
      <c r="T9" s="23">
        <f t="shared" si="7"/>
        <v>0</v>
      </c>
      <c r="U9" s="23">
        <f t="shared" si="8"/>
        <v>0</v>
      </c>
      <c r="V9" s="23">
        <f t="shared" si="9"/>
        <v>0</v>
      </c>
      <c r="W9" s="37">
        <f t="shared" si="10"/>
        <v>0</v>
      </c>
      <c r="X9" s="39">
        <f t="shared" si="11"/>
        <v>0</v>
      </c>
    </row>
    <row r="10" spans="2:24" ht="46.5">
      <c r="B10" s="84"/>
      <c r="C10" s="12" t="s">
        <v>4</v>
      </c>
      <c r="D10" s="13" t="s">
        <v>5</v>
      </c>
      <c r="E10" s="21" t="s">
        <v>28</v>
      </c>
      <c r="F10" s="14" t="str">
        <f t="shared" si="0"/>
        <v>CLUB DU DIMANCHE</v>
      </c>
      <c r="G10" s="15"/>
      <c r="H10" s="15"/>
      <c r="I10" s="14" t="str">
        <f t="shared" si="1"/>
        <v>CAFE GUI</v>
      </c>
      <c r="J10" s="29" t="s">
        <v>6</v>
      </c>
      <c r="K10" s="3" t="str">
        <f t="shared" si="2"/>
        <v/>
      </c>
      <c r="L10" s="3" t="str">
        <f t="shared" si="3"/>
        <v/>
      </c>
      <c r="N10" s="23" t="s">
        <v>21</v>
      </c>
      <c r="O10" s="27" t="s">
        <v>32</v>
      </c>
      <c r="P10" s="28">
        <f>RANK(X10,X6:X15)</f>
        <v>1</v>
      </c>
      <c r="Q10" s="36">
        <f t="shared" si="4"/>
        <v>0</v>
      </c>
      <c r="R10" s="23">
        <f t="shared" si="5"/>
        <v>0</v>
      </c>
      <c r="S10" s="23">
        <f t="shared" si="6"/>
        <v>0</v>
      </c>
      <c r="T10" s="23">
        <f t="shared" si="7"/>
        <v>0</v>
      </c>
      <c r="U10" s="23">
        <f t="shared" si="8"/>
        <v>0</v>
      </c>
      <c r="V10" s="23">
        <f t="shared" si="9"/>
        <v>0</v>
      </c>
      <c r="W10" s="37">
        <f t="shared" si="10"/>
        <v>0</v>
      </c>
      <c r="X10" s="39">
        <f t="shared" si="11"/>
        <v>0</v>
      </c>
    </row>
    <row r="11" spans="2:24" ht="46.5">
      <c r="B11" s="84"/>
      <c r="C11" s="12" t="s">
        <v>4</v>
      </c>
      <c r="D11" s="13" t="s">
        <v>5</v>
      </c>
      <c r="E11" s="21" t="s">
        <v>25</v>
      </c>
      <c r="F11" s="14" t="str">
        <f t="shared" si="0"/>
        <v>DEGGO PIKINE</v>
      </c>
      <c r="G11" s="16"/>
      <c r="H11" s="16"/>
      <c r="I11" s="14" t="str">
        <f t="shared" si="1"/>
        <v>THIELY PTD</v>
      </c>
      <c r="J11" s="29" t="s">
        <v>27</v>
      </c>
      <c r="K11" s="3" t="str">
        <f t="shared" si="2"/>
        <v/>
      </c>
      <c r="L11" s="3" t="str">
        <f t="shared" si="3"/>
        <v/>
      </c>
      <c r="N11" s="23" t="s">
        <v>25</v>
      </c>
      <c r="O11" s="27" t="s">
        <v>33</v>
      </c>
      <c r="P11" s="28">
        <f>RANK(X11,X6:X15)</f>
        <v>1</v>
      </c>
      <c r="Q11" s="36">
        <f t="shared" si="4"/>
        <v>0</v>
      </c>
      <c r="R11" s="23">
        <f t="shared" si="5"/>
        <v>0</v>
      </c>
      <c r="S11" s="23">
        <f t="shared" si="6"/>
        <v>0</v>
      </c>
      <c r="T11" s="23">
        <f t="shared" si="7"/>
        <v>0</v>
      </c>
      <c r="U11" s="23">
        <f t="shared" si="8"/>
        <v>0</v>
      </c>
      <c r="V11" s="23">
        <f t="shared" si="9"/>
        <v>0</v>
      </c>
      <c r="W11" s="37">
        <f t="shared" si="10"/>
        <v>0</v>
      </c>
      <c r="X11" s="39">
        <f t="shared" si="11"/>
        <v>0</v>
      </c>
    </row>
    <row r="12" spans="2:24" ht="46.5">
      <c r="B12" s="84"/>
      <c r="C12" s="12" t="s">
        <v>4</v>
      </c>
      <c r="D12" s="13" t="s">
        <v>5</v>
      </c>
      <c r="E12" s="21" t="s">
        <v>22</v>
      </c>
      <c r="F12" s="14" t="str">
        <f t="shared" si="0"/>
        <v>HAMO 6/LITTORAL</v>
      </c>
      <c r="G12" s="16"/>
      <c r="H12" s="16"/>
      <c r="I12" s="14" t="str">
        <f t="shared" si="1"/>
        <v xml:space="preserve">FAMILLE DU DIMANCHE </v>
      </c>
      <c r="J12" s="29" t="s">
        <v>24</v>
      </c>
      <c r="K12" s="3" t="str">
        <f t="shared" si="2"/>
        <v/>
      </c>
      <c r="L12" s="3" t="str">
        <f t="shared" si="3"/>
        <v/>
      </c>
      <c r="N12" s="23" t="s">
        <v>24</v>
      </c>
      <c r="O12" s="27" t="s">
        <v>34</v>
      </c>
      <c r="P12" s="28">
        <f>RANK(X12,X6:X15)</f>
        <v>1</v>
      </c>
      <c r="Q12" s="36">
        <f t="shared" si="4"/>
        <v>0</v>
      </c>
      <c r="R12" s="23">
        <f t="shared" si="5"/>
        <v>0</v>
      </c>
      <c r="S12" s="23">
        <f t="shared" si="6"/>
        <v>0</v>
      </c>
      <c r="T12" s="23">
        <f t="shared" si="7"/>
        <v>0</v>
      </c>
      <c r="U12" s="23">
        <f t="shared" si="8"/>
        <v>0</v>
      </c>
      <c r="V12" s="23">
        <f t="shared" si="9"/>
        <v>0</v>
      </c>
      <c r="W12" s="37">
        <f t="shared" si="10"/>
        <v>0</v>
      </c>
      <c r="X12" s="39">
        <f t="shared" si="11"/>
        <v>0</v>
      </c>
    </row>
    <row r="13" spans="2:24" ht="46.5">
      <c r="B13" s="85"/>
      <c r="C13" s="17" t="s">
        <v>4</v>
      </c>
      <c r="D13" s="18" t="s">
        <v>5</v>
      </c>
      <c r="E13" s="22" t="s">
        <v>10</v>
      </c>
      <c r="F13" s="19" t="str">
        <f t="shared" si="0"/>
        <v>UNITE 22</v>
      </c>
      <c r="G13" s="20"/>
      <c r="H13" s="20"/>
      <c r="I13" s="19" t="str">
        <f t="shared" si="1"/>
        <v>DALIFOR</v>
      </c>
      <c r="J13" s="30" t="s">
        <v>21</v>
      </c>
      <c r="K13" s="3" t="str">
        <f t="shared" si="2"/>
        <v/>
      </c>
      <c r="L13" s="3" t="str">
        <f t="shared" si="3"/>
        <v/>
      </c>
      <c r="N13" s="23" t="s">
        <v>22</v>
      </c>
      <c r="O13" s="27" t="s">
        <v>35</v>
      </c>
      <c r="P13" s="28">
        <f>RANK(X13,X6:X15)</f>
        <v>1</v>
      </c>
      <c r="Q13" s="36">
        <f t="shared" si="4"/>
        <v>0</v>
      </c>
      <c r="R13" s="23">
        <f t="shared" si="5"/>
        <v>0</v>
      </c>
      <c r="S13" s="23">
        <f t="shared" si="6"/>
        <v>0</v>
      </c>
      <c r="T13" s="23">
        <f t="shared" si="7"/>
        <v>0</v>
      </c>
      <c r="U13" s="23">
        <f t="shared" si="8"/>
        <v>0</v>
      </c>
      <c r="V13" s="23">
        <f t="shared" si="9"/>
        <v>0</v>
      </c>
      <c r="W13" s="37">
        <f t="shared" si="10"/>
        <v>0</v>
      </c>
      <c r="X13" s="39">
        <f t="shared" si="11"/>
        <v>0</v>
      </c>
    </row>
    <row r="14" spans="2:24" ht="46.5">
      <c r="B14" s="83" t="s">
        <v>36</v>
      </c>
      <c r="C14" s="7" t="s">
        <v>4</v>
      </c>
      <c r="D14" s="8" t="s">
        <v>5</v>
      </c>
      <c r="E14" s="9" t="s">
        <v>6</v>
      </c>
      <c r="F14" s="10" t="str">
        <f t="shared" si="0"/>
        <v>CAFE GUI</v>
      </c>
      <c r="G14" s="11"/>
      <c r="H14" s="11"/>
      <c r="I14" s="10" t="str">
        <f t="shared" si="1"/>
        <v>DEGGO PIKINE</v>
      </c>
      <c r="J14" s="24" t="s">
        <v>25</v>
      </c>
      <c r="K14" s="3" t="str">
        <f t="shared" si="2"/>
        <v/>
      </c>
      <c r="L14" s="3" t="str">
        <f t="shared" si="3"/>
        <v/>
      </c>
      <c r="N14" s="23" t="s">
        <v>27</v>
      </c>
      <c r="O14" s="27" t="s">
        <v>37</v>
      </c>
      <c r="P14" s="28">
        <f>RANK(X14,X6:X15)</f>
        <v>1</v>
      </c>
      <c r="Q14" s="36">
        <f t="shared" si="4"/>
        <v>0</v>
      </c>
      <c r="R14" s="23">
        <f t="shared" si="5"/>
        <v>0</v>
      </c>
      <c r="S14" s="23">
        <f t="shared" si="6"/>
        <v>0</v>
      </c>
      <c r="T14" s="23">
        <f t="shared" si="7"/>
        <v>0</v>
      </c>
      <c r="U14" s="23">
        <f t="shared" si="8"/>
        <v>0</v>
      </c>
      <c r="V14" s="23">
        <f t="shared" si="9"/>
        <v>0</v>
      </c>
      <c r="W14" s="37">
        <f t="shared" si="10"/>
        <v>0</v>
      </c>
      <c r="X14" s="39">
        <f t="shared" si="11"/>
        <v>0</v>
      </c>
    </row>
    <row r="15" spans="2:24" ht="46.5">
      <c r="B15" s="84"/>
      <c r="C15" s="12" t="s">
        <v>4</v>
      </c>
      <c r="D15" s="13" t="s">
        <v>5</v>
      </c>
      <c r="E15" s="21" t="s">
        <v>28</v>
      </c>
      <c r="F15" s="14" t="str">
        <f t="shared" si="0"/>
        <v>CLUB DU DIMANCHE</v>
      </c>
      <c r="G15" s="15"/>
      <c r="H15" s="15"/>
      <c r="I15" s="14" t="str">
        <f t="shared" si="1"/>
        <v>ASVN</v>
      </c>
      <c r="J15" s="29" t="s">
        <v>7</v>
      </c>
      <c r="K15" s="3" t="str">
        <f t="shared" si="2"/>
        <v/>
      </c>
      <c r="L15" s="3" t="str">
        <f t="shared" si="3"/>
        <v/>
      </c>
      <c r="N15" s="23" t="s">
        <v>10</v>
      </c>
      <c r="O15" s="31" t="s">
        <v>38</v>
      </c>
      <c r="P15" s="32">
        <f>RANK(X15,X6:X15)</f>
        <v>1</v>
      </c>
      <c r="Q15" s="40">
        <f t="shared" si="4"/>
        <v>0</v>
      </c>
      <c r="R15" s="41">
        <f t="shared" si="5"/>
        <v>0</v>
      </c>
      <c r="S15" s="41">
        <f t="shared" si="6"/>
        <v>0</v>
      </c>
      <c r="T15" s="41">
        <f t="shared" si="7"/>
        <v>0</v>
      </c>
      <c r="U15" s="41">
        <f t="shared" si="8"/>
        <v>0</v>
      </c>
      <c r="V15" s="41">
        <f t="shared" si="9"/>
        <v>0</v>
      </c>
      <c r="W15" s="42">
        <f t="shared" si="10"/>
        <v>0</v>
      </c>
      <c r="X15" s="43">
        <f t="shared" si="11"/>
        <v>0</v>
      </c>
    </row>
    <row r="16" spans="2:24" ht="46.5">
      <c r="B16" s="84"/>
      <c r="C16" s="12" t="s">
        <v>4</v>
      </c>
      <c r="D16" s="13" t="s">
        <v>5</v>
      </c>
      <c r="E16" s="21" t="s">
        <v>21</v>
      </c>
      <c r="F16" s="14" t="str">
        <f t="shared" si="0"/>
        <v>DALIFOR</v>
      </c>
      <c r="G16" s="16"/>
      <c r="H16" s="16"/>
      <c r="I16" s="14" t="str">
        <f t="shared" si="1"/>
        <v>CAMBERENE</v>
      </c>
      <c r="J16" s="29" t="s">
        <v>9</v>
      </c>
      <c r="K16" s="3" t="str">
        <f t="shared" si="2"/>
        <v/>
      </c>
      <c r="L16" s="3" t="str">
        <f t="shared" si="3"/>
        <v/>
      </c>
    </row>
    <row r="17" spans="2:12" ht="46.5">
      <c r="B17" s="84"/>
      <c r="C17" s="12" t="s">
        <v>4</v>
      </c>
      <c r="D17" s="13" t="s">
        <v>5</v>
      </c>
      <c r="E17" s="21" t="s">
        <v>24</v>
      </c>
      <c r="F17" s="14" t="str">
        <f t="shared" si="0"/>
        <v xml:space="preserve">FAMILLE DU DIMANCHE </v>
      </c>
      <c r="G17" s="16"/>
      <c r="H17" s="16"/>
      <c r="I17" s="14" t="str">
        <f t="shared" si="1"/>
        <v>UNITE 22</v>
      </c>
      <c r="J17" s="29" t="s">
        <v>10</v>
      </c>
      <c r="K17" s="3" t="str">
        <f t="shared" si="2"/>
        <v/>
      </c>
      <c r="L17" s="3" t="str">
        <f t="shared" si="3"/>
        <v/>
      </c>
    </row>
    <row r="18" spans="2:12" ht="46.5">
      <c r="B18" s="85"/>
      <c r="C18" s="17" t="s">
        <v>4</v>
      </c>
      <c r="D18" s="18" t="s">
        <v>5</v>
      </c>
      <c r="E18" s="22" t="s">
        <v>27</v>
      </c>
      <c r="F18" s="19" t="str">
        <f t="shared" si="0"/>
        <v>THIELY PTD</v>
      </c>
      <c r="G18" s="20"/>
      <c r="H18" s="20"/>
      <c r="I18" s="19" t="str">
        <f t="shared" si="1"/>
        <v>HAMO 6/LITTORAL</v>
      </c>
      <c r="J18" s="30" t="s">
        <v>22</v>
      </c>
      <c r="K18" s="3" t="str">
        <f t="shared" si="2"/>
        <v/>
      </c>
      <c r="L18" s="3" t="str">
        <f t="shared" si="3"/>
        <v/>
      </c>
    </row>
    <row r="19" spans="2:12" ht="46.5">
      <c r="B19" s="83" t="s">
        <v>39</v>
      </c>
      <c r="C19" s="7" t="s">
        <v>4</v>
      </c>
      <c r="D19" s="8" t="s">
        <v>5</v>
      </c>
      <c r="E19" s="9" t="s">
        <v>7</v>
      </c>
      <c r="F19" s="10" t="str">
        <f t="shared" si="0"/>
        <v>ASVN</v>
      </c>
      <c r="G19" s="11"/>
      <c r="H19" s="11"/>
      <c r="I19" s="10" t="str">
        <f t="shared" si="1"/>
        <v>DALIFOR</v>
      </c>
      <c r="J19" s="24" t="s">
        <v>21</v>
      </c>
      <c r="K19" s="3" t="str">
        <f t="shared" si="2"/>
        <v/>
      </c>
      <c r="L19" s="3" t="str">
        <f t="shared" si="3"/>
        <v/>
      </c>
    </row>
    <row r="20" spans="2:12" ht="46.5">
      <c r="B20" s="84"/>
      <c r="C20" s="12" t="s">
        <v>4</v>
      </c>
      <c r="D20" s="13" t="s">
        <v>5</v>
      </c>
      <c r="E20" s="21" t="s">
        <v>9</v>
      </c>
      <c r="F20" s="14" t="str">
        <f t="shared" si="0"/>
        <v>CAMBERENE</v>
      </c>
      <c r="G20" s="15"/>
      <c r="H20" s="15"/>
      <c r="I20" s="14" t="str">
        <f t="shared" si="1"/>
        <v xml:space="preserve">FAMILLE DU DIMANCHE </v>
      </c>
      <c r="J20" s="29" t="s">
        <v>24</v>
      </c>
      <c r="K20" s="3" t="str">
        <f t="shared" si="2"/>
        <v/>
      </c>
      <c r="L20" s="3" t="str">
        <f t="shared" si="3"/>
        <v/>
      </c>
    </row>
    <row r="21" spans="2:12" ht="46.5">
      <c r="B21" s="84"/>
      <c r="C21" s="12" t="s">
        <v>4</v>
      </c>
      <c r="D21" s="13" t="s">
        <v>5</v>
      </c>
      <c r="E21" s="21" t="s">
        <v>25</v>
      </c>
      <c r="F21" s="14" t="str">
        <f t="shared" si="0"/>
        <v>DEGGO PIKINE</v>
      </c>
      <c r="G21" s="16"/>
      <c r="H21" s="16"/>
      <c r="I21" s="14" t="str">
        <f t="shared" si="1"/>
        <v>CLUB DU DIMANCHE</v>
      </c>
      <c r="J21" s="29" t="s">
        <v>28</v>
      </c>
      <c r="K21" s="3" t="str">
        <f t="shared" si="2"/>
        <v/>
      </c>
      <c r="L21" s="3" t="str">
        <f t="shared" si="3"/>
        <v/>
      </c>
    </row>
    <row r="22" spans="2:12" ht="46.5">
      <c r="B22" s="84"/>
      <c r="C22" s="12" t="s">
        <v>4</v>
      </c>
      <c r="D22" s="13" t="s">
        <v>5</v>
      </c>
      <c r="E22" s="21" t="s">
        <v>22</v>
      </c>
      <c r="F22" s="14" t="str">
        <f t="shared" si="0"/>
        <v>HAMO 6/LITTORAL</v>
      </c>
      <c r="G22" s="16"/>
      <c r="H22" s="16"/>
      <c r="I22" s="14" t="str">
        <f t="shared" si="1"/>
        <v>CAFE GUI</v>
      </c>
      <c r="J22" s="29" t="s">
        <v>6</v>
      </c>
      <c r="K22" s="3" t="str">
        <f t="shared" si="2"/>
        <v/>
      </c>
      <c r="L22" s="3" t="str">
        <f t="shared" si="3"/>
        <v/>
      </c>
    </row>
    <row r="23" spans="2:12" ht="46.5">
      <c r="B23" s="85"/>
      <c r="C23" s="17" t="s">
        <v>4</v>
      </c>
      <c r="D23" s="18" t="s">
        <v>5</v>
      </c>
      <c r="E23" s="22" t="s">
        <v>10</v>
      </c>
      <c r="F23" s="19" t="str">
        <f t="shared" si="0"/>
        <v>UNITE 22</v>
      </c>
      <c r="G23" s="20"/>
      <c r="H23" s="20"/>
      <c r="I23" s="19" t="str">
        <f t="shared" si="1"/>
        <v>THIELY PTD</v>
      </c>
      <c r="J23" s="30" t="s">
        <v>27</v>
      </c>
      <c r="K23" s="3" t="str">
        <f t="shared" si="2"/>
        <v/>
      </c>
      <c r="L23" s="3" t="str">
        <f t="shared" si="3"/>
        <v/>
      </c>
    </row>
    <row r="24" spans="2:12" ht="46.5">
      <c r="B24" s="83" t="s">
        <v>40</v>
      </c>
      <c r="C24" s="7" t="s">
        <v>4</v>
      </c>
      <c r="D24" s="8" t="s">
        <v>5</v>
      </c>
      <c r="E24" s="9" t="s">
        <v>6</v>
      </c>
      <c r="F24" s="10" t="str">
        <f t="shared" si="0"/>
        <v>CAFE GUI</v>
      </c>
      <c r="G24" s="11"/>
      <c r="H24" s="11"/>
      <c r="I24" s="10" t="str">
        <f t="shared" si="1"/>
        <v>UNITE 22</v>
      </c>
      <c r="J24" s="24" t="s">
        <v>10</v>
      </c>
      <c r="K24" s="3" t="str">
        <f t="shared" si="2"/>
        <v/>
      </c>
      <c r="L24" s="3" t="str">
        <f t="shared" si="3"/>
        <v/>
      </c>
    </row>
    <row r="25" spans="2:12" ht="46.5">
      <c r="B25" s="84"/>
      <c r="C25" s="12" t="s">
        <v>4</v>
      </c>
      <c r="D25" s="13" t="s">
        <v>5</v>
      </c>
      <c r="E25" s="21" t="s">
        <v>28</v>
      </c>
      <c r="F25" s="14" t="str">
        <f t="shared" si="0"/>
        <v>CLUB DU DIMANCHE</v>
      </c>
      <c r="G25" s="15"/>
      <c r="H25" s="15"/>
      <c r="I25" s="14" t="str">
        <f t="shared" si="1"/>
        <v>HAMO 6/LITTORAL</v>
      </c>
      <c r="J25" s="29" t="s">
        <v>22</v>
      </c>
      <c r="K25" s="3" t="str">
        <f t="shared" si="2"/>
        <v/>
      </c>
      <c r="L25" s="3" t="str">
        <f t="shared" si="3"/>
        <v/>
      </c>
    </row>
    <row r="26" spans="2:12" ht="46.5">
      <c r="B26" s="84"/>
      <c r="C26" s="12" t="s">
        <v>4</v>
      </c>
      <c r="D26" s="13" t="s">
        <v>5</v>
      </c>
      <c r="E26" s="21" t="s">
        <v>25</v>
      </c>
      <c r="F26" s="14" t="str">
        <f t="shared" si="0"/>
        <v>DEGGO PIKINE</v>
      </c>
      <c r="G26" s="16"/>
      <c r="H26" s="16"/>
      <c r="I26" s="14" t="str">
        <f t="shared" si="1"/>
        <v>ASVN</v>
      </c>
      <c r="J26" s="29" t="s">
        <v>7</v>
      </c>
      <c r="K26" s="3" t="str">
        <f t="shared" si="2"/>
        <v/>
      </c>
      <c r="L26" s="3" t="str">
        <f t="shared" si="3"/>
        <v/>
      </c>
    </row>
    <row r="27" spans="2:12" ht="46.5">
      <c r="B27" s="84"/>
      <c r="C27" s="12" t="s">
        <v>4</v>
      </c>
      <c r="D27" s="13" t="s">
        <v>5</v>
      </c>
      <c r="E27" s="21" t="s">
        <v>24</v>
      </c>
      <c r="F27" s="14" t="str">
        <f t="shared" si="0"/>
        <v xml:space="preserve">FAMILLE DU DIMANCHE </v>
      </c>
      <c r="G27" s="16"/>
      <c r="H27" s="16"/>
      <c r="I27" s="14" t="str">
        <f t="shared" si="1"/>
        <v>DALIFOR</v>
      </c>
      <c r="J27" s="29" t="s">
        <v>21</v>
      </c>
      <c r="K27" s="3" t="str">
        <f t="shared" si="2"/>
        <v/>
      </c>
      <c r="L27" s="3" t="str">
        <f t="shared" si="3"/>
        <v/>
      </c>
    </row>
    <row r="28" spans="2:12" ht="46.5">
      <c r="B28" s="85"/>
      <c r="C28" s="17" t="s">
        <v>4</v>
      </c>
      <c r="D28" s="18" t="s">
        <v>5</v>
      </c>
      <c r="E28" s="22" t="s">
        <v>27</v>
      </c>
      <c r="F28" s="19" t="str">
        <f t="shared" si="0"/>
        <v>THIELY PTD</v>
      </c>
      <c r="G28" s="20"/>
      <c r="H28" s="20"/>
      <c r="I28" s="19" t="str">
        <f t="shared" si="1"/>
        <v>CAMBERENE</v>
      </c>
      <c r="J28" s="30" t="s">
        <v>9</v>
      </c>
      <c r="K28" s="3" t="str">
        <f t="shared" si="2"/>
        <v/>
      </c>
      <c r="L28" s="3" t="str">
        <f t="shared" si="3"/>
        <v/>
      </c>
    </row>
    <row r="29" spans="2:12" ht="46.5">
      <c r="B29" s="83" t="s">
        <v>41</v>
      </c>
      <c r="C29" s="7" t="s">
        <v>4</v>
      </c>
      <c r="D29" s="8" t="s">
        <v>5</v>
      </c>
      <c r="E29" s="9" t="s">
        <v>7</v>
      </c>
      <c r="F29" s="10" t="str">
        <f t="shared" si="0"/>
        <v>ASVN</v>
      </c>
      <c r="G29" s="11"/>
      <c r="H29" s="11"/>
      <c r="I29" s="10" t="str">
        <f t="shared" si="1"/>
        <v xml:space="preserve">FAMILLE DU DIMANCHE </v>
      </c>
      <c r="J29" s="24" t="s">
        <v>24</v>
      </c>
      <c r="K29" s="3" t="str">
        <f t="shared" si="2"/>
        <v/>
      </c>
      <c r="L29" s="3" t="str">
        <f t="shared" si="3"/>
        <v/>
      </c>
    </row>
    <row r="30" spans="2:12" ht="46.5">
      <c r="B30" s="84"/>
      <c r="C30" s="12" t="s">
        <v>4</v>
      </c>
      <c r="D30" s="13" t="s">
        <v>5</v>
      </c>
      <c r="E30" s="21" t="s">
        <v>9</v>
      </c>
      <c r="F30" s="14" t="str">
        <f t="shared" si="0"/>
        <v>CAMBERENE</v>
      </c>
      <c r="G30" s="15"/>
      <c r="H30" s="15"/>
      <c r="I30" s="14" t="str">
        <f t="shared" si="1"/>
        <v>CAFE GUI</v>
      </c>
      <c r="J30" s="29" t="s">
        <v>6</v>
      </c>
      <c r="K30" s="3" t="str">
        <f t="shared" si="2"/>
        <v/>
      </c>
      <c r="L30" s="3" t="str">
        <f t="shared" si="3"/>
        <v/>
      </c>
    </row>
    <row r="31" spans="2:12" ht="46.5">
      <c r="B31" s="84"/>
      <c r="C31" s="12" t="s">
        <v>4</v>
      </c>
      <c r="D31" s="13" t="s">
        <v>5</v>
      </c>
      <c r="E31" s="21" t="s">
        <v>21</v>
      </c>
      <c r="F31" s="14" t="str">
        <f t="shared" si="0"/>
        <v>DALIFOR</v>
      </c>
      <c r="G31" s="16"/>
      <c r="H31" s="16"/>
      <c r="I31" s="14" t="str">
        <f t="shared" si="1"/>
        <v>THIELY PTD</v>
      </c>
      <c r="J31" s="29" t="s">
        <v>27</v>
      </c>
      <c r="K31" s="3" t="str">
        <f t="shared" si="2"/>
        <v/>
      </c>
      <c r="L31" s="3" t="str">
        <f t="shared" si="3"/>
        <v/>
      </c>
    </row>
    <row r="32" spans="2:12" ht="46.5">
      <c r="B32" s="84"/>
      <c r="C32" s="12" t="s">
        <v>4</v>
      </c>
      <c r="D32" s="13" t="s">
        <v>5</v>
      </c>
      <c r="E32" s="21" t="s">
        <v>22</v>
      </c>
      <c r="F32" s="14" t="str">
        <f t="shared" si="0"/>
        <v>HAMO 6/LITTORAL</v>
      </c>
      <c r="G32" s="16"/>
      <c r="H32" s="16"/>
      <c r="I32" s="14" t="str">
        <f t="shared" si="1"/>
        <v>DEGGO PIKINE</v>
      </c>
      <c r="J32" s="29" t="s">
        <v>25</v>
      </c>
      <c r="K32" s="3" t="str">
        <f t="shared" si="2"/>
        <v/>
      </c>
      <c r="L32" s="3" t="str">
        <f t="shared" si="3"/>
        <v/>
      </c>
    </row>
    <row r="33" spans="2:12" ht="46.5">
      <c r="B33" s="85"/>
      <c r="C33" s="17" t="s">
        <v>4</v>
      </c>
      <c r="D33" s="18" t="s">
        <v>5</v>
      </c>
      <c r="E33" s="22" t="s">
        <v>10</v>
      </c>
      <c r="F33" s="19" t="str">
        <f t="shared" si="0"/>
        <v>UNITE 22</v>
      </c>
      <c r="G33" s="20"/>
      <c r="H33" s="20"/>
      <c r="I33" s="19" t="str">
        <f t="shared" si="1"/>
        <v>CLUB DU DIMANCHE</v>
      </c>
      <c r="J33" s="30" t="s">
        <v>28</v>
      </c>
      <c r="K33" s="3" t="str">
        <f t="shared" si="2"/>
        <v/>
      </c>
      <c r="L33" s="3" t="str">
        <f t="shared" si="3"/>
        <v/>
      </c>
    </row>
    <row r="34" spans="2:12" ht="46.5">
      <c r="B34" s="83" t="s">
        <v>42</v>
      </c>
      <c r="C34" s="7" t="s">
        <v>4</v>
      </c>
      <c r="D34" s="8" t="s">
        <v>5</v>
      </c>
      <c r="E34" s="9" t="s">
        <v>6</v>
      </c>
      <c r="F34" s="10" t="str">
        <f t="shared" si="0"/>
        <v>CAFE GUI</v>
      </c>
      <c r="G34" s="11"/>
      <c r="H34" s="11"/>
      <c r="I34" s="10" t="str">
        <f t="shared" si="1"/>
        <v>DALIFOR</v>
      </c>
      <c r="J34" s="24" t="s">
        <v>21</v>
      </c>
      <c r="K34" s="3" t="str">
        <f t="shared" si="2"/>
        <v/>
      </c>
      <c r="L34" s="3" t="str">
        <f t="shared" si="3"/>
        <v/>
      </c>
    </row>
    <row r="35" spans="2:12" ht="46.5">
      <c r="B35" s="84"/>
      <c r="C35" s="12" t="s">
        <v>4</v>
      </c>
      <c r="D35" s="13" t="s">
        <v>5</v>
      </c>
      <c r="E35" s="21" t="s">
        <v>28</v>
      </c>
      <c r="F35" s="14" t="str">
        <f t="shared" si="0"/>
        <v>CLUB DU DIMANCHE</v>
      </c>
      <c r="G35" s="15"/>
      <c r="H35" s="15"/>
      <c r="I35" s="14" t="str">
        <f t="shared" si="1"/>
        <v>CAMBERENE</v>
      </c>
      <c r="J35" s="29" t="s">
        <v>9</v>
      </c>
      <c r="K35" s="3" t="str">
        <f t="shared" si="2"/>
        <v/>
      </c>
      <c r="L35" s="3" t="str">
        <f t="shared" si="3"/>
        <v/>
      </c>
    </row>
    <row r="36" spans="2:12" ht="46.5">
      <c r="B36" s="84"/>
      <c r="C36" s="12" t="s">
        <v>4</v>
      </c>
      <c r="D36" s="13" t="s">
        <v>5</v>
      </c>
      <c r="E36" s="21" t="s">
        <v>25</v>
      </c>
      <c r="F36" s="14" t="str">
        <f t="shared" si="0"/>
        <v>DEGGO PIKINE</v>
      </c>
      <c r="G36" s="16"/>
      <c r="H36" s="16"/>
      <c r="I36" s="14" t="str">
        <f t="shared" si="1"/>
        <v>UNITE 22</v>
      </c>
      <c r="J36" s="29" t="s">
        <v>10</v>
      </c>
      <c r="K36" s="3" t="str">
        <f t="shared" si="2"/>
        <v/>
      </c>
      <c r="L36" s="3" t="str">
        <f t="shared" si="3"/>
        <v/>
      </c>
    </row>
    <row r="37" spans="2:12" ht="46.5">
      <c r="B37" s="84"/>
      <c r="C37" s="12" t="s">
        <v>4</v>
      </c>
      <c r="D37" s="13" t="s">
        <v>5</v>
      </c>
      <c r="E37" s="21" t="s">
        <v>22</v>
      </c>
      <c r="F37" s="14" t="str">
        <f t="shared" si="0"/>
        <v>HAMO 6/LITTORAL</v>
      </c>
      <c r="G37" s="16"/>
      <c r="H37" s="16"/>
      <c r="I37" s="14" t="str">
        <f t="shared" si="1"/>
        <v>ASVN</v>
      </c>
      <c r="J37" s="29" t="s">
        <v>7</v>
      </c>
      <c r="K37" s="3" t="str">
        <f t="shared" si="2"/>
        <v/>
      </c>
      <c r="L37" s="3" t="str">
        <f t="shared" si="3"/>
        <v/>
      </c>
    </row>
    <row r="38" spans="2:12" ht="46.5">
      <c r="B38" s="85"/>
      <c r="C38" s="17" t="s">
        <v>4</v>
      </c>
      <c r="D38" s="18" t="s">
        <v>5</v>
      </c>
      <c r="E38" s="22" t="s">
        <v>27</v>
      </c>
      <c r="F38" s="19" t="str">
        <f t="shared" si="0"/>
        <v>THIELY PTD</v>
      </c>
      <c r="G38" s="20"/>
      <c r="H38" s="20"/>
      <c r="I38" s="19" t="str">
        <f t="shared" si="1"/>
        <v xml:space="preserve">FAMILLE DU DIMANCHE </v>
      </c>
      <c r="J38" s="30" t="s">
        <v>24</v>
      </c>
      <c r="K38" s="3" t="str">
        <f t="shared" si="2"/>
        <v/>
      </c>
      <c r="L38" s="3" t="str">
        <f t="shared" si="3"/>
        <v/>
      </c>
    </row>
    <row r="39" spans="2:12" ht="46.5">
      <c r="B39" s="83" t="s">
        <v>43</v>
      </c>
      <c r="C39" s="7" t="s">
        <v>4</v>
      </c>
      <c r="D39" s="8" t="s">
        <v>5</v>
      </c>
      <c r="E39" s="9" t="s">
        <v>7</v>
      </c>
      <c r="F39" s="10" t="str">
        <f t="shared" si="0"/>
        <v>ASVN</v>
      </c>
      <c r="G39" s="11"/>
      <c r="H39" s="11"/>
      <c r="I39" s="10" t="str">
        <f t="shared" si="1"/>
        <v>THIELY PTD</v>
      </c>
      <c r="J39" s="24" t="s">
        <v>27</v>
      </c>
      <c r="K39" s="3" t="str">
        <f t="shared" si="2"/>
        <v/>
      </c>
      <c r="L39" s="3" t="str">
        <f t="shared" si="3"/>
        <v/>
      </c>
    </row>
    <row r="40" spans="2:12" ht="46.5">
      <c r="B40" s="84"/>
      <c r="C40" s="12" t="s">
        <v>4</v>
      </c>
      <c r="D40" s="13" t="s">
        <v>5</v>
      </c>
      <c r="E40" s="21" t="s">
        <v>9</v>
      </c>
      <c r="F40" s="14" t="str">
        <f t="shared" si="0"/>
        <v>CAMBERENE</v>
      </c>
      <c r="G40" s="15"/>
      <c r="H40" s="15"/>
      <c r="I40" s="14" t="str">
        <f t="shared" si="1"/>
        <v>DEGGO PIKINE</v>
      </c>
      <c r="J40" s="29" t="s">
        <v>25</v>
      </c>
      <c r="K40" s="3" t="str">
        <f t="shared" si="2"/>
        <v/>
      </c>
      <c r="L40" s="3" t="str">
        <f t="shared" si="3"/>
        <v/>
      </c>
    </row>
    <row r="41" spans="2:12" ht="46.5">
      <c r="B41" s="84"/>
      <c r="C41" s="12" t="s">
        <v>4</v>
      </c>
      <c r="D41" s="13" t="s">
        <v>5</v>
      </c>
      <c r="E41" s="21" t="s">
        <v>21</v>
      </c>
      <c r="F41" s="14" t="str">
        <f t="shared" si="0"/>
        <v>DALIFOR</v>
      </c>
      <c r="G41" s="16"/>
      <c r="H41" s="16"/>
      <c r="I41" s="14" t="str">
        <f t="shared" si="1"/>
        <v>CLUB DU DIMANCHE</v>
      </c>
      <c r="J41" s="29" t="s">
        <v>28</v>
      </c>
      <c r="K41" s="3" t="str">
        <f t="shared" si="2"/>
        <v/>
      </c>
      <c r="L41" s="3" t="str">
        <f t="shared" si="3"/>
        <v/>
      </c>
    </row>
    <row r="42" spans="2:12" ht="46.5">
      <c r="B42" s="84"/>
      <c r="C42" s="12" t="s">
        <v>4</v>
      </c>
      <c r="D42" s="13" t="s">
        <v>5</v>
      </c>
      <c r="E42" s="21" t="s">
        <v>24</v>
      </c>
      <c r="F42" s="14" t="str">
        <f t="shared" si="0"/>
        <v xml:space="preserve">FAMILLE DU DIMANCHE </v>
      </c>
      <c r="G42" s="16"/>
      <c r="H42" s="16"/>
      <c r="I42" s="14" t="str">
        <f t="shared" si="1"/>
        <v>CAFE GUI</v>
      </c>
      <c r="J42" s="29" t="s">
        <v>6</v>
      </c>
      <c r="K42" s="3" t="str">
        <f t="shared" si="2"/>
        <v/>
      </c>
      <c r="L42" s="3" t="str">
        <f t="shared" si="3"/>
        <v/>
      </c>
    </row>
    <row r="43" spans="2:12" ht="46.5">
      <c r="B43" s="85"/>
      <c r="C43" s="17" t="s">
        <v>4</v>
      </c>
      <c r="D43" s="18" t="s">
        <v>5</v>
      </c>
      <c r="E43" s="22" t="s">
        <v>10</v>
      </c>
      <c r="F43" s="19" t="str">
        <f t="shared" si="0"/>
        <v>UNITE 22</v>
      </c>
      <c r="G43" s="20"/>
      <c r="H43" s="20"/>
      <c r="I43" s="19" t="str">
        <f t="shared" si="1"/>
        <v>HAMO 6/LITTORAL</v>
      </c>
      <c r="J43" s="30" t="s">
        <v>22</v>
      </c>
      <c r="K43" s="3" t="str">
        <f t="shared" si="2"/>
        <v/>
      </c>
      <c r="L43" s="3" t="str">
        <f t="shared" si="3"/>
        <v/>
      </c>
    </row>
    <row r="44" spans="2:12" ht="46.5">
      <c r="B44" s="83" t="s">
        <v>44</v>
      </c>
      <c r="C44" s="7" t="s">
        <v>4</v>
      </c>
      <c r="D44" s="8" t="s">
        <v>5</v>
      </c>
      <c r="E44" s="9" t="s">
        <v>6</v>
      </c>
      <c r="F44" s="10" t="str">
        <f t="shared" si="0"/>
        <v>CAFE GUI</v>
      </c>
      <c r="G44" s="11"/>
      <c r="H44" s="11"/>
      <c r="I44" s="10" t="str">
        <f t="shared" si="1"/>
        <v>THIELY PTD</v>
      </c>
      <c r="J44" s="24" t="s">
        <v>27</v>
      </c>
      <c r="K44" s="3" t="str">
        <f t="shared" si="2"/>
        <v/>
      </c>
      <c r="L44" s="3" t="str">
        <f t="shared" si="3"/>
        <v/>
      </c>
    </row>
    <row r="45" spans="2:12" ht="46.5">
      <c r="B45" s="84"/>
      <c r="C45" s="12" t="s">
        <v>4</v>
      </c>
      <c r="D45" s="13" t="s">
        <v>5</v>
      </c>
      <c r="E45" s="21" t="s">
        <v>28</v>
      </c>
      <c r="F45" s="14" t="str">
        <f t="shared" si="0"/>
        <v>CLUB DU DIMANCHE</v>
      </c>
      <c r="G45" s="15"/>
      <c r="H45" s="15"/>
      <c r="I45" s="14" t="str">
        <f t="shared" si="1"/>
        <v xml:space="preserve">FAMILLE DU DIMANCHE </v>
      </c>
      <c r="J45" s="29" t="s">
        <v>24</v>
      </c>
      <c r="K45" s="3" t="str">
        <f t="shared" si="2"/>
        <v/>
      </c>
      <c r="L45" s="3" t="str">
        <f t="shared" si="3"/>
        <v/>
      </c>
    </row>
    <row r="46" spans="2:12" ht="46.5">
      <c r="B46" s="84"/>
      <c r="C46" s="12" t="s">
        <v>4</v>
      </c>
      <c r="D46" s="13" t="s">
        <v>5</v>
      </c>
      <c r="E46" s="21" t="s">
        <v>25</v>
      </c>
      <c r="F46" s="14" t="str">
        <f t="shared" si="0"/>
        <v>DEGGO PIKINE</v>
      </c>
      <c r="G46" s="16"/>
      <c r="H46" s="16"/>
      <c r="I46" s="14" t="str">
        <f t="shared" si="1"/>
        <v>DALIFOR</v>
      </c>
      <c r="J46" s="29" t="s">
        <v>21</v>
      </c>
      <c r="K46" s="3" t="str">
        <f t="shared" si="2"/>
        <v/>
      </c>
      <c r="L46" s="3" t="str">
        <f t="shared" si="3"/>
        <v/>
      </c>
    </row>
    <row r="47" spans="2:12" ht="46.5">
      <c r="B47" s="84"/>
      <c r="C47" s="12" t="s">
        <v>4</v>
      </c>
      <c r="D47" s="13" t="s">
        <v>5</v>
      </c>
      <c r="E47" s="21" t="s">
        <v>22</v>
      </c>
      <c r="F47" s="14" t="str">
        <f t="shared" si="0"/>
        <v>HAMO 6/LITTORAL</v>
      </c>
      <c r="G47" s="16"/>
      <c r="H47" s="16"/>
      <c r="I47" s="14" t="str">
        <f t="shared" si="1"/>
        <v>CAMBERENE</v>
      </c>
      <c r="J47" s="29" t="s">
        <v>9</v>
      </c>
      <c r="K47" s="3" t="str">
        <f t="shared" si="2"/>
        <v/>
      </c>
      <c r="L47" s="3" t="str">
        <f t="shared" si="3"/>
        <v/>
      </c>
    </row>
    <row r="48" spans="2:12" ht="46.5">
      <c r="B48" s="85"/>
      <c r="C48" s="17" t="s">
        <v>4</v>
      </c>
      <c r="D48" s="18" t="s">
        <v>5</v>
      </c>
      <c r="E48" s="22" t="s">
        <v>10</v>
      </c>
      <c r="F48" s="19" t="str">
        <f t="shared" si="0"/>
        <v>UNITE 22</v>
      </c>
      <c r="G48" s="20"/>
      <c r="H48" s="20"/>
      <c r="I48" s="19" t="str">
        <f t="shared" si="1"/>
        <v>ASVN</v>
      </c>
      <c r="J48" s="30" t="s">
        <v>7</v>
      </c>
      <c r="K48" s="3" t="str">
        <f t="shared" si="2"/>
        <v/>
      </c>
      <c r="L48" s="3" t="str">
        <f t="shared" si="3"/>
        <v/>
      </c>
    </row>
    <row r="49" spans="2:12" ht="46.5">
      <c r="B49" s="83" t="s">
        <v>45</v>
      </c>
      <c r="C49" s="7" t="s">
        <v>4</v>
      </c>
      <c r="D49" s="8" t="s">
        <v>5</v>
      </c>
      <c r="E49" s="9" t="s">
        <v>7</v>
      </c>
      <c r="F49" s="10" t="str">
        <f t="shared" si="0"/>
        <v>ASVN</v>
      </c>
      <c r="G49" s="11"/>
      <c r="H49" s="11"/>
      <c r="I49" s="10" t="str">
        <f t="shared" si="1"/>
        <v>UNITE 22</v>
      </c>
      <c r="J49" s="24" t="s">
        <v>10</v>
      </c>
      <c r="K49" s="3" t="str">
        <f t="shared" si="2"/>
        <v/>
      </c>
      <c r="L49" s="3" t="str">
        <f t="shared" si="3"/>
        <v/>
      </c>
    </row>
    <row r="50" spans="2:12" ht="46.5">
      <c r="B50" s="84"/>
      <c r="C50" s="12" t="s">
        <v>4</v>
      </c>
      <c r="D50" s="13" t="s">
        <v>5</v>
      </c>
      <c r="E50" s="21" t="s">
        <v>9</v>
      </c>
      <c r="F50" s="14" t="str">
        <f t="shared" si="0"/>
        <v>CAMBERENE</v>
      </c>
      <c r="G50" s="15"/>
      <c r="H50" s="15"/>
      <c r="I50" s="14" t="str">
        <f t="shared" si="1"/>
        <v>HAMO 6/LITTORAL</v>
      </c>
      <c r="J50" s="29" t="s">
        <v>22</v>
      </c>
      <c r="K50" s="3" t="str">
        <f t="shared" si="2"/>
        <v/>
      </c>
      <c r="L50" s="3" t="str">
        <f t="shared" si="3"/>
        <v/>
      </c>
    </row>
    <row r="51" spans="2:12" ht="46.5">
      <c r="B51" s="84"/>
      <c r="C51" s="12" t="s">
        <v>4</v>
      </c>
      <c r="D51" s="13" t="s">
        <v>5</v>
      </c>
      <c r="E51" s="21" t="s">
        <v>21</v>
      </c>
      <c r="F51" s="14" t="str">
        <f t="shared" si="0"/>
        <v>DALIFOR</v>
      </c>
      <c r="G51" s="16"/>
      <c r="H51" s="16"/>
      <c r="I51" s="14" t="str">
        <f t="shared" si="1"/>
        <v>DEGGO PIKINE</v>
      </c>
      <c r="J51" s="29" t="s">
        <v>25</v>
      </c>
      <c r="K51" s="3" t="str">
        <f t="shared" si="2"/>
        <v/>
      </c>
      <c r="L51" s="3" t="str">
        <f t="shared" si="3"/>
        <v/>
      </c>
    </row>
    <row r="52" spans="2:12" ht="46.5">
      <c r="B52" s="84"/>
      <c r="C52" s="12" t="s">
        <v>4</v>
      </c>
      <c r="D52" s="13" t="s">
        <v>5</v>
      </c>
      <c r="E52" s="21" t="s">
        <v>24</v>
      </c>
      <c r="F52" s="14" t="str">
        <f t="shared" si="0"/>
        <v xml:space="preserve">FAMILLE DU DIMANCHE </v>
      </c>
      <c r="G52" s="16"/>
      <c r="H52" s="16"/>
      <c r="I52" s="14" t="str">
        <f t="shared" si="1"/>
        <v>CLUB DU DIMANCHE</v>
      </c>
      <c r="J52" s="29" t="s">
        <v>28</v>
      </c>
      <c r="K52" s="3" t="str">
        <f t="shared" si="2"/>
        <v/>
      </c>
      <c r="L52" s="3" t="str">
        <f t="shared" si="3"/>
        <v/>
      </c>
    </row>
    <row r="53" spans="2:12" ht="46.5">
      <c r="B53" s="85"/>
      <c r="C53" s="17" t="s">
        <v>4</v>
      </c>
      <c r="D53" s="18" t="s">
        <v>5</v>
      </c>
      <c r="E53" s="22" t="s">
        <v>27</v>
      </c>
      <c r="F53" s="19" t="str">
        <f t="shared" si="0"/>
        <v>THIELY PTD</v>
      </c>
      <c r="G53" s="20"/>
      <c r="H53" s="20"/>
      <c r="I53" s="19" t="str">
        <f t="shared" si="1"/>
        <v>CAFE GUI</v>
      </c>
      <c r="J53" s="30" t="s">
        <v>6</v>
      </c>
      <c r="K53" s="3" t="str">
        <f t="shared" si="2"/>
        <v/>
      </c>
      <c r="L53" s="3" t="str">
        <f t="shared" si="3"/>
        <v/>
      </c>
    </row>
    <row r="54" spans="2:12" ht="46.5">
      <c r="B54" s="83" t="s">
        <v>46</v>
      </c>
      <c r="C54" s="7" t="s">
        <v>4</v>
      </c>
      <c r="D54" s="8" t="s">
        <v>5</v>
      </c>
      <c r="E54" s="9" t="s">
        <v>6</v>
      </c>
      <c r="F54" s="10" t="str">
        <f t="shared" si="0"/>
        <v>CAFE GUI</v>
      </c>
      <c r="G54" s="11"/>
      <c r="H54" s="11"/>
      <c r="I54" s="10" t="str">
        <f t="shared" si="1"/>
        <v xml:space="preserve">FAMILLE DU DIMANCHE </v>
      </c>
      <c r="J54" s="24" t="s">
        <v>24</v>
      </c>
      <c r="K54" s="3" t="str">
        <f t="shared" si="2"/>
        <v/>
      </c>
      <c r="L54" s="3" t="str">
        <f t="shared" si="3"/>
        <v/>
      </c>
    </row>
    <row r="55" spans="2:12" ht="46.5">
      <c r="B55" s="84"/>
      <c r="C55" s="12" t="s">
        <v>4</v>
      </c>
      <c r="D55" s="13" t="s">
        <v>5</v>
      </c>
      <c r="E55" s="21" t="s">
        <v>28</v>
      </c>
      <c r="F55" s="14" t="str">
        <f t="shared" si="0"/>
        <v>CLUB DU DIMANCHE</v>
      </c>
      <c r="G55" s="15"/>
      <c r="H55" s="15"/>
      <c r="I55" s="14" t="str">
        <f t="shared" si="1"/>
        <v>DALIFOR</v>
      </c>
      <c r="J55" s="29" t="s">
        <v>21</v>
      </c>
      <c r="K55" s="3" t="str">
        <f t="shared" si="2"/>
        <v/>
      </c>
      <c r="L55" s="3" t="str">
        <f t="shared" si="3"/>
        <v/>
      </c>
    </row>
    <row r="56" spans="2:12" ht="46.5">
      <c r="B56" s="84"/>
      <c r="C56" s="12" t="s">
        <v>4</v>
      </c>
      <c r="D56" s="13" t="s">
        <v>5</v>
      </c>
      <c r="E56" s="21" t="s">
        <v>25</v>
      </c>
      <c r="F56" s="14" t="str">
        <f t="shared" si="0"/>
        <v>DEGGO PIKINE</v>
      </c>
      <c r="G56" s="16"/>
      <c r="H56" s="16"/>
      <c r="I56" s="14" t="str">
        <f t="shared" si="1"/>
        <v>CAMBERENE</v>
      </c>
      <c r="J56" s="29" t="s">
        <v>9</v>
      </c>
      <c r="K56" s="3" t="str">
        <f t="shared" si="2"/>
        <v/>
      </c>
      <c r="L56" s="3" t="str">
        <f t="shared" si="3"/>
        <v/>
      </c>
    </row>
    <row r="57" spans="2:12" ht="46.5">
      <c r="B57" s="84"/>
      <c r="C57" s="12" t="s">
        <v>4</v>
      </c>
      <c r="D57" s="13" t="s">
        <v>5</v>
      </c>
      <c r="E57" s="21" t="s">
        <v>22</v>
      </c>
      <c r="F57" s="14" t="str">
        <f t="shared" si="0"/>
        <v>HAMO 6/LITTORAL</v>
      </c>
      <c r="G57" s="16"/>
      <c r="H57" s="16"/>
      <c r="I57" s="14" t="str">
        <f t="shared" si="1"/>
        <v>UNITE 22</v>
      </c>
      <c r="J57" s="29" t="s">
        <v>10</v>
      </c>
      <c r="K57" s="3" t="str">
        <f t="shared" si="2"/>
        <v/>
      </c>
      <c r="L57" s="3" t="str">
        <f t="shared" si="3"/>
        <v/>
      </c>
    </row>
    <row r="58" spans="2:12" ht="46.5">
      <c r="B58" s="85"/>
      <c r="C58" s="17" t="s">
        <v>4</v>
      </c>
      <c r="D58" s="18" t="s">
        <v>5</v>
      </c>
      <c r="E58" s="22" t="s">
        <v>27</v>
      </c>
      <c r="F58" s="19" t="str">
        <f t="shared" si="0"/>
        <v>THIELY PTD</v>
      </c>
      <c r="G58" s="20"/>
      <c r="H58" s="20"/>
      <c r="I58" s="19" t="str">
        <f t="shared" si="1"/>
        <v>ASVN</v>
      </c>
      <c r="J58" s="30" t="s">
        <v>7</v>
      </c>
      <c r="K58" s="3" t="str">
        <f t="shared" si="2"/>
        <v/>
      </c>
      <c r="L58" s="3" t="str">
        <f t="shared" si="3"/>
        <v/>
      </c>
    </row>
    <row r="59" spans="2:12" ht="46.5">
      <c r="B59" s="83" t="s">
        <v>47</v>
      </c>
      <c r="C59" s="7" t="s">
        <v>4</v>
      </c>
      <c r="D59" s="8" t="s">
        <v>5</v>
      </c>
      <c r="E59" s="9" t="s">
        <v>7</v>
      </c>
      <c r="F59" s="10" t="str">
        <f t="shared" si="0"/>
        <v>ASVN</v>
      </c>
      <c r="G59" s="11"/>
      <c r="H59" s="11"/>
      <c r="I59" s="10" t="str">
        <f t="shared" si="1"/>
        <v>HAMO 6/LITTORAL</v>
      </c>
      <c r="J59" s="24" t="s">
        <v>22</v>
      </c>
      <c r="K59" s="3" t="str">
        <f t="shared" si="2"/>
        <v/>
      </c>
      <c r="L59" s="3" t="str">
        <f t="shared" si="3"/>
        <v/>
      </c>
    </row>
    <row r="60" spans="2:12" ht="46.5">
      <c r="B60" s="84"/>
      <c r="C60" s="12" t="s">
        <v>4</v>
      </c>
      <c r="D60" s="13" t="s">
        <v>5</v>
      </c>
      <c r="E60" s="21" t="s">
        <v>9</v>
      </c>
      <c r="F60" s="14" t="str">
        <f t="shared" si="0"/>
        <v>CAMBERENE</v>
      </c>
      <c r="G60" s="15"/>
      <c r="H60" s="15"/>
      <c r="I60" s="14" t="str">
        <f t="shared" si="1"/>
        <v>CLUB DU DIMANCHE</v>
      </c>
      <c r="J60" s="29" t="s">
        <v>28</v>
      </c>
      <c r="K60" s="3" t="str">
        <f t="shared" si="2"/>
        <v/>
      </c>
      <c r="L60" s="3" t="str">
        <f t="shared" si="3"/>
        <v/>
      </c>
    </row>
    <row r="61" spans="2:12" ht="46.5">
      <c r="B61" s="84"/>
      <c r="C61" s="12" t="s">
        <v>4</v>
      </c>
      <c r="D61" s="13" t="s">
        <v>5</v>
      </c>
      <c r="E61" s="21" t="s">
        <v>21</v>
      </c>
      <c r="F61" s="14" t="str">
        <f t="shared" si="0"/>
        <v>DALIFOR</v>
      </c>
      <c r="G61" s="16"/>
      <c r="H61" s="16"/>
      <c r="I61" s="14" t="str">
        <f t="shared" si="1"/>
        <v>CAFE GUI</v>
      </c>
      <c r="J61" s="29" t="s">
        <v>6</v>
      </c>
      <c r="K61" s="3" t="str">
        <f t="shared" si="2"/>
        <v/>
      </c>
      <c r="L61" s="3" t="str">
        <f t="shared" si="3"/>
        <v/>
      </c>
    </row>
    <row r="62" spans="2:12" ht="46.5">
      <c r="B62" s="84"/>
      <c r="C62" s="12" t="s">
        <v>4</v>
      </c>
      <c r="D62" s="13" t="s">
        <v>5</v>
      </c>
      <c r="E62" s="21" t="s">
        <v>24</v>
      </c>
      <c r="F62" s="14" t="str">
        <f t="shared" si="0"/>
        <v xml:space="preserve">FAMILLE DU DIMANCHE </v>
      </c>
      <c r="G62" s="16"/>
      <c r="H62" s="16"/>
      <c r="I62" s="14" t="str">
        <f t="shared" si="1"/>
        <v>THIELY PTD</v>
      </c>
      <c r="J62" s="29" t="s">
        <v>27</v>
      </c>
      <c r="K62" s="3" t="str">
        <f t="shared" si="2"/>
        <v/>
      </c>
      <c r="L62" s="3" t="str">
        <f t="shared" si="3"/>
        <v/>
      </c>
    </row>
    <row r="63" spans="2:12" ht="46.5">
      <c r="B63" s="85"/>
      <c r="C63" s="17" t="s">
        <v>4</v>
      </c>
      <c r="D63" s="18" t="s">
        <v>5</v>
      </c>
      <c r="E63" s="22" t="s">
        <v>10</v>
      </c>
      <c r="F63" s="19" t="str">
        <f t="shared" si="0"/>
        <v>UNITE 22</v>
      </c>
      <c r="G63" s="20"/>
      <c r="H63" s="20"/>
      <c r="I63" s="19" t="str">
        <f t="shared" si="1"/>
        <v>DEGGO PIKINE</v>
      </c>
      <c r="J63" s="30" t="s">
        <v>25</v>
      </c>
      <c r="K63" s="3" t="str">
        <f t="shared" si="2"/>
        <v/>
      </c>
      <c r="L63" s="3" t="str">
        <f t="shared" si="3"/>
        <v/>
      </c>
    </row>
    <row r="64" spans="2:12" ht="46.5">
      <c r="B64" s="83" t="s">
        <v>48</v>
      </c>
      <c r="C64" s="7" t="s">
        <v>4</v>
      </c>
      <c r="D64" s="8" t="s">
        <v>5</v>
      </c>
      <c r="E64" s="9" t="s">
        <v>6</v>
      </c>
      <c r="F64" s="10" t="str">
        <f t="shared" si="0"/>
        <v>CAFE GUI</v>
      </c>
      <c r="G64" s="11"/>
      <c r="H64" s="11"/>
      <c r="I64" s="10" t="str">
        <f t="shared" si="1"/>
        <v>CAMBERENE</v>
      </c>
      <c r="J64" s="24" t="s">
        <v>9</v>
      </c>
      <c r="K64" s="3" t="str">
        <f t="shared" si="2"/>
        <v/>
      </c>
      <c r="L64" s="3" t="str">
        <f t="shared" si="3"/>
        <v/>
      </c>
    </row>
    <row r="65" spans="2:12" ht="46.5">
      <c r="B65" s="84"/>
      <c r="C65" s="12" t="s">
        <v>4</v>
      </c>
      <c r="D65" s="13" t="s">
        <v>5</v>
      </c>
      <c r="E65" s="21" t="s">
        <v>28</v>
      </c>
      <c r="F65" s="14" t="str">
        <f t="shared" si="0"/>
        <v>CLUB DU DIMANCHE</v>
      </c>
      <c r="G65" s="15"/>
      <c r="H65" s="15"/>
      <c r="I65" s="14" t="str">
        <f t="shared" si="1"/>
        <v>UNITE 22</v>
      </c>
      <c r="J65" s="29" t="s">
        <v>10</v>
      </c>
      <c r="K65" s="3" t="str">
        <f t="shared" si="2"/>
        <v/>
      </c>
      <c r="L65" s="3" t="str">
        <f t="shared" si="3"/>
        <v/>
      </c>
    </row>
    <row r="66" spans="2:12" ht="46.5">
      <c r="B66" s="84"/>
      <c r="C66" s="12" t="s">
        <v>4</v>
      </c>
      <c r="D66" s="13" t="s">
        <v>5</v>
      </c>
      <c r="E66" s="21" t="s">
        <v>25</v>
      </c>
      <c r="F66" s="14" t="str">
        <f t="shared" si="0"/>
        <v>DEGGO PIKINE</v>
      </c>
      <c r="G66" s="16"/>
      <c r="H66" s="16"/>
      <c r="I66" s="14" t="str">
        <f t="shared" si="1"/>
        <v>HAMO 6/LITTORAL</v>
      </c>
      <c r="J66" s="29" t="s">
        <v>22</v>
      </c>
      <c r="K66" s="3" t="str">
        <f t="shared" si="2"/>
        <v/>
      </c>
      <c r="L66" s="3" t="str">
        <f t="shared" si="3"/>
        <v/>
      </c>
    </row>
    <row r="67" spans="2:12" ht="46.5">
      <c r="B67" s="84"/>
      <c r="C67" s="12" t="s">
        <v>4</v>
      </c>
      <c r="D67" s="13" t="s">
        <v>5</v>
      </c>
      <c r="E67" s="21" t="s">
        <v>24</v>
      </c>
      <c r="F67" s="14" t="str">
        <f t="shared" si="0"/>
        <v xml:space="preserve">FAMILLE DU DIMANCHE </v>
      </c>
      <c r="G67" s="16"/>
      <c r="H67" s="16"/>
      <c r="I67" s="14" t="str">
        <f t="shared" si="1"/>
        <v>ASVN</v>
      </c>
      <c r="J67" s="29" t="s">
        <v>7</v>
      </c>
      <c r="K67" s="3" t="str">
        <f t="shared" si="2"/>
        <v/>
      </c>
      <c r="L67" s="3" t="str">
        <f t="shared" si="3"/>
        <v/>
      </c>
    </row>
    <row r="68" spans="2:12" ht="46.5">
      <c r="B68" s="85"/>
      <c r="C68" s="17" t="s">
        <v>4</v>
      </c>
      <c r="D68" s="18" t="s">
        <v>5</v>
      </c>
      <c r="E68" s="22" t="s">
        <v>27</v>
      </c>
      <c r="F68" s="19" t="str">
        <f t="shared" ref="F68:F93" si="12">IFERROR(INDEX(O:O,MATCH(E68,N:N,0)),"")</f>
        <v>THIELY PTD</v>
      </c>
      <c r="G68" s="20"/>
      <c r="H68" s="20"/>
      <c r="I68" s="19" t="str">
        <f t="shared" ref="I68:I93" si="13">IFERROR(INDEX(O:O,MATCH(J68,N:N,0)),"")</f>
        <v>DALIFOR</v>
      </c>
      <c r="J68" s="30" t="s">
        <v>21</v>
      </c>
      <c r="K68" s="3" t="str">
        <f t="shared" ref="K68:K93" si="14">IF(G68="","",IF(G68&gt;H68,3,IF(G68=H68,1,0)))</f>
        <v/>
      </c>
      <c r="L68" s="3" t="str">
        <f t="shared" ref="L68:L93" si="15">IF(H68="","",IF(H68&gt;G68,3,IF(H68=G68,1,0)))</f>
        <v/>
      </c>
    </row>
    <row r="69" spans="2:12" ht="46.5">
      <c r="B69" s="83" t="s">
        <v>49</v>
      </c>
      <c r="C69" s="7" t="s">
        <v>4</v>
      </c>
      <c r="D69" s="8" t="s">
        <v>5</v>
      </c>
      <c r="E69" s="9" t="s">
        <v>7</v>
      </c>
      <c r="F69" s="10" t="str">
        <f t="shared" si="12"/>
        <v>ASVN</v>
      </c>
      <c r="G69" s="11"/>
      <c r="H69" s="11"/>
      <c r="I69" s="10" t="str">
        <f t="shared" si="13"/>
        <v>DEGGO PIKINE</v>
      </c>
      <c r="J69" s="24" t="s">
        <v>25</v>
      </c>
      <c r="K69" s="3" t="str">
        <f t="shared" si="14"/>
        <v/>
      </c>
      <c r="L69" s="3" t="str">
        <f t="shared" si="15"/>
        <v/>
      </c>
    </row>
    <row r="70" spans="2:12" ht="46.5">
      <c r="B70" s="84"/>
      <c r="C70" s="12" t="s">
        <v>4</v>
      </c>
      <c r="D70" s="13" t="s">
        <v>5</v>
      </c>
      <c r="E70" s="21" t="s">
        <v>9</v>
      </c>
      <c r="F70" s="14" t="str">
        <f t="shared" si="12"/>
        <v>CAMBERENE</v>
      </c>
      <c r="G70" s="15"/>
      <c r="H70" s="15"/>
      <c r="I70" s="14" t="str">
        <f t="shared" si="13"/>
        <v>THIELY PTD</v>
      </c>
      <c r="J70" s="29" t="s">
        <v>27</v>
      </c>
      <c r="K70" s="3" t="str">
        <f t="shared" si="14"/>
        <v/>
      </c>
      <c r="L70" s="3" t="str">
        <f t="shared" si="15"/>
        <v/>
      </c>
    </row>
    <row r="71" spans="2:12" ht="46.5">
      <c r="B71" s="84"/>
      <c r="C71" s="12" t="s">
        <v>4</v>
      </c>
      <c r="D71" s="13" t="s">
        <v>5</v>
      </c>
      <c r="E71" s="21" t="s">
        <v>21</v>
      </c>
      <c r="F71" s="14" t="str">
        <f t="shared" si="12"/>
        <v>DALIFOR</v>
      </c>
      <c r="G71" s="16"/>
      <c r="H71" s="16"/>
      <c r="I71" s="14" t="str">
        <f t="shared" si="13"/>
        <v xml:space="preserve">FAMILLE DU DIMANCHE </v>
      </c>
      <c r="J71" s="29" t="s">
        <v>24</v>
      </c>
      <c r="K71" s="3" t="str">
        <f t="shared" si="14"/>
        <v/>
      </c>
      <c r="L71" s="3" t="str">
        <f t="shared" si="15"/>
        <v/>
      </c>
    </row>
    <row r="72" spans="2:12" ht="46.5">
      <c r="B72" s="84"/>
      <c r="C72" s="12" t="s">
        <v>4</v>
      </c>
      <c r="D72" s="13" t="s">
        <v>5</v>
      </c>
      <c r="E72" s="21" t="s">
        <v>22</v>
      </c>
      <c r="F72" s="14" t="str">
        <f t="shared" si="12"/>
        <v>HAMO 6/LITTORAL</v>
      </c>
      <c r="G72" s="16"/>
      <c r="H72" s="16"/>
      <c r="I72" s="14" t="str">
        <f t="shared" si="13"/>
        <v>CLUB DU DIMANCHE</v>
      </c>
      <c r="J72" s="29" t="s">
        <v>28</v>
      </c>
      <c r="K72" s="3" t="str">
        <f t="shared" si="14"/>
        <v/>
      </c>
      <c r="L72" s="3" t="str">
        <f t="shared" si="15"/>
        <v/>
      </c>
    </row>
    <row r="73" spans="2:12" ht="46.5">
      <c r="B73" s="85"/>
      <c r="C73" s="17" t="s">
        <v>4</v>
      </c>
      <c r="D73" s="18" t="s">
        <v>5</v>
      </c>
      <c r="E73" s="22" t="s">
        <v>10</v>
      </c>
      <c r="F73" s="19" t="str">
        <f t="shared" si="12"/>
        <v>UNITE 22</v>
      </c>
      <c r="G73" s="20"/>
      <c r="H73" s="20"/>
      <c r="I73" s="19" t="str">
        <f t="shared" si="13"/>
        <v>CAFE GUI</v>
      </c>
      <c r="J73" s="30" t="s">
        <v>6</v>
      </c>
      <c r="K73" s="3" t="str">
        <f t="shared" si="14"/>
        <v/>
      </c>
      <c r="L73" s="3" t="str">
        <f t="shared" si="15"/>
        <v/>
      </c>
    </row>
    <row r="74" spans="2:12" ht="46.5">
      <c r="B74" s="83" t="s">
        <v>50</v>
      </c>
      <c r="C74" s="7" t="s">
        <v>4</v>
      </c>
      <c r="D74" s="8" t="s">
        <v>5</v>
      </c>
      <c r="E74" s="9" t="s">
        <v>6</v>
      </c>
      <c r="F74" s="10" t="str">
        <f t="shared" si="12"/>
        <v>CAFE GUI</v>
      </c>
      <c r="G74" s="11"/>
      <c r="H74" s="11"/>
      <c r="I74" s="10" t="str">
        <f t="shared" si="13"/>
        <v>HAMO 6/LITTORAL</v>
      </c>
      <c r="J74" s="24" t="s">
        <v>22</v>
      </c>
      <c r="K74" s="3" t="str">
        <f t="shared" si="14"/>
        <v/>
      </c>
      <c r="L74" s="3" t="str">
        <f t="shared" si="15"/>
        <v/>
      </c>
    </row>
    <row r="75" spans="2:12" ht="46.5">
      <c r="B75" s="84"/>
      <c r="C75" s="12" t="s">
        <v>4</v>
      </c>
      <c r="D75" s="13" t="s">
        <v>5</v>
      </c>
      <c r="E75" s="21" t="s">
        <v>28</v>
      </c>
      <c r="F75" s="14" t="str">
        <f t="shared" si="12"/>
        <v>CLUB DU DIMANCHE</v>
      </c>
      <c r="G75" s="15"/>
      <c r="H75" s="15"/>
      <c r="I75" s="14" t="str">
        <f t="shared" si="13"/>
        <v>DEGGO PIKINE</v>
      </c>
      <c r="J75" s="29" t="s">
        <v>25</v>
      </c>
      <c r="K75" s="3" t="str">
        <f t="shared" si="14"/>
        <v/>
      </c>
      <c r="L75" s="3" t="str">
        <f t="shared" si="15"/>
        <v/>
      </c>
    </row>
    <row r="76" spans="2:12" ht="46.5">
      <c r="B76" s="84"/>
      <c r="C76" s="12" t="s">
        <v>4</v>
      </c>
      <c r="D76" s="13" t="s">
        <v>5</v>
      </c>
      <c r="E76" s="21" t="s">
        <v>21</v>
      </c>
      <c r="F76" s="14" t="str">
        <f t="shared" si="12"/>
        <v>DALIFOR</v>
      </c>
      <c r="G76" s="16"/>
      <c r="H76" s="16"/>
      <c r="I76" s="14" t="str">
        <f t="shared" si="13"/>
        <v>ASVN</v>
      </c>
      <c r="J76" s="29" t="s">
        <v>7</v>
      </c>
      <c r="K76" s="3" t="str">
        <f t="shared" si="14"/>
        <v/>
      </c>
      <c r="L76" s="3" t="str">
        <f t="shared" si="15"/>
        <v/>
      </c>
    </row>
    <row r="77" spans="2:12" ht="46.5">
      <c r="B77" s="84"/>
      <c r="C77" s="12" t="s">
        <v>4</v>
      </c>
      <c r="D77" s="13" t="s">
        <v>5</v>
      </c>
      <c r="E77" s="21" t="s">
        <v>24</v>
      </c>
      <c r="F77" s="14" t="str">
        <f t="shared" si="12"/>
        <v xml:space="preserve">FAMILLE DU DIMANCHE </v>
      </c>
      <c r="G77" s="16"/>
      <c r="H77" s="16"/>
      <c r="I77" s="14" t="str">
        <f t="shared" si="13"/>
        <v>CAMBERENE</v>
      </c>
      <c r="J77" s="29" t="s">
        <v>9</v>
      </c>
      <c r="K77" s="3" t="str">
        <f t="shared" si="14"/>
        <v/>
      </c>
      <c r="L77" s="3" t="str">
        <f t="shared" si="15"/>
        <v/>
      </c>
    </row>
    <row r="78" spans="2:12" ht="46.5">
      <c r="B78" s="85"/>
      <c r="C78" s="17" t="s">
        <v>4</v>
      </c>
      <c r="D78" s="18" t="s">
        <v>5</v>
      </c>
      <c r="E78" s="22" t="s">
        <v>27</v>
      </c>
      <c r="F78" s="19" t="str">
        <f t="shared" si="12"/>
        <v>THIELY PTD</v>
      </c>
      <c r="G78" s="20"/>
      <c r="H78" s="20"/>
      <c r="I78" s="19" t="str">
        <f t="shared" si="13"/>
        <v>UNITE 22</v>
      </c>
      <c r="J78" s="30" t="s">
        <v>10</v>
      </c>
      <c r="K78" s="3" t="str">
        <f t="shared" si="14"/>
        <v/>
      </c>
      <c r="L78" s="3" t="str">
        <f t="shared" si="15"/>
        <v/>
      </c>
    </row>
    <row r="79" spans="2:12" ht="46.5">
      <c r="B79" s="83" t="s">
        <v>51</v>
      </c>
      <c r="C79" s="7" t="s">
        <v>4</v>
      </c>
      <c r="D79" s="8" t="s">
        <v>5</v>
      </c>
      <c r="E79" s="9" t="s">
        <v>7</v>
      </c>
      <c r="F79" s="10" t="str">
        <f t="shared" si="12"/>
        <v>ASVN</v>
      </c>
      <c r="G79" s="11"/>
      <c r="H79" s="11"/>
      <c r="I79" s="10" t="str">
        <f t="shared" si="13"/>
        <v>CLUB DU DIMANCHE</v>
      </c>
      <c r="J79" s="24" t="s">
        <v>28</v>
      </c>
      <c r="K79" s="3" t="str">
        <f t="shared" si="14"/>
        <v/>
      </c>
      <c r="L79" s="3" t="str">
        <f t="shared" si="15"/>
        <v/>
      </c>
    </row>
    <row r="80" spans="2:12" ht="46.5">
      <c r="B80" s="84"/>
      <c r="C80" s="12" t="s">
        <v>4</v>
      </c>
      <c r="D80" s="13" t="s">
        <v>5</v>
      </c>
      <c r="E80" s="21" t="s">
        <v>9</v>
      </c>
      <c r="F80" s="14" t="str">
        <f t="shared" si="12"/>
        <v>CAMBERENE</v>
      </c>
      <c r="G80" s="15"/>
      <c r="H80" s="15"/>
      <c r="I80" s="14" t="str">
        <f t="shared" si="13"/>
        <v>DALIFOR</v>
      </c>
      <c r="J80" s="29" t="s">
        <v>21</v>
      </c>
      <c r="K80" s="3" t="str">
        <f t="shared" si="14"/>
        <v/>
      </c>
      <c r="L80" s="3" t="str">
        <f t="shared" si="15"/>
        <v/>
      </c>
    </row>
    <row r="81" spans="2:12" ht="46.5">
      <c r="B81" s="84"/>
      <c r="C81" s="12" t="s">
        <v>4</v>
      </c>
      <c r="D81" s="13" t="s">
        <v>5</v>
      </c>
      <c r="E81" s="21" t="s">
        <v>25</v>
      </c>
      <c r="F81" s="14" t="str">
        <f t="shared" si="12"/>
        <v>DEGGO PIKINE</v>
      </c>
      <c r="G81" s="16"/>
      <c r="H81" s="16"/>
      <c r="I81" s="14" t="str">
        <f t="shared" si="13"/>
        <v>CAFE GUI</v>
      </c>
      <c r="J81" s="29" t="s">
        <v>6</v>
      </c>
      <c r="K81" s="3" t="str">
        <f t="shared" si="14"/>
        <v/>
      </c>
      <c r="L81" s="3" t="str">
        <f t="shared" si="15"/>
        <v/>
      </c>
    </row>
    <row r="82" spans="2:12" ht="46.5">
      <c r="B82" s="84"/>
      <c r="C82" s="12" t="s">
        <v>4</v>
      </c>
      <c r="D82" s="13" t="s">
        <v>5</v>
      </c>
      <c r="E82" s="21" t="s">
        <v>22</v>
      </c>
      <c r="F82" s="14" t="str">
        <f t="shared" si="12"/>
        <v>HAMO 6/LITTORAL</v>
      </c>
      <c r="G82" s="16"/>
      <c r="H82" s="16"/>
      <c r="I82" s="14" t="str">
        <f t="shared" si="13"/>
        <v>THIELY PTD</v>
      </c>
      <c r="J82" s="29" t="s">
        <v>27</v>
      </c>
      <c r="K82" s="3" t="str">
        <f t="shared" si="14"/>
        <v/>
      </c>
      <c r="L82" s="3" t="str">
        <f t="shared" si="15"/>
        <v/>
      </c>
    </row>
    <row r="83" spans="2:12" ht="46.5">
      <c r="B83" s="85"/>
      <c r="C83" s="17" t="s">
        <v>4</v>
      </c>
      <c r="D83" s="18" t="s">
        <v>5</v>
      </c>
      <c r="E83" s="22" t="s">
        <v>10</v>
      </c>
      <c r="F83" s="19" t="str">
        <f t="shared" si="12"/>
        <v>UNITE 22</v>
      </c>
      <c r="G83" s="20"/>
      <c r="H83" s="20"/>
      <c r="I83" s="19" t="str">
        <f t="shared" si="13"/>
        <v xml:space="preserve">FAMILLE DU DIMANCHE </v>
      </c>
      <c r="J83" s="30" t="s">
        <v>24</v>
      </c>
      <c r="K83" s="3" t="str">
        <f t="shared" si="14"/>
        <v/>
      </c>
      <c r="L83" s="3" t="str">
        <f t="shared" si="15"/>
        <v/>
      </c>
    </row>
    <row r="84" spans="2:12" ht="46.5">
      <c r="B84" s="83" t="s">
        <v>52</v>
      </c>
      <c r="C84" s="7" t="s">
        <v>4</v>
      </c>
      <c r="D84" s="8" t="s">
        <v>5</v>
      </c>
      <c r="E84" s="9" t="s">
        <v>6</v>
      </c>
      <c r="F84" s="10" t="str">
        <f t="shared" si="12"/>
        <v>CAFE GUI</v>
      </c>
      <c r="G84" s="11"/>
      <c r="H84" s="11"/>
      <c r="I84" s="10" t="str">
        <f t="shared" si="13"/>
        <v>CLUB DU DIMANCHE</v>
      </c>
      <c r="J84" s="24" t="s">
        <v>28</v>
      </c>
      <c r="K84" s="3" t="str">
        <f t="shared" si="14"/>
        <v/>
      </c>
      <c r="L84" s="3" t="str">
        <f t="shared" si="15"/>
        <v/>
      </c>
    </row>
    <row r="85" spans="2:12" ht="46.5">
      <c r="B85" s="84"/>
      <c r="C85" s="12" t="s">
        <v>4</v>
      </c>
      <c r="D85" s="13" t="s">
        <v>5</v>
      </c>
      <c r="E85" s="21" t="s">
        <v>9</v>
      </c>
      <c r="F85" s="14" t="str">
        <f t="shared" si="12"/>
        <v>CAMBERENE</v>
      </c>
      <c r="G85" s="15"/>
      <c r="H85" s="15"/>
      <c r="I85" s="14" t="str">
        <f t="shared" si="13"/>
        <v>ASVN</v>
      </c>
      <c r="J85" s="29" t="s">
        <v>7</v>
      </c>
      <c r="K85" s="3" t="str">
        <f t="shared" si="14"/>
        <v/>
      </c>
      <c r="L85" s="3" t="str">
        <f t="shared" si="15"/>
        <v/>
      </c>
    </row>
    <row r="86" spans="2:12" ht="46.5">
      <c r="B86" s="84"/>
      <c r="C86" s="12" t="s">
        <v>4</v>
      </c>
      <c r="D86" s="13" t="s">
        <v>5</v>
      </c>
      <c r="E86" s="21" t="s">
        <v>21</v>
      </c>
      <c r="F86" s="14" t="str">
        <f t="shared" si="12"/>
        <v>DALIFOR</v>
      </c>
      <c r="G86" s="16"/>
      <c r="H86" s="16"/>
      <c r="I86" s="14" t="str">
        <f t="shared" si="13"/>
        <v>UNITE 22</v>
      </c>
      <c r="J86" s="29" t="s">
        <v>10</v>
      </c>
      <c r="K86" s="3" t="str">
        <f t="shared" si="14"/>
        <v/>
      </c>
      <c r="L86" s="3" t="str">
        <f t="shared" si="15"/>
        <v/>
      </c>
    </row>
    <row r="87" spans="2:12" ht="46.5">
      <c r="B87" s="84"/>
      <c r="C87" s="12" t="s">
        <v>4</v>
      </c>
      <c r="D87" s="13" t="s">
        <v>5</v>
      </c>
      <c r="E87" s="21" t="s">
        <v>24</v>
      </c>
      <c r="F87" s="14" t="str">
        <f t="shared" si="12"/>
        <v xml:space="preserve">FAMILLE DU DIMANCHE </v>
      </c>
      <c r="G87" s="16"/>
      <c r="H87" s="16"/>
      <c r="I87" s="14" t="str">
        <f t="shared" si="13"/>
        <v>HAMO 6/LITTORAL</v>
      </c>
      <c r="J87" s="29" t="s">
        <v>22</v>
      </c>
      <c r="K87" s="3" t="str">
        <f t="shared" si="14"/>
        <v/>
      </c>
      <c r="L87" s="3" t="str">
        <f t="shared" si="15"/>
        <v/>
      </c>
    </row>
    <row r="88" spans="2:12" ht="46.5">
      <c r="B88" s="85"/>
      <c r="C88" s="17" t="s">
        <v>4</v>
      </c>
      <c r="D88" s="18" t="s">
        <v>5</v>
      </c>
      <c r="E88" s="22" t="s">
        <v>27</v>
      </c>
      <c r="F88" s="19" t="str">
        <f t="shared" si="12"/>
        <v>THIELY PTD</v>
      </c>
      <c r="G88" s="20"/>
      <c r="H88" s="20"/>
      <c r="I88" s="19" t="str">
        <f t="shared" si="13"/>
        <v>DEGGO PIKINE</v>
      </c>
      <c r="J88" s="30" t="s">
        <v>25</v>
      </c>
      <c r="K88" s="3" t="str">
        <f t="shared" si="14"/>
        <v/>
      </c>
      <c r="L88" s="3" t="str">
        <f t="shared" si="15"/>
        <v/>
      </c>
    </row>
    <row r="89" spans="2:12" ht="46.5">
      <c r="B89" s="83" t="s">
        <v>53</v>
      </c>
      <c r="C89" s="7" t="s">
        <v>4</v>
      </c>
      <c r="D89" s="8" t="s">
        <v>5</v>
      </c>
      <c r="E89" s="9" t="s">
        <v>7</v>
      </c>
      <c r="F89" s="10" t="str">
        <f t="shared" si="12"/>
        <v>ASVN</v>
      </c>
      <c r="G89" s="11"/>
      <c r="H89" s="11"/>
      <c r="I89" s="10" t="str">
        <f t="shared" si="13"/>
        <v>CAFE GUI</v>
      </c>
      <c r="J89" s="24" t="s">
        <v>6</v>
      </c>
      <c r="K89" s="3" t="str">
        <f t="shared" si="14"/>
        <v/>
      </c>
      <c r="L89" s="3" t="str">
        <f t="shared" si="15"/>
        <v/>
      </c>
    </row>
    <row r="90" spans="2:12" ht="46.5">
      <c r="B90" s="84"/>
      <c r="C90" s="12" t="s">
        <v>4</v>
      </c>
      <c r="D90" s="13" t="s">
        <v>5</v>
      </c>
      <c r="E90" s="21" t="s">
        <v>28</v>
      </c>
      <c r="F90" s="14" t="str">
        <f t="shared" si="12"/>
        <v>CLUB DU DIMANCHE</v>
      </c>
      <c r="G90" s="15"/>
      <c r="H90" s="15"/>
      <c r="I90" s="14" t="str">
        <f t="shared" si="13"/>
        <v>THIELY PTD</v>
      </c>
      <c r="J90" s="29" t="s">
        <v>27</v>
      </c>
      <c r="K90" s="3" t="str">
        <f t="shared" si="14"/>
        <v/>
      </c>
      <c r="L90" s="3" t="str">
        <f t="shared" si="15"/>
        <v/>
      </c>
    </row>
    <row r="91" spans="2:12" ht="46.5">
      <c r="B91" s="84"/>
      <c r="C91" s="12" t="s">
        <v>4</v>
      </c>
      <c r="D91" s="13" t="s">
        <v>5</v>
      </c>
      <c r="E91" s="21" t="s">
        <v>25</v>
      </c>
      <c r="F91" s="14" t="str">
        <f t="shared" si="12"/>
        <v>DEGGO PIKINE</v>
      </c>
      <c r="G91" s="16"/>
      <c r="H91" s="16"/>
      <c r="I91" s="14" t="str">
        <f t="shared" si="13"/>
        <v xml:space="preserve">FAMILLE DU DIMANCHE </v>
      </c>
      <c r="J91" s="29" t="s">
        <v>24</v>
      </c>
      <c r="K91" s="3" t="str">
        <f t="shared" si="14"/>
        <v/>
      </c>
      <c r="L91" s="3" t="str">
        <f t="shared" si="15"/>
        <v/>
      </c>
    </row>
    <row r="92" spans="2:12" ht="46.5">
      <c r="B92" s="84"/>
      <c r="C92" s="12" t="s">
        <v>4</v>
      </c>
      <c r="D92" s="13" t="s">
        <v>5</v>
      </c>
      <c r="E92" s="21" t="s">
        <v>22</v>
      </c>
      <c r="F92" s="14" t="str">
        <f t="shared" si="12"/>
        <v>HAMO 6/LITTORAL</v>
      </c>
      <c r="G92" s="16"/>
      <c r="H92" s="16"/>
      <c r="I92" s="14" t="str">
        <f t="shared" si="13"/>
        <v>DALIFOR</v>
      </c>
      <c r="J92" s="29" t="s">
        <v>21</v>
      </c>
      <c r="K92" s="3" t="str">
        <f t="shared" si="14"/>
        <v/>
      </c>
      <c r="L92" s="3" t="str">
        <f t="shared" si="15"/>
        <v/>
      </c>
    </row>
    <row r="93" spans="2:12" ht="46.5">
      <c r="B93" s="85"/>
      <c r="C93" s="17" t="s">
        <v>4</v>
      </c>
      <c r="D93" s="18" t="s">
        <v>5</v>
      </c>
      <c r="E93" s="22" t="s">
        <v>10</v>
      </c>
      <c r="F93" s="19" t="str">
        <f t="shared" si="12"/>
        <v>UNITE 22</v>
      </c>
      <c r="G93" s="20"/>
      <c r="H93" s="20"/>
      <c r="I93" s="19" t="str">
        <f t="shared" si="13"/>
        <v>CAMBERENE</v>
      </c>
      <c r="J93" s="30" t="s">
        <v>9</v>
      </c>
      <c r="K93" s="3" t="str">
        <f t="shared" si="14"/>
        <v/>
      </c>
      <c r="L93" s="3" t="str">
        <f t="shared" si="15"/>
        <v/>
      </c>
    </row>
  </sheetData>
  <mergeCells count="21">
    <mergeCell ref="C3:J3"/>
    <mergeCell ref="O3:X3"/>
    <mergeCell ref="O4:X4"/>
    <mergeCell ref="B4:B8"/>
    <mergeCell ref="B9:B13"/>
    <mergeCell ref="B14:B18"/>
    <mergeCell ref="B19:B23"/>
    <mergeCell ref="B24:B28"/>
    <mergeCell ref="B29:B33"/>
    <mergeCell ref="B34:B38"/>
    <mergeCell ref="B39:B43"/>
    <mergeCell ref="B44:B48"/>
    <mergeCell ref="B49:B53"/>
    <mergeCell ref="B54:B58"/>
    <mergeCell ref="B59:B63"/>
    <mergeCell ref="B89:B93"/>
    <mergeCell ref="B64:B68"/>
    <mergeCell ref="B69:B73"/>
    <mergeCell ref="B74:B78"/>
    <mergeCell ref="B79:B83"/>
    <mergeCell ref="B84:B88"/>
  </mergeCells>
  <pageMargins left="0.7" right="0.7" top="0.75" bottom="0.75" header="0.3" footer="0.3"/>
  <pageSetup paperSize="9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>
    <tabColor theme="4"/>
  </sheetPr>
  <dimension ref="B3:X93"/>
  <sheetViews>
    <sheetView zoomScale="60" zoomScaleNormal="60" workbookViewId="0">
      <selection activeCell="M3" sqref="M3"/>
    </sheetView>
  </sheetViews>
  <sheetFormatPr defaultColWidth="11" defaultRowHeight="27"/>
  <cols>
    <col min="1" max="1" width="4.28515625" customWidth="1"/>
    <col min="2" max="2" width="21.28515625" style="1" customWidth="1"/>
    <col min="3" max="3" width="12" style="1" customWidth="1"/>
    <col min="4" max="4" width="15.5703125" style="1" customWidth="1"/>
    <col min="5" max="5" width="7.42578125" style="2" hidden="1" customWidth="1"/>
    <col min="6" max="6" width="49.7109375" style="1" customWidth="1"/>
    <col min="7" max="8" width="5.5703125" style="1" customWidth="1"/>
    <col min="9" max="9" width="49.7109375" style="1" customWidth="1"/>
    <col min="10" max="10" width="0.28515625" style="2" customWidth="1"/>
    <col min="11" max="11" width="0.42578125" style="3" customWidth="1"/>
    <col min="12" max="12" width="11.42578125" style="3" hidden="1" customWidth="1"/>
    <col min="13" max="13" width="19.42578125" style="3" customWidth="1"/>
    <col min="14" max="14" width="4.85546875" style="4" hidden="1" customWidth="1"/>
    <col min="15" max="15" width="49.7109375" style="5" customWidth="1"/>
    <col min="16" max="16" width="8.7109375" style="1" customWidth="1"/>
    <col min="17" max="17" width="8.5703125" style="1" customWidth="1"/>
    <col min="18" max="18" width="7.85546875" style="1" customWidth="1"/>
    <col min="19" max="23" width="7.7109375" style="1" customWidth="1"/>
    <col min="24" max="24" width="9.7109375" style="1" hidden="1" customWidth="1"/>
  </cols>
  <sheetData>
    <row r="3" spans="2:24" ht="66" customHeight="1">
      <c r="B3" s="6" t="s">
        <v>0</v>
      </c>
      <c r="C3" s="86" t="s">
        <v>1</v>
      </c>
      <c r="D3" s="87"/>
      <c r="E3" s="87"/>
      <c r="F3" s="87"/>
      <c r="G3" s="87"/>
      <c r="H3" s="87"/>
      <c r="I3" s="87"/>
      <c r="J3" s="88"/>
      <c r="N3" s="23"/>
      <c r="O3" s="86" t="s">
        <v>2</v>
      </c>
      <c r="P3" s="87"/>
      <c r="Q3" s="87"/>
      <c r="R3" s="87"/>
      <c r="S3" s="87"/>
      <c r="T3" s="87"/>
      <c r="U3" s="87"/>
      <c r="V3" s="87"/>
      <c r="W3" s="87"/>
      <c r="X3" s="87"/>
    </row>
    <row r="4" spans="2:24" ht="46.5">
      <c r="B4" s="83" t="s">
        <v>3</v>
      </c>
      <c r="C4" s="7" t="s">
        <v>4</v>
      </c>
      <c r="D4" s="8" t="s">
        <v>5</v>
      </c>
      <c r="E4" s="9" t="s">
        <v>6</v>
      </c>
      <c r="F4" s="10" t="str">
        <f t="shared" ref="F4:F67" si="0">IFERROR(INDEX(O:O,MATCH(E4,N:N,0)),"")</f>
        <v>DIOUBO DIAMAGEUNE</v>
      </c>
      <c r="G4" s="11"/>
      <c r="H4" s="11"/>
      <c r="I4" s="10" t="str">
        <f t="shared" ref="I4:I67" si="1">IFERROR(INDEX(O:O,MATCH(J4,N:N,0)),"")</f>
        <v>DIAMMO PIKINE</v>
      </c>
      <c r="J4" s="24" t="s">
        <v>7</v>
      </c>
      <c r="K4" s="3" t="str">
        <f t="shared" ref="K4:K67" si="2">IF(G4="","",IF(G4&gt;H4,3,IF(G4=H4,1,0)))</f>
        <v/>
      </c>
      <c r="L4" s="3" t="str">
        <f t="shared" ref="L4:L67" si="3">IF(H4="","",IF(H4&gt;G4,3,IF(H4=G4,1,0)))</f>
        <v/>
      </c>
      <c r="N4" s="23"/>
      <c r="O4" s="89" t="s">
        <v>8</v>
      </c>
      <c r="P4" s="89"/>
      <c r="Q4" s="89"/>
      <c r="R4" s="89"/>
      <c r="S4" s="89"/>
      <c r="T4" s="89"/>
      <c r="U4" s="89"/>
      <c r="V4" s="89"/>
      <c r="W4" s="89"/>
      <c r="X4" s="89"/>
    </row>
    <row r="5" spans="2:24" ht="46.5">
      <c r="B5" s="84"/>
      <c r="C5" s="12" t="s">
        <v>4</v>
      </c>
      <c r="D5" s="13" t="s">
        <v>5</v>
      </c>
      <c r="E5" s="21" t="s">
        <v>9</v>
      </c>
      <c r="F5" s="14" t="str">
        <f t="shared" si="0"/>
        <v>JOKKO DE PIKINE</v>
      </c>
      <c r="G5" s="15"/>
      <c r="H5" s="15"/>
      <c r="I5" s="14" t="str">
        <f t="shared" si="1"/>
        <v>ZAK MBAO</v>
      </c>
      <c r="J5" s="29" t="s">
        <v>10</v>
      </c>
      <c r="K5" s="3" t="str">
        <f t="shared" si="2"/>
        <v/>
      </c>
      <c r="L5" s="3" t="str">
        <f t="shared" si="3"/>
        <v/>
      </c>
      <c r="N5" s="23"/>
      <c r="O5" s="25" t="s">
        <v>11</v>
      </c>
      <c r="P5" s="26" t="s">
        <v>12</v>
      </c>
      <c r="Q5" s="33" t="s">
        <v>13</v>
      </c>
      <c r="R5" s="34" t="s">
        <v>14</v>
      </c>
      <c r="S5" s="34" t="s">
        <v>15</v>
      </c>
      <c r="T5" s="34" t="s">
        <v>16</v>
      </c>
      <c r="U5" s="34" t="s">
        <v>17</v>
      </c>
      <c r="V5" s="34" t="s">
        <v>18</v>
      </c>
      <c r="W5" s="35" t="s">
        <v>19</v>
      </c>
      <c r="X5" s="35" t="s">
        <v>20</v>
      </c>
    </row>
    <row r="6" spans="2:24" ht="46.5">
      <c r="B6" s="84"/>
      <c r="C6" s="12" t="s">
        <v>4</v>
      </c>
      <c r="D6" s="13" t="s">
        <v>5</v>
      </c>
      <c r="E6" s="21" t="s">
        <v>21</v>
      </c>
      <c r="F6" s="14" t="str">
        <f t="shared" si="0"/>
        <v>MANGO GUI</v>
      </c>
      <c r="G6" s="16"/>
      <c r="H6" s="16"/>
      <c r="I6" s="14" t="str">
        <f t="shared" si="1"/>
        <v>TACO DE RUFISQUE</v>
      </c>
      <c r="J6" s="29" t="s">
        <v>22</v>
      </c>
      <c r="K6" s="3" t="str">
        <f t="shared" si="2"/>
        <v/>
      </c>
      <c r="L6" s="3" t="str">
        <f t="shared" si="3"/>
        <v/>
      </c>
      <c r="N6" s="23" t="s">
        <v>7</v>
      </c>
      <c r="O6" s="27" t="s">
        <v>54</v>
      </c>
      <c r="P6" s="28">
        <f>RANK(X6,X6:X15)</f>
        <v>1</v>
      </c>
      <c r="Q6" s="36">
        <f t="shared" ref="Q6:Q15" si="4">(R6*3)+S6</f>
        <v>0</v>
      </c>
      <c r="R6" s="23">
        <f t="shared" ref="R6:R15" si="5">COUNTIFS(E:E,N6,K:K,3)+COUNTIFS(J:J,N6,L:L,3)</f>
        <v>0</v>
      </c>
      <c r="S6" s="23">
        <f t="shared" ref="S6:S15" si="6">COUNTIFS(E:E,N6,K:K,1)+COUNTIFS(J:J,N6,L:L,1)</f>
        <v>0</v>
      </c>
      <c r="T6" s="23">
        <f t="shared" ref="T6:T15" si="7">COUNTIFS(E:E,N6,K:K,0)+COUNTIFS(J:J,N6,L:L,0)</f>
        <v>0</v>
      </c>
      <c r="U6" s="23">
        <f t="shared" ref="U6:U15" si="8">SUMIF(E:E,N6,G:G)+SUMIF(J:J,N6,H:H)</f>
        <v>0</v>
      </c>
      <c r="V6" s="23">
        <f t="shared" ref="V6:V15" si="9">SUMIF(E:E,N6,H:H)+SUMIF(J:J,N6,G:G)</f>
        <v>0</v>
      </c>
      <c r="W6" s="37">
        <f>U6-V6</f>
        <v>0</v>
      </c>
      <c r="X6" s="38">
        <f>(Q6*1000)+(W6*100)+(U6*10)</f>
        <v>0</v>
      </c>
    </row>
    <row r="7" spans="2:24" ht="46.5">
      <c r="B7" s="84"/>
      <c r="C7" s="12" t="s">
        <v>4</v>
      </c>
      <c r="D7" s="13" t="s">
        <v>5</v>
      </c>
      <c r="E7" s="21" t="s">
        <v>24</v>
      </c>
      <c r="F7" s="14" t="str">
        <f t="shared" si="0"/>
        <v>RDSC</v>
      </c>
      <c r="G7" s="16"/>
      <c r="H7" s="16"/>
      <c r="I7" s="14" t="str">
        <f t="shared" si="1"/>
        <v>NDAME DE PIKINE</v>
      </c>
      <c r="J7" s="29" t="s">
        <v>25</v>
      </c>
      <c r="K7" s="3" t="str">
        <f t="shared" si="2"/>
        <v/>
      </c>
      <c r="L7" s="3" t="str">
        <f t="shared" si="3"/>
        <v/>
      </c>
      <c r="N7" s="23" t="s">
        <v>6</v>
      </c>
      <c r="O7" s="27" t="s">
        <v>55</v>
      </c>
      <c r="P7" s="28">
        <f>RANK(X7,X6:X15)</f>
        <v>1</v>
      </c>
      <c r="Q7" s="36">
        <f t="shared" si="4"/>
        <v>0</v>
      </c>
      <c r="R7" s="23">
        <f t="shared" si="5"/>
        <v>0</v>
      </c>
      <c r="S7" s="23">
        <f t="shared" si="6"/>
        <v>0</v>
      </c>
      <c r="T7" s="23">
        <f t="shared" si="7"/>
        <v>0</v>
      </c>
      <c r="U7" s="23">
        <f t="shared" si="8"/>
        <v>0</v>
      </c>
      <c r="V7" s="23">
        <f t="shared" si="9"/>
        <v>0</v>
      </c>
      <c r="W7" s="37">
        <f t="shared" ref="W7:W15" si="10">U7-V7</f>
        <v>0</v>
      </c>
      <c r="X7" s="39">
        <f t="shared" ref="X7:X15" si="11">(Q7*1000)+(W7*100)+(U7*10)</f>
        <v>0</v>
      </c>
    </row>
    <row r="8" spans="2:24" ht="46.5">
      <c r="B8" s="85"/>
      <c r="C8" s="17" t="s">
        <v>4</v>
      </c>
      <c r="D8" s="18" t="s">
        <v>5</v>
      </c>
      <c r="E8" s="22" t="s">
        <v>27</v>
      </c>
      <c r="F8" s="19" t="str">
        <f t="shared" si="0"/>
        <v>YAKAR GW RAIL</v>
      </c>
      <c r="G8" s="20"/>
      <c r="H8" s="20"/>
      <c r="I8" s="19" t="str">
        <f t="shared" si="1"/>
        <v>KEUR MBAYE FALL</v>
      </c>
      <c r="J8" s="30" t="s">
        <v>28</v>
      </c>
      <c r="K8" s="3" t="str">
        <f t="shared" si="2"/>
        <v/>
      </c>
      <c r="L8" s="3" t="str">
        <f t="shared" si="3"/>
        <v/>
      </c>
      <c r="N8" s="23" t="s">
        <v>9</v>
      </c>
      <c r="O8" s="27" t="s">
        <v>56</v>
      </c>
      <c r="P8" s="28">
        <f>RANK(X8,X6:X15)</f>
        <v>1</v>
      </c>
      <c r="Q8" s="36">
        <f t="shared" si="4"/>
        <v>0</v>
      </c>
      <c r="R8" s="23">
        <f t="shared" si="5"/>
        <v>0</v>
      </c>
      <c r="S8" s="23">
        <f t="shared" si="6"/>
        <v>0</v>
      </c>
      <c r="T8" s="23">
        <f t="shared" si="7"/>
        <v>0</v>
      </c>
      <c r="U8" s="23">
        <f t="shared" si="8"/>
        <v>0</v>
      </c>
      <c r="V8" s="23">
        <f t="shared" si="9"/>
        <v>0</v>
      </c>
      <c r="W8" s="37">
        <f t="shared" si="10"/>
        <v>0</v>
      </c>
      <c r="X8" s="39">
        <f t="shared" si="11"/>
        <v>0</v>
      </c>
    </row>
    <row r="9" spans="2:24" ht="46.5">
      <c r="B9" s="83" t="s">
        <v>30</v>
      </c>
      <c r="C9" s="7" t="s">
        <v>4</v>
      </c>
      <c r="D9" s="8" t="s">
        <v>5</v>
      </c>
      <c r="E9" s="9" t="s">
        <v>7</v>
      </c>
      <c r="F9" s="10" t="str">
        <f t="shared" si="0"/>
        <v>DIAMMO PIKINE</v>
      </c>
      <c r="G9" s="11"/>
      <c r="H9" s="11"/>
      <c r="I9" s="10" t="str">
        <f t="shared" si="1"/>
        <v>JOKKO DE PIKINE</v>
      </c>
      <c r="J9" s="24" t="s">
        <v>9</v>
      </c>
      <c r="K9" s="3" t="str">
        <f t="shared" si="2"/>
        <v/>
      </c>
      <c r="L9" s="3" t="str">
        <f t="shared" si="3"/>
        <v/>
      </c>
      <c r="N9" s="23" t="s">
        <v>28</v>
      </c>
      <c r="O9" s="27" t="s">
        <v>57</v>
      </c>
      <c r="P9" s="28">
        <f>RANK(X9,X6:X15)</f>
        <v>1</v>
      </c>
      <c r="Q9" s="36">
        <f t="shared" si="4"/>
        <v>0</v>
      </c>
      <c r="R9" s="23">
        <f t="shared" si="5"/>
        <v>0</v>
      </c>
      <c r="S9" s="23">
        <f t="shared" si="6"/>
        <v>0</v>
      </c>
      <c r="T9" s="23">
        <f t="shared" si="7"/>
        <v>0</v>
      </c>
      <c r="U9" s="23">
        <f t="shared" si="8"/>
        <v>0</v>
      </c>
      <c r="V9" s="23">
        <f t="shared" si="9"/>
        <v>0</v>
      </c>
      <c r="W9" s="37">
        <f t="shared" si="10"/>
        <v>0</v>
      </c>
      <c r="X9" s="39">
        <f t="shared" si="11"/>
        <v>0</v>
      </c>
    </row>
    <row r="10" spans="2:24" ht="46.5">
      <c r="B10" s="84"/>
      <c r="C10" s="12" t="s">
        <v>4</v>
      </c>
      <c r="D10" s="13" t="s">
        <v>5</v>
      </c>
      <c r="E10" s="21" t="s">
        <v>28</v>
      </c>
      <c r="F10" s="14" t="str">
        <f t="shared" si="0"/>
        <v>KEUR MBAYE FALL</v>
      </c>
      <c r="G10" s="15"/>
      <c r="H10" s="15"/>
      <c r="I10" s="14" t="str">
        <f t="shared" si="1"/>
        <v>DIOUBO DIAMAGEUNE</v>
      </c>
      <c r="J10" s="29" t="s">
        <v>6</v>
      </c>
      <c r="K10" s="3" t="str">
        <f t="shared" si="2"/>
        <v/>
      </c>
      <c r="L10" s="3" t="str">
        <f t="shared" si="3"/>
        <v/>
      </c>
      <c r="N10" s="23" t="s">
        <v>21</v>
      </c>
      <c r="O10" s="27" t="s">
        <v>58</v>
      </c>
      <c r="P10" s="28">
        <f>RANK(X10,X6:X15)</f>
        <v>1</v>
      </c>
      <c r="Q10" s="36">
        <f t="shared" si="4"/>
        <v>0</v>
      </c>
      <c r="R10" s="23">
        <f t="shared" si="5"/>
        <v>0</v>
      </c>
      <c r="S10" s="23">
        <f t="shared" si="6"/>
        <v>0</v>
      </c>
      <c r="T10" s="23">
        <f t="shared" si="7"/>
        <v>0</v>
      </c>
      <c r="U10" s="23">
        <f t="shared" si="8"/>
        <v>0</v>
      </c>
      <c r="V10" s="23">
        <f t="shared" si="9"/>
        <v>0</v>
      </c>
      <c r="W10" s="37">
        <f t="shared" si="10"/>
        <v>0</v>
      </c>
      <c r="X10" s="39">
        <f t="shared" si="11"/>
        <v>0</v>
      </c>
    </row>
    <row r="11" spans="2:24" ht="46.5">
      <c r="B11" s="84"/>
      <c r="C11" s="12" t="s">
        <v>4</v>
      </c>
      <c r="D11" s="13" t="s">
        <v>5</v>
      </c>
      <c r="E11" s="21" t="s">
        <v>25</v>
      </c>
      <c r="F11" s="14" t="str">
        <f t="shared" si="0"/>
        <v>NDAME DE PIKINE</v>
      </c>
      <c r="G11" s="16"/>
      <c r="H11" s="16"/>
      <c r="I11" s="14" t="str">
        <f t="shared" si="1"/>
        <v>YAKAR GW RAIL</v>
      </c>
      <c r="J11" s="29" t="s">
        <v>27</v>
      </c>
      <c r="K11" s="3" t="str">
        <f t="shared" si="2"/>
        <v/>
      </c>
      <c r="L11" s="3" t="str">
        <f t="shared" si="3"/>
        <v/>
      </c>
      <c r="N11" s="23" t="s">
        <v>25</v>
      </c>
      <c r="O11" s="27" t="s">
        <v>59</v>
      </c>
      <c r="P11" s="28">
        <f>RANK(X11,X6:X15)</f>
        <v>1</v>
      </c>
      <c r="Q11" s="36">
        <f t="shared" si="4"/>
        <v>0</v>
      </c>
      <c r="R11" s="23">
        <f t="shared" si="5"/>
        <v>0</v>
      </c>
      <c r="S11" s="23">
        <f t="shared" si="6"/>
        <v>0</v>
      </c>
      <c r="T11" s="23">
        <f t="shared" si="7"/>
        <v>0</v>
      </c>
      <c r="U11" s="23">
        <f t="shared" si="8"/>
        <v>0</v>
      </c>
      <c r="V11" s="23">
        <f t="shared" si="9"/>
        <v>0</v>
      </c>
      <c r="W11" s="37">
        <f t="shared" si="10"/>
        <v>0</v>
      </c>
      <c r="X11" s="39">
        <f t="shared" si="11"/>
        <v>0</v>
      </c>
    </row>
    <row r="12" spans="2:24" ht="46.5">
      <c r="B12" s="84"/>
      <c r="C12" s="12" t="s">
        <v>4</v>
      </c>
      <c r="D12" s="13" t="s">
        <v>5</v>
      </c>
      <c r="E12" s="21" t="s">
        <v>22</v>
      </c>
      <c r="F12" s="14" t="str">
        <f t="shared" si="0"/>
        <v>TACO DE RUFISQUE</v>
      </c>
      <c r="G12" s="16"/>
      <c r="H12" s="16"/>
      <c r="I12" s="14" t="str">
        <f t="shared" si="1"/>
        <v>RDSC</v>
      </c>
      <c r="J12" s="29" t="s">
        <v>24</v>
      </c>
      <c r="K12" s="3" t="str">
        <f t="shared" si="2"/>
        <v/>
      </c>
      <c r="L12" s="3" t="str">
        <f t="shared" si="3"/>
        <v/>
      </c>
      <c r="N12" s="23" t="s">
        <v>24</v>
      </c>
      <c r="O12" s="27" t="s">
        <v>60</v>
      </c>
      <c r="P12" s="28">
        <f>RANK(X12,X6:X15)</f>
        <v>1</v>
      </c>
      <c r="Q12" s="36">
        <f t="shared" si="4"/>
        <v>0</v>
      </c>
      <c r="R12" s="23">
        <f t="shared" si="5"/>
        <v>0</v>
      </c>
      <c r="S12" s="23">
        <f t="shared" si="6"/>
        <v>0</v>
      </c>
      <c r="T12" s="23">
        <f t="shared" si="7"/>
        <v>0</v>
      </c>
      <c r="U12" s="23">
        <f t="shared" si="8"/>
        <v>0</v>
      </c>
      <c r="V12" s="23">
        <f t="shared" si="9"/>
        <v>0</v>
      </c>
      <c r="W12" s="37">
        <f t="shared" si="10"/>
        <v>0</v>
      </c>
      <c r="X12" s="39">
        <f t="shared" si="11"/>
        <v>0</v>
      </c>
    </row>
    <row r="13" spans="2:24" ht="46.5">
      <c r="B13" s="85"/>
      <c r="C13" s="17" t="s">
        <v>4</v>
      </c>
      <c r="D13" s="18" t="s">
        <v>5</v>
      </c>
      <c r="E13" s="22" t="s">
        <v>10</v>
      </c>
      <c r="F13" s="19" t="str">
        <f t="shared" si="0"/>
        <v>ZAK MBAO</v>
      </c>
      <c r="G13" s="20"/>
      <c r="H13" s="20"/>
      <c r="I13" s="19" t="str">
        <f t="shared" si="1"/>
        <v>MANGO GUI</v>
      </c>
      <c r="J13" s="30" t="s">
        <v>21</v>
      </c>
      <c r="K13" s="3" t="str">
        <f t="shared" si="2"/>
        <v/>
      </c>
      <c r="L13" s="3" t="str">
        <f t="shared" si="3"/>
        <v/>
      </c>
      <c r="N13" s="23" t="s">
        <v>22</v>
      </c>
      <c r="O13" s="27" t="s">
        <v>61</v>
      </c>
      <c r="P13" s="28">
        <f>RANK(X13,X6:X15)</f>
        <v>1</v>
      </c>
      <c r="Q13" s="36">
        <f t="shared" si="4"/>
        <v>0</v>
      </c>
      <c r="R13" s="23">
        <f t="shared" si="5"/>
        <v>0</v>
      </c>
      <c r="S13" s="23">
        <f t="shared" si="6"/>
        <v>0</v>
      </c>
      <c r="T13" s="23">
        <f t="shared" si="7"/>
        <v>0</v>
      </c>
      <c r="U13" s="23">
        <f t="shared" si="8"/>
        <v>0</v>
      </c>
      <c r="V13" s="23">
        <f t="shared" si="9"/>
        <v>0</v>
      </c>
      <c r="W13" s="37">
        <f t="shared" si="10"/>
        <v>0</v>
      </c>
      <c r="X13" s="39">
        <f t="shared" si="11"/>
        <v>0</v>
      </c>
    </row>
    <row r="14" spans="2:24" ht="46.5">
      <c r="B14" s="83" t="s">
        <v>36</v>
      </c>
      <c r="C14" s="7" t="s">
        <v>4</v>
      </c>
      <c r="D14" s="8" t="s">
        <v>5</v>
      </c>
      <c r="E14" s="9" t="s">
        <v>6</v>
      </c>
      <c r="F14" s="10" t="str">
        <f t="shared" si="0"/>
        <v>DIOUBO DIAMAGEUNE</v>
      </c>
      <c r="G14" s="11"/>
      <c r="H14" s="11"/>
      <c r="I14" s="10" t="str">
        <f t="shared" si="1"/>
        <v>NDAME DE PIKINE</v>
      </c>
      <c r="J14" s="24" t="s">
        <v>25</v>
      </c>
      <c r="K14" s="3" t="str">
        <f t="shared" si="2"/>
        <v/>
      </c>
      <c r="L14" s="3" t="str">
        <f t="shared" si="3"/>
        <v/>
      </c>
      <c r="N14" s="23" t="s">
        <v>27</v>
      </c>
      <c r="O14" s="27" t="s">
        <v>62</v>
      </c>
      <c r="P14" s="28">
        <f>RANK(X14,X6:X15)</f>
        <v>1</v>
      </c>
      <c r="Q14" s="36">
        <f t="shared" si="4"/>
        <v>0</v>
      </c>
      <c r="R14" s="23">
        <f t="shared" si="5"/>
        <v>0</v>
      </c>
      <c r="S14" s="23">
        <f t="shared" si="6"/>
        <v>0</v>
      </c>
      <c r="T14" s="23">
        <f t="shared" si="7"/>
        <v>0</v>
      </c>
      <c r="U14" s="23">
        <f t="shared" si="8"/>
        <v>0</v>
      </c>
      <c r="V14" s="23">
        <f t="shared" si="9"/>
        <v>0</v>
      </c>
      <c r="W14" s="37">
        <f t="shared" si="10"/>
        <v>0</v>
      </c>
      <c r="X14" s="39">
        <f t="shared" si="11"/>
        <v>0</v>
      </c>
    </row>
    <row r="15" spans="2:24" ht="46.5">
      <c r="B15" s="84"/>
      <c r="C15" s="12" t="s">
        <v>4</v>
      </c>
      <c r="D15" s="13" t="s">
        <v>5</v>
      </c>
      <c r="E15" s="21" t="s">
        <v>28</v>
      </c>
      <c r="F15" s="14" t="str">
        <f t="shared" si="0"/>
        <v>KEUR MBAYE FALL</v>
      </c>
      <c r="G15" s="15"/>
      <c r="H15" s="15"/>
      <c r="I15" s="14" t="str">
        <f t="shared" si="1"/>
        <v>DIAMMO PIKINE</v>
      </c>
      <c r="J15" s="29" t="s">
        <v>7</v>
      </c>
      <c r="K15" s="3" t="str">
        <f t="shared" si="2"/>
        <v/>
      </c>
      <c r="L15" s="3" t="str">
        <f t="shared" si="3"/>
        <v/>
      </c>
      <c r="N15" s="23" t="s">
        <v>10</v>
      </c>
      <c r="O15" s="31" t="s">
        <v>63</v>
      </c>
      <c r="P15" s="32">
        <f>RANK(X15,X6:X15)</f>
        <v>1</v>
      </c>
      <c r="Q15" s="40">
        <f t="shared" si="4"/>
        <v>0</v>
      </c>
      <c r="R15" s="41">
        <f t="shared" si="5"/>
        <v>0</v>
      </c>
      <c r="S15" s="41">
        <f t="shared" si="6"/>
        <v>0</v>
      </c>
      <c r="T15" s="41">
        <f t="shared" si="7"/>
        <v>0</v>
      </c>
      <c r="U15" s="41">
        <f t="shared" si="8"/>
        <v>0</v>
      </c>
      <c r="V15" s="41">
        <f t="shared" si="9"/>
        <v>0</v>
      </c>
      <c r="W15" s="42">
        <f t="shared" si="10"/>
        <v>0</v>
      </c>
      <c r="X15" s="43">
        <f t="shared" si="11"/>
        <v>0</v>
      </c>
    </row>
    <row r="16" spans="2:24" ht="46.5">
      <c r="B16" s="84"/>
      <c r="C16" s="12" t="s">
        <v>4</v>
      </c>
      <c r="D16" s="13" t="s">
        <v>5</v>
      </c>
      <c r="E16" s="21" t="s">
        <v>21</v>
      </c>
      <c r="F16" s="14" t="str">
        <f t="shared" si="0"/>
        <v>MANGO GUI</v>
      </c>
      <c r="G16" s="16"/>
      <c r="H16" s="16"/>
      <c r="I16" s="14" t="str">
        <f t="shared" si="1"/>
        <v>JOKKO DE PIKINE</v>
      </c>
      <c r="J16" s="29" t="s">
        <v>9</v>
      </c>
      <c r="K16" s="3" t="str">
        <f t="shared" si="2"/>
        <v/>
      </c>
      <c r="L16" s="3" t="str">
        <f t="shared" si="3"/>
        <v/>
      </c>
    </row>
    <row r="17" spans="2:12" ht="46.5">
      <c r="B17" s="84"/>
      <c r="C17" s="12" t="s">
        <v>4</v>
      </c>
      <c r="D17" s="13" t="s">
        <v>5</v>
      </c>
      <c r="E17" s="21" t="s">
        <v>24</v>
      </c>
      <c r="F17" s="14" t="str">
        <f t="shared" si="0"/>
        <v>RDSC</v>
      </c>
      <c r="G17" s="16"/>
      <c r="H17" s="16"/>
      <c r="I17" s="14" t="str">
        <f t="shared" si="1"/>
        <v>ZAK MBAO</v>
      </c>
      <c r="J17" s="29" t="s">
        <v>10</v>
      </c>
      <c r="K17" s="3" t="str">
        <f t="shared" si="2"/>
        <v/>
      </c>
      <c r="L17" s="3" t="str">
        <f t="shared" si="3"/>
        <v/>
      </c>
    </row>
    <row r="18" spans="2:12" ht="46.5">
      <c r="B18" s="85"/>
      <c r="C18" s="17" t="s">
        <v>4</v>
      </c>
      <c r="D18" s="18" t="s">
        <v>5</v>
      </c>
      <c r="E18" s="22" t="s">
        <v>27</v>
      </c>
      <c r="F18" s="19" t="str">
        <f t="shared" si="0"/>
        <v>YAKAR GW RAIL</v>
      </c>
      <c r="G18" s="20"/>
      <c r="H18" s="20"/>
      <c r="I18" s="19" t="str">
        <f t="shared" si="1"/>
        <v>TACO DE RUFISQUE</v>
      </c>
      <c r="J18" s="30" t="s">
        <v>22</v>
      </c>
      <c r="K18" s="3" t="str">
        <f t="shared" si="2"/>
        <v/>
      </c>
      <c r="L18" s="3" t="str">
        <f t="shared" si="3"/>
        <v/>
      </c>
    </row>
    <row r="19" spans="2:12" ht="46.5">
      <c r="B19" s="83" t="s">
        <v>39</v>
      </c>
      <c r="C19" s="7" t="s">
        <v>4</v>
      </c>
      <c r="D19" s="8" t="s">
        <v>5</v>
      </c>
      <c r="E19" s="9" t="s">
        <v>7</v>
      </c>
      <c r="F19" s="10" t="str">
        <f t="shared" si="0"/>
        <v>DIAMMO PIKINE</v>
      </c>
      <c r="G19" s="11"/>
      <c r="H19" s="11"/>
      <c r="I19" s="10" t="str">
        <f t="shared" si="1"/>
        <v>MANGO GUI</v>
      </c>
      <c r="J19" s="24" t="s">
        <v>21</v>
      </c>
      <c r="K19" s="3" t="str">
        <f t="shared" si="2"/>
        <v/>
      </c>
      <c r="L19" s="3" t="str">
        <f t="shared" si="3"/>
        <v/>
      </c>
    </row>
    <row r="20" spans="2:12" ht="46.5">
      <c r="B20" s="84"/>
      <c r="C20" s="12" t="s">
        <v>4</v>
      </c>
      <c r="D20" s="13" t="s">
        <v>5</v>
      </c>
      <c r="E20" s="21" t="s">
        <v>9</v>
      </c>
      <c r="F20" s="14" t="str">
        <f t="shared" si="0"/>
        <v>JOKKO DE PIKINE</v>
      </c>
      <c r="G20" s="15"/>
      <c r="H20" s="15"/>
      <c r="I20" s="14" t="str">
        <f t="shared" si="1"/>
        <v>RDSC</v>
      </c>
      <c r="J20" s="29" t="s">
        <v>24</v>
      </c>
      <c r="K20" s="3" t="str">
        <f t="shared" si="2"/>
        <v/>
      </c>
      <c r="L20" s="3" t="str">
        <f t="shared" si="3"/>
        <v/>
      </c>
    </row>
    <row r="21" spans="2:12" ht="46.5">
      <c r="B21" s="84"/>
      <c r="C21" s="12" t="s">
        <v>4</v>
      </c>
      <c r="D21" s="13" t="s">
        <v>5</v>
      </c>
      <c r="E21" s="21" t="s">
        <v>25</v>
      </c>
      <c r="F21" s="14" t="str">
        <f t="shared" si="0"/>
        <v>NDAME DE PIKINE</v>
      </c>
      <c r="G21" s="16"/>
      <c r="H21" s="16"/>
      <c r="I21" s="14" t="str">
        <f t="shared" si="1"/>
        <v>KEUR MBAYE FALL</v>
      </c>
      <c r="J21" s="29" t="s">
        <v>28</v>
      </c>
      <c r="K21" s="3" t="str">
        <f t="shared" si="2"/>
        <v/>
      </c>
      <c r="L21" s="3" t="str">
        <f t="shared" si="3"/>
        <v/>
      </c>
    </row>
    <row r="22" spans="2:12" ht="46.5">
      <c r="B22" s="84"/>
      <c r="C22" s="12" t="s">
        <v>4</v>
      </c>
      <c r="D22" s="13" t="s">
        <v>5</v>
      </c>
      <c r="E22" s="21" t="s">
        <v>22</v>
      </c>
      <c r="F22" s="14" t="str">
        <f t="shared" si="0"/>
        <v>TACO DE RUFISQUE</v>
      </c>
      <c r="G22" s="16"/>
      <c r="H22" s="16"/>
      <c r="I22" s="14" t="str">
        <f t="shared" si="1"/>
        <v>DIOUBO DIAMAGEUNE</v>
      </c>
      <c r="J22" s="29" t="s">
        <v>6</v>
      </c>
      <c r="K22" s="3" t="str">
        <f t="shared" si="2"/>
        <v/>
      </c>
      <c r="L22" s="3" t="str">
        <f t="shared" si="3"/>
        <v/>
      </c>
    </row>
    <row r="23" spans="2:12" ht="46.5">
      <c r="B23" s="85"/>
      <c r="C23" s="17" t="s">
        <v>4</v>
      </c>
      <c r="D23" s="18" t="s">
        <v>5</v>
      </c>
      <c r="E23" s="22" t="s">
        <v>10</v>
      </c>
      <c r="F23" s="19" t="str">
        <f t="shared" si="0"/>
        <v>ZAK MBAO</v>
      </c>
      <c r="G23" s="20"/>
      <c r="H23" s="20"/>
      <c r="I23" s="19" t="str">
        <f t="shared" si="1"/>
        <v>YAKAR GW RAIL</v>
      </c>
      <c r="J23" s="30" t="s">
        <v>27</v>
      </c>
      <c r="K23" s="3" t="str">
        <f t="shared" si="2"/>
        <v/>
      </c>
      <c r="L23" s="3" t="str">
        <f t="shared" si="3"/>
        <v/>
      </c>
    </row>
    <row r="24" spans="2:12" ht="46.5">
      <c r="B24" s="83" t="s">
        <v>40</v>
      </c>
      <c r="C24" s="7" t="s">
        <v>4</v>
      </c>
      <c r="D24" s="8" t="s">
        <v>5</v>
      </c>
      <c r="E24" s="9" t="s">
        <v>6</v>
      </c>
      <c r="F24" s="10" t="str">
        <f t="shared" si="0"/>
        <v>DIOUBO DIAMAGEUNE</v>
      </c>
      <c r="G24" s="11"/>
      <c r="H24" s="11"/>
      <c r="I24" s="10" t="str">
        <f t="shared" si="1"/>
        <v>ZAK MBAO</v>
      </c>
      <c r="J24" s="24" t="s">
        <v>10</v>
      </c>
      <c r="K24" s="3" t="str">
        <f t="shared" si="2"/>
        <v/>
      </c>
      <c r="L24" s="3" t="str">
        <f t="shared" si="3"/>
        <v/>
      </c>
    </row>
    <row r="25" spans="2:12" ht="46.5">
      <c r="B25" s="84"/>
      <c r="C25" s="12" t="s">
        <v>4</v>
      </c>
      <c r="D25" s="13" t="s">
        <v>5</v>
      </c>
      <c r="E25" s="21" t="s">
        <v>28</v>
      </c>
      <c r="F25" s="14" t="str">
        <f t="shared" si="0"/>
        <v>KEUR MBAYE FALL</v>
      </c>
      <c r="G25" s="15"/>
      <c r="H25" s="15"/>
      <c r="I25" s="14" t="str">
        <f t="shared" si="1"/>
        <v>TACO DE RUFISQUE</v>
      </c>
      <c r="J25" s="29" t="s">
        <v>22</v>
      </c>
      <c r="K25" s="3" t="str">
        <f t="shared" si="2"/>
        <v/>
      </c>
      <c r="L25" s="3" t="str">
        <f t="shared" si="3"/>
        <v/>
      </c>
    </row>
    <row r="26" spans="2:12" ht="46.5">
      <c r="B26" s="84"/>
      <c r="C26" s="12" t="s">
        <v>4</v>
      </c>
      <c r="D26" s="13" t="s">
        <v>5</v>
      </c>
      <c r="E26" s="21" t="s">
        <v>25</v>
      </c>
      <c r="F26" s="14" t="str">
        <f t="shared" si="0"/>
        <v>NDAME DE PIKINE</v>
      </c>
      <c r="G26" s="16"/>
      <c r="H26" s="16"/>
      <c r="I26" s="14" t="str">
        <f t="shared" si="1"/>
        <v>DIAMMO PIKINE</v>
      </c>
      <c r="J26" s="29" t="s">
        <v>7</v>
      </c>
      <c r="K26" s="3" t="str">
        <f t="shared" si="2"/>
        <v/>
      </c>
      <c r="L26" s="3" t="str">
        <f t="shared" si="3"/>
        <v/>
      </c>
    </row>
    <row r="27" spans="2:12" ht="46.5">
      <c r="B27" s="84"/>
      <c r="C27" s="12" t="s">
        <v>4</v>
      </c>
      <c r="D27" s="13" t="s">
        <v>5</v>
      </c>
      <c r="E27" s="21" t="s">
        <v>24</v>
      </c>
      <c r="F27" s="14" t="str">
        <f t="shared" si="0"/>
        <v>RDSC</v>
      </c>
      <c r="G27" s="16"/>
      <c r="H27" s="16"/>
      <c r="I27" s="14" t="str">
        <f t="shared" si="1"/>
        <v>MANGO GUI</v>
      </c>
      <c r="J27" s="29" t="s">
        <v>21</v>
      </c>
      <c r="K27" s="3" t="str">
        <f t="shared" si="2"/>
        <v/>
      </c>
      <c r="L27" s="3" t="str">
        <f t="shared" si="3"/>
        <v/>
      </c>
    </row>
    <row r="28" spans="2:12" ht="46.5">
      <c r="B28" s="85"/>
      <c r="C28" s="17" t="s">
        <v>4</v>
      </c>
      <c r="D28" s="18" t="s">
        <v>5</v>
      </c>
      <c r="E28" s="22" t="s">
        <v>27</v>
      </c>
      <c r="F28" s="19" t="str">
        <f t="shared" si="0"/>
        <v>YAKAR GW RAIL</v>
      </c>
      <c r="G28" s="20"/>
      <c r="H28" s="20"/>
      <c r="I28" s="19" t="str">
        <f t="shared" si="1"/>
        <v>JOKKO DE PIKINE</v>
      </c>
      <c r="J28" s="30" t="s">
        <v>9</v>
      </c>
      <c r="K28" s="3" t="str">
        <f t="shared" si="2"/>
        <v/>
      </c>
      <c r="L28" s="3" t="str">
        <f t="shared" si="3"/>
        <v/>
      </c>
    </row>
    <row r="29" spans="2:12" ht="46.5">
      <c r="B29" s="83" t="s">
        <v>41</v>
      </c>
      <c r="C29" s="7" t="s">
        <v>4</v>
      </c>
      <c r="D29" s="8" t="s">
        <v>5</v>
      </c>
      <c r="E29" s="9" t="s">
        <v>7</v>
      </c>
      <c r="F29" s="10" t="str">
        <f t="shared" si="0"/>
        <v>DIAMMO PIKINE</v>
      </c>
      <c r="G29" s="11"/>
      <c r="H29" s="11"/>
      <c r="I29" s="10" t="str">
        <f t="shared" si="1"/>
        <v>RDSC</v>
      </c>
      <c r="J29" s="24" t="s">
        <v>24</v>
      </c>
      <c r="K29" s="3" t="str">
        <f t="shared" si="2"/>
        <v/>
      </c>
      <c r="L29" s="3" t="str">
        <f t="shared" si="3"/>
        <v/>
      </c>
    </row>
    <row r="30" spans="2:12" ht="46.5">
      <c r="B30" s="84"/>
      <c r="C30" s="12" t="s">
        <v>4</v>
      </c>
      <c r="D30" s="13" t="s">
        <v>5</v>
      </c>
      <c r="E30" s="21" t="s">
        <v>9</v>
      </c>
      <c r="F30" s="14" t="str">
        <f t="shared" si="0"/>
        <v>JOKKO DE PIKINE</v>
      </c>
      <c r="G30" s="15"/>
      <c r="H30" s="15"/>
      <c r="I30" s="14" t="str">
        <f t="shared" si="1"/>
        <v>DIOUBO DIAMAGEUNE</v>
      </c>
      <c r="J30" s="29" t="s">
        <v>6</v>
      </c>
      <c r="K30" s="3" t="str">
        <f t="shared" si="2"/>
        <v/>
      </c>
      <c r="L30" s="3" t="str">
        <f t="shared" si="3"/>
        <v/>
      </c>
    </row>
    <row r="31" spans="2:12" ht="46.5">
      <c r="B31" s="84"/>
      <c r="C31" s="12" t="s">
        <v>4</v>
      </c>
      <c r="D31" s="13" t="s">
        <v>5</v>
      </c>
      <c r="E31" s="21" t="s">
        <v>21</v>
      </c>
      <c r="F31" s="14" t="str">
        <f t="shared" si="0"/>
        <v>MANGO GUI</v>
      </c>
      <c r="G31" s="16"/>
      <c r="H31" s="16"/>
      <c r="I31" s="14" t="str">
        <f t="shared" si="1"/>
        <v>YAKAR GW RAIL</v>
      </c>
      <c r="J31" s="29" t="s">
        <v>27</v>
      </c>
      <c r="K31" s="3" t="str">
        <f t="shared" si="2"/>
        <v/>
      </c>
      <c r="L31" s="3" t="str">
        <f t="shared" si="3"/>
        <v/>
      </c>
    </row>
    <row r="32" spans="2:12" ht="46.5">
      <c r="B32" s="84"/>
      <c r="C32" s="12" t="s">
        <v>4</v>
      </c>
      <c r="D32" s="13" t="s">
        <v>5</v>
      </c>
      <c r="E32" s="21" t="s">
        <v>22</v>
      </c>
      <c r="F32" s="14" t="str">
        <f t="shared" si="0"/>
        <v>TACO DE RUFISQUE</v>
      </c>
      <c r="G32" s="16"/>
      <c r="H32" s="16"/>
      <c r="I32" s="14" t="str">
        <f t="shared" si="1"/>
        <v>NDAME DE PIKINE</v>
      </c>
      <c r="J32" s="29" t="s">
        <v>25</v>
      </c>
      <c r="K32" s="3" t="str">
        <f t="shared" si="2"/>
        <v/>
      </c>
      <c r="L32" s="3" t="str">
        <f t="shared" si="3"/>
        <v/>
      </c>
    </row>
    <row r="33" spans="2:12" ht="46.5">
      <c r="B33" s="85"/>
      <c r="C33" s="17" t="s">
        <v>4</v>
      </c>
      <c r="D33" s="18" t="s">
        <v>5</v>
      </c>
      <c r="E33" s="22" t="s">
        <v>10</v>
      </c>
      <c r="F33" s="19" t="str">
        <f t="shared" si="0"/>
        <v>ZAK MBAO</v>
      </c>
      <c r="G33" s="20"/>
      <c r="H33" s="20"/>
      <c r="I33" s="19" t="str">
        <f t="shared" si="1"/>
        <v>KEUR MBAYE FALL</v>
      </c>
      <c r="J33" s="30" t="s">
        <v>28</v>
      </c>
      <c r="K33" s="3" t="str">
        <f t="shared" si="2"/>
        <v/>
      </c>
      <c r="L33" s="3" t="str">
        <f t="shared" si="3"/>
        <v/>
      </c>
    </row>
    <row r="34" spans="2:12" ht="46.5">
      <c r="B34" s="83" t="s">
        <v>42</v>
      </c>
      <c r="C34" s="7" t="s">
        <v>4</v>
      </c>
      <c r="D34" s="8" t="s">
        <v>5</v>
      </c>
      <c r="E34" s="9" t="s">
        <v>6</v>
      </c>
      <c r="F34" s="10" t="str">
        <f t="shared" si="0"/>
        <v>DIOUBO DIAMAGEUNE</v>
      </c>
      <c r="G34" s="11"/>
      <c r="H34" s="11"/>
      <c r="I34" s="10" t="str">
        <f t="shared" si="1"/>
        <v>MANGO GUI</v>
      </c>
      <c r="J34" s="24" t="s">
        <v>21</v>
      </c>
      <c r="K34" s="3" t="str">
        <f t="shared" si="2"/>
        <v/>
      </c>
      <c r="L34" s="3" t="str">
        <f t="shared" si="3"/>
        <v/>
      </c>
    </row>
    <row r="35" spans="2:12" ht="46.5">
      <c r="B35" s="84"/>
      <c r="C35" s="12" t="s">
        <v>4</v>
      </c>
      <c r="D35" s="13" t="s">
        <v>5</v>
      </c>
      <c r="E35" s="21" t="s">
        <v>28</v>
      </c>
      <c r="F35" s="14" t="str">
        <f t="shared" si="0"/>
        <v>KEUR MBAYE FALL</v>
      </c>
      <c r="G35" s="15"/>
      <c r="H35" s="15"/>
      <c r="I35" s="14" t="str">
        <f t="shared" si="1"/>
        <v>JOKKO DE PIKINE</v>
      </c>
      <c r="J35" s="29" t="s">
        <v>9</v>
      </c>
      <c r="K35" s="3" t="str">
        <f t="shared" si="2"/>
        <v/>
      </c>
      <c r="L35" s="3" t="str">
        <f t="shared" si="3"/>
        <v/>
      </c>
    </row>
    <row r="36" spans="2:12" ht="46.5">
      <c r="B36" s="84"/>
      <c r="C36" s="12" t="s">
        <v>4</v>
      </c>
      <c r="D36" s="13" t="s">
        <v>5</v>
      </c>
      <c r="E36" s="21" t="s">
        <v>25</v>
      </c>
      <c r="F36" s="14" t="str">
        <f t="shared" si="0"/>
        <v>NDAME DE PIKINE</v>
      </c>
      <c r="G36" s="16"/>
      <c r="H36" s="16"/>
      <c r="I36" s="14" t="str">
        <f t="shared" si="1"/>
        <v>ZAK MBAO</v>
      </c>
      <c r="J36" s="29" t="s">
        <v>10</v>
      </c>
      <c r="K36" s="3" t="str">
        <f t="shared" si="2"/>
        <v/>
      </c>
      <c r="L36" s="3" t="str">
        <f t="shared" si="3"/>
        <v/>
      </c>
    </row>
    <row r="37" spans="2:12" ht="46.5">
      <c r="B37" s="84"/>
      <c r="C37" s="12" t="s">
        <v>4</v>
      </c>
      <c r="D37" s="13" t="s">
        <v>5</v>
      </c>
      <c r="E37" s="21" t="s">
        <v>22</v>
      </c>
      <c r="F37" s="14" t="str">
        <f t="shared" si="0"/>
        <v>TACO DE RUFISQUE</v>
      </c>
      <c r="G37" s="16"/>
      <c r="H37" s="16"/>
      <c r="I37" s="14" t="str">
        <f t="shared" si="1"/>
        <v>DIAMMO PIKINE</v>
      </c>
      <c r="J37" s="29" t="s">
        <v>7</v>
      </c>
      <c r="K37" s="3" t="str">
        <f t="shared" si="2"/>
        <v/>
      </c>
      <c r="L37" s="3" t="str">
        <f t="shared" si="3"/>
        <v/>
      </c>
    </row>
    <row r="38" spans="2:12" ht="46.5">
      <c r="B38" s="85"/>
      <c r="C38" s="17" t="s">
        <v>4</v>
      </c>
      <c r="D38" s="18" t="s">
        <v>5</v>
      </c>
      <c r="E38" s="22" t="s">
        <v>27</v>
      </c>
      <c r="F38" s="19" t="str">
        <f t="shared" si="0"/>
        <v>YAKAR GW RAIL</v>
      </c>
      <c r="G38" s="20"/>
      <c r="H38" s="20"/>
      <c r="I38" s="19" t="str">
        <f t="shared" si="1"/>
        <v>RDSC</v>
      </c>
      <c r="J38" s="30" t="s">
        <v>24</v>
      </c>
      <c r="K38" s="3" t="str">
        <f t="shared" si="2"/>
        <v/>
      </c>
      <c r="L38" s="3" t="str">
        <f t="shared" si="3"/>
        <v/>
      </c>
    </row>
    <row r="39" spans="2:12" ht="46.5">
      <c r="B39" s="83" t="s">
        <v>43</v>
      </c>
      <c r="C39" s="7" t="s">
        <v>4</v>
      </c>
      <c r="D39" s="8" t="s">
        <v>5</v>
      </c>
      <c r="E39" s="9" t="s">
        <v>7</v>
      </c>
      <c r="F39" s="10" t="str">
        <f t="shared" si="0"/>
        <v>DIAMMO PIKINE</v>
      </c>
      <c r="G39" s="11"/>
      <c r="H39" s="11"/>
      <c r="I39" s="10" t="str">
        <f t="shared" si="1"/>
        <v>YAKAR GW RAIL</v>
      </c>
      <c r="J39" s="24" t="s">
        <v>27</v>
      </c>
      <c r="K39" s="3" t="str">
        <f t="shared" si="2"/>
        <v/>
      </c>
      <c r="L39" s="3" t="str">
        <f t="shared" si="3"/>
        <v/>
      </c>
    </row>
    <row r="40" spans="2:12" ht="46.5">
      <c r="B40" s="84"/>
      <c r="C40" s="12" t="s">
        <v>4</v>
      </c>
      <c r="D40" s="13" t="s">
        <v>5</v>
      </c>
      <c r="E40" s="21" t="s">
        <v>9</v>
      </c>
      <c r="F40" s="14" t="str">
        <f t="shared" si="0"/>
        <v>JOKKO DE PIKINE</v>
      </c>
      <c r="G40" s="15"/>
      <c r="H40" s="15"/>
      <c r="I40" s="14" t="str">
        <f t="shared" si="1"/>
        <v>NDAME DE PIKINE</v>
      </c>
      <c r="J40" s="29" t="s">
        <v>25</v>
      </c>
      <c r="K40" s="3" t="str">
        <f t="shared" si="2"/>
        <v/>
      </c>
      <c r="L40" s="3" t="str">
        <f t="shared" si="3"/>
        <v/>
      </c>
    </row>
    <row r="41" spans="2:12" ht="46.5">
      <c r="B41" s="84"/>
      <c r="C41" s="12" t="s">
        <v>4</v>
      </c>
      <c r="D41" s="13" t="s">
        <v>5</v>
      </c>
      <c r="E41" s="21" t="s">
        <v>21</v>
      </c>
      <c r="F41" s="14" t="str">
        <f t="shared" si="0"/>
        <v>MANGO GUI</v>
      </c>
      <c r="G41" s="16"/>
      <c r="H41" s="16"/>
      <c r="I41" s="14" t="str">
        <f t="shared" si="1"/>
        <v>KEUR MBAYE FALL</v>
      </c>
      <c r="J41" s="29" t="s">
        <v>28</v>
      </c>
      <c r="K41" s="3" t="str">
        <f t="shared" si="2"/>
        <v/>
      </c>
      <c r="L41" s="3" t="str">
        <f t="shared" si="3"/>
        <v/>
      </c>
    </row>
    <row r="42" spans="2:12" ht="46.5">
      <c r="B42" s="84"/>
      <c r="C42" s="12" t="s">
        <v>4</v>
      </c>
      <c r="D42" s="13" t="s">
        <v>5</v>
      </c>
      <c r="E42" s="21" t="s">
        <v>24</v>
      </c>
      <c r="F42" s="14" t="str">
        <f t="shared" si="0"/>
        <v>RDSC</v>
      </c>
      <c r="G42" s="16"/>
      <c r="H42" s="16"/>
      <c r="I42" s="14" t="str">
        <f t="shared" si="1"/>
        <v>DIOUBO DIAMAGEUNE</v>
      </c>
      <c r="J42" s="29" t="s">
        <v>6</v>
      </c>
      <c r="K42" s="3" t="str">
        <f t="shared" si="2"/>
        <v/>
      </c>
      <c r="L42" s="3" t="str">
        <f t="shared" si="3"/>
        <v/>
      </c>
    </row>
    <row r="43" spans="2:12" ht="46.5">
      <c r="B43" s="85"/>
      <c r="C43" s="17" t="s">
        <v>4</v>
      </c>
      <c r="D43" s="18" t="s">
        <v>5</v>
      </c>
      <c r="E43" s="22" t="s">
        <v>10</v>
      </c>
      <c r="F43" s="19" t="str">
        <f t="shared" si="0"/>
        <v>ZAK MBAO</v>
      </c>
      <c r="G43" s="20"/>
      <c r="H43" s="20"/>
      <c r="I43" s="19" t="str">
        <f t="shared" si="1"/>
        <v>TACO DE RUFISQUE</v>
      </c>
      <c r="J43" s="30" t="s">
        <v>22</v>
      </c>
      <c r="K43" s="3" t="str">
        <f t="shared" si="2"/>
        <v/>
      </c>
      <c r="L43" s="3" t="str">
        <f t="shared" si="3"/>
        <v/>
      </c>
    </row>
    <row r="44" spans="2:12" ht="46.5">
      <c r="B44" s="83" t="s">
        <v>44</v>
      </c>
      <c r="C44" s="7" t="s">
        <v>4</v>
      </c>
      <c r="D44" s="8" t="s">
        <v>5</v>
      </c>
      <c r="E44" s="9" t="s">
        <v>6</v>
      </c>
      <c r="F44" s="10" t="str">
        <f t="shared" si="0"/>
        <v>DIOUBO DIAMAGEUNE</v>
      </c>
      <c r="G44" s="11"/>
      <c r="H44" s="11"/>
      <c r="I44" s="10" t="str">
        <f t="shared" si="1"/>
        <v>YAKAR GW RAIL</v>
      </c>
      <c r="J44" s="24" t="s">
        <v>27</v>
      </c>
      <c r="K44" s="3" t="str">
        <f t="shared" si="2"/>
        <v/>
      </c>
      <c r="L44" s="3" t="str">
        <f t="shared" si="3"/>
        <v/>
      </c>
    </row>
    <row r="45" spans="2:12" ht="46.5">
      <c r="B45" s="84"/>
      <c r="C45" s="12" t="s">
        <v>4</v>
      </c>
      <c r="D45" s="13" t="s">
        <v>5</v>
      </c>
      <c r="E45" s="21" t="s">
        <v>28</v>
      </c>
      <c r="F45" s="14" t="str">
        <f t="shared" si="0"/>
        <v>KEUR MBAYE FALL</v>
      </c>
      <c r="G45" s="15"/>
      <c r="H45" s="15"/>
      <c r="I45" s="14" t="str">
        <f t="shared" si="1"/>
        <v>RDSC</v>
      </c>
      <c r="J45" s="29" t="s">
        <v>24</v>
      </c>
      <c r="K45" s="3" t="str">
        <f t="shared" si="2"/>
        <v/>
      </c>
      <c r="L45" s="3" t="str">
        <f t="shared" si="3"/>
        <v/>
      </c>
    </row>
    <row r="46" spans="2:12" ht="46.5">
      <c r="B46" s="84"/>
      <c r="C46" s="12" t="s">
        <v>4</v>
      </c>
      <c r="D46" s="13" t="s">
        <v>5</v>
      </c>
      <c r="E46" s="21" t="s">
        <v>25</v>
      </c>
      <c r="F46" s="14" t="str">
        <f t="shared" si="0"/>
        <v>NDAME DE PIKINE</v>
      </c>
      <c r="G46" s="16"/>
      <c r="H46" s="16"/>
      <c r="I46" s="14" t="str">
        <f t="shared" si="1"/>
        <v>MANGO GUI</v>
      </c>
      <c r="J46" s="29" t="s">
        <v>21</v>
      </c>
      <c r="K46" s="3" t="str">
        <f t="shared" si="2"/>
        <v/>
      </c>
      <c r="L46" s="3" t="str">
        <f t="shared" si="3"/>
        <v/>
      </c>
    </row>
    <row r="47" spans="2:12" ht="46.5">
      <c r="B47" s="84"/>
      <c r="C47" s="12" t="s">
        <v>4</v>
      </c>
      <c r="D47" s="13" t="s">
        <v>5</v>
      </c>
      <c r="E47" s="21" t="s">
        <v>22</v>
      </c>
      <c r="F47" s="14" t="str">
        <f t="shared" si="0"/>
        <v>TACO DE RUFISQUE</v>
      </c>
      <c r="G47" s="16"/>
      <c r="H47" s="16"/>
      <c r="I47" s="14" t="str">
        <f t="shared" si="1"/>
        <v>JOKKO DE PIKINE</v>
      </c>
      <c r="J47" s="29" t="s">
        <v>9</v>
      </c>
      <c r="K47" s="3" t="str">
        <f t="shared" si="2"/>
        <v/>
      </c>
      <c r="L47" s="3" t="str">
        <f t="shared" si="3"/>
        <v/>
      </c>
    </row>
    <row r="48" spans="2:12" ht="46.5">
      <c r="B48" s="85"/>
      <c r="C48" s="17" t="s">
        <v>4</v>
      </c>
      <c r="D48" s="18" t="s">
        <v>5</v>
      </c>
      <c r="E48" s="22" t="s">
        <v>10</v>
      </c>
      <c r="F48" s="19" t="str">
        <f t="shared" si="0"/>
        <v>ZAK MBAO</v>
      </c>
      <c r="G48" s="20"/>
      <c r="H48" s="20"/>
      <c r="I48" s="19" t="str">
        <f t="shared" si="1"/>
        <v>DIAMMO PIKINE</v>
      </c>
      <c r="J48" s="30" t="s">
        <v>7</v>
      </c>
      <c r="K48" s="3" t="str">
        <f t="shared" si="2"/>
        <v/>
      </c>
      <c r="L48" s="3" t="str">
        <f t="shared" si="3"/>
        <v/>
      </c>
    </row>
    <row r="49" spans="2:12" ht="46.5">
      <c r="B49" s="83" t="s">
        <v>45</v>
      </c>
      <c r="C49" s="7" t="s">
        <v>4</v>
      </c>
      <c r="D49" s="8" t="s">
        <v>5</v>
      </c>
      <c r="E49" s="9" t="s">
        <v>7</v>
      </c>
      <c r="F49" s="10" t="str">
        <f t="shared" si="0"/>
        <v>DIAMMO PIKINE</v>
      </c>
      <c r="G49" s="11"/>
      <c r="H49" s="11"/>
      <c r="I49" s="10" t="str">
        <f t="shared" si="1"/>
        <v>ZAK MBAO</v>
      </c>
      <c r="J49" s="24" t="s">
        <v>10</v>
      </c>
      <c r="K49" s="3" t="str">
        <f t="shared" si="2"/>
        <v/>
      </c>
      <c r="L49" s="3" t="str">
        <f t="shared" si="3"/>
        <v/>
      </c>
    </row>
    <row r="50" spans="2:12" ht="46.5">
      <c r="B50" s="84"/>
      <c r="C50" s="12" t="s">
        <v>4</v>
      </c>
      <c r="D50" s="13" t="s">
        <v>5</v>
      </c>
      <c r="E50" s="21" t="s">
        <v>9</v>
      </c>
      <c r="F50" s="14" t="str">
        <f t="shared" si="0"/>
        <v>JOKKO DE PIKINE</v>
      </c>
      <c r="G50" s="15"/>
      <c r="H50" s="15"/>
      <c r="I50" s="14" t="str">
        <f t="shared" si="1"/>
        <v>TACO DE RUFISQUE</v>
      </c>
      <c r="J50" s="29" t="s">
        <v>22</v>
      </c>
      <c r="K50" s="3" t="str">
        <f t="shared" si="2"/>
        <v/>
      </c>
      <c r="L50" s="3" t="str">
        <f t="shared" si="3"/>
        <v/>
      </c>
    </row>
    <row r="51" spans="2:12" ht="46.5">
      <c r="B51" s="84"/>
      <c r="C51" s="12" t="s">
        <v>4</v>
      </c>
      <c r="D51" s="13" t="s">
        <v>5</v>
      </c>
      <c r="E51" s="21" t="s">
        <v>21</v>
      </c>
      <c r="F51" s="14" t="str">
        <f t="shared" si="0"/>
        <v>MANGO GUI</v>
      </c>
      <c r="G51" s="16"/>
      <c r="H51" s="16"/>
      <c r="I51" s="14" t="str">
        <f t="shared" si="1"/>
        <v>NDAME DE PIKINE</v>
      </c>
      <c r="J51" s="29" t="s">
        <v>25</v>
      </c>
      <c r="K51" s="3" t="str">
        <f t="shared" si="2"/>
        <v/>
      </c>
      <c r="L51" s="3" t="str">
        <f t="shared" si="3"/>
        <v/>
      </c>
    </row>
    <row r="52" spans="2:12" ht="46.5">
      <c r="B52" s="84"/>
      <c r="C52" s="12" t="s">
        <v>4</v>
      </c>
      <c r="D52" s="13" t="s">
        <v>5</v>
      </c>
      <c r="E52" s="21" t="s">
        <v>24</v>
      </c>
      <c r="F52" s="14" t="str">
        <f t="shared" si="0"/>
        <v>RDSC</v>
      </c>
      <c r="G52" s="16"/>
      <c r="H52" s="16"/>
      <c r="I52" s="14" t="str">
        <f t="shared" si="1"/>
        <v>KEUR MBAYE FALL</v>
      </c>
      <c r="J52" s="29" t="s">
        <v>28</v>
      </c>
      <c r="K52" s="3" t="str">
        <f t="shared" si="2"/>
        <v/>
      </c>
      <c r="L52" s="3" t="str">
        <f t="shared" si="3"/>
        <v/>
      </c>
    </row>
    <row r="53" spans="2:12" ht="46.5">
      <c r="B53" s="85"/>
      <c r="C53" s="17" t="s">
        <v>4</v>
      </c>
      <c r="D53" s="18" t="s">
        <v>5</v>
      </c>
      <c r="E53" s="22" t="s">
        <v>27</v>
      </c>
      <c r="F53" s="19" t="str">
        <f t="shared" si="0"/>
        <v>YAKAR GW RAIL</v>
      </c>
      <c r="G53" s="20"/>
      <c r="H53" s="20"/>
      <c r="I53" s="19" t="str">
        <f t="shared" si="1"/>
        <v>DIOUBO DIAMAGEUNE</v>
      </c>
      <c r="J53" s="30" t="s">
        <v>6</v>
      </c>
      <c r="K53" s="3" t="str">
        <f t="shared" si="2"/>
        <v/>
      </c>
      <c r="L53" s="3" t="str">
        <f t="shared" si="3"/>
        <v/>
      </c>
    </row>
    <row r="54" spans="2:12" ht="46.5">
      <c r="B54" s="83" t="s">
        <v>46</v>
      </c>
      <c r="C54" s="7" t="s">
        <v>4</v>
      </c>
      <c r="D54" s="8" t="s">
        <v>5</v>
      </c>
      <c r="E54" s="9" t="s">
        <v>6</v>
      </c>
      <c r="F54" s="10" t="str">
        <f t="shared" si="0"/>
        <v>DIOUBO DIAMAGEUNE</v>
      </c>
      <c r="G54" s="11"/>
      <c r="H54" s="11"/>
      <c r="I54" s="10" t="str">
        <f t="shared" si="1"/>
        <v>RDSC</v>
      </c>
      <c r="J54" s="24" t="s">
        <v>24</v>
      </c>
      <c r="K54" s="3" t="str">
        <f t="shared" si="2"/>
        <v/>
      </c>
      <c r="L54" s="3" t="str">
        <f t="shared" si="3"/>
        <v/>
      </c>
    </row>
    <row r="55" spans="2:12" ht="46.5">
      <c r="B55" s="84"/>
      <c r="C55" s="12" t="s">
        <v>4</v>
      </c>
      <c r="D55" s="13" t="s">
        <v>5</v>
      </c>
      <c r="E55" s="21" t="s">
        <v>28</v>
      </c>
      <c r="F55" s="14" t="str">
        <f t="shared" si="0"/>
        <v>KEUR MBAYE FALL</v>
      </c>
      <c r="G55" s="15"/>
      <c r="H55" s="15"/>
      <c r="I55" s="14" t="str">
        <f t="shared" si="1"/>
        <v>MANGO GUI</v>
      </c>
      <c r="J55" s="29" t="s">
        <v>21</v>
      </c>
      <c r="K55" s="3" t="str">
        <f t="shared" si="2"/>
        <v/>
      </c>
      <c r="L55" s="3" t="str">
        <f t="shared" si="3"/>
        <v/>
      </c>
    </row>
    <row r="56" spans="2:12" ht="46.5">
      <c r="B56" s="84"/>
      <c r="C56" s="12" t="s">
        <v>4</v>
      </c>
      <c r="D56" s="13" t="s">
        <v>5</v>
      </c>
      <c r="E56" s="21" t="s">
        <v>25</v>
      </c>
      <c r="F56" s="14" t="str">
        <f t="shared" si="0"/>
        <v>NDAME DE PIKINE</v>
      </c>
      <c r="G56" s="16"/>
      <c r="H56" s="16"/>
      <c r="I56" s="14" t="str">
        <f t="shared" si="1"/>
        <v>JOKKO DE PIKINE</v>
      </c>
      <c r="J56" s="29" t="s">
        <v>9</v>
      </c>
      <c r="K56" s="3" t="str">
        <f t="shared" si="2"/>
        <v/>
      </c>
      <c r="L56" s="3" t="str">
        <f t="shared" si="3"/>
        <v/>
      </c>
    </row>
    <row r="57" spans="2:12" ht="46.5">
      <c r="B57" s="84"/>
      <c r="C57" s="12" t="s">
        <v>4</v>
      </c>
      <c r="D57" s="13" t="s">
        <v>5</v>
      </c>
      <c r="E57" s="21" t="s">
        <v>22</v>
      </c>
      <c r="F57" s="14" t="str">
        <f t="shared" si="0"/>
        <v>TACO DE RUFISQUE</v>
      </c>
      <c r="G57" s="16"/>
      <c r="H57" s="16"/>
      <c r="I57" s="14" t="str">
        <f t="shared" si="1"/>
        <v>ZAK MBAO</v>
      </c>
      <c r="J57" s="29" t="s">
        <v>10</v>
      </c>
      <c r="K57" s="3" t="str">
        <f t="shared" si="2"/>
        <v/>
      </c>
      <c r="L57" s="3" t="str">
        <f t="shared" si="3"/>
        <v/>
      </c>
    </row>
    <row r="58" spans="2:12" ht="46.5">
      <c r="B58" s="85"/>
      <c r="C58" s="17" t="s">
        <v>4</v>
      </c>
      <c r="D58" s="18" t="s">
        <v>5</v>
      </c>
      <c r="E58" s="22" t="s">
        <v>27</v>
      </c>
      <c r="F58" s="19" t="str">
        <f t="shared" si="0"/>
        <v>YAKAR GW RAIL</v>
      </c>
      <c r="G58" s="20"/>
      <c r="H58" s="20"/>
      <c r="I58" s="19" t="str">
        <f t="shared" si="1"/>
        <v>DIAMMO PIKINE</v>
      </c>
      <c r="J58" s="30" t="s">
        <v>7</v>
      </c>
      <c r="K58" s="3" t="str">
        <f t="shared" si="2"/>
        <v/>
      </c>
      <c r="L58" s="3" t="str">
        <f t="shared" si="3"/>
        <v/>
      </c>
    </row>
    <row r="59" spans="2:12" ht="46.5">
      <c r="B59" s="83" t="s">
        <v>47</v>
      </c>
      <c r="C59" s="7" t="s">
        <v>4</v>
      </c>
      <c r="D59" s="8" t="s">
        <v>5</v>
      </c>
      <c r="E59" s="9" t="s">
        <v>7</v>
      </c>
      <c r="F59" s="10" t="str">
        <f t="shared" si="0"/>
        <v>DIAMMO PIKINE</v>
      </c>
      <c r="G59" s="11"/>
      <c r="H59" s="11"/>
      <c r="I59" s="10" t="str">
        <f t="shared" si="1"/>
        <v>TACO DE RUFISQUE</v>
      </c>
      <c r="J59" s="24" t="s">
        <v>22</v>
      </c>
      <c r="K59" s="3" t="str">
        <f t="shared" si="2"/>
        <v/>
      </c>
      <c r="L59" s="3" t="str">
        <f t="shared" si="3"/>
        <v/>
      </c>
    </row>
    <row r="60" spans="2:12" ht="46.5">
      <c r="B60" s="84"/>
      <c r="C60" s="12" t="s">
        <v>4</v>
      </c>
      <c r="D60" s="13" t="s">
        <v>5</v>
      </c>
      <c r="E60" s="21" t="s">
        <v>9</v>
      </c>
      <c r="F60" s="14" t="str">
        <f t="shared" si="0"/>
        <v>JOKKO DE PIKINE</v>
      </c>
      <c r="G60" s="15"/>
      <c r="H60" s="15"/>
      <c r="I60" s="14" t="str">
        <f t="shared" si="1"/>
        <v>KEUR MBAYE FALL</v>
      </c>
      <c r="J60" s="29" t="s">
        <v>28</v>
      </c>
      <c r="K60" s="3" t="str">
        <f t="shared" si="2"/>
        <v/>
      </c>
      <c r="L60" s="3" t="str">
        <f t="shared" si="3"/>
        <v/>
      </c>
    </row>
    <row r="61" spans="2:12" ht="46.5">
      <c r="B61" s="84"/>
      <c r="C61" s="12" t="s">
        <v>4</v>
      </c>
      <c r="D61" s="13" t="s">
        <v>5</v>
      </c>
      <c r="E61" s="21" t="s">
        <v>21</v>
      </c>
      <c r="F61" s="14" t="str">
        <f t="shared" si="0"/>
        <v>MANGO GUI</v>
      </c>
      <c r="G61" s="16"/>
      <c r="H61" s="16"/>
      <c r="I61" s="14" t="str">
        <f t="shared" si="1"/>
        <v>DIOUBO DIAMAGEUNE</v>
      </c>
      <c r="J61" s="29" t="s">
        <v>6</v>
      </c>
      <c r="K61" s="3" t="str">
        <f t="shared" si="2"/>
        <v/>
      </c>
      <c r="L61" s="3" t="str">
        <f t="shared" si="3"/>
        <v/>
      </c>
    </row>
    <row r="62" spans="2:12" ht="46.5">
      <c r="B62" s="84"/>
      <c r="C62" s="12" t="s">
        <v>4</v>
      </c>
      <c r="D62" s="13" t="s">
        <v>5</v>
      </c>
      <c r="E62" s="21" t="s">
        <v>24</v>
      </c>
      <c r="F62" s="14" t="str">
        <f t="shared" si="0"/>
        <v>RDSC</v>
      </c>
      <c r="G62" s="16"/>
      <c r="H62" s="16"/>
      <c r="I62" s="14" t="str">
        <f t="shared" si="1"/>
        <v>YAKAR GW RAIL</v>
      </c>
      <c r="J62" s="29" t="s">
        <v>27</v>
      </c>
      <c r="K62" s="3" t="str">
        <f t="shared" si="2"/>
        <v/>
      </c>
      <c r="L62" s="3" t="str">
        <f t="shared" si="3"/>
        <v/>
      </c>
    </row>
    <row r="63" spans="2:12" ht="46.5">
      <c r="B63" s="85"/>
      <c r="C63" s="17" t="s">
        <v>4</v>
      </c>
      <c r="D63" s="18" t="s">
        <v>5</v>
      </c>
      <c r="E63" s="22" t="s">
        <v>10</v>
      </c>
      <c r="F63" s="19" t="str">
        <f t="shared" si="0"/>
        <v>ZAK MBAO</v>
      </c>
      <c r="G63" s="20"/>
      <c r="H63" s="20"/>
      <c r="I63" s="19" t="str">
        <f t="shared" si="1"/>
        <v>NDAME DE PIKINE</v>
      </c>
      <c r="J63" s="30" t="s">
        <v>25</v>
      </c>
      <c r="K63" s="3" t="str">
        <f t="shared" si="2"/>
        <v/>
      </c>
      <c r="L63" s="3" t="str">
        <f t="shared" si="3"/>
        <v/>
      </c>
    </row>
    <row r="64" spans="2:12" ht="46.5">
      <c r="B64" s="83" t="s">
        <v>48</v>
      </c>
      <c r="C64" s="7" t="s">
        <v>4</v>
      </c>
      <c r="D64" s="8" t="s">
        <v>5</v>
      </c>
      <c r="E64" s="9" t="s">
        <v>6</v>
      </c>
      <c r="F64" s="10" t="str">
        <f t="shared" si="0"/>
        <v>DIOUBO DIAMAGEUNE</v>
      </c>
      <c r="G64" s="11"/>
      <c r="H64" s="11"/>
      <c r="I64" s="10" t="str">
        <f t="shared" si="1"/>
        <v>JOKKO DE PIKINE</v>
      </c>
      <c r="J64" s="24" t="s">
        <v>9</v>
      </c>
      <c r="K64" s="3" t="str">
        <f t="shared" si="2"/>
        <v/>
      </c>
      <c r="L64" s="3" t="str">
        <f t="shared" si="3"/>
        <v/>
      </c>
    </row>
    <row r="65" spans="2:12" ht="46.5">
      <c r="B65" s="84"/>
      <c r="C65" s="12" t="s">
        <v>4</v>
      </c>
      <c r="D65" s="13" t="s">
        <v>5</v>
      </c>
      <c r="E65" s="21" t="s">
        <v>28</v>
      </c>
      <c r="F65" s="14" t="str">
        <f t="shared" si="0"/>
        <v>KEUR MBAYE FALL</v>
      </c>
      <c r="G65" s="15"/>
      <c r="H65" s="15"/>
      <c r="I65" s="14" t="str">
        <f t="shared" si="1"/>
        <v>ZAK MBAO</v>
      </c>
      <c r="J65" s="29" t="s">
        <v>10</v>
      </c>
      <c r="K65" s="3" t="str">
        <f t="shared" si="2"/>
        <v/>
      </c>
      <c r="L65" s="3" t="str">
        <f t="shared" si="3"/>
        <v/>
      </c>
    </row>
    <row r="66" spans="2:12" ht="46.5">
      <c r="B66" s="84"/>
      <c r="C66" s="12" t="s">
        <v>4</v>
      </c>
      <c r="D66" s="13" t="s">
        <v>5</v>
      </c>
      <c r="E66" s="21" t="s">
        <v>25</v>
      </c>
      <c r="F66" s="14" t="str">
        <f t="shared" si="0"/>
        <v>NDAME DE PIKINE</v>
      </c>
      <c r="G66" s="16"/>
      <c r="H66" s="16"/>
      <c r="I66" s="14" t="str">
        <f t="shared" si="1"/>
        <v>TACO DE RUFISQUE</v>
      </c>
      <c r="J66" s="29" t="s">
        <v>22</v>
      </c>
      <c r="K66" s="3" t="str">
        <f t="shared" si="2"/>
        <v/>
      </c>
      <c r="L66" s="3" t="str">
        <f t="shared" si="3"/>
        <v/>
      </c>
    </row>
    <row r="67" spans="2:12" ht="46.5">
      <c r="B67" s="84"/>
      <c r="C67" s="12" t="s">
        <v>4</v>
      </c>
      <c r="D67" s="13" t="s">
        <v>5</v>
      </c>
      <c r="E67" s="21" t="s">
        <v>24</v>
      </c>
      <c r="F67" s="14" t="str">
        <f t="shared" si="0"/>
        <v>RDSC</v>
      </c>
      <c r="G67" s="16"/>
      <c r="H67" s="16"/>
      <c r="I67" s="14" t="str">
        <f t="shared" si="1"/>
        <v>DIAMMO PIKINE</v>
      </c>
      <c r="J67" s="29" t="s">
        <v>7</v>
      </c>
      <c r="K67" s="3" t="str">
        <f t="shared" si="2"/>
        <v/>
      </c>
      <c r="L67" s="3" t="str">
        <f t="shared" si="3"/>
        <v/>
      </c>
    </row>
    <row r="68" spans="2:12" ht="46.5">
      <c r="B68" s="85"/>
      <c r="C68" s="17" t="s">
        <v>4</v>
      </c>
      <c r="D68" s="18" t="s">
        <v>5</v>
      </c>
      <c r="E68" s="22" t="s">
        <v>27</v>
      </c>
      <c r="F68" s="19" t="str">
        <f t="shared" ref="F68:F93" si="12">IFERROR(INDEX(O:O,MATCH(E68,N:N,0)),"")</f>
        <v>YAKAR GW RAIL</v>
      </c>
      <c r="G68" s="20"/>
      <c r="H68" s="20"/>
      <c r="I68" s="19" t="str">
        <f t="shared" ref="I68:I93" si="13">IFERROR(INDEX(O:O,MATCH(J68,N:N,0)),"")</f>
        <v>MANGO GUI</v>
      </c>
      <c r="J68" s="30" t="s">
        <v>21</v>
      </c>
      <c r="K68" s="3" t="str">
        <f t="shared" ref="K68:K93" si="14">IF(G68="","",IF(G68&gt;H68,3,IF(G68=H68,1,0)))</f>
        <v/>
      </c>
      <c r="L68" s="3" t="str">
        <f t="shared" ref="L68:L93" si="15">IF(H68="","",IF(H68&gt;G68,3,IF(H68=G68,1,0)))</f>
        <v/>
      </c>
    </row>
    <row r="69" spans="2:12" ht="46.5">
      <c r="B69" s="83" t="s">
        <v>49</v>
      </c>
      <c r="C69" s="7" t="s">
        <v>4</v>
      </c>
      <c r="D69" s="8" t="s">
        <v>5</v>
      </c>
      <c r="E69" s="9" t="s">
        <v>7</v>
      </c>
      <c r="F69" s="10" t="str">
        <f t="shared" si="12"/>
        <v>DIAMMO PIKINE</v>
      </c>
      <c r="G69" s="11"/>
      <c r="H69" s="11"/>
      <c r="I69" s="10" t="str">
        <f t="shared" si="13"/>
        <v>NDAME DE PIKINE</v>
      </c>
      <c r="J69" s="24" t="s">
        <v>25</v>
      </c>
      <c r="K69" s="3" t="str">
        <f t="shared" si="14"/>
        <v/>
      </c>
      <c r="L69" s="3" t="str">
        <f t="shared" si="15"/>
        <v/>
      </c>
    </row>
    <row r="70" spans="2:12" ht="46.5">
      <c r="B70" s="84"/>
      <c r="C70" s="12" t="s">
        <v>4</v>
      </c>
      <c r="D70" s="13" t="s">
        <v>5</v>
      </c>
      <c r="E70" s="21" t="s">
        <v>9</v>
      </c>
      <c r="F70" s="14" t="str">
        <f t="shared" si="12"/>
        <v>JOKKO DE PIKINE</v>
      </c>
      <c r="G70" s="15"/>
      <c r="H70" s="15"/>
      <c r="I70" s="14" t="str">
        <f t="shared" si="13"/>
        <v>YAKAR GW RAIL</v>
      </c>
      <c r="J70" s="29" t="s">
        <v>27</v>
      </c>
      <c r="K70" s="3" t="str">
        <f t="shared" si="14"/>
        <v/>
      </c>
      <c r="L70" s="3" t="str">
        <f t="shared" si="15"/>
        <v/>
      </c>
    </row>
    <row r="71" spans="2:12" ht="46.5">
      <c r="B71" s="84"/>
      <c r="C71" s="12" t="s">
        <v>4</v>
      </c>
      <c r="D71" s="13" t="s">
        <v>5</v>
      </c>
      <c r="E71" s="21" t="s">
        <v>21</v>
      </c>
      <c r="F71" s="14" t="str">
        <f t="shared" si="12"/>
        <v>MANGO GUI</v>
      </c>
      <c r="G71" s="16"/>
      <c r="H71" s="16"/>
      <c r="I71" s="14" t="str">
        <f t="shared" si="13"/>
        <v>RDSC</v>
      </c>
      <c r="J71" s="29" t="s">
        <v>24</v>
      </c>
      <c r="K71" s="3" t="str">
        <f t="shared" si="14"/>
        <v/>
      </c>
      <c r="L71" s="3" t="str">
        <f t="shared" si="15"/>
        <v/>
      </c>
    </row>
    <row r="72" spans="2:12" ht="46.5">
      <c r="B72" s="84"/>
      <c r="C72" s="12" t="s">
        <v>4</v>
      </c>
      <c r="D72" s="13" t="s">
        <v>5</v>
      </c>
      <c r="E72" s="21" t="s">
        <v>22</v>
      </c>
      <c r="F72" s="14" t="str">
        <f t="shared" si="12"/>
        <v>TACO DE RUFISQUE</v>
      </c>
      <c r="G72" s="16"/>
      <c r="H72" s="16"/>
      <c r="I72" s="14" t="str">
        <f t="shared" si="13"/>
        <v>KEUR MBAYE FALL</v>
      </c>
      <c r="J72" s="29" t="s">
        <v>28</v>
      </c>
      <c r="K72" s="3" t="str">
        <f t="shared" si="14"/>
        <v/>
      </c>
      <c r="L72" s="3" t="str">
        <f t="shared" si="15"/>
        <v/>
      </c>
    </row>
    <row r="73" spans="2:12" ht="46.5">
      <c r="B73" s="85"/>
      <c r="C73" s="17" t="s">
        <v>4</v>
      </c>
      <c r="D73" s="18" t="s">
        <v>5</v>
      </c>
      <c r="E73" s="22" t="s">
        <v>10</v>
      </c>
      <c r="F73" s="19" t="str">
        <f t="shared" si="12"/>
        <v>ZAK MBAO</v>
      </c>
      <c r="G73" s="20"/>
      <c r="H73" s="20"/>
      <c r="I73" s="19" t="str">
        <f t="shared" si="13"/>
        <v>DIOUBO DIAMAGEUNE</v>
      </c>
      <c r="J73" s="30" t="s">
        <v>6</v>
      </c>
      <c r="K73" s="3" t="str">
        <f t="shared" si="14"/>
        <v/>
      </c>
      <c r="L73" s="3" t="str">
        <f t="shared" si="15"/>
        <v/>
      </c>
    </row>
    <row r="74" spans="2:12" ht="46.5">
      <c r="B74" s="83" t="s">
        <v>50</v>
      </c>
      <c r="C74" s="7" t="s">
        <v>4</v>
      </c>
      <c r="D74" s="8" t="s">
        <v>5</v>
      </c>
      <c r="E74" s="9" t="s">
        <v>6</v>
      </c>
      <c r="F74" s="10" t="str">
        <f t="shared" si="12"/>
        <v>DIOUBO DIAMAGEUNE</v>
      </c>
      <c r="G74" s="11"/>
      <c r="H74" s="11"/>
      <c r="I74" s="10" t="str">
        <f t="shared" si="13"/>
        <v>TACO DE RUFISQUE</v>
      </c>
      <c r="J74" s="24" t="s">
        <v>22</v>
      </c>
      <c r="K74" s="3" t="str">
        <f t="shared" si="14"/>
        <v/>
      </c>
      <c r="L74" s="3" t="str">
        <f t="shared" si="15"/>
        <v/>
      </c>
    </row>
    <row r="75" spans="2:12" ht="46.5">
      <c r="B75" s="84"/>
      <c r="C75" s="12" t="s">
        <v>4</v>
      </c>
      <c r="D75" s="13" t="s">
        <v>5</v>
      </c>
      <c r="E75" s="21" t="s">
        <v>28</v>
      </c>
      <c r="F75" s="14" t="str">
        <f t="shared" si="12"/>
        <v>KEUR MBAYE FALL</v>
      </c>
      <c r="G75" s="15"/>
      <c r="H75" s="15"/>
      <c r="I75" s="14" t="str">
        <f t="shared" si="13"/>
        <v>NDAME DE PIKINE</v>
      </c>
      <c r="J75" s="29" t="s">
        <v>25</v>
      </c>
      <c r="K75" s="3" t="str">
        <f t="shared" si="14"/>
        <v/>
      </c>
      <c r="L75" s="3" t="str">
        <f t="shared" si="15"/>
        <v/>
      </c>
    </row>
    <row r="76" spans="2:12" ht="46.5">
      <c r="B76" s="84"/>
      <c r="C76" s="12" t="s">
        <v>4</v>
      </c>
      <c r="D76" s="13" t="s">
        <v>5</v>
      </c>
      <c r="E76" s="21" t="s">
        <v>21</v>
      </c>
      <c r="F76" s="14" t="str">
        <f t="shared" si="12"/>
        <v>MANGO GUI</v>
      </c>
      <c r="G76" s="16"/>
      <c r="H76" s="16"/>
      <c r="I76" s="14" t="str">
        <f t="shared" si="13"/>
        <v>DIAMMO PIKINE</v>
      </c>
      <c r="J76" s="29" t="s">
        <v>7</v>
      </c>
      <c r="K76" s="3" t="str">
        <f t="shared" si="14"/>
        <v/>
      </c>
      <c r="L76" s="3" t="str">
        <f t="shared" si="15"/>
        <v/>
      </c>
    </row>
    <row r="77" spans="2:12" ht="46.5">
      <c r="B77" s="84"/>
      <c r="C77" s="12" t="s">
        <v>4</v>
      </c>
      <c r="D77" s="13" t="s">
        <v>5</v>
      </c>
      <c r="E77" s="21" t="s">
        <v>24</v>
      </c>
      <c r="F77" s="14" t="str">
        <f t="shared" si="12"/>
        <v>RDSC</v>
      </c>
      <c r="G77" s="16"/>
      <c r="H77" s="16"/>
      <c r="I77" s="14" t="str">
        <f t="shared" si="13"/>
        <v>JOKKO DE PIKINE</v>
      </c>
      <c r="J77" s="29" t="s">
        <v>9</v>
      </c>
      <c r="K77" s="3" t="str">
        <f t="shared" si="14"/>
        <v/>
      </c>
      <c r="L77" s="3" t="str">
        <f t="shared" si="15"/>
        <v/>
      </c>
    </row>
    <row r="78" spans="2:12" ht="46.5">
      <c r="B78" s="85"/>
      <c r="C78" s="17" t="s">
        <v>4</v>
      </c>
      <c r="D78" s="18" t="s">
        <v>5</v>
      </c>
      <c r="E78" s="22" t="s">
        <v>27</v>
      </c>
      <c r="F78" s="19" t="str">
        <f t="shared" si="12"/>
        <v>YAKAR GW RAIL</v>
      </c>
      <c r="G78" s="20"/>
      <c r="H78" s="20"/>
      <c r="I78" s="19" t="str">
        <f t="shared" si="13"/>
        <v>ZAK MBAO</v>
      </c>
      <c r="J78" s="30" t="s">
        <v>10</v>
      </c>
      <c r="K78" s="3" t="str">
        <f t="shared" si="14"/>
        <v/>
      </c>
      <c r="L78" s="3" t="str">
        <f t="shared" si="15"/>
        <v/>
      </c>
    </row>
    <row r="79" spans="2:12" ht="46.5">
      <c r="B79" s="83" t="s">
        <v>51</v>
      </c>
      <c r="C79" s="7" t="s">
        <v>4</v>
      </c>
      <c r="D79" s="8" t="s">
        <v>5</v>
      </c>
      <c r="E79" s="9" t="s">
        <v>7</v>
      </c>
      <c r="F79" s="10" t="str">
        <f t="shared" si="12"/>
        <v>DIAMMO PIKINE</v>
      </c>
      <c r="G79" s="11"/>
      <c r="H79" s="11"/>
      <c r="I79" s="10" t="str">
        <f t="shared" si="13"/>
        <v>KEUR MBAYE FALL</v>
      </c>
      <c r="J79" s="24" t="s">
        <v>28</v>
      </c>
      <c r="K79" s="3" t="str">
        <f t="shared" si="14"/>
        <v/>
      </c>
      <c r="L79" s="3" t="str">
        <f t="shared" si="15"/>
        <v/>
      </c>
    </row>
    <row r="80" spans="2:12" ht="46.5">
      <c r="B80" s="84"/>
      <c r="C80" s="12" t="s">
        <v>4</v>
      </c>
      <c r="D80" s="13" t="s">
        <v>5</v>
      </c>
      <c r="E80" s="21" t="s">
        <v>9</v>
      </c>
      <c r="F80" s="14" t="str">
        <f t="shared" si="12"/>
        <v>JOKKO DE PIKINE</v>
      </c>
      <c r="G80" s="15"/>
      <c r="H80" s="15"/>
      <c r="I80" s="14" t="str">
        <f t="shared" si="13"/>
        <v>MANGO GUI</v>
      </c>
      <c r="J80" s="29" t="s">
        <v>21</v>
      </c>
      <c r="K80" s="3" t="str">
        <f t="shared" si="14"/>
        <v/>
      </c>
      <c r="L80" s="3" t="str">
        <f t="shared" si="15"/>
        <v/>
      </c>
    </row>
    <row r="81" spans="2:12" ht="46.5">
      <c r="B81" s="84"/>
      <c r="C81" s="12" t="s">
        <v>4</v>
      </c>
      <c r="D81" s="13" t="s">
        <v>5</v>
      </c>
      <c r="E81" s="21" t="s">
        <v>25</v>
      </c>
      <c r="F81" s="14" t="str">
        <f t="shared" si="12"/>
        <v>NDAME DE PIKINE</v>
      </c>
      <c r="G81" s="16"/>
      <c r="H81" s="16"/>
      <c r="I81" s="14" t="str">
        <f t="shared" si="13"/>
        <v>DIOUBO DIAMAGEUNE</v>
      </c>
      <c r="J81" s="29" t="s">
        <v>6</v>
      </c>
      <c r="K81" s="3" t="str">
        <f t="shared" si="14"/>
        <v/>
      </c>
      <c r="L81" s="3" t="str">
        <f t="shared" si="15"/>
        <v/>
      </c>
    </row>
    <row r="82" spans="2:12" ht="46.5">
      <c r="B82" s="84"/>
      <c r="C82" s="12" t="s">
        <v>4</v>
      </c>
      <c r="D82" s="13" t="s">
        <v>5</v>
      </c>
      <c r="E82" s="21" t="s">
        <v>22</v>
      </c>
      <c r="F82" s="14" t="str">
        <f t="shared" si="12"/>
        <v>TACO DE RUFISQUE</v>
      </c>
      <c r="G82" s="16"/>
      <c r="H82" s="16"/>
      <c r="I82" s="14" t="str">
        <f t="shared" si="13"/>
        <v>YAKAR GW RAIL</v>
      </c>
      <c r="J82" s="29" t="s">
        <v>27</v>
      </c>
      <c r="K82" s="3" t="str">
        <f t="shared" si="14"/>
        <v/>
      </c>
      <c r="L82" s="3" t="str">
        <f t="shared" si="15"/>
        <v/>
      </c>
    </row>
    <row r="83" spans="2:12" ht="46.5">
      <c r="B83" s="85"/>
      <c r="C83" s="17" t="s">
        <v>4</v>
      </c>
      <c r="D83" s="18" t="s">
        <v>5</v>
      </c>
      <c r="E83" s="22" t="s">
        <v>10</v>
      </c>
      <c r="F83" s="19" t="str">
        <f t="shared" si="12"/>
        <v>ZAK MBAO</v>
      </c>
      <c r="G83" s="20"/>
      <c r="H83" s="20"/>
      <c r="I83" s="19" t="str">
        <f t="shared" si="13"/>
        <v>RDSC</v>
      </c>
      <c r="J83" s="30" t="s">
        <v>24</v>
      </c>
      <c r="K83" s="3" t="str">
        <f t="shared" si="14"/>
        <v/>
      </c>
      <c r="L83" s="3" t="str">
        <f t="shared" si="15"/>
        <v/>
      </c>
    </row>
    <row r="84" spans="2:12" ht="46.5">
      <c r="B84" s="83" t="s">
        <v>52</v>
      </c>
      <c r="C84" s="7" t="s">
        <v>4</v>
      </c>
      <c r="D84" s="8" t="s">
        <v>5</v>
      </c>
      <c r="E84" s="9" t="s">
        <v>6</v>
      </c>
      <c r="F84" s="10" t="str">
        <f t="shared" si="12"/>
        <v>DIOUBO DIAMAGEUNE</v>
      </c>
      <c r="G84" s="11"/>
      <c r="H84" s="11"/>
      <c r="I84" s="10" t="str">
        <f t="shared" si="13"/>
        <v>KEUR MBAYE FALL</v>
      </c>
      <c r="J84" s="24" t="s">
        <v>28</v>
      </c>
      <c r="K84" s="3" t="str">
        <f t="shared" si="14"/>
        <v/>
      </c>
      <c r="L84" s="3" t="str">
        <f t="shared" si="15"/>
        <v/>
      </c>
    </row>
    <row r="85" spans="2:12" ht="46.5">
      <c r="B85" s="84"/>
      <c r="C85" s="12" t="s">
        <v>4</v>
      </c>
      <c r="D85" s="13" t="s">
        <v>5</v>
      </c>
      <c r="E85" s="21" t="s">
        <v>9</v>
      </c>
      <c r="F85" s="14" t="str">
        <f t="shared" si="12"/>
        <v>JOKKO DE PIKINE</v>
      </c>
      <c r="G85" s="15"/>
      <c r="H85" s="15"/>
      <c r="I85" s="14" t="str">
        <f t="shared" si="13"/>
        <v>DIAMMO PIKINE</v>
      </c>
      <c r="J85" s="29" t="s">
        <v>7</v>
      </c>
      <c r="K85" s="3" t="str">
        <f t="shared" si="14"/>
        <v/>
      </c>
      <c r="L85" s="3" t="str">
        <f t="shared" si="15"/>
        <v/>
      </c>
    </row>
    <row r="86" spans="2:12" ht="46.5">
      <c r="B86" s="84"/>
      <c r="C86" s="12" t="s">
        <v>4</v>
      </c>
      <c r="D86" s="13" t="s">
        <v>5</v>
      </c>
      <c r="E86" s="21" t="s">
        <v>21</v>
      </c>
      <c r="F86" s="14" t="str">
        <f t="shared" si="12"/>
        <v>MANGO GUI</v>
      </c>
      <c r="G86" s="16"/>
      <c r="H86" s="16"/>
      <c r="I86" s="14" t="str">
        <f t="shared" si="13"/>
        <v>ZAK MBAO</v>
      </c>
      <c r="J86" s="29" t="s">
        <v>10</v>
      </c>
      <c r="K86" s="3" t="str">
        <f t="shared" si="14"/>
        <v/>
      </c>
      <c r="L86" s="3" t="str">
        <f t="shared" si="15"/>
        <v/>
      </c>
    </row>
    <row r="87" spans="2:12" ht="46.5">
      <c r="B87" s="84"/>
      <c r="C87" s="12" t="s">
        <v>4</v>
      </c>
      <c r="D87" s="13" t="s">
        <v>5</v>
      </c>
      <c r="E87" s="21" t="s">
        <v>24</v>
      </c>
      <c r="F87" s="14" t="str">
        <f t="shared" si="12"/>
        <v>RDSC</v>
      </c>
      <c r="G87" s="16"/>
      <c r="H87" s="16"/>
      <c r="I87" s="14" t="str">
        <f t="shared" si="13"/>
        <v>TACO DE RUFISQUE</v>
      </c>
      <c r="J87" s="29" t="s">
        <v>22</v>
      </c>
      <c r="K87" s="3" t="str">
        <f t="shared" si="14"/>
        <v/>
      </c>
      <c r="L87" s="3" t="str">
        <f t="shared" si="15"/>
        <v/>
      </c>
    </row>
    <row r="88" spans="2:12" ht="46.5">
      <c r="B88" s="85"/>
      <c r="C88" s="17" t="s">
        <v>4</v>
      </c>
      <c r="D88" s="18" t="s">
        <v>5</v>
      </c>
      <c r="E88" s="22" t="s">
        <v>27</v>
      </c>
      <c r="F88" s="19" t="str">
        <f t="shared" si="12"/>
        <v>YAKAR GW RAIL</v>
      </c>
      <c r="G88" s="20"/>
      <c r="H88" s="20"/>
      <c r="I88" s="19" t="str">
        <f t="shared" si="13"/>
        <v>NDAME DE PIKINE</v>
      </c>
      <c r="J88" s="30" t="s">
        <v>25</v>
      </c>
      <c r="K88" s="3" t="str">
        <f t="shared" si="14"/>
        <v/>
      </c>
      <c r="L88" s="3" t="str">
        <f t="shared" si="15"/>
        <v/>
      </c>
    </row>
    <row r="89" spans="2:12" ht="46.5">
      <c r="B89" s="83" t="s">
        <v>53</v>
      </c>
      <c r="C89" s="7" t="s">
        <v>4</v>
      </c>
      <c r="D89" s="8" t="s">
        <v>5</v>
      </c>
      <c r="E89" s="9" t="s">
        <v>7</v>
      </c>
      <c r="F89" s="10" t="str">
        <f t="shared" si="12"/>
        <v>DIAMMO PIKINE</v>
      </c>
      <c r="G89" s="11"/>
      <c r="H89" s="11"/>
      <c r="I89" s="10" t="str">
        <f t="shared" si="13"/>
        <v>DIOUBO DIAMAGEUNE</v>
      </c>
      <c r="J89" s="24" t="s">
        <v>6</v>
      </c>
      <c r="K89" s="3" t="str">
        <f t="shared" si="14"/>
        <v/>
      </c>
      <c r="L89" s="3" t="str">
        <f t="shared" si="15"/>
        <v/>
      </c>
    </row>
    <row r="90" spans="2:12" ht="46.5">
      <c r="B90" s="84"/>
      <c r="C90" s="12" t="s">
        <v>4</v>
      </c>
      <c r="D90" s="13" t="s">
        <v>5</v>
      </c>
      <c r="E90" s="21" t="s">
        <v>28</v>
      </c>
      <c r="F90" s="14" t="str">
        <f t="shared" si="12"/>
        <v>KEUR MBAYE FALL</v>
      </c>
      <c r="G90" s="15"/>
      <c r="H90" s="15"/>
      <c r="I90" s="14" t="str">
        <f t="shared" si="13"/>
        <v>YAKAR GW RAIL</v>
      </c>
      <c r="J90" s="29" t="s">
        <v>27</v>
      </c>
      <c r="K90" s="3" t="str">
        <f t="shared" si="14"/>
        <v/>
      </c>
      <c r="L90" s="3" t="str">
        <f t="shared" si="15"/>
        <v/>
      </c>
    </row>
    <row r="91" spans="2:12" ht="46.5">
      <c r="B91" s="84"/>
      <c r="C91" s="12" t="s">
        <v>4</v>
      </c>
      <c r="D91" s="13" t="s">
        <v>5</v>
      </c>
      <c r="E91" s="21" t="s">
        <v>25</v>
      </c>
      <c r="F91" s="14" t="str">
        <f t="shared" si="12"/>
        <v>NDAME DE PIKINE</v>
      </c>
      <c r="G91" s="16"/>
      <c r="H91" s="16"/>
      <c r="I91" s="14" t="str">
        <f t="shared" si="13"/>
        <v>RDSC</v>
      </c>
      <c r="J91" s="29" t="s">
        <v>24</v>
      </c>
      <c r="K91" s="3" t="str">
        <f t="shared" si="14"/>
        <v/>
      </c>
      <c r="L91" s="3" t="str">
        <f t="shared" si="15"/>
        <v/>
      </c>
    </row>
    <row r="92" spans="2:12" ht="46.5">
      <c r="B92" s="84"/>
      <c r="C92" s="12" t="s">
        <v>4</v>
      </c>
      <c r="D92" s="13" t="s">
        <v>5</v>
      </c>
      <c r="E92" s="21" t="s">
        <v>22</v>
      </c>
      <c r="F92" s="14" t="str">
        <f t="shared" si="12"/>
        <v>TACO DE RUFISQUE</v>
      </c>
      <c r="G92" s="16"/>
      <c r="H92" s="16"/>
      <c r="I92" s="14" t="str">
        <f t="shared" si="13"/>
        <v>MANGO GUI</v>
      </c>
      <c r="J92" s="29" t="s">
        <v>21</v>
      </c>
      <c r="K92" s="3" t="str">
        <f t="shared" si="14"/>
        <v/>
      </c>
      <c r="L92" s="3" t="str">
        <f t="shared" si="15"/>
        <v/>
      </c>
    </row>
    <row r="93" spans="2:12" ht="46.5">
      <c r="B93" s="85"/>
      <c r="C93" s="17" t="s">
        <v>4</v>
      </c>
      <c r="D93" s="18" t="s">
        <v>5</v>
      </c>
      <c r="E93" s="22" t="s">
        <v>10</v>
      </c>
      <c r="F93" s="19" t="str">
        <f t="shared" si="12"/>
        <v>ZAK MBAO</v>
      </c>
      <c r="G93" s="20"/>
      <c r="H93" s="20"/>
      <c r="I93" s="19" t="str">
        <f t="shared" si="13"/>
        <v>JOKKO DE PIKINE</v>
      </c>
      <c r="J93" s="30" t="s">
        <v>9</v>
      </c>
      <c r="K93" s="3" t="str">
        <f t="shared" si="14"/>
        <v/>
      </c>
      <c r="L93" s="3" t="str">
        <f t="shared" si="15"/>
        <v/>
      </c>
    </row>
  </sheetData>
  <sortState xmlns:xlrd2="http://schemas.microsoft.com/office/spreadsheetml/2017/richdata2" ref="O6:O15">
    <sortCondition ref="O6"/>
  </sortState>
  <mergeCells count="21">
    <mergeCell ref="C3:J3"/>
    <mergeCell ref="O3:X3"/>
    <mergeCell ref="O4:X4"/>
    <mergeCell ref="B4:B8"/>
    <mergeCell ref="B9:B13"/>
    <mergeCell ref="B14:B18"/>
    <mergeCell ref="B19:B23"/>
    <mergeCell ref="B24:B28"/>
    <mergeCell ref="B29:B33"/>
    <mergeCell ref="B34:B38"/>
    <mergeCell ref="B39:B43"/>
    <mergeCell ref="B44:B48"/>
    <mergeCell ref="B49:B53"/>
    <mergeCell ref="B54:B58"/>
    <mergeCell ref="B59:B63"/>
    <mergeCell ref="B89:B93"/>
    <mergeCell ref="B64:B68"/>
    <mergeCell ref="B69:B73"/>
    <mergeCell ref="B74:B78"/>
    <mergeCell ref="B79:B83"/>
    <mergeCell ref="B84:B88"/>
  </mergeCells>
  <pageMargins left="0.7" right="0.7" top="0.75" bottom="0.75" header="0.3" footer="0.3"/>
  <pageSetup paperSize="9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>
    <tabColor theme="4"/>
  </sheetPr>
  <dimension ref="B3:X93"/>
  <sheetViews>
    <sheetView zoomScale="60" zoomScaleNormal="60" workbookViewId="0">
      <selection activeCell="M3" sqref="M3"/>
    </sheetView>
  </sheetViews>
  <sheetFormatPr defaultColWidth="11" defaultRowHeight="27"/>
  <cols>
    <col min="1" max="1" width="4.28515625" customWidth="1"/>
    <col min="2" max="2" width="21.28515625" style="1" customWidth="1"/>
    <col min="3" max="3" width="12" style="1" customWidth="1"/>
    <col min="4" max="4" width="15.5703125" style="1" customWidth="1"/>
    <col min="5" max="5" width="7.42578125" style="2" hidden="1" customWidth="1"/>
    <col min="6" max="6" width="49.7109375" style="1" customWidth="1"/>
    <col min="7" max="8" width="5.5703125" style="1" customWidth="1"/>
    <col min="9" max="9" width="49.7109375" style="1" customWidth="1"/>
    <col min="10" max="10" width="0.28515625" style="2" customWidth="1"/>
    <col min="11" max="11" width="0.42578125" style="3" customWidth="1"/>
    <col min="12" max="12" width="11.42578125" style="3" hidden="1" customWidth="1"/>
    <col min="13" max="13" width="19.42578125" style="3" customWidth="1"/>
    <col min="14" max="14" width="4.85546875" style="4" hidden="1" customWidth="1"/>
    <col min="15" max="15" width="49.7109375" style="5" customWidth="1"/>
    <col min="16" max="16" width="10.5703125" style="1" customWidth="1"/>
    <col min="17" max="17" width="10" style="1" customWidth="1"/>
    <col min="18" max="18" width="7.85546875" style="1" customWidth="1"/>
    <col min="19" max="23" width="7.7109375" style="1" customWidth="1"/>
    <col min="24" max="24" width="9.7109375" style="1" hidden="1" customWidth="1"/>
  </cols>
  <sheetData>
    <row r="3" spans="2:24" ht="66" customHeight="1">
      <c r="B3" s="6" t="s">
        <v>0</v>
      </c>
      <c r="C3" s="86" t="s">
        <v>1</v>
      </c>
      <c r="D3" s="87"/>
      <c r="E3" s="87"/>
      <c r="F3" s="87"/>
      <c r="G3" s="87"/>
      <c r="H3" s="87"/>
      <c r="I3" s="87"/>
      <c r="J3" s="88"/>
      <c r="N3" s="23"/>
      <c r="O3" s="86" t="s">
        <v>2</v>
      </c>
      <c r="P3" s="87"/>
      <c r="Q3" s="87"/>
      <c r="R3" s="87"/>
      <c r="S3" s="87"/>
      <c r="T3" s="87"/>
      <c r="U3" s="87"/>
      <c r="V3" s="87"/>
      <c r="W3" s="87"/>
      <c r="X3" s="87"/>
    </row>
    <row r="4" spans="2:24" ht="46.5">
      <c r="B4" s="83" t="s">
        <v>3</v>
      </c>
      <c r="C4" s="7" t="s">
        <v>4</v>
      </c>
      <c r="D4" s="8" t="s">
        <v>5</v>
      </c>
      <c r="E4" s="9" t="s">
        <v>6</v>
      </c>
      <c r="F4" s="10" t="str">
        <f t="shared" ref="F4:F67" si="0">IFERROR(INDEX(O:O,MATCH(E4,N:N,0)),"")</f>
        <v>CITE PORT</v>
      </c>
      <c r="G4" s="11"/>
      <c r="H4" s="11"/>
      <c r="I4" s="10" t="str">
        <f t="shared" ref="I4:I67" si="1">IFERROR(INDEX(O:O,MATCH(J4,N:N,0)),"")</f>
        <v>BARADA</v>
      </c>
      <c r="J4" s="24" t="s">
        <v>7</v>
      </c>
      <c r="K4" s="3" t="str">
        <f t="shared" ref="K4:K67" si="2">IF(G4="","",IF(G4&gt;H4,3,IF(G4=H4,1,0)))</f>
        <v/>
      </c>
      <c r="L4" s="3" t="str">
        <f t="shared" ref="L4:L67" si="3">IF(H4="","",IF(H4&gt;G4,3,IF(H4=G4,1,0)))</f>
        <v/>
      </c>
      <c r="N4" s="23"/>
      <c r="O4" s="89" t="s">
        <v>8</v>
      </c>
      <c r="P4" s="89"/>
      <c r="Q4" s="89"/>
      <c r="R4" s="89"/>
      <c r="S4" s="89"/>
      <c r="T4" s="89"/>
      <c r="U4" s="89"/>
      <c r="V4" s="89"/>
      <c r="W4" s="89"/>
      <c r="X4" s="89"/>
    </row>
    <row r="5" spans="2:24" ht="46.5">
      <c r="B5" s="84"/>
      <c r="C5" s="12" t="s">
        <v>4</v>
      </c>
      <c r="D5" s="13" t="s">
        <v>5</v>
      </c>
      <c r="E5" s="21" t="s">
        <v>9</v>
      </c>
      <c r="F5" s="14" t="str">
        <f t="shared" si="0"/>
        <v>CONACHAP</v>
      </c>
      <c r="G5" s="15"/>
      <c r="H5" s="15"/>
      <c r="I5" s="14" t="str">
        <f t="shared" si="1"/>
        <v>YOFF</v>
      </c>
      <c r="J5" s="29" t="s">
        <v>10</v>
      </c>
      <c r="K5" s="3" t="str">
        <f t="shared" si="2"/>
        <v/>
      </c>
      <c r="L5" s="3" t="str">
        <f t="shared" si="3"/>
        <v/>
      </c>
      <c r="N5" s="23"/>
      <c r="O5" s="25" t="s">
        <v>11</v>
      </c>
      <c r="P5" s="26" t="s">
        <v>12</v>
      </c>
      <c r="Q5" s="33" t="s">
        <v>13</v>
      </c>
      <c r="R5" s="34" t="s">
        <v>14</v>
      </c>
      <c r="S5" s="34" t="s">
        <v>15</v>
      </c>
      <c r="T5" s="34" t="s">
        <v>16</v>
      </c>
      <c r="U5" s="34" t="s">
        <v>17</v>
      </c>
      <c r="V5" s="34" t="s">
        <v>18</v>
      </c>
      <c r="W5" s="35" t="s">
        <v>19</v>
      </c>
      <c r="X5" s="35" t="s">
        <v>20</v>
      </c>
    </row>
    <row r="6" spans="2:24" ht="46.5">
      <c r="B6" s="84"/>
      <c r="C6" s="12" t="s">
        <v>4</v>
      </c>
      <c r="D6" s="13" t="s">
        <v>5</v>
      </c>
      <c r="E6" s="21" t="s">
        <v>21</v>
      </c>
      <c r="F6" s="14" t="str">
        <f t="shared" si="0"/>
        <v>DIOUBO</v>
      </c>
      <c r="G6" s="16"/>
      <c r="H6" s="16"/>
      <c r="I6" s="14" t="str">
        <f t="shared" si="1"/>
        <v>RADIDIOU LEONA</v>
      </c>
      <c r="J6" s="29" t="s">
        <v>22</v>
      </c>
      <c r="K6" s="3" t="str">
        <f t="shared" si="2"/>
        <v/>
      </c>
      <c r="L6" s="3" t="str">
        <f t="shared" si="3"/>
        <v/>
      </c>
      <c r="N6" s="23" t="s">
        <v>7</v>
      </c>
      <c r="O6" s="27" t="s">
        <v>64</v>
      </c>
      <c r="P6" s="28">
        <f>RANK(X6,X6:X15)</f>
        <v>1</v>
      </c>
      <c r="Q6" s="36">
        <f t="shared" ref="Q6:Q15" si="4">(R6*3)+S6</f>
        <v>0</v>
      </c>
      <c r="R6" s="23">
        <f t="shared" ref="R6:R15" si="5">COUNTIFS(E:E,N6,K:K,3)+COUNTIFS(J:J,N6,L:L,3)</f>
        <v>0</v>
      </c>
      <c r="S6" s="23">
        <f t="shared" ref="S6:S15" si="6">COUNTIFS(E:E,N6,K:K,1)+COUNTIFS(J:J,N6,L:L,1)</f>
        <v>0</v>
      </c>
      <c r="T6" s="23">
        <f t="shared" ref="T6:T15" si="7">COUNTIFS(E:E,N6,K:K,0)+COUNTIFS(J:J,N6,L:L,0)</f>
        <v>0</v>
      </c>
      <c r="U6" s="23">
        <f t="shared" ref="U6:U15" si="8">SUMIF(E:E,N6,G:G)+SUMIF(J:J,N6,H:H)</f>
        <v>0</v>
      </c>
      <c r="V6" s="23">
        <f t="shared" ref="V6:V15" si="9">SUMIF(E:E,N6,H:H)+SUMIF(J:J,N6,G:G)</f>
        <v>0</v>
      </c>
      <c r="W6" s="37">
        <f>U6-V6</f>
        <v>0</v>
      </c>
      <c r="X6" s="38">
        <f>(Q6*1000)+(W6*100)+(U6*10)</f>
        <v>0</v>
      </c>
    </row>
    <row r="7" spans="2:24" ht="46.5">
      <c r="B7" s="84"/>
      <c r="C7" s="12" t="s">
        <v>4</v>
      </c>
      <c r="D7" s="13" t="s">
        <v>5</v>
      </c>
      <c r="E7" s="21" t="s">
        <v>24</v>
      </c>
      <c r="F7" s="14" t="str">
        <f t="shared" si="0"/>
        <v>GOREE</v>
      </c>
      <c r="G7" s="16"/>
      <c r="H7" s="16"/>
      <c r="I7" s="14" t="str">
        <f t="shared" si="1"/>
        <v>GAALE GUI</v>
      </c>
      <c r="J7" s="29" t="s">
        <v>25</v>
      </c>
      <c r="K7" s="3" t="str">
        <f t="shared" si="2"/>
        <v/>
      </c>
      <c r="L7" s="3" t="str">
        <f t="shared" si="3"/>
        <v/>
      </c>
      <c r="N7" s="23" t="s">
        <v>6</v>
      </c>
      <c r="O7" s="27" t="s">
        <v>65</v>
      </c>
      <c r="P7" s="28">
        <f>RANK(X7,X6:X15)</f>
        <v>1</v>
      </c>
      <c r="Q7" s="36">
        <f t="shared" si="4"/>
        <v>0</v>
      </c>
      <c r="R7" s="23">
        <f t="shared" si="5"/>
        <v>0</v>
      </c>
      <c r="S7" s="23">
        <f t="shared" si="6"/>
        <v>0</v>
      </c>
      <c r="T7" s="23">
        <f t="shared" si="7"/>
        <v>0</v>
      </c>
      <c r="U7" s="23">
        <f t="shared" si="8"/>
        <v>0</v>
      </c>
      <c r="V7" s="23">
        <f t="shared" si="9"/>
        <v>0</v>
      </c>
      <c r="W7" s="37">
        <f t="shared" ref="W7:W15" si="10">U7-V7</f>
        <v>0</v>
      </c>
      <c r="X7" s="39">
        <f t="shared" ref="X7:X15" si="11">(Q7*1000)+(W7*100)+(U7*10)</f>
        <v>0</v>
      </c>
    </row>
    <row r="8" spans="2:24" ht="46.5">
      <c r="B8" s="85"/>
      <c r="C8" s="17" t="s">
        <v>4</v>
      </c>
      <c r="D8" s="18" t="s">
        <v>5</v>
      </c>
      <c r="E8" s="22" t="s">
        <v>27</v>
      </c>
      <c r="F8" s="19" t="str">
        <f t="shared" si="0"/>
        <v>VILLE DE DAKAR</v>
      </c>
      <c r="G8" s="20"/>
      <c r="H8" s="20"/>
      <c r="I8" s="19" t="str">
        <f t="shared" si="1"/>
        <v>DARROU</v>
      </c>
      <c r="J8" s="30" t="s">
        <v>28</v>
      </c>
      <c r="K8" s="3" t="str">
        <f t="shared" si="2"/>
        <v/>
      </c>
      <c r="L8" s="3" t="str">
        <f t="shared" si="3"/>
        <v/>
      </c>
      <c r="N8" s="23" t="s">
        <v>9</v>
      </c>
      <c r="O8" s="27" t="s">
        <v>66</v>
      </c>
      <c r="P8" s="28">
        <f>RANK(X8,X6:X15)</f>
        <v>1</v>
      </c>
      <c r="Q8" s="36">
        <f t="shared" si="4"/>
        <v>0</v>
      </c>
      <c r="R8" s="23">
        <f t="shared" si="5"/>
        <v>0</v>
      </c>
      <c r="S8" s="23">
        <f t="shared" si="6"/>
        <v>0</v>
      </c>
      <c r="T8" s="23">
        <f t="shared" si="7"/>
        <v>0</v>
      </c>
      <c r="U8" s="23">
        <f t="shared" si="8"/>
        <v>0</v>
      </c>
      <c r="V8" s="23">
        <f t="shared" si="9"/>
        <v>0</v>
      </c>
      <c r="W8" s="37">
        <f t="shared" si="10"/>
        <v>0</v>
      </c>
      <c r="X8" s="39">
        <f t="shared" si="11"/>
        <v>0</v>
      </c>
    </row>
    <row r="9" spans="2:24" ht="46.5">
      <c r="B9" s="83" t="s">
        <v>30</v>
      </c>
      <c r="C9" s="7" t="s">
        <v>4</v>
      </c>
      <c r="D9" s="8" t="s">
        <v>5</v>
      </c>
      <c r="E9" s="9" t="s">
        <v>7</v>
      </c>
      <c r="F9" s="10" t="str">
        <f t="shared" si="0"/>
        <v>BARADA</v>
      </c>
      <c r="G9" s="11"/>
      <c r="H9" s="11"/>
      <c r="I9" s="10" t="str">
        <f t="shared" si="1"/>
        <v>CONACHAP</v>
      </c>
      <c r="J9" s="24" t="s">
        <v>9</v>
      </c>
      <c r="K9" s="3" t="str">
        <f t="shared" si="2"/>
        <v/>
      </c>
      <c r="L9" s="3" t="str">
        <f t="shared" si="3"/>
        <v/>
      </c>
      <c r="N9" s="23" t="s">
        <v>28</v>
      </c>
      <c r="O9" s="27" t="s">
        <v>67</v>
      </c>
      <c r="P9" s="28">
        <f>RANK(X9,X6:X15)</f>
        <v>1</v>
      </c>
      <c r="Q9" s="36">
        <f t="shared" si="4"/>
        <v>0</v>
      </c>
      <c r="R9" s="23">
        <f t="shared" si="5"/>
        <v>0</v>
      </c>
      <c r="S9" s="23">
        <f t="shared" si="6"/>
        <v>0</v>
      </c>
      <c r="T9" s="23">
        <f t="shared" si="7"/>
        <v>0</v>
      </c>
      <c r="U9" s="23">
        <f t="shared" si="8"/>
        <v>0</v>
      </c>
      <c r="V9" s="23">
        <f t="shared" si="9"/>
        <v>0</v>
      </c>
      <c r="W9" s="37">
        <f t="shared" si="10"/>
        <v>0</v>
      </c>
      <c r="X9" s="39">
        <f t="shared" si="11"/>
        <v>0</v>
      </c>
    </row>
    <row r="10" spans="2:24" ht="46.5">
      <c r="B10" s="84"/>
      <c r="C10" s="12" t="s">
        <v>4</v>
      </c>
      <c r="D10" s="13" t="s">
        <v>5</v>
      </c>
      <c r="E10" s="21" t="s">
        <v>28</v>
      </c>
      <c r="F10" s="14" t="str">
        <f t="shared" si="0"/>
        <v>DARROU</v>
      </c>
      <c r="G10" s="15"/>
      <c r="H10" s="15"/>
      <c r="I10" s="14" t="str">
        <f t="shared" si="1"/>
        <v>CITE PORT</v>
      </c>
      <c r="J10" s="29" t="s">
        <v>6</v>
      </c>
      <c r="K10" s="3" t="str">
        <f t="shared" si="2"/>
        <v/>
      </c>
      <c r="L10" s="3" t="str">
        <f t="shared" si="3"/>
        <v/>
      </c>
      <c r="N10" s="23" t="s">
        <v>21</v>
      </c>
      <c r="O10" s="27" t="s">
        <v>68</v>
      </c>
      <c r="P10" s="28">
        <f>RANK(X10,X6:X15)</f>
        <v>1</v>
      </c>
      <c r="Q10" s="36">
        <f t="shared" si="4"/>
        <v>0</v>
      </c>
      <c r="R10" s="23">
        <f t="shared" si="5"/>
        <v>0</v>
      </c>
      <c r="S10" s="23">
        <f t="shared" si="6"/>
        <v>0</v>
      </c>
      <c r="T10" s="23">
        <f t="shared" si="7"/>
        <v>0</v>
      </c>
      <c r="U10" s="23">
        <f t="shared" si="8"/>
        <v>0</v>
      </c>
      <c r="V10" s="23">
        <f t="shared" si="9"/>
        <v>0</v>
      </c>
      <c r="W10" s="37">
        <f t="shared" si="10"/>
        <v>0</v>
      </c>
      <c r="X10" s="39">
        <f t="shared" si="11"/>
        <v>0</v>
      </c>
    </row>
    <row r="11" spans="2:24" ht="46.5">
      <c r="B11" s="84"/>
      <c r="C11" s="12" t="s">
        <v>4</v>
      </c>
      <c r="D11" s="13" t="s">
        <v>5</v>
      </c>
      <c r="E11" s="21" t="s">
        <v>25</v>
      </c>
      <c r="F11" s="14" t="str">
        <f t="shared" si="0"/>
        <v>GAALE GUI</v>
      </c>
      <c r="G11" s="16"/>
      <c r="H11" s="16"/>
      <c r="I11" s="14" t="str">
        <f t="shared" si="1"/>
        <v>VILLE DE DAKAR</v>
      </c>
      <c r="J11" s="29" t="s">
        <v>27</v>
      </c>
      <c r="K11" s="3" t="str">
        <f t="shared" si="2"/>
        <v/>
      </c>
      <c r="L11" s="3" t="str">
        <f t="shared" si="3"/>
        <v/>
      </c>
      <c r="N11" s="23" t="s">
        <v>25</v>
      </c>
      <c r="O11" s="27" t="s">
        <v>69</v>
      </c>
      <c r="P11" s="28">
        <f>RANK(X11,X6:X15)</f>
        <v>1</v>
      </c>
      <c r="Q11" s="36">
        <f t="shared" si="4"/>
        <v>0</v>
      </c>
      <c r="R11" s="23">
        <f t="shared" si="5"/>
        <v>0</v>
      </c>
      <c r="S11" s="23">
        <f t="shared" si="6"/>
        <v>0</v>
      </c>
      <c r="T11" s="23">
        <f t="shared" si="7"/>
        <v>0</v>
      </c>
      <c r="U11" s="23">
        <f t="shared" si="8"/>
        <v>0</v>
      </c>
      <c r="V11" s="23">
        <f t="shared" si="9"/>
        <v>0</v>
      </c>
      <c r="W11" s="37">
        <f t="shared" si="10"/>
        <v>0</v>
      </c>
      <c r="X11" s="39">
        <f t="shared" si="11"/>
        <v>0</v>
      </c>
    </row>
    <row r="12" spans="2:24" ht="46.5">
      <c r="B12" s="84"/>
      <c r="C12" s="12" t="s">
        <v>4</v>
      </c>
      <c r="D12" s="13" t="s">
        <v>5</v>
      </c>
      <c r="E12" s="21" t="s">
        <v>22</v>
      </c>
      <c r="F12" s="14" t="str">
        <f t="shared" si="0"/>
        <v>RADIDIOU LEONA</v>
      </c>
      <c r="G12" s="16"/>
      <c r="H12" s="16"/>
      <c r="I12" s="14" t="str">
        <f t="shared" si="1"/>
        <v>GOREE</v>
      </c>
      <c r="J12" s="29" t="s">
        <v>24</v>
      </c>
      <c r="K12" s="3" t="str">
        <f t="shared" si="2"/>
        <v/>
      </c>
      <c r="L12" s="3" t="str">
        <f t="shared" si="3"/>
        <v/>
      </c>
      <c r="N12" s="23" t="s">
        <v>24</v>
      </c>
      <c r="O12" s="27" t="s">
        <v>70</v>
      </c>
      <c r="P12" s="28">
        <f>RANK(X12,X6:X15)</f>
        <v>1</v>
      </c>
      <c r="Q12" s="36">
        <f t="shared" si="4"/>
        <v>0</v>
      </c>
      <c r="R12" s="23">
        <f t="shared" si="5"/>
        <v>0</v>
      </c>
      <c r="S12" s="23">
        <f t="shared" si="6"/>
        <v>0</v>
      </c>
      <c r="T12" s="23">
        <f t="shared" si="7"/>
        <v>0</v>
      </c>
      <c r="U12" s="23">
        <f t="shared" si="8"/>
        <v>0</v>
      </c>
      <c r="V12" s="23">
        <f t="shared" si="9"/>
        <v>0</v>
      </c>
      <c r="W12" s="37">
        <f t="shared" si="10"/>
        <v>0</v>
      </c>
      <c r="X12" s="39">
        <f t="shared" si="11"/>
        <v>0</v>
      </c>
    </row>
    <row r="13" spans="2:24" ht="46.5">
      <c r="B13" s="85"/>
      <c r="C13" s="17" t="s">
        <v>4</v>
      </c>
      <c r="D13" s="18" t="s">
        <v>5</v>
      </c>
      <c r="E13" s="22" t="s">
        <v>10</v>
      </c>
      <c r="F13" s="19" t="str">
        <f t="shared" si="0"/>
        <v>YOFF</v>
      </c>
      <c r="G13" s="20"/>
      <c r="H13" s="20"/>
      <c r="I13" s="19" t="str">
        <f t="shared" si="1"/>
        <v>DIOUBO</v>
      </c>
      <c r="J13" s="30" t="s">
        <v>21</v>
      </c>
      <c r="K13" s="3" t="str">
        <f t="shared" si="2"/>
        <v/>
      </c>
      <c r="L13" s="3" t="str">
        <f t="shared" si="3"/>
        <v/>
      </c>
      <c r="N13" s="23" t="s">
        <v>22</v>
      </c>
      <c r="O13" s="27" t="s">
        <v>71</v>
      </c>
      <c r="P13" s="28">
        <f>RANK(X13,X6:X15)</f>
        <v>1</v>
      </c>
      <c r="Q13" s="36">
        <f t="shared" si="4"/>
        <v>0</v>
      </c>
      <c r="R13" s="23">
        <f t="shared" si="5"/>
        <v>0</v>
      </c>
      <c r="S13" s="23">
        <f t="shared" si="6"/>
        <v>0</v>
      </c>
      <c r="T13" s="23">
        <f t="shared" si="7"/>
        <v>0</v>
      </c>
      <c r="U13" s="23">
        <f t="shared" si="8"/>
        <v>0</v>
      </c>
      <c r="V13" s="23">
        <f t="shared" si="9"/>
        <v>0</v>
      </c>
      <c r="W13" s="37">
        <f t="shared" si="10"/>
        <v>0</v>
      </c>
      <c r="X13" s="39">
        <f t="shared" si="11"/>
        <v>0</v>
      </c>
    </row>
    <row r="14" spans="2:24" ht="46.5">
      <c r="B14" s="83" t="s">
        <v>36</v>
      </c>
      <c r="C14" s="7" t="s">
        <v>4</v>
      </c>
      <c r="D14" s="8" t="s">
        <v>5</v>
      </c>
      <c r="E14" s="9" t="s">
        <v>6</v>
      </c>
      <c r="F14" s="10" t="str">
        <f t="shared" si="0"/>
        <v>CITE PORT</v>
      </c>
      <c r="G14" s="11"/>
      <c r="H14" s="11"/>
      <c r="I14" s="10" t="str">
        <f t="shared" si="1"/>
        <v>GAALE GUI</v>
      </c>
      <c r="J14" s="24" t="s">
        <v>25</v>
      </c>
      <c r="K14" s="3" t="str">
        <f t="shared" si="2"/>
        <v/>
      </c>
      <c r="L14" s="3" t="str">
        <f t="shared" si="3"/>
        <v/>
      </c>
      <c r="N14" s="23" t="s">
        <v>27</v>
      </c>
      <c r="O14" s="27" t="s">
        <v>72</v>
      </c>
      <c r="P14" s="28">
        <f>RANK(X14,X6:X15)</f>
        <v>1</v>
      </c>
      <c r="Q14" s="36">
        <f t="shared" si="4"/>
        <v>0</v>
      </c>
      <c r="R14" s="23">
        <f t="shared" si="5"/>
        <v>0</v>
      </c>
      <c r="S14" s="23">
        <f t="shared" si="6"/>
        <v>0</v>
      </c>
      <c r="T14" s="23">
        <f t="shared" si="7"/>
        <v>0</v>
      </c>
      <c r="U14" s="23">
        <f t="shared" si="8"/>
        <v>0</v>
      </c>
      <c r="V14" s="23">
        <f t="shared" si="9"/>
        <v>0</v>
      </c>
      <c r="W14" s="37">
        <f t="shared" si="10"/>
        <v>0</v>
      </c>
      <c r="X14" s="39">
        <f t="shared" si="11"/>
        <v>0</v>
      </c>
    </row>
    <row r="15" spans="2:24" ht="46.5">
      <c r="B15" s="84"/>
      <c r="C15" s="12" t="s">
        <v>4</v>
      </c>
      <c r="D15" s="13" t="s">
        <v>5</v>
      </c>
      <c r="E15" s="21" t="s">
        <v>28</v>
      </c>
      <c r="F15" s="14" t="str">
        <f t="shared" si="0"/>
        <v>DARROU</v>
      </c>
      <c r="G15" s="15"/>
      <c r="H15" s="15"/>
      <c r="I15" s="14" t="str">
        <f t="shared" si="1"/>
        <v>BARADA</v>
      </c>
      <c r="J15" s="29" t="s">
        <v>7</v>
      </c>
      <c r="K15" s="3" t="str">
        <f t="shared" si="2"/>
        <v/>
      </c>
      <c r="L15" s="3" t="str">
        <f t="shared" si="3"/>
        <v/>
      </c>
      <c r="N15" s="23" t="s">
        <v>10</v>
      </c>
      <c r="O15" s="31" t="s">
        <v>73</v>
      </c>
      <c r="P15" s="32">
        <f>RANK(X15,X6:X15)</f>
        <v>1</v>
      </c>
      <c r="Q15" s="40">
        <f t="shared" si="4"/>
        <v>0</v>
      </c>
      <c r="R15" s="41">
        <f t="shared" si="5"/>
        <v>0</v>
      </c>
      <c r="S15" s="41">
        <f t="shared" si="6"/>
        <v>0</v>
      </c>
      <c r="T15" s="41">
        <f t="shared" si="7"/>
        <v>0</v>
      </c>
      <c r="U15" s="41">
        <f t="shared" si="8"/>
        <v>0</v>
      </c>
      <c r="V15" s="41">
        <f t="shared" si="9"/>
        <v>0</v>
      </c>
      <c r="W15" s="42">
        <f t="shared" si="10"/>
        <v>0</v>
      </c>
      <c r="X15" s="43">
        <f t="shared" si="11"/>
        <v>0</v>
      </c>
    </row>
    <row r="16" spans="2:24" ht="46.5">
      <c r="B16" s="84"/>
      <c r="C16" s="12" t="s">
        <v>4</v>
      </c>
      <c r="D16" s="13" t="s">
        <v>5</v>
      </c>
      <c r="E16" s="21" t="s">
        <v>21</v>
      </c>
      <c r="F16" s="14" t="str">
        <f t="shared" si="0"/>
        <v>DIOUBO</v>
      </c>
      <c r="G16" s="16"/>
      <c r="H16" s="16"/>
      <c r="I16" s="14" t="str">
        <f t="shared" si="1"/>
        <v>CONACHAP</v>
      </c>
      <c r="J16" s="29" t="s">
        <v>9</v>
      </c>
      <c r="K16" s="3" t="str">
        <f t="shared" si="2"/>
        <v/>
      </c>
      <c r="L16" s="3" t="str">
        <f t="shared" si="3"/>
        <v/>
      </c>
    </row>
    <row r="17" spans="2:12" ht="46.5">
      <c r="B17" s="84"/>
      <c r="C17" s="12" t="s">
        <v>4</v>
      </c>
      <c r="D17" s="13" t="s">
        <v>5</v>
      </c>
      <c r="E17" s="21" t="s">
        <v>24</v>
      </c>
      <c r="F17" s="14" t="str">
        <f t="shared" si="0"/>
        <v>GOREE</v>
      </c>
      <c r="G17" s="16"/>
      <c r="H17" s="16"/>
      <c r="I17" s="14" t="str">
        <f t="shared" si="1"/>
        <v>YOFF</v>
      </c>
      <c r="J17" s="29" t="s">
        <v>10</v>
      </c>
      <c r="K17" s="3" t="str">
        <f t="shared" si="2"/>
        <v/>
      </c>
      <c r="L17" s="3" t="str">
        <f t="shared" si="3"/>
        <v/>
      </c>
    </row>
    <row r="18" spans="2:12" ht="46.5">
      <c r="B18" s="85"/>
      <c r="C18" s="17" t="s">
        <v>4</v>
      </c>
      <c r="D18" s="18" t="s">
        <v>5</v>
      </c>
      <c r="E18" s="22" t="s">
        <v>27</v>
      </c>
      <c r="F18" s="19" t="str">
        <f t="shared" si="0"/>
        <v>VILLE DE DAKAR</v>
      </c>
      <c r="G18" s="20"/>
      <c r="H18" s="20"/>
      <c r="I18" s="19" t="str">
        <f t="shared" si="1"/>
        <v>RADIDIOU LEONA</v>
      </c>
      <c r="J18" s="30" t="s">
        <v>22</v>
      </c>
      <c r="K18" s="3" t="str">
        <f t="shared" si="2"/>
        <v/>
      </c>
      <c r="L18" s="3" t="str">
        <f t="shared" si="3"/>
        <v/>
      </c>
    </row>
    <row r="19" spans="2:12" ht="46.5">
      <c r="B19" s="83" t="s">
        <v>39</v>
      </c>
      <c r="C19" s="7" t="s">
        <v>4</v>
      </c>
      <c r="D19" s="8" t="s">
        <v>5</v>
      </c>
      <c r="E19" s="9" t="s">
        <v>7</v>
      </c>
      <c r="F19" s="10" t="str">
        <f t="shared" si="0"/>
        <v>BARADA</v>
      </c>
      <c r="G19" s="11"/>
      <c r="H19" s="11"/>
      <c r="I19" s="10" t="str">
        <f t="shared" si="1"/>
        <v>DIOUBO</v>
      </c>
      <c r="J19" s="24" t="s">
        <v>21</v>
      </c>
      <c r="K19" s="3" t="str">
        <f t="shared" si="2"/>
        <v/>
      </c>
      <c r="L19" s="3" t="str">
        <f t="shared" si="3"/>
        <v/>
      </c>
    </row>
    <row r="20" spans="2:12" ht="46.5">
      <c r="B20" s="84"/>
      <c r="C20" s="12" t="s">
        <v>4</v>
      </c>
      <c r="D20" s="13" t="s">
        <v>5</v>
      </c>
      <c r="E20" s="21" t="s">
        <v>9</v>
      </c>
      <c r="F20" s="14" t="str">
        <f t="shared" si="0"/>
        <v>CONACHAP</v>
      </c>
      <c r="G20" s="15"/>
      <c r="H20" s="15"/>
      <c r="I20" s="14" t="str">
        <f t="shared" si="1"/>
        <v>GOREE</v>
      </c>
      <c r="J20" s="29" t="s">
        <v>24</v>
      </c>
      <c r="K20" s="3" t="str">
        <f t="shared" si="2"/>
        <v/>
      </c>
      <c r="L20" s="3" t="str">
        <f t="shared" si="3"/>
        <v/>
      </c>
    </row>
    <row r="21" spans="2:12" ht="46.5">
      <c r="B21" s="84"/>
      <c r="C21" s="12" t="s">
        <v>4</v>
      </c>
      <c r="D21" s="13" t="s">
        <v>5</v>
      </c>
      <c r="E21" s="21" t="s">
        <v>25</v>
      </c>
      <c r="F21" s="14" t="str">
        <f t="shared" si="0"/>
        <v>GAALE GUI</v>
      </c>
      <c r="G21" s="16"/>
      <c r="H21" s="16"/>
      <c r="I21" s="14" t="str">
        <f t="shared" si="1"/>
        <v>DARROU</v>
      </c>
      <c r="J21" s="29" t="s">
        <v>28</v>
      </c>
      <c r="K21" s="3" t="str">
        <f t="shared" si="2"/>
        <v/>
      </c>
      <c r="L21" s="3" t="str">
        <f t="shared" si="3"/>
        <v/>
      </c>
    </row>
    <row r="22" spans="2:12" ht="46.5">
      <c r="B22" s="84"/>
      <c r="C22" s="12" t="s">
        <v>4</v>
      </c>
      <c r="D22" s="13" t="s">
        <v>5</v>
      </c>
      <c r="E22" s="21" t="s">
        <v>22</v>
      </c>
      <c r="F22" s="14" t="str">
        <f t="shared" si="0"/>
        <v>RADIDIOU LEONA</v>
      </c>
      <c r="G22" s="16"/>
      <c r="H22" s="16"/>
      <c r="I22" s="14" t="str">
        <f t="shared" si="1"/>
        <v>CITE PORT</v>
      </c>
      <c r="J22" s="29" t="s">
        <v>6</v>
      </c>
      <c r="K22" s="3" t="str">
        <f t="shared" si="2"/>
        <v/>
      </c>
      <c r="L22" s="3" t="str">
        <f t="shared" si="3"/>
        <v/>
      </c>
    </row>
    <row r="23" spans="2:12" ht="46.5">
      <c r="B23" s="85"/>
      <c r="C23" s="17" t="s">
        <v>4</v>
      </c>
      <c r="D23" s="18" t="s">
        <v>5</v>
      </c>
      <c r="E23" s="22" t="s">
        <v>10</v>
      </c>
      <c r="F23" s="19" t="str">
        <f t="shared" si="0"/>
        <v>YOFF</v>
      </c>
      <c r="G23" s="20"/>
      <c r="H23" s="20"/>
      <c r="I23" s="19" t="str">
        <f t="shared" si="1"/>
        <v>VILLE DE DAKAR</v>
      </c>
      <c r="J23" s="30" t="s">
        <v>27</v>
      </c>
      <c r="K23" s="3" t="str">
        <f t="shared" si="2"/>
        <v/>
      </c>
      <c r="L23" s="3" t="str">
        <f t="shared" si="3"/>
        <v/>
      </c>
    </row>
    <row r="24" spans="2:12" ht="46.5">
      <c r="B24" s="83" t="s">
        <v>40</v>
      </c>
      <c r="C24" s="7" t="s">
        <v>4</v>
      </c>
      <c r="D24" s="8" t="s">
        <v>5</v>
      </c>
      <c r="E24" s="9" t="s">
        <v>6</v>
      </c>
      <c r="F24" s="10" t="str">
        <f t="shared" si="0"/>
        <v>CITE PORT</v>
      </c>
      <c r="G24" s="11"/>
      <c r="H24" s="11"/>
      <c r="I24" s="10" t="str">
        <f t="shared" si="1"/>
        <v>YOFF</v>
      </c>
      <c r="J24" s="24" t="s">
        <v>10</v>
      </c>
      <c r="K24" s="3" t="str">
        <f t="shared" si="2"/>
        <v/>
      </c>
      <c r="L24" s="3" t="str">
        <f t="shared" si="3"/>
        <v/>
      </c>
    </row>
    <row r="25" spans="2:12" ht="46.5">
      <c r="B25" s="84"/>
      <c r="C25" s="12" t="s">
        <v>4</v>
      </c>
      <c r="D25" s="13" t="s">
        <v>5</v>
      </c>
      <c r="E25" s="21" t="s">
        <v>28</v>
      </c>
      <c r="F25" s="14" t="str">
        <f t="shared" si="0"/>
        <v>DARROU</v>
      </c>
      <c r="G25" s="15"/>
      <c r="H25" s="15"/>
      <c r="I25" s="14" t="str">
        <f t="shared" si="1"/>
        <v>RADIDIOU LEONA</v>
      </c>
      <c r="J25" s="29" t="s">
        <v>22</v>
      </c>
      <c r="K25" s="3" t="str">
        <f t="shared" si="2"/>
        <v/>
      </c>
      <c r="L25" s="3" t="str">
        <f t="shared" si="3"/>
        <v/>
      </c>
    </row>
    <row r="26" spans="2:12" ht="46.5">
      <c r="B26" s="84"/>
      <c r="C26" s="12" t="s">
        <v>4</v>
      </c>
      <c r="D26" s="13" t="s">
        <v>5</v>
      </c>
      <c r="E26" s="21" t="s">
        <v>25</v>
      </c>
      <c r="F26" s="14" t="str">
        <f t="shared" si="0"/>
        <v>GAALE GUI</v>
      </c>
      <c r="G26" s="16"/>
      <c r="H26" s="16"/>
      <c r="I26" s="14" t="str">
        <f t="shared" si="1"/>
        <v>BARADA</v>
      </c>
      <c r="J26" s="29" t="s">
        <v>7</v>
      </c>
      <c r="K26" s="3" t="str">
        <f t="shared" si="2"/>
        <v/>
      </c>
      <c r="L26" s="3" t="str">
        <f t="shared" si="3"/>
        <v/>
      </c>
    </row>
    <row r="27" spans="2:12" ht="46.5">
      <c r="B27" s="84"/>
      <c r="C27" s="12" t="s">
        <v>4</v>
      </c>
      <c r="D27" s="13" t="s">
        <v>5</v>
      </c>
      <c r="E27" s="21" t="s">
        <v>24</v>
      </c>
      <c r="F27" s="14" t="str">
        <f t="shared" si="0"/>
        <v>GOREE</v>
      </c>
      <c r="G27" s="16"/>
      <c r="H27" s="16"/>
      <c r="I27" s="14" t="str">
        <f t="shared" si="1"/>
        <v>DIOUBO</v>
      </c>
      <c r="J27" s="29" t="s">
        <v>21</v>
      </c>
      <c r="K27" s="3" t="str">
        <f t="shared" si="2"/>
        <v/>
      </c>
      <c r="L27" s="3" t="str">
        <f t="shared" si="3"/>
        <v/>
      </c>
    </row>
    <row r="28" spans="2:12" ht="46.5">
      <c r="B28" s="85"/>
      <c r="C28" s="17" t="s">
        <v>4</v>
      </c>
      <c r="D28" s="18" t="s">
        <v>5</v>
      </c>
      <c r="E28" s="22" t="s">
        <v>27</v>
      </c>
      <c r="F28" s="19" t="str">
        <f t="shared" si="0"/>
        <v>VILLE DE DAKAR</v>
      </c>
      <c r="G28" s="20"/>
      <c r="H28" s="20"/>
      <c r="I28" s="19" t="str">
        <f t="shared" si="1"/>
        <v>CONACHAP</v>
      </c>
      <c r="J28" s="30" t="s">
        <v>9</v>
      </c>
      <c r="K28" s="3" t="str">
        <f t="shared" si="2"/>
        <v/>
      </c>
      <c r="L28" s="3" t="str">
        <f t="shared" si="3"/>
        <v/>
      </c>
    </row>
    <row r="29" spans="2:12" ht="46.5">
      <c r="B29" s="83" t="s">
        <v>41</v>
      </c>
      <c r="C29" s="7" t="s">
        <v>4</v>
      </c>
      <c r="D29" s="8" t="s">
        <v>5</v>
      </c>
      <c r="E29" s="9" t="s">
        <v>7</v>
      </c>
      <c r="F29" s="10" t="str">
        <f t="shared" si="0"/>
        <v>BARADA</v>
      </c>
      <c r="G29" s="11"/>
      <c r="H29" s="11"/>
      <c r="I29" s="10" t="str">
        <f t="shared" si="1"/>
        <v>GOREE</v>
      </c>
      <c r="J29" s="24" t="s">
        <v>24</v>
      </c>
      <c r="K29" s="3" t="str">
        <f t="shared" si="2"/>
        <v/>
      </c>
      <c r="L29" s="3" t="str">
        <f t="shared" si="3"/>
        <v/>
      </c>
    </row>
    <row r="30" spans="2:12" ht="46.5">
      <c r="B30" s="84"/>
      <c r="C30" s="12" t="s">
        <v>4</v>
      </c>
      <c r="D30" s="13" t="s">
        <v>5</v>
      </c>
      <c r="E30" s="21" t="s">
        <v>9</v>
      </c>
      <c r="F30" s="14" t="str">
        <f t="shared" si="0"/>
        <v>CONACHAP</v>
      </c>
      <c r="G30" s="15"/>
      <c r="H30" s="15"/>
      <c r="I30" s="14" t="str">
        <f t="shared" si="1"/>
        <v>CITE PORT</v>
      </c>
      <c r="J30" s="29" t="s">
        <v>6</v>
      </c>
      <c r="K30" s="3" t="str">
        <f t="shared" si="2"/>
        <v/>
      </c>
      <c r="L30" s="3" t="str">
        <f t="shared" si="3"/>
        <v/>
      </c>
    </row>
    <row r="31" spans="2:12" ht="46.5">
      <c r="B31" s="84"/>
      <c r="C31" s="12" t="s">
        <v>4</v>
      </c>
      <c r="D31" s="13" t="s">
        <v>5</v>
      </c>
      <c r="E31" s="21" t="s">
        <v>21</v>
      </c>
      <c r="F31" s="14" t="str">
        <f t="shared" si="0"/>
        <v>DIOUBO</v>
      </c>
      <c r="G31" s="16"/>
      <c r="H31" s="16"/>
      <c r="I31" s="14" t="str">
        <f t="shared" si="1"/>
        <v>VILLE DE DAKAR</v>
      </c>
      <c r="J31" s="29" t="s">
        <v>27</v>
      </c>
      <c r="K31" s="3" t="str">
        <f t="shared" si="2"/>
        <v/>
      </c>
      <c r="L31" s="3" t="str">
        <f t="shared" si="3"/>
        <v/>
      </c>
    </row>
    <row r="32" spans="2:12" ht="46.5">
      <c r="B32" s="84"/>
      <c r="C32" s="12" t="s">
        <v>4</v>
      </c>
      <c r="D32" s="13" t="s">
        <v>5</v>
      </c>
      <c r="E32" s="21" t="s">
        <v>22</v>
      </c>
      <c r="F32" s="14" t="str">
        <f t="shared" si="0"/>
        <v>RADIDIOU LEONA</v>
      </c>
      <c r="G32" s="16"/>
      <c r="H32" s="16"/>
      <c r="I32" s="14" t="str">
        <f t="shared" si="1"/>
        <v>GAALE GUI</v>
      </c>
      <c r="J32" s="29" t="s">
        <v>25</v>
      </c>
      <c r="K32" s="3" t="str">
        <f t="shared" si="2"/>
        <v/>
      </c>
      <c r="L32" s="3" t="str">
        <f t="shared" si="3"/>
        <v/>
      </c>
    </row>
    <row r="33" spans="2:12" ht="46.5">
      <c r="B33" s="85"/>
      <c r="C33" s="17" t="s">
        <v>4</v>
      </c>
      <c r="D33" s="18" t="s">
        <v>5</v>
      </c>
      <c r="E33" s="22" t="s">
        <v>10</v>
      </c>
      <c r="F33" s="19" t="str">
        <f t="shared" si="0"/>
        <v>YOFF</v>
      </c>
      <c r="G33" s="20"/>
      <c r="H33" s="20"/>
      <c r="I33" s="19" t="str">
        <f t="shared" si="1"/>
        <v>DARROU</v>
      </c>
      <c r="J33" s="30" t="s">
        <v>28</v>
      </c>
      <c r="K33" s="3" t="str">
        <f t="shared" si="2"/>
        <v/>
      </c>
      <c r="L33" s="3" t="str">
        <f t="shared" si="3"/>
        <v/>
      </c>
    </row>
    <row r="34" spans="2:12" ht="46.5">
      <c r="B34" s="83" t="s">
        <v>42</v>
      </c>
      <c r="C34" s="7" t="s">
        <v>4</v>
      </c>
      <c r="D34" s="8" t="s">
        <v>5</v>
      </c>
      <c r="E34" s="9" t="s">
        <v>6</v>
      </c>
      <c r="F34" s="10" t="str">
        <f t="shared" si="0"/>
        <v>CITE PORT</v>
      </c>
      <c r="G34" s="11"/>
      <c r="H34" s="11"/>
      <c r="I34" s="10" t="str">
        <f t="shared" si="1"/>
        <v>DIOUBO</v>
      </c>
      <c r="J34" s="24" t="s">
        <v>21</v>
      </c>
      <c r="K34" s="3" t="str">
        <f t="shared" si="2"/>
        <v/>
      </c>
      <c r="L34" s="3" t="str">
        <f t="shared" si="3"/>
        <v/>
      </c>
    </row>
    <row r="35" spans="2:12" ht="46.5">
      <c r="B35" s="84"/>
      <c r="C35" s="12" t="s">
        <v>4</v>
      </c>
      <c r="D35" s="13" t="s">
        <v>5</v>
      </c>
      <c r="E35" s="21" t="s">
        <v>28</v>
      </c>
      <c r="F35" s="14" t="str">
        <f t="shared" si="0"/>
        <v>DARROU</v>
      </c>
      <c r="G35" s="15"/>
      <c r="H35" s="15"/>
      <c r="I35" s="14" t="str">
        <f t="shared" si="1"/>
        <v>CONACHAP</v>
      </c>
      <c r="J35" s="29" t="s">
        <v>9</v>
      </c>
      <c r="K35" s="3" t="str">
        <f t="shared" si="2"/>
        <v/>
      </c>
      <c r="L35" s="3" t="str">
        <f t="shared" si="3"/>
        <v/>
      </c>
    </row>
    <row r="36" spans="2:12" ht="46.5">
      <c r="B36" s="84"/>
      <c r="C36" s="12" t="s">
        <v>4</v>
      </c>
      <c r="D36" s="13" t="s">
        <v>5</v>
      </c>
      <c r="E36" s="21" t="s">
        <v>25</v>
      </c>
      <c r="F36" s="14" t="str">
        <f t="shared" si="0"/>
        <v>GAALE GUI</v>
      </c>
      <c r="G36" s="16"/>
      <c r="H36" s="16"/>
      <c r="I36" s="14" t="str">
        <f t="shared" si="1"/>
        <v>YOFF</v>
      </c>
      <c r="J36" s="29" t="s">
        <v>10</v>
      </c>
      <c r="K36" s="3" t="str">
        <f t="shared" si="2"/>
        <v/>
      </c>
      <c r="L36" s="3" t="str">
        <f t="shared" si="3"/>
        <v/>
      </c>
    </row>
    <row r="37" spans="2:12" ht="46.5">
      <c r="B37" s="84"/>
      <c r="C37" s="12" t="s">
        <v>4</v>
      </c>
      <c r="D37" s="13" t="s">
        <v>5</v>
      </c>
      <c r="E37" s="21" t="s">
        <v>22</v>
      </c>
      <c r="F37" s="14" t="str">
        <f t="shared" si="0"/>
        <v>RADIDIOU LEONA</v>
      </c>
      <c r="G37" s="16"/>
      <c r="H37" s="16"/>
      <c r="I37" s="14" t="str">
        <f t="shared" si="1"/>
        <v>BARADA</v>
      </c>
      <c r="J37" s="29" t="s">
        <v>7</v>
      </c>
      <c r="K37" s="3" t="str">
        <f t="shared" si="2"/>
        <v/>
      </c>
      <c r="L37" s="3" t="str">
        <f t="shared" si="3"/>
        <v/>
      </c>
    </row>
    <row r="38" spans="2:12" ht="46.5">
      <c r="B38" s="85"/>
      <c r="C38" s="17" t="s">
        <v>4</v>
      </c>
      <c r="D38" s="18" t="s">
        <v>5</v>
      </c>
      <c r="E38" s="22" t="s">
        <v>27</v>
      </c>
      <c r="F38" s="19" t="str">
        <f t="shared" si="0"/>
        <v>VILLE DE DAKAR</v>
      </c>
      <c r="G38" s="20"/>
      <c r="H38" s="20"/>
      <c r="I38" s="19" t="str">
        <f t="shared" si="1"/>
        <v>GOREE</v>
      </c>
      <c r="J38" s="30" t="s">
        <v>24</v>
      </c>
      <c r="K38" s="3" t="str">
        <f t="shared" si="2"/>
        <v/>
      </c>
      <c r="L38" s="3" t="str">
        <f t="shared" si="3"/>
        <v/>
      </c>
    </row>
    <row r="39" spans="2:12" ht="46.5">
      <c r="B39" s="83" t="s">
        <v>43</v>
      </c>
      <c r="C39" s="7" t="s">
        <v>4</v>
      </c>
      <c r="D39" s="8" t="s">
        <v>5</v>
      </c>
      <c r="E39" s="9" t="s">
        <v>7</v>
      </c>
      <c r="F39" s="10" t="str">
        <f t="shared" si="0"/>
        <v>BARADA</v>
      </c>
      <c r="G39" s="11"/>
      <c r="H39" s="11"/>
      <c r="I39" s="10" t="str">
        <f t="shared" si="1"/>
        <v>VILLE DE DAKAR</v>
      </c>
      <c r="J39" s="24" t="s">
        <v>27</v>
      </c>
      <c r="K39" s="3" t="str">
        <f t="shared" si="2"/>
        <v/>
      </c>
      <c r="L39" s="3" t="str">
        <f t="shared" si="3"/>
        <v/>
      </c>
    </row>
    <row r="40" spans="2:12" ht="46.5">
      <c r="B40" s="84"/>
      <c r="C40" s="12" t="s">
        <v>4</v>
      </c>
      <c r="D40" s="13" t="s">
        <v>5</v>
      </c>
      <c r="E40" s="21" t="s">
        <v>9</v>
      </c>
      <c r="F40" s="14" t="str">
        <f t="shared" si="0"/>
        <v>CONACHAP</v>
      </c>
      <c r="G40" s="15"/>
      <c r="H40" s="15"/>
      <c r="I40" s="14" t="str">
        <f t="shared" si="1"/>
        <v>GAALE GUI</v>
      </c>
      <c r="J40" s="29" t="s">
        <v>25</v>
      </c>
      <c r="K40" s="3" t="str">
        <f t="shared" si="2"/>
        <v/>
      </c>
      <c r="L40" s="3" t="str">
        <f t="shared" si="3"/>
        <v/>
      </c>
    </row>
    <row r="41" spans="2:12" ht="46.5">
      <c r="B41" s="84"/>
      <c r="C41" s="12" t="s">
        <v>4</v>
      </c>
      <c r="D41" s="13" t="s">
        <v>5</v>
      </c>
      <c r="E41" s="21" t="s">
        <v>21</v>
      </c>
      <c r="F41" s="14" t="str">
        <f t="shared" si="0"/>
        <v>DIOUBO</v>
      </c>
      <c r="G41" s="16"/>
      <c r="H41" s="16"/>
      <c r="I41" s="14" t="str">
        <f t="shared" si="1"/>
        <v>DARROU</v>
      </c>
      <c r="J41" s="29" t="s">
        <v>28</v>
      </c>
      <c r="K41" s="3" t="str">
        <f t="shared" si="2"/>
        <v/>
      </c>
      <c r="L41" s="3" t="str">
        <f t="shared" si="3"/>
        <v/>
      </c>
    </row>
    <row r="42" spans="2:12" ht="46.5">
      <c r="B42" s="84"/>
      <c r="C42" s="12" t="s">
        <v>4</v>
      </c>
      <c r="D42" s="13" t="s">
        <v>5</v>
      </c>
      <c r="E42" s="21" t="s">
        <v>24</v>
      </c>
      <c r="F42" s="14" t="str">
        <f t="shared" si="0"/>
        <v>GOREE</v>
      </c>
      <c r="G42" s="16"/>
      <c r="H42" s="16"/>
      <c r="I42" s="14" t="str">
        <f t="shared" si="1"/>
        <v>CITE PORT</v>
      </c>
      <c r="J42" s="29" t="s">
        <v>6</v>
      </c>
      <c r="K42" s="3" t="str">
        <f t="shared" si="2"/>
        <v/>
      </c>
      <c r="L42" s="3" t="str">
        <f t="shared" si="3"/>
        <v/>
      </c>
    </row>
    <row r="43" spans="2:12" ht="46.5">
      <c r="B43" s="85"/>
      <c r="C43" s="17" t="s">
        <v>4</v>
      </c>
      <c r="D43" s="18" t="s">
        <v>5</v>
      </c>
      <c r="E43" s="22" t="s">
        <v>10</v>
      </c>
      <c r="F43" s="19" t="str">
        <f t="shared" si="0"/>
        <v>YOFF</v>
      </c>
      <c r="G43" s="20"/>
      <c r="H43" s="20"/>
      <c r="I43" s="19" t="str">
        <f t="shared" si="1"/>
        <v>RADIDIOU LEONA</v>
      </c>
      <c r="J43" s="30" t="s">
        <v>22</v>
      </c>
      <c r="K43" s="3" t="str">
        <f t="shared" si="2"/>
        <v/>
      </c>
      <c r="L43" s="3" t="str">
        <f t="shared" si="3"/>
        <v/>
      </c>
    </row>
    <row r="44" spans="2:12" ht="46.5">
      <c r="B44" s="83" t="s">
        <v>44</v>
      </c>
      <c r="C44" s="7" t="s">
        <v>4</v>
      </c>
      <c r="D44" s="8" t="s">
        <v>5</v>
      </c>
      <c r="E44" s="9" t="s">
        <v>6</v>
      </c>
      <c r="F44" s="10" t="str">
        <f t="shared" si="0"/>
        <v>CITE PORT</v>
      </c>
      <c r="G44" s="11"/>
      <c r="H44" s="11"/>
      <c r="I44" s="10" t="str">
        <f t="shared" si="1"/>
        <v>VILLE DE DAKAR</v>
      </c>
      <c r="J44" s="24" t="s">
        <v>27</v>
      </c>
      <c r="K44" s="3" t="str">
        <f t="shared" si="2"/>
        <v/>
      </c>
      <c r="L44" s="3" t="str">
        <f t="shared" si="3"/>
        <v/>
      </c>
    </row>
    <row r="45" spans="2:12" ht="46.5">
      <c r="B45" s="84"/>
      <c r="C45" s="12" t="s">
        <v>4</v>
      </c>
      <c r="D45" s="13" t="s">
        <v>5</v>
      </c>
      <c r="E45" s="21" t="s">
        <v>28</v>
      </c>
      <c r="F45" s="14" t="str">
        <f t="shared" si="0"/>
        <v>DARROU</v>
      </c>
      <c r="G45" s="15"/>
      <c r="H45" s="15"/>
      <c r="I45" s="14" t="str">
        <f t="shared" si="1"/>
        <v>GOREE</v>
      </c>
      <c r="J45" s="29" t="s">
        <v>24</v>
      </c>
      <c r="K45" s="3" t="str">
        <f t="shared" si="2"/>
        <v/>
      </c>
      <c r="L45" s="3" t="str">
        <f t="shared" si="3"/>
        <v/>
      </c>
    </row>
    <row r="46" spans="2:12" ht="46.5">
      <c r="B46" s="84"/>
      <c r="C46" s="12" t="s">
        <v>4</v>
      </c>
      <c r="D46" s="13" t="s">
        <v>5</v>
      </c>
      <c r="E46" s="21" t="s">
        <v>25</v>
      </c>
      <c r="F46" s="14" t="str">
        <f t="shared" si="0"/>
        <v>GAALE GUI</v>
      </c>
      <c r="G46" s="16"/>
      <c r="H46" s="16"/>
      <c r="I46" s="14" t="str">
        <f t="shared" si="1"/>
        <v>DIOUBO</v>
      </c>
      <c r="J46" s="29" t="s">
        <v>21</v>
      </c>
      <c r="K46" s="3" t="str">
        <f t="shared" si="2"/>
        <v/>
      </c>
      <c r="L46" s="3" t="str">
        <f t="shared" si="3"/>
        <v/>
      </c>
    </row>
    <row r="47" spans="2:12" ht="46.5">
      <c r="B47" s="84"/>
      <c r="C47" s="12" t="s">
        <v>4</v>
      </c>
      <c r="D47" s="13" t="s">
        <v>5</v>
      </c>
      <c r="E47" s="21" t="s">
        <v>22</v>
      </c>
      <c r="F47" s="14" t="str">
        <f t="shared" si="0"/>
        <v>RADIDIOU LEONA</v>
      </c>
      <c r="G47" s="16"/>
      <c r="H47" s="16"/>
      <c r="I47" s="14" t="str">
        <f t="shared" si="1"/>
        <v>CONACHAP</v>
      </c>
      <c r="J47" s="29" t="s">
        <v>9</v>
      </c>
      <c r="K47" s="3" t="str">
        <f t="shared" si="2"/>
        <v/>
      </c>
      <c r="L47" s="3" t="str">
        <f t="shared" si="3"/>
        <v/>
      </c>
    </row>
    <row r="48" spans="2:12" ht="46.5">
      <c r="B48" s="85"/>
      <c r="C48" s="17" t="s">
        <v>4</v>
      </c>
      <c r="D48" s="18" t="s">
        <v>5</v>
      </c>
      <c r="E48" s="22" t="s">
        <v>10</v>
      </c>
      <c r="F48" s="19" t="str">
        <f t="shared" si="0"/>
        <v>YOFF</v>
      </c>
      <c r="G48" s="20"/>
      <c r="H48" s="20"/>
      <c r="I48" s="19" t="str">
        <f t="shared" si="1"/>
        <v>BARADA</v>
      </c>
      <c r="J48" s="30" t="s">
        <v>7</v>
      </c>
      <c r="K48" s="3" t="str">
        <f t="shared" si="2"/>
        <v/>
      </c>
      <c r="L48" s="3" t="str">
        <f t="shared" si="3"/>
        <v/>
      </c>
    </row>
    <row r="49" spans="2:12" ht="46.5">
      <c r="B49" s="83" t="s">
        <v>45</v>
      </c>
      <c r="C49" s="7" t="s">
        <v>4</v>
      </c>
      <c r="D49" s="8" t="s">
        <v>5</v>
      </c>
      <c r="E49" s="9" t="s">
        <v>7</v>
      </c>
      <c r="F49" s="10" t="str">
        <f t="shared" si="0"/>
        <v>BARADA</v>
      </c>
      <c r="G49" s="11"/>
      <c r="H49" s="11"/>
      <c r="I49" s="10" t="str">
        <f t="shared" si="1"/>
        <v>YOFF</v>
      </c>
      <c r="J49" s="24" t="s">
        <v>10</v>
      </c>
      <c r="K49" s="3" t="str">
        <f t="shared" si="2"/>
        <v/>
      </c>
      <c r="L49" s="3" t="str">
        <f t="shared" si="3"/>
        <v/>
      </c>
    </row>
    <row r="50" spans="2:12" ht="46.5">
      <c r="B50" s="84"/>
      <c r="C50" s="12" t="s">
        <v>4</v>
      </c>
      <c r="D50" s="13" t="s">
        <v>5</v>
      </c>
      <c r="E50" s="21" t="s">
        <v>9</v>
      </c>
      <c r="F50" s="14" t="str">
        <f t="shared" si="0"/>
        <v>CONACHAP</v>
      </c>
      <c r="G50" s="15"/>
      <c r="H50" s="15"/>
      <c r="I50" s="14" t="str">
        <f t="shared" si="1"/>
        <v>RADIDIOU LEONA</v>
      </c>
      <c r="J50" s="29" t="s">
        <v>22</v>
      </c>
      <c r="K50" s="3" t="str">
        <f t="shared" si="2"/>
        <v/>
      </c>
      <c r="L50" s="3" t="str">
        <f t="shared" si="3"/>
        <v/>
      </c>
    </row>
    <row r="51" spans="2:12" ht="46.5">
      <c r="B51" s="84"/>
      <c r="C51" s="12" t="s">
        <v>4</v>
      </c>
      <c r="D51" s="13" t="s">
        <v>5</v>
      </c>
      <c r="E51" s="21" t="s">
        <v>21</v>
      </c>
      <c r="F51" s="14" t="str">
        <f t="shared" si="0"/>
        <v>DIOUBO</v>
      </c>
      <c r="G51" s="16"/>
      <c r="H51" s="16"/>
      <c r="I51" s="14" t="str">
        <f t="shared" si="1"/>
        <v>GAALE GUI</v>
      </c>
      <c r="J51" s="29" t="s">
        <v>25</v>
      </c>
      <c r="K51" s="3" t="str">
        <f t="shared" si="2"/>
        <v/>
      </c>
      <c r="L51" s="3" t="str">
        <f t="shared" si="3"/>
        <v/>
      </c>
    </row>
    <row r="52" spans="2:12" ht="46.5">
      <c r="B52" s="84"/>
      <c r="C52" s="12" t="s">
        <v>4</v>
      </c>
      <c r="D52" s="13" t="s">
        <v>5</v>
      </c>
      <c r="E52" s="21" t="s">
        <v>24</v>
      </c>
      <c r="F52" s="14" t="str">
        <f t="shared" si="0"/>
        <v>GOREE</v>
      </c>
      <c r="G52" s="16"/>
      <c r="H52" s="16"/>
      <c r="I52" s="14" t="str">
        <f t="shared" si="1"/>
        <v>DARROU</v>
      </c>
      <c r="J52" s="29" t="s">
        <v>28</v>
      </c>
      <c r="K52" s="3" t="str">
        <f t="shared" si="2"/>
        <v/>
      </c>
      <c r="L52" s="3" t="str">
        <f t="shared" si="3"/>
        <v/>
      </c>
    </row>
    <row r="53" spans="2:12" ht="46.5">
      <c r="B53" s="85"/>
      <c r="C53" s="17" t="s">
        <v>4</v>
      </c>
      <c r="D53" s="18" t="s">
        <v>5</v>
      </c>
      <c r="E53" s="22" t="s">
        <v>27</v>
      </c>
      <c r="F53" s="19" t="str">
        <f t="shared" si="0"/>
        <v>VILLE DE DAKAR</v>
      </c>
      <c r="G53" s="20"/>
      <c r="H53" s="20"/>
      <c r="I53" s="19" t="str">
        <f t="shared" si="1"/>
        <v>CITE PORT</v>
      </c>
      <c r="J53" s="30" t="s">
        <v>6</v>
      </c>
      <c r="K53" s="3" t="str">
        <f t="shared" si="2"/>
        <v/>
      </c>
      <c r="L53" s="3" t="str">
        <f t="shared" si="3"/>
        <v/>
      </c>
    </row>
    <row r="54" spans="2:12" ht="46.5">
      <c r="B54" s="83" t="s">
        <v>46</v>
      </c>
      <c r="C54" s="7" t="s">
        <v>4</v>
      </c>
      <c r="D54" s="8" t="s">
        <v>5</v>
      </c>
      <c r="E54" s="9" t="s">
        <v>6</v>
      </c>
      <c r="F54" s="10" t="str">
        <f t="shared" si="0"/>
        <v>CITE PORT</v>
      </c>
      <c r="G54" s="11"/>
      <c r="H54" s="11"/>
      <c r="I54" s="10" t="str">
        <f t="shared" si="1"/>
        <v>GOREE</v>
      </c>
      <c r="J54" s="24" t="s">
        <v>24</v>
      </c>
      <c r="K54" s="3" t="str">
        <f t="shared" si="2"/>
        <v/>
      </c>
      <c r="L54" s="3" t="str">
        <f t="shared" si="3"/>
        <v/>
      </c>
    </row>
    <row r="55" spans="2:12" ht="46.5">
      <c r="B55" s="84"/>
      <c r="C55" s="12" t="s">
        <v>4</v>
      </c>
      <c r="D55" s="13" t="s">
        <v>5</v>
      </c>
      <c r="E55" s="21" t="s">
        <v>28</v>
      </c>
      <c r="F55" s="14" t="str">
        <f t="shared" si="0"/>
        <v>DARROU</v>
      </c>
      <c r="G55" s="15"/>
      <c r="H55" s="15"/>
      <c r="I55" s="14" t="str">
        <f t="shared" si="1"/>
        <v>DIOUBO</v>
      </c>
      <c r="J55" s="29" t="s">
        <v>21</v>
      </c>
      <c r="K55" s="3" t="str">
        <f t="shared" si="2"/>
        <v/>
      </c>
      <c r="L55" s="3" t="str">
        <f t="shared" si="3"/>
        <v/>
      </c>
    </row>
    <row r="56" spans="2:12" ht="46.5">
      <c r="B56" s="84"/>
      <c r="C56" s="12" t="s">
        <v>4</v>
      </c>
      <c r="D56" s="13" t="s">
        <v>5</v>
      </c>
      <c r="E56" s="21" t="s">
        <v>25</v>
      </c>
      <c r="F56" s="14" t="str">
        <f t="shared" si="0"/>
        <v>GAALE GUI</v>
      </c>
      <c r="G56" s="16"/>
      <c r="H56" s="16"/>
      <c r="I56" s="14" t="str">
        <f t="shared" si="1"/>
        <v>CONACHAP</v>
      </c>
      <c r="J56" s="29" t="s">
        <v>9</v>
      </c>
      <c r="K56" s="3" t="str">
        <f t="shared" si="2"/>
        <v/>
      </c>
      <c r="L56" s="3" t="str">
        <f t="shared" si="3"/>
        <v/>
      </c>
    </row>
    <row r="57" spans="2:12" ht="46.5">
      <c r="B57" s="84"/>
      <c r="C57" s="12" t="s">
        <v>4</v>
      </c>
      <c r="D57" s="13" t="s">
        <v>5</v>
      </c>
      <c r="E57" s="21" t="s">
        <v>22</v>
      </c>
      <c r="F57" s="14" t="str">
        <f t="shared" si="0"/>
        <v>RADIDIOU LEONA</v>
      </c>
      <c r="G57" s="16"/>
      <c r="H57" s="16"/>
      <c r="I57" s="14" t="str">
        <f t="shared" si="1"/>
        <v>YOFF</v>
      </c>
      <c r="J57" s="29" t="s">
        <v>10</v>
      </c>
      <c r="K57" s="3" t="str">
        <f t="shared" si="2"/>
        <v/>
      </c>
      <c r="L57" s="3" t="str">
        <f t="shared" si="3"/>
        <v/>
      </c>
    </row>
    <row r="58" spans="2:12" ht="46.5">
      <c r="B58" s="85"/>
      <c r="C58" s="17" t="s">
        <v>4</v>
      </c>
      <c r="D58" s="18" t="s">
        <v>5</v>
      </c>
      <c r="E58" s="22" t="s">
        <v>27</v>
      </c>
      <c r="F58" s="19" t="str">
        <f t="shared" si="0"/>
        <v>VILLE DE DAKAR</v>
      </c>
      <c r="G58" s="20"/>
      <c r="H58" s="20"/>
      <c r="I58" s="19" t="str">
        <f t="shared" si="1"/>
        <v>BARADA</v>
      </c>
      <c r="J58" s="30" t="s">
        <v>7</v>
      </c>
      <c r="K58" s="3" t="str">
        <f t="shared" si="2"/>
        <v/>
      </c>
      <c r="L58" s="3" t="str">
        <f t="shared" si="3"/>
        <v/>
      </c>
    </row>
    <row r="59" spans="2:12" ht="46.5">
      <c r="B59" s="83" t="s">
        <v>47</v>
      </c>
      <c r="C59" s="7" t="s">
        <v>4</v>
      </c>
      <c r="D59" s="8" t="s">
        <v>5</v>
      </c>
      <c r="E59" s="9" t="s">
        <v>7</v>
      </c>
      <c r="F59" s="10" t="str">
        <f t="shared" si="0"/>
        <v>BARADA</v>
      </c>
      <c r="G59" s="11"/>
      <c r="H59" s="11"/>
      <c r="I59" s="10" t="str">
        <f t="shared" si="1"/>
        <v>RADIDIOU LEONA</v>
      </c>
      <c r="J59" s="24" t="s">
        <v>22</v>
      </c>
      <c r="K59" s="3" t="str">
        <f t="shared" si="2"/>
        <v/>
      </c>
      <c r="L59" s="3" t="str">
        <f t="shared" si="3"/>
        <v/>
      </c>
    </row>
    <row r="60" spans="2:12" ht="46.5">
      <c r="B60" s="84"/>
      <c r="C60" s="12" t="s">
        <v>4</v>
      </c>
      <c r="D60" s="13" t="s">
        <v>5</v>
      </c>
      <c r="E60" s="21" t="s">
        <v>9</v>
      </c>
      <c r="F60" s="14" t="str">
        <f t="shared" si="0"/>
        <v>CONACHAP</v>
      </c>
      <c r="G60" s="15"/>
      <c r="H60" s="15"/>
      <c r="I60" s="14" t="str">
        <f t="shared" si="1"/>
        <v>DARROU</v>
      </c>
      <c r="J60" s="29" t="s">
        <v>28</v>
      </c>
      <c r="K60" s="3" t="str">
        <f t="shared" si="2"/>
        <v/>
      </c>
      <c r="L60" s="3" t="str">
        <f t="shared" si="3"/>
        <v/>
      </c>
    </row>
    <row r="61" spans="2:12" ht="46.5">
      <c r="B61" s="84"/>
      <c r="C61" s="12" t="s">
        <v>4</v>
      </c>
      <c r="D61" s="13" t="s">
        <v>5</v>
      </c>
      <c r="E61" s="21" t="s">
        <v>21</v>
      </c>
      <c r="F61" s="14" t="str">
        <f t="shared" si="0"/>
        <v>DIOUBO</v>
      </c>
      <c r="G61" s="16"/>
      <c r="H61" s="16"/>
      <c r="I61" s="14" t="str">
        <f t="shared" si="1"/>
        <v>CITE PORT</v>
      </c>
      <c r="J61" s="29" t="s">
        <v>6</v>
      </c>
      <c r="K61" s="3" t="str">
        <f t="shared" si="2"/>
        <v/>
      </c>
      <c r="L61" s="3" t="str">
        <f t="shared" si="3"/>
        <v/>
      </c>
    </row>
    <row r="62" spans="2:12" ht="46.5">
      <c r="B62" s="84"/>
      <c r="C62" s="12" t="s">
        <v>4</v>
      </c>
      <c r="D62" s="13" t="s">
        <v>5</v>
      </c>
      <c r="E62" s="21" t="s">
        <v>24</v>
      </c>
      <c r="F62" s="14" t="str">
        <f t="shared" si="0"/>
        <v>GOREE</v>
      </c>
      <c r="G62" s="16"/>
      <c r="H62" s="16"/>
      <c r="I62" s="14" t="str">
        <f t="shared" si="1"/>
        <v>VILLE DE DAKAR</v>
      </c>
      <c r="J62" s="29" t="s">
        <v>27</v>
      </c>
      <c r="K62" s="3" t="str">
        <f t="shared" si="2"/>
        <v/>
      </c>
      <c r="L62" s="3" t="str">
        <f t="shared" si="3"/>
        <v/>
      </c>
    </row>
    <row r="63" spans="2:12" ht="46.5">
      <c r="B63" s="85"/>
      <c r="C63" s="17" t="s">
        <v>4</v>
      </c>
      <c r="D63" s="18" t="s">
        <v>5</v>
      </c>
      <c r="E63" s="22" t="s">
        <v>10</v>
      </c>
      <c r="F63" s="19" t="str">
        <f t="shared" si="0"/>
        <v>YOFF</v>
      </c>
      <c r="G63" s="20"/>
      <c r="H63" s="20"/>
      <c r="I63" s="19" t="str">
        <f t="shared" si="1"/>
        <v>GAALE GUI</v>
      </c>
      <c r="J63" s="30" t="s">
        <v>25</v>
      </c>
      <c r="K63" s="3" t="str">
        <f t="shared" si="2"/>
        <v/>
      </c>
      <c r="L63" s="3" t="str">
        <f t="shared" si="3"/>
        <v/>
      </c>
    </row>
    <row r="64" spans="2:12" ht="46.5">
      <c r="B64" s="83" t="s">
        <v>48</v>
      </c>
      <c r="C64" s="7" t="s">
        <v>4</v>
      </c>
      <c r="D64" s="8" t="s">
        <v>5</v>
      </c>
      <c r="E64" s="9" t="s">
        <v>6</v>
      </c>
      <c r="F64" s="10" t="str">
        <f t="shared" si="0"/>
        <v>CITE PORT</v>
      </c>
      <c r="G64" s="11"/>
      <c r="H64" s="11"/>
      <c r="I64" s="10" t="str">
        <f t="shared" si="1"/>
        <v>CONACHAP</v>
      </c>
      <c r="J64" s="24" t="s">
        <v>9</v>
      </c>
      <c r="K64" s="3" t="str">
        <f t="shared" si="2"/>
        <v/>
      </c>
      <c r="L64" s="3" t="str">
        <f t="shared" si="3"/>
        <v/>
      </c>
    </row>
    <row r="65" spans="2:12" ht="46.5">
      <c r="B65" s="84"/>
      <c r="C65" s="12" t="s">
        <v>4</v>
      </c>
      <c r="D65" s="13" t="s">
        <v>5</v>
      </c>
      <c r="E65" s="21" t="s">
        <v>28</v>
      </c>
      <c r="F65" s="14" t="str">
        <f t="shared" si="0"/>
        <v>DARROU</v>
      </c>
      <c r="G65" s="15"/>
      <c r="H65" s="15"/>
      <c r="I65" s="14" t="str">
        <f t="shared" si="1"/>
        <v>YOFF</v>
      </c>
      <c r="J65" s="29" t="s">
        <v>10</v>
      </c>
      <c r="K65" s="3" t="str">
        <f t="shared" si="2"/>
        <v/>
      </c>
      <c r="L65" s="3" t="str">
        <f t="shared" si="3"/>
        <v/>
      </c>
    </row>
    <row r="66" spans="2:12" ht="46.5">
      <c r="B66" s="84"/>
      <c r="C66" s="12" t="s">
        <v>4</v>
      </c>
      <c r="D66" s="13" t="s">
        <v>5</v>
      </c>
      <c r="E66" s="21" t="s">
        <v>25</v>
      </c>
      <c r="F66" s="14" t="str">
        <f t="shared" si="0"/>
        <v>GAALE GUI</v>
      </c>
      <c r="G66" s="16"/>
      <c r="H66" s="16"/>
      <c r="I66" s="14" t="str">
        <f t="shared" si="1"/>
        <v>RADIDIOU LEONA</v>
      </c>
      <c r="J66" s="29" t="s">
        <v>22</v>
      </c>
      <c r="K66" s="3" t="str">
        <f t="shared" si="2"/>
        <v/>
      </c>
      <c r="L66" s="3" t="str">
        <f t="shared" si="3"/>
        <v/>
      </c>
    </row>
    <row r="67" spans="2:12" ht="46.5">
      <c r="B67" s="84"/>
      <c r="C67" s="12" t="s">
        <v>4</v>
      </c>
      <c r="D67" s="13" t="s">
        <v>5</v>
      </c>
      <c r="E67" s="21" t="s">
        <v>24</v>
      </c>
      <c r="F67" s="14" t="str">
        <f t="shared" si="0"/>
        <v>GOREE</v>
      </c>
      <c r="G67" s="16"/>
      <c r="H67" s="16"/>
      <c r="I67" s="14" t="str">
        <f t="shared" si="1"/>
        <v>BARADA</v>
      </c>
      <c r="J67" s="29" t="s">
        <v>7</v>
      </c>
      <c r="K67" s="3" t="str">
        <f t="shared" si="2"/>
        <v/>
      </c>
      <c r="L67" s="3" t="str">
        <f t="shared" si="3"/>
        <v/>
      </c>
    </row>
    <row r="68" spans="2:12" ht="46.5">
      <c r="B68" s="85"/>
      <c r="C68" s="17" t="s">
        <v>4</v>
      </c>
      <c r="D68" s="18" t="s">
        <v>5</v>
      </c>
      <c r="E68" s="22" t="s">
        <v>27</v>
      </c>
      <c r="F68" s="19" t="str">
        <f t="shared" ref="F68:F93" si="12">IFERROR(INDEX(O:O,MATCH(E68,N:N,0)),"")</f>
        <v>VILLE DE DAKAR</v>
      </c>
      <c r="G68" s="20"/>
      <c r="H68" s="20"/>
      <c r="I68" s="19" t="str">
        <f t="shared" ref="I68:I93" si="13">IFERROR(INDEX(O:O,MATCH(J68,N:N,0)),"")</f>
        <v>DIOUBO</v>
      </c>
      <c r="J68" s="30" t="s">
        <v>21</v>
      </c>
      <c r="K68" s="3" t="str">
        <f t="shared" ref="K68:K93" si="14">IF(G68="","",IF(G68&gt;H68,3,IF(G68=H68,1,0)))</f>
        <v/>
      </c>
      <c r="L68" s="3" t="str">
        <f t="shared" ref="L68:L93" si="15">IF(H68="","",IF(H68&gt;G68,3,IF(H68=G68,1,0)))</f>
        <v/>
      </c>
    </row>
    <row r="69" spans="2:12" ht="46.5">
      <c r="B69" s="83" t="s">
        <v>49</v>
      </c>
      <c r="C69" s="7" t="s">
        <v>4</v>
      </c>
      <c r="D69" s="8" t="s">
        <v>5</v>
      </c>
      <c r="E69" s="9" t="s">
        <v>7</v>
      </c>
      <c r="F69" s="10" t="str">
        <f t="shared" si="12"/>
        <v>BARADA</v>
      </c>
      <c r="G69" s="11"/>
      <c r="H69" s="11"/>
      <c r="I69" s="10" t="str">
        <f t="shared" si="13"/>
        <v>GAALE GUI</v>
      </c>
      <c r="J69" s="24" t="s">
        <v>25</v>
      </c>
      <c r="K69" s="3" t="str">
        <f t="shared" si="14"/>
        <v/>
      </c>
      <c r="L69" s="3" t="str">
        <f t="shared" si="15"/>
        <v/>
      </c>
    </row>
    <row r="70" spans="2:12" ht="46.5">
      <c r="B70" s="84"/>
      <c r="C70" s="12" t="s">
        <v>4</v>
      </c>
      <c r="D70" s="13" t="s">
        <v>5</v>
      </c>
      <c r="E70" s="21" t="s">
        <v>9</v>
      </c>
      <c r="F70" s="14" t="str">
        <f t="shared" si="12"/>
        <v>CONACHAP</v>
      </c>
      <c r="G70" s="15"/>
      <c r="H70" s="15"/>
      <c r="I70" s="14" t="str">
        <f t="shared" si="13"/>
        <v>VILLE DE DAKAR</v>
      </c>
      <c r="J70" s="29" t="s">
        <v>27</v>
      </c>
      <c r="K70" s="3" t="str">
        <f t="shared" si="14"/>
        <v/>
      </c>
      <c r="L70" s="3" t="str">
        <f t="shared" si="15"/>
        <v/>
      </c>
    </row>
    <row r="71" spans="2:12" ht="46.5">
      <c r="B71" s="84"/>
      <c r="C71" s="12" t="s">
        <v>4</v>
      </c>
      <c r="D71" s="13" t="s">
        <v>5</v>
      </c>
      <c r="E71" s="21" t="s">
        <v>21</v>
      </c>
      <c r="F71" s="14" t="str">
        <f t="shared" si="12"/>
        <v>DIOUBO</v>
      </c>
      <c r="G71" s="16"/>
      <c r="H71" s="16"/>
      <c r="I71" s="14" t="str">
        <f t="shared" si="13"/>
        <v>GOREE</v>
      </c>
      <c r="J71" s="29" t="s">
        <v>24</v>
      </c>
      <c r="K71" s="3" t="str">
        <f t="shared" si="14"/>
        <v/>
      </c>
      <c r="L71" s="3" t="str">
        <f t="shared" si="15"/>
        <v/>
      </c>
    </row>
    <row r="72" spans="2:12" ht="46.5">
      <c r="B72" s="84"/>
      <c r="C72" s="12" t="s">
        <v>4</v>
      </c>
      <c r="D72" s="13" t="s">
        <v>5</v>
      </c>
      <c r="E72" s="21" t="s">
        <v>22</v>
      </c>
      <c r="F72" s="14" t="str">
        <f t="shared" si="12"/>
        <v>RADIDIOU LEONA</v>
      </c>
      <c r="G72" s="16"/>
      <c r="H72" s="16"/>
      <c r="I72" s="14" t="str">
        <f t="shared" si="13"/>
        <v>DARROU</v>
      </c>
      <c r="J72" s="29" t="s">
        <v>28</v>
      </c>
      <c r="K72" s="3" t="str">
        <f t="shared" si="14"/>
        <v/>
      </c>
      <c r="L72" s="3" t="str">
        <f t="shared" si="15"/>
        <v/>
      </c>
    </row>
    <row r="73" spans="2:12" ht="46.5">
      <c r="B73" s="85"/>
      <c r="C73" s="17" t="s">
        <v>4</v>
      </c>
      <c r="D73" s="18" t="s">
        <v>5</v>
      </c>
      <c r="E73" s="22" t="s">
        <v>10</v>
      </c>
      <c r="F73" s="19" t="str">
        <f t="shared" si="12"/>
        <v>YOFF</v>
      </c>
      <c r="G73" s="20"/>
      <c r="H73" s="20"/>
      <c r="I73" s="19" t="str">
        <f t="shared" si="13"/>
        <v>CITE PORT</v>
      </c>
      <c r="J73" s="30" t="s">
        <v>6</v>
      </c>
      <c r="K73" s="3" t="str">
        <f t="shared" si="14"/>
        <v/>
      </c>
      <c r="L73" s="3" t="str">
        <f t="shared" si="15"/>
        <v/>
      </c>
    </row>
    <row r="74" spans="2:12" ht="46.5">
      <c r="B74" s="83" t="s">
        <v>50</v>
      </c>
      <c r="C74" s="7" t="s">
        <v>4</v>
      </c>
      <c r="D74" s="8" t="s">
        <v>5</v>
      </c>
      <c r="E74" s="9" t="s">
        <v>6</v>
      </c>
      <c r="F74" s="10" t="str">
        <f t="shared" si="12"/>
        <v>CITE PORT</v>
      </c>
      <c r="G74" s="11"/>
      <c r="H74" s="11"/>
      <c r="I74" s="10" t="str">
        <f t="shared" si="13"/>
        <v>RADIDIOU LEONA</v>
      </c>
      <c r="J74" s="24" t="s">
        <v>22</v>
      </c>
      <c r="K74" s="3" t="str">
        <f t="shared" si="14"/>
        <v/>
      </c>
      <c r="L74" s="3" t="str">
        <f t="shared" si="15"/>
        <v/>
      </c>
    </row>
    <row r="75" spans="2:12" ht="46.5">
      <c r="B75" s="84"/>
      <c r="C75" s="12" t="s">
        <v>4</v>
      </c>
      <c r="D75" s="13" t="s">
        <v>5</v>
      </c>
      <c r="E75" s="21" t="s">
        <v>28</v>
      </c>
      <c r="F75" s="14" t="str">
        <f t="shared" si="12"/>
        <v>DARROU</v>
      </c>
      <c r="G75" s="15"/>
      <c r="H75" s="15"/>
      <c r="I75" s="14" t="str">
        <f t="shared" si="13"/>
        <v>GAALE GUI</v>
      </c>
      <c r="J75" s="29" t="s">
        <v>25</v>
      </c>
      <c r="K75" s="3" t="str">
        <f t="shared" si="14"/>
        <v/>
      </c>
      <c r="L75" s="3" t="str">
        <f t="shared" si="15"/>
        <v/>
      </c>
    </row>
    <row r="76" spans="2:12" ht="46.5">
      <c r="B76" s="84"/>
      <c r="C76" s="12" t="s">
        <v>4</v>
      </c>
      <c r="D76" s="13" t="s">
        <v>5</v>
      </c>
      <c r="E76" s="21" t="s">
        <v>21</v>
      </c>
      <c r="F76" s="14" t="str">
        <f t="shared" si="12"/>
        <v>DIOUBO</v>
      </c>
      <c r="G76" s="16"/>
      <c r="H76" s="16"/>
      <c r="I76" s="14" t="str">
        <f t="shared" si="13"/>
        <v>BARADA</v>
      </c>
      <c r="J76" s="29" t="s">
        <v>7</v>
      </c>
      <c r="K76" s="3" t="str">
        <f t="shared" si="14"/>
        <v/>
      </c>
      <c r="L76" s="3" t="str">
        <f t="shared" si="15"/>
        <v/>
      </c>
    </row>
    <row r="77" spans="2:12" ht="46.5">
      <c r="B77" s="84"/>
      <c r="C77" s="12" t="s">
        <v>4</v>
      </c>
      <c r="D77" s="13" t="s">
        <v>5</v>
      </c>
      <c r="E77" s="21" t="s">
        <v>24</v>
      </c>
      <c r="F77" s="14" t="str">
        <f t="shared" si="12"/>
        <v>GOREE</v>
      </c>
      <c r="G77" s="16"/>
      <c r="H77" s="16"/>
      <c r="I77" s="14" t="str">
        <f t="shared" si="13"/>
        <v>CONACHAP</v>
      </c>
      <c r="J77" s="29" t="s">
        <v>9</v>
      </c>
      <c r="K77" s="3" t="str">
        <f t="shared" si="14"/>
        <v/>
      </c>
      <c r="L77" s="3" t="str">
        <f t="shared" si="15"/>
        <v/>
      </c>
    </row>
    <row r="78" spans="2:12" ht="46.5">
      <c r="B78" s="85"/>
      <c r="C78" s="17" t="s">
        <v>4</v>
      </c>
      <c r="D78" s="18" t="s">
        <v>5</v>
      </c>
      <c r="E78" s="22" t="s">
        <v>27</v>
      </c>
      <c r="F78" s="19" t="str">
        <f t="shared" si="12"/>
        <v>VILLE DE DAKAR</v>
      </c>
      <c r="G78" s="20"/>
      <c r="H78" s="20"/>
      <c r="I78" s="19" t="str">
        <f t="shared" si="13"/>
        <v>YOFF</v>
      </c>
      <c r="J78" s="30" t="s">
        <v>10</v>
      </c>
      <c r="K78" s="3" t="str">
        <f t="shared" si="14"/>
        <v/>
      </c>
      <c r="L78" s="3" t="str">
        <f t="shared" si="15"/>
        <v/>
      </c>
    </row>
    <row r="79" spans="2:12" ht="46.5">
      <c r="B79" s="83" t="s">
        <v>51</v>
      </c>
      <c r="C79" s="7" t="s">
        <v>4</v>
      </c>
      <c r="D79" s="8" t="s">
        <v>5</v>
      </c>
      <c r="E79" s="9" t="s">
        <v>7</v>
      </c>
      <c r="F79" s="10" t="str">
        <f t="shared" si="12"/>
        <v>BARADA</v>
      </c>
      <c r="G79" s="11"/>
      <c r="H79" s="11"/>
      <c r="I79" s="10" t="str">
        <f t="shared" si="13"/>
        <v>DARROU</v>
      </c>
      <c r="J79" s="24" t="s">
        <v>28</v>
      </c>
      <c r="K79" s="3" t="str">
        <f t="shared" si="14"/>
        <v/>
      </c>
      <c r="L79" s="3" t="str">
        <f t="shared" si="15"/>
        <v/>
      </c>
    </row>
    <row r="80" spans="2:12" ht="46.5">
      <c r="B80" s="84"/>
      <c r="C80" s="12" t="s">
        <v>4</v>
      </c>
      <c r="D80" s="13" t="s">
        <v>5</v>
      </c>
      <c r="E80" s="21" t="s">
        <v>9</v>
      </c>
      <c r="F80" s="14" t="str">
        <f t="shared" si="12"/>
        <v>CONACHAP</v>
      </c>
      <c r="G80" s="15"/>
      <c r="H80" s="15"/>
      <c r="I80" s="14" t="str">
        <f t="shared" si="13"/>
        <v>DIOUBO</v>
      </c>
      <c r="J80" s="29" t="s">
        <v>21</v>
      </c>
      <c r="K80" s="3" t="str">
        <f t="shared" si="14"/>
        <v/>
      </c>
      <c r="L80" s="3" t="str">
        <f t="shared" si="15"/>
        <v/>
      </c>
    </row>
    <row r="81" spans="2:12" ht="46.5">
      <c r="B81" s="84"/>
      <c r="C81" s="12" t="s">
        <v>4</v>
      </c>
      <c r="D81" s="13" t="s">
        <v>5</v>
      </c>
      <c r="E81" s="21" t="s">
        <v>25</v>
      </c>
      <c r="F81" s="14" t="str">
        <f t="shared" si="12"/>
        <v>GAALE GUI</v>
      </c>
      <c r="G81" s="16"/>
      <c r="H81" s="16"/>
      <c r="I81" s="14" t="str">
        <f t="shared" si="13"/>
        <v>CITE PORT</v>
      </c>
      <c r="J81" s="29" t="s">
        <v>6</v>
      </c>
      <c r="K81" s="3" t="str">
        <f t="shared" si="14"/>
        <v/>
      </c>
      <c r="L81" s="3" t="str">
        <f t="shared" si="15"/>
        <v/>
      </c>
    </row>
    <row r="82" spans="2:12" ht="46.5">
      <c r="B82" s="84"/>
      <c r="C82" s="12" t="s">
        <v>4</v>
      </c>
      <c r="D82" s="13" t="s">
        <v>5</v>
      </c>
      <c r="E82" s="21" t="s">
        <v>22</v>
      </c>
      <c r="F82" s="14" t="str">
        <f t="shared" si="12"/>
        <v>RADIDIOU LEONA</v>
      </c>
      <c r="G82" s="16"/>
      <c r="H82" s="16"/>
      <c r="I82" s="14" t="str">
        <f t="shared" si="13"/>
        <v>VILLE DE DAKAR</v>
      </c>
      <c r="J82" s="29" t="s">
        <v>27</v>
      </c>
      <c r="K82" s="3" t="str">
        <f t="shared" si="14"/>
        <v/>
      </c>
      <c r="L82" s="3" t="str">
        <f t="shared" si="15"/>
        <v/>
      </c>
    </row>
    <row r="83" spans="2:12" ht="46.5">
      <c r="B83" s="85"/>
      <c r="C83" s="17" t="s">
        <v>4</v>
      </c>
      <c r="D83" s="18" t="s">
        <v>5</v>
      </c>
      <c r="E83" s="22" t="s">
        <v>10</v>
      </c>
      <c r="F83" s="19" t="str">
        <f t="shared" si="12"/>
        <v>YOFF</v>
      </c>
      <c r="G83" s="20"/>
      <c r="H83" s="20"/>
      <c r="I83" s="19" t="str">
        <f t="shared" si="13"/>
        <v>GOREE</v>
      </c>
      <c r="J83" s="30" t="s">
        <v>24</v>
      </c>
      <c r="K83" s="3" t="str">
        <f t="shared" si="14"/>
        <v/>
      </c>
      <c r="L83" s="3" t="str">
        <f t="shared" si="15"/>
        <v/>
      </c>
    </row>
    <row r="84" spans="2:12" ht="46.5">
      <c r="B84" s="83" t="s">
        <v>52</v>
      </c>
      <c r="C84" s="7" t="s">
        <v>4</v>
      </c>
      <c r="D84" s="8" t="s">
        <v>5</v>
      </c>
      <c r="E84" s="9" t="s">
        <v>6</v>
      </c>
      <c r="F84" s="10" t="str">
        <f t="shared" si="12"/>
        <v>CITE PORT</v>
      </c>
      <c r="G84" s="11"/>
      <c r="H84" s="11"/>
      <c r="I84" s="10" t="str">
        <f t="shared" si="13"/>
        <v>DARROU</v>
      </c>
      <c r="J84" s="24" t="s">
        <v>28</v>
      </c>
      <c r="K84" s="3" t="str">
        <f t="shared" si="14"/>
        <v/>
      </c>
      <c r="L84" s="3" t="str">
        <f t="shared" si="15"/>
        <v/>
      </c>
    </row>
    <row r="85" spans="2:12" ht="46.5">
      <c r="B85" s="84"/>
      <c r="C85" s="12" t="s">
        <v>4</v>
      </c>
      <c r="D85" s="13" t="s">
        <v>5</v>
      </c>
      <c r="E85" s="21" t="s">
        <v>9</v>
      </c>
      <c r="F85" s="14" t="str">
        <f t="shared" si="12"/>
        <v>CONACHAP</v>
      </c>
      <c r="G85" s="15"/>
      <c r="H85" s="15"/>
      <c r="I85" s="14" t="str">
        <f t="shared" si="13"/>
        <v>BARADA</v>
      </c>
      <c r="J85" s="29" t="s">
        <v>7</v>
      </c>
      <c r="K85" s="3" t="str">
        <f t="shared" si="14"/>
        <v/>
      </c>
      <c r="L85" s="3" t="str">
        <f t="shared" si="15"/>
        <v/>
      </c>
    </row>
    <row r="86" spans="2:12" ht="46.5">
      <c r="B86" s="84"/>
      <c r="C86" s="12" t="s">
        <v>4</v>
      </c>
      <c r="D86" s="13" t="s">
        <v>5</v>
      </c>
      <c r="E86" s="21" t="s">
        <v>21</v>
      </c>
      <c r="F86" s="14" t="str">
        <f t="shared" si="12"/>
        <v>DIOUBO</v>
      </c>
      <c r="G86" s="16"/>
      <c r="H86" s="16"/>
      <c r="I86" s="14" t="str">
        <f t="shared" si="13"/>
        <v>YOFF</v>
      </c>
      <c r="J86" s="29" t="s">
        <v>10</v>
      </c>
      <c r="K86" s="3" t="str">
        <f t="shared" si="14"/>
        <v/>
      </c>
      <c r="L86" s="3" t="str">
        <f t="shared" si="15"/>
        <v/>
      </c>
    </row>
    <row r="87" spans="2:12" ht="46.5">
      <c r="B87" s="84"/>
      <c r="C87" s="12" t="s">
        <v>4</v>
      </c>
      <c r="D87" s="13" t="s">
        <v>5</v>
      </c>
      <c r="E87" s="21" t="s">
        <v>24</v>
      </c>
      <c r="F87" s="14" t="str">
        <f t="shared" si="12"/>
        <v>GOREE</v>
      </c>
      <c r="G87" s="16"/>
      <c r="H87" s="16"/>
      <c r="I87" s="14" t="str">
        <f t="shared" si="13"/>
        <v>RADIDIOU LEONA</v>
      </c>
      <c r="J87" s="29" t="s">
        <v>22</v>
      </c>
      <c r="K87" s="3" t="str">
        <f t="shared" si="14"/>
        <v/>
      </c>
      <c r="L87" s="3" t="str">
        <f t="shared" si="15"/>
        <v/>
      </c>
    </row>
    <row r="88" spans="2:12" ht="46.5">
      <c r="B88" s="85"/>
      <c r="C88" s="17" t="s">
        <v>4</v>
      </c>
      <c r="D88" s="18" t="s">
        <v>5</v>
      </c>
      <c r="E88" s="22" t="s">
        <v>27</v>
      </c>
      <c r="F88" s="19" t="str">
        <f t="shared" si="12"/>
        <v>VILLE DE DAKAR</v>
      </c>
      <c r="G88" s="20"/>
      <c r="H88" s="20"/>
      <c r="I88" s="19" t="str">
        <f t="shared" si="13"/>
        <v>GAALE GUI</v>
      </c>
      <c r="J88" s="30" t="s">
        <v>25</v>
      </c>
      <c r="K88" s="3" t="str">
        <f t="shared" si="14"/>
        <v/>
      </c>
      <c r="L88" s="3" t="str">
        <f t="shared" si="15"/>
        <v/>
      </c>
    </row>
    <row r="89" spans="2:12" ht="46.5">
      <c r="B89" s="83" t="s">
        <v>53</v>
      </c>
      <c r="C89" s="7" t="s">
        <v>4</v>
      </c>
      <c r="D89" s="8" t="s">
        <v>5</v>
      </c>
      <c r="E89" s="9" t="s">
        <v>7</v>
      </c>
      <c r="F89" s="10" t="str">
        <f t="shared" si="12"/>
        <v>BARADA</v>
      </c>
      <c r="G89" s="11"/>
      <c r="H89" s="11"/>
      <c r="I89" s="10" t="str">
        <f t="shared" si="13"/>
        <v>CITE PORT</v>
      </c>
      <c r="J89" s="24" t="s">
        <v>6</v>
      </c>
      <c r="K89" s="3" t="str">
        <f t="shared" si="14"/>
        <v/>
      </c>
      <c r="L89" s="3" t="str">
        <f t="shared" si="15"/>
        <v/>
      </c>
    </row>
    <row r="90" spans="2:12" ht="46.5">
      <c r="B90" s="84"/>
      <c r="C90" s="12" t="s">
        <v>4</v>
      </c>
      <c r="D90" s="13" t="s">
        <v>5</v>
      </c>
      <c r="E90" s="21" t="s">
        <v>28</v>
      </c>
      <c r="F90" s="14" t="str">
        <f t="shared" si="12"/>
        <v>DARROU</v>
      </c>
      <c r="G90" s="15"/>
      <c r="H90" s="15"/>
      <c r="I90" s="14" t="str">
        <f t="shared" si="13"/>
        <v>VILLE DE DAKAR</v>
      </c>
      <c r="J90" s="29" t="s">
        <v>27</v>
      </c>
      <c r="K90" s="3" t="str">
        <f t="shared" si="14"/>
        <v/>
      </c>
      <c r="L90" s="3" t="str">
        <f t="shared" si="15"/>
        <v/>
      </c>
    </row>
    <row r="91" spans="2:12" ht="46.5">
      <c r="B91" s="84"/>
      <c r="C91" s="12" t="s">
        <v>4</v>
      </c>
      <c r="D91" s="13" t="s">
        <v>5</v>
      </c>
      <c r="E91" s="21" t="s">
        <v>25</v>
      </c>
      <c r="F91" s="14" t="str">
        <f t="shared" si="12"/>
        <v>GAALE GUI</v>
      </c>
      <c r="G91" s="16"/>
      <c r="H91" s="16"/>
      <c r="I91" s="14" t="str">
        <f t="shared" si="13"/>
        <v>GOREE</v>
      </c>
      <c r="J91" s="29" t="s">
        <v>24</v>
      </c>
      <c r="K91" s="3" t="str">
        <f t="shared" si="14"/>
        <v/>
      </c>
      <c r="L91" s="3" t="str">
        <f t="shared" si="15"/>
        <v/>
      </c>
    </row>
    <row r="92" spans="2:12" ht="46.5">
      <c r="B92" s="84"/>
      <c r="C92" s="12" t="s">
        <v>4</v>
      </c>
      <c r="D92" s="13" t="s">
        <v>5</v>
      </c>
      <c r="E92" s="21" t="s">
        <v>22</v>
      </c>
      <c r="F92" s="14" t="str">
        <f t="shared" si="12"/>
        <v>RADIDIOU LEONA</v>
      </c>
      <c r="G92" s="16"/>
      <c r="H92" s="16"/>
      <c r="I92" s="14" t="str">
        <f t="shared" si="13"/>
        <v>DIOUBO</v>
      </c>
      <c r="J92" s="29" t="s">
        <v>21</v>
      </c>
      <c r="K92" s="3" t="str">
        <f t="shared" si="14"/>
        <v/>
      </c>
      <c r="L92" s="3" t="str">
        <f t="shared" si="15"/>
        <v/>
      </c>
    </row>
    <row r="93" spans="2:12" ht="46.5">
      <c r="B93" s="85"/>
      <c r="C93" s="17" t="s">
        <v>4</v>
      </c>
      <c r="D93" s="18" t="s">
        <v>5</v>
      </c>
      <c r="E93" s="22" t="s">
        <v>10</v>
      </c>
      <c r="F93" s="19" t="str">
        <f t="shared" si="12"/>
        <v>YOFF</v>
      </c>
      <c r="G93" s="20"/>
      <c r="H93" s="20"/>
      <c r="I93" s="19" t="str">
        <f t="shared" si="13"/>
        <v>CONACHAP</v>
      </c>
      <c r="J93" s="30" t="s">
        <v>9</v>
      </c>
      <c r="K93" s="3" t="str">
        <f t="shared" si="14"/>
        <v/>
      </c>
      <c r="L93" s="3" t="str">
        <f t="shared" si="15"/>
        <v/>
      </c>
    </row>
  </sheetData>
  <sortState xmlns:xlrd2="http://schemas.microsoft.com/office/spreadsheetml/2017/richdata2" ref="O6:O15">
    <sortCondition ref="O6"/>
  </sortState>
  <mergeCells count="21">
    <mergeCell ref="C3:J3"/>
    <mergeCell ref="O3:X3"/>
    <mergeCell ref="O4:X4"/>
    <mergeCell ref="B4:B8"/>
    <mergeCell ref="B9:B13"/>
    <mergeCell ref="B14:B18"/>
    <mergeCell ref="B19:B23"/>
    <mergeCell ref="B24:B28"/>
    <mergeCell ref="B29:B33"/>
    <mergeCell ref="B34:B38"/>
    <mergeCell ref="B39:B43"/>
    <mergeCell ref="B44:B48"/>
    <mergeCell ref="B49:B53"/>
    <mergeCell ref="B54:B58"/>
    <mergeCell ref="B59:B63"/>
    <mergeCell ref="B89:B93"/>
    <mergeCell ref="B64:B68"/>
    <mergeCell ref="B69:B73"/>
    <mergeCell ref="B74:B78"/>
    <mergeCell ref="B79:B83"/>
    <mergeCell ref="B84:B88"/>
  </mergeCells>
  <pageMargins left="0.7" right="0.7" top="0.75" bottom="0.75" header="0.3" footer="0.3"/>
  <pageSetup paperSize="9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>
    <tabColor theme="4"/>
  </sheetPr>
  <dimension ref="B3:X93"/>
  <sheetViews>
    <sheetView zoomScale="60" zoomScaleNormal="60" workbookViewId="0">
      <selection activeCell="M3" sqref="M3"/>
    </sheetView>
  </sheetViews>
  <sheetFormatPr defaultColWidth="11" defaultRowHeight="27"/>
  <cols>
    <col min="1" max="1" width="4.28515625" customWidth="1"/>
    <col min="2" max="2" width="21.28515625" style="1" customWidth="1"/>
    <col min="3" max="3" width="12" style="1" customWidth="1"/>
    <col min="4" max="4" width="15.5703125" style="1" customWidth="1"/>
    <col min="5" max="5" width="7.42578125" style="2" hidden="1" customWidth="1"/>
    <col min="6" max="6" width="49.7109375" style="1" customWidth="1"/>
    <col min="7" max="8" width="5.5703125" style="1" customWidth="1"/>
    <col min="9" max="9" width="49.7109375" style="1" customWidth="1"/>
    <col min="10" max="10" width="0.28515625" style="2" customWidth="1"/>
    <col min="11" max="11" width="0.42578125" style="3" customWidth="1"/>
    <col min="12" max="12" width="11.42578125" style="3" hidden="1" customWidth="1"/>
    <col min="13" max="13" width="19.42578125" style="3" customWidth="1"/>
    <col min="14" max="14" width="4.85546875" style="4" hidden="1" customWidth="1"/>
    <col min="15" max="15" width="49.7109375" style="5" customWidth="1"/>
    <col min="16" max="16" width="8.7109375" style="1" customWidth="1"/>
    <col min="17" max="17" width="8.5703125" style="1" customWidth="1"/>
    <col min="18" max="18" width="7.85546875" style="1" customWidth="1"/>
    <col min="19" max="23" width="7.7109375" style="1" customWidth="1"/>
    <col min="24" max="24" width="9.7109375" style="1" hidden="1" customWidth="1"/>
  </cols>
  <sheetData>
    <row r="3" spans="2:24" ht="66" customHeight="1">
      <c r="B3" s="6" t="s">
        <v>0</v>
      </c>
      <c r="C3" s="86" t="s">
        <v>1</v>
      </c>
      <c r="D3" s="87"/>
      <c r="E3" s="87"/>
      <c r="F3" s="87"/>
      <c r="G3" s="87"/>
      <c r="H3" s="87"/>
      <c r="I3" s="87"/>
      <c r="J3" s="88"/>
      <c r="N3" s="23"/>
      <c r="O3" s="86" t="s">
        <v>2</v>
      </c>
      <c r="P3" s="87"/>
      <c r="Q3" s="87"/>
      <c r="R3" s="87"/>
      <c r="S3" s="87"/>
      <c r="T3" s="87"/>
      <c r="U3" s="87"/>
      <c r="V3" s="87"/>
      <c r="W3" s="87"/>
      <c r="X3" s="87"/>
    </row>
    <row r="4" spans="2:24" ht="46.5">
      <c r="B4" s="83" t="s">
        <v>3</v>
      </c>
      <c r="C4" s="7" t="s">
        <v>4</v>
      </c>
      <c r="D4" s="8" t="s">
        <v>5</v>
      </c>
      <c r="E4" s="9" t="s">
        <v>6</v>
      </c>
      <c r="F4" s="10" t="str">
        <f t="shared" ref="F4:F67" si="0">IFERROR(INDEX(O:O,MATCH(E4,N:N,0)),"")</f>
        <v>DIANKALAR</v>
      </c>
      <c r="G4" s="11">
        <v>3</v>
      </c>
      <c r="H4" s="11">
        <v>5</v>
      </c>
      <c r="I4" s="10" t="str">
        <f t="shared" ref="I4:I67" si="1">IFERROR(INDEX(O:O,MATCH(J4,N:N,0)),"")</f>
        <v>BASTOS</v>
      </c>
      <c r="J4" s="24" t="s">
        <v>7</v>
      </c>
      <c r="K4" s="3">
        <f t="shared" ref="K4:K67" si="2">IF(G4="","",IF(G4&gt;H4,3,IF(G4=H4,1,0)))</f>
        <v>0</v>
      </c>
      <c r="L4" s="3">
        <f t="shared" ref="L4:L67" si="3">IF(H4="","",IF(H4&gt;G4,3,IF(H4=G4,1,0)))</f>
        <v>3</v>
      </c>
      <c r="N4" s="23"/>
      <c r="O4" s="89" t="s">
        <v>8</v>
      </c>
      <c r="P4" s="89"/>
      <c r="Q4" s="89"/>
      <c r="R4" s="89"/>
      <c r="S4" s="89"/>
      <c r="T4" s="89"/>
      <c r="U4" s="89"/>
      <c r="V4" s="89"/>
      <c r="W4" s="89"/>
      <c r="X4" s="89"/>
    </row>
    <row r="5" spans="2:24" ht="46.5">
      <c r="B5" s="84"/>
      <c r="C5" s="12" t="s">
        <v>4</v>
      </c>
      <c r="D5" s="13" t="s">
        <v>5</v>
      </c>
      <c r="E5" s="21" t="s">
        <v>9</v>
      </c>
      <c r="F5" s="14" t="str">
        <f t="shared" si="0"/>
        <v>DIEUPEUL</v>
      </c>
      <c r="G5" s="15"/>
      <c r="H5" s="15"/>
      <c r="I5" s="14" t="str">
        <f t="shared" si="1"/>
        <v>VARIETE CLUB</v>
      </c>
      <c r="J5" s="29" t="s">
        <v>10</v>
      </c>
      <c r="K5" s="3" t="str">
        <f t="shared" si="2"/>
        <v/>
      </c>
      <c r="L5" s="3" t="str">
        <f t="shared" si="3"/>
        <v/>
      </c>
      <c r="N5" s="23"/>
      <c r="O5" s="25" t="s">
        <v>11</v>
      </c>
      <c r="P5" s="26" t="s">
        <v>12</v>
      </c>
      <c r="Q5" s="33" t="s">
        <v>13</v>
      </c>
      <c r="R5" s="34" t="s">
        <v>14</v>
      </c>
      <c r="S5" s="34" t="s">
        <v>15</v>
      </c>
      <c r="T5" s="34" t="s">
        <v>16</v>
      </c>
      <c r="U5" s="34" t="s">
        <v>17</v>
      </c>
      <c r="V5" s="34" t="s">
        <v>18</v>
      </c>
      <c r="W5" s="35" t="s">
        <v>19</v>
      </c>
      <c r="X5" s="35" t="s">
        <v>20</v>
      </c>
    </row>
    <row r="6" spans="2:24" ht="46.5">
      <c r="B6" s="84"/>
      <c r="C6" s="12" t="s">
        <v>4</v>
      </c>
      <c r="D6" s="13" t="s">
        <v>5</v>
      </c>
      <c r="E6" s="21" t="s">
        <v>21</v>
      </c>
      <c r="F6" s="14" t="str">
        <f t="shared" si="0"/>
        <v>LIBERTE 6</v>
      </c>
      <c r="G6" s="16"/>
      <c r="H6" s="16"/>
      <c r="I6" s="14" t="str">
        <f t="shared" si="1"/>
        <v>PARCOURS HLM</v>
      </c>
      <c r="J6" s="29" t="s">
        <v>22</v>
      </c>
      <c r="K6" s="3" t="str">
        <f t="shared" si="2"/>
        <v/>
      </c>
      <c r="L6" s="3" t="str">
        <f t="shared" si="3"/>
        <v/>
      </c>
      <c r="N6" s="23" t="s">
        <v>7</v>
      </c>
      <c r="O6" s="27" t="s">
        <v>74</v>
      </c>
      <c r="P6" s="28">
        <f>RANK(X6,X6:X15)</f>
        <v>1</v>
      </c>
      <c r="Q6" s="36">
        <f t="shared" ref="Q6:Q15" si="4">(R6*3)+S6</f>
        <v>3</v>
      </c>
      <c r="R6" s="23">
        <f t="shared" ref="R6:R15" si="5">COUNTIFS(E:E,N6,K:K,3)+COUNTIFS(J:J,N6,L:L,3)</f>
        <v>1</v>
      </c>
      <c r="S6" s="23">
        <f t="shared" ref="S6:S15" si="6">COUNTIFS(E:E,N6,K:K,1)+COUNTIFS(J:J,N6,L:L,1)</f>
        <v>0</v>
      </c>
      <c r="T6" s="23">
        <f t="shared" ref="T6:T15" si="7">COUNTIFS(E:E,N6,K:K,0)+COUNTIFS(J:J,N6,L:L,0)</f>
        <v>0</v>
      </c>
      <c r="U6" s="23">
        <f t="shared" ref="U6:U15" si="8">SUMIF(E:E,N6,G:G)+SUMIF(J:J,N6,H:H)</f>
        <v>5</v>
      </c>
      <c r="V6" s="23">
        <f t="shared" ref="V6:V15" si="9">SUMIF(E:E,N6,H:H)+SUMIF(J:J,N6,G:G)</f>
        <v>3</v>
      </c>
      <c r="W6" s="37">
        <f>U6-V6</f>
        <v>2</v>
      </c>
      <c r="X6" s="38">
        <f>(Q6*1000)+(W6*100)+(U6*10)</f>
        <v>3250</v>
      </c>
    </row>
    <row r="7" spans="2:24" ht="46.5">
      <c r="B7" s="84"/>
      <c r="C7" s="12" t="s">
        <v>4</v>
      </c>
      <c r="D7" s="13" t="s">
        <v>5</v>
      </c>
      <c r="E7" s="21" t="s">
        <v>24</v>
      </c>
      <c r="F7" s="14" t="str">
        <f t="shared" si="0"/>
        <v>NT SACRE CŒUR</v>
      </c>
      <c r="G7" s="16"/>
      <c r="H7" s="16"/>
      <c r="I7" s="14" t="str">
        <f t="shared" si="1"/>
        <v>MBOLLO</v>
      </c>
      <c r="J7" s="29" t="s">
        <v>25</v>
      </c>
      <c r="K7" s="3" t="str">
        <f t="shared" si="2"/>
        <v/>
      </c>
      <c r="L7" s="3" t="str">
        <f t="shared" si="3"/>
        <v/>
      </c>
      <c r="N7" s="23" t="s">
        <v>6</v>
      </c>
      <c r="O7" s="27" t="s">
        <v>75</v>
      </c>
      <c r="P7" s="28">
        <f>RANK(X7,X6:X15)</f>
        <v>10</v>
      </c>
      <c r="Q7" s="36">
        <f t="shared" si="4"/>
        <v>0</v>
      </c>
      <c r="R7" s="23">
        <f t="shared" si="5"/>
        <v>0</v>
      </c>
      <c r="S7" s="23">
        <f t="shared" si="6"/>
        <v>0</v>
      </c>
      <c r="T7" s="23">
        <f t="shared" si="7"/>
        <v>1</v>
      </c>
      <c r="U7" s="23">
        <f t="shared" si="8"/>
        <v>3</v>
      </c>
      <c r="V7" s="23">
        <f t="shared" si="9"/>
        <v>5</v>
      </c>
      <c r="W7" s="37">
        <f t="shared" ref="W7:W15" si="10">U7-V7</f>
        <v>-2</v>
      </c>
      <c r="X7" s="39">
        <f t="shared" ref="X7:X15" si="11">(Q7*1000)+(W7*100)+(U7*10)</f>
        <v>-170</v>
      </c>
    </row>
    <row r="8" spans="2:24" ht="46.5">
      <c r="B8" s="85"/>
      <c r="C8" s="17" t="s">
        <v>4</v>
      </c>
      <c r="D8" s="18" t="s">
        <v>5</v>
      </c>
      <c r="E8" s="22" t="s">
        <v>27</v>
      </c>
      <c r="F8" s="19" t="str">
        <f t="shared" si="0"/>
        <v>QATAR DE FASS</v>
      </c>
      <c r="G8" s="20"/>
      <c r="H8" s="20"/>
      <c r="I8" s="19" t="str">
        <f t="shared" si="1"/>
        <v>LIBERTE 4</v>
      </c>
      <c r="J8" s="30" t="s">
        <v>28</v>
      </c>
      <c r="K8" s="3" t="str">
        <f t="shared" si="2"/>
        <v/>
      </c>
      <c r="L8" s="3" t="str">
        <f t="shared" si="3"/>
        <v/>
      </c>
      <c r="N8" s="23" t="s">
        <v>9</v>
      </c>
      <c r="O8" s="27" t="s">
        <v>76</v>
      </c>
      <c r="P8" s="28">
        <f>RANK(X8,X6:X15)</f>
        <v>2</v>
      </c>
      <c r="Q8" s="36">
        <f t="shared" si="4"/>
        <v>0</v>
      </c>
      <c r="R8" s="23">
        <f t="shared" si="5"/>
        <v>0</v>
      </c>
      <c r="S8" s="23">
        <f t="shared" si="6"/>
        <v>0</v>
      </c>
      <c r="T8" s="23">
        <f t="shared" si="7"/>
        <v>0</v>
      </c>
      <c r="U8" s="23">
        <f t="shared" si="8"/>
        <v>0</v>
      </c>
      <c r="V8" s="23">
        <f t="shared" si="9"/>
        <v>0</v>
      </c>
      <c r="W8" s="37">
        <f t="shared" si="10"/>
        <v>0</v>
      </c>
      <c r="X8" s="39">
        <f t="shared" si="11"/>
        <v>0</v>
      </c>
    </row>
    <row r="9" spans="2:24" ht="46.5">
      <c r="B9" s="83" t="s">
        <v>30</v>
      </c>
      <c r="C9" s="7" t="s">
        <v>4</v>
      </c>
      <c r="D9" s="8" t="s">
        <v>5</v>
      </c>
      <c r="E9" s="9" t="s">
        <v>7</v>
      </c>
      <c r="F9" s="10" t="str">
        <f t="shared" si="0"/>
        <v>BASTOS</v>
      </c>
      <c r="G9" s="11"/>
      <c r="H9" s="11"/>
      <c r="I9" s="10" t="str">
        <f t="shared" si="1"/>
        <v>DIEUPEUL</v>
      </c>
      <c r="J9" s="24" t="s">
        <v>9</v>
      </c>
      <c r="K9" s="3" t="str">
        <f t="shared" si="2"/>
        <v/>
      </c>
      <c r="L9" s="3" t="str">
        <f t="shared" si="3"/>
        <v/>
      </c>
      <c r="N9" s="23" t="s">
        <v>28</v>
      </c>
      <c r="O9" s="27" t="s">
        <v>77</v>
      </c>
      <c r="P9" s="28">
        <f>RANK(X9,X6:X15)</f>
        <v>2</v>
      </c>
      <c r="Q9" s="36">
        <f t="shared" si="4"/>
        <v>0</v>
      </c>
      <c r="R9" s="23">
        <f t="shared" si="5"/>
        <v>0</v>
      </c>
      <c r="S9" s="23">
        <f t="shared" si="6"/>
        <v>0</v>
      </c>
      <c r="T9" s="23">
        <f t="shared" si="7"/>
        <v>0</v>
      </c>
      <c r="U9" s="23">
        <f t="shared" si="8"/>
        <v>0</v>
      </c>
      <c r="V9" s="23">
        <f t="shared" si="9"/>
        <v>0</v>
      </c>
      <c r="W9" s="37">
        <f t="shared" si="10"/>
        <v>0</v>
      </c>
      <c r="X9" s="39">
        <f t="shared" si="11"/>
        <v>0</v>
      </c>
    </row>
    <row r="10" spans="2:24" ht="46.5">
      <c r="B10" s="84"/>
      <c r="C10" s="12" t="s">
        <v>4</v>
      </c>
      <c r="D10" s="13" t="s">
        <v>5</v>
      </c>
      <c r="E10" s="21" t="s">
        <v>28</v>
      </c>
      <c r="F10" s="14" t="str">
        <f t="shared" si="0"/>
        <v>LIBERTE 4</v>
      </c>
      <c r="G10" s="15"/>
      <c r="H10" s="15"/>
      <c r="I10" s="14" t="str">
        <f t="shared" si="1"/>
        <v>DIANKALAR</v>
      </c>
      <c r="J10" s="29" t="s">
        <v>6</v>
      </c>
      <c r="K10" s="3" t="str">
        <f t="shared" si="2"/>
        <v/>
      </c>
      <c r="L10" s="3" t="str">
        <f t="shared" si="3"/>
        <v/>
      </c>
      <c r="N10" s="23" t="s">
        <v>21</v>
      </c>
      <c r="O10" s="27" t="s">
        <v>78</v>
      </c>
      <c r="P10" s="28">
        <f>RANK(X10,X6:X15)</f>
        <v>2</v>
      </c>
      <c r="Q10" s="36">
        <f t="shared" si="4"/>
        <v>0</v>
      </c>
      <c r="R10" s="23">
        <f t="shared" si="5"/>
        <v>0</v>
      </c>
      <c r="S10" s="23">
        <f t="shared" si="6"/>
        <v>0</v>
      </c>
      <c r="T10" s="23">
        <f t="shared" si="7"/>
        <v>0</v>
      </c>
      <c r="U10" s="23">
        <f t="shared" si="8"/>
        <v>0</v>
      </c>
      <c r="V10" s="23">
        <f t="shared" si="9"/>
        <v>0</v>
      </c>
      <c r="W10" s="37">
        <f t="shared" si="10"/>
        <v>0</v>
      </c>
      <c r="X10" s="39">
        <f t="shared" si="11"/>
        <v>0</v>
      </c>
    </row>
    <row r="11" spans="2:24" ht="46.5">
      <c r="B11" s="84"/>
      <c r="C11" s="12" t="s">
        <v>4</v>
      </c>
      <c r="D11" s="13" t="s">
        <v>5</v>
      </c>
      <c r="E11" s="21" t="s">
        <v>25</v>
      </c>
      <c r="F11" s="14" t="str">
        <f t="shared" si="0"/>
        <v>MBOLLO</v>
      </c>
      <c r="G11" s="16"/>
      <c r="H11" s="16"/>
      <c r="I11" s="14" t="str">
        <f t="shared" si="1"/>
        <v>QATAR DE FASS</v>
      </c>
      <c r="J11" s="29" t="s">
        <v>27</v>
      </c>
      <c r="K11" s="3" t="str">
        <f t="shared" si="2"/>
        <v/>
      </c>
      <c r="L11" s="3" t="str">
        <f t="shared" si="3"/>
        <v/>
      </c>
      <c r="N11" s="23" t="s">
        <v>25</v>
      </c>
      <c r="O11" s="27" t="s">
        <v>79</v>
      </c>
      <c r="P11" s="28">
        <f>RANK(X11,X6:X15)</f>
        <v>2</v>
      </c>
      <c r="Q11" s="36">
        <f t="shared" si="4"/>
        <v>0</v>
      </c>
      <c r="R11" s="23">
        <f t="shared" si="5"/>
        <v>0</v>
      </c>
      <c r="S11" s="23">
        <f t="shared" si="6"/>
        <v>0</v>
      </c>
      <c r="T11" s="23">
        <f t="shared" si="7"/>
        <v>0</v>
      </c>
      <c r="U11" s="23">
        <f t="shared" si="8"/>
        <v>0</v>
      </c>
      <c r="V11" s="23">
        <f t="shared" si="9"/>
        <v>0</v>
      </c>
      <c r="W11" s="37">
        <f t="shared" si="10"/>
        <v>0</v>
      </c>
      <c r="X11" s="39">
        <f t="shared" si="11"/>
        <v>0</v>
      </c>
    </row>
    <row r="12" spans="2:24" ht="46.5">
      <c r="B12" s="84"/>
      <c r="C12" s="12" t="s">
        <v>4</v>
      </c>
      <c r="D12" s="13" t="s">
        <v>5</v>
      </c>
      <c r="E12" s="21" t="s">
        <v>22</v>
      </c>
      <c r="F12" s="14" t="str">
        <f t="shared" si="0"/>
        <v>PARCOURS HLM</v>
      </c>
      <c r="G12" s="16"/>
      <c r="H12" s="16"/>
      <c r="I12" s="14" t="str">
        <f t="shared" si="1"/>
        <v>NT SACRE CŒUR</v>
      </c>
      <c r="J12" s="29" t="s">
        <v>24</v>
      </c>
      <c r="K12" s="3" t="str">
        <f t="shared" si="2"/>
        <v/>
      </c>
      <c r="L12" s="3" t="str">
        <f t="shared" si="3"/>
        <v/>
      </c>
      <c r="N12" s="23" t="s">
        <v>24</v>
      </c>
      <c r="O12" s="27" t="s">
        <v>80</v>
      </c>
      <c r="P12" s="28">
        <f>RANK(X12,X6:X15)</f>
        <v>2</v>
      </c>
      <c r="Q12" s="36">
        <f t="shared" si="4"/>
        <v>0</v>
      </c>
      <c r="R12" s="23">
        <f t="shared" si="5"/>
        <v>0</v>
      </c>
      <c r="S12" s="23">
        <f t="shared" si="6"/>
        <v>0</v>
      </c>
      <c r="T12" s="23">
        <f t="shared" si="7"/>
        <v>0</v>
      </c>
      <c r="U12" s="23">
        <f t="shared" si="8"/>
        <v>0</v>
      </c>
      <c r="V12" s="23">
        <f t="shared" si="9"/>
        <v>0</v>
      </c>
      <c r="W12" s="37">
        <f t="shared" si="10"/>
        <v>0</v>
      </c>
      <c r="X12" s="39">
        <f t="shared" si="11"/>
        <v>0</v>
      </c>
    </row>
    <row r="13" spans="2:24" ht="46.5">
      <c r="B13" s="85"/>
      <c r="C13" s="17" t="s">
        <v>4</v>
      </c>
      <c r="D13" s="18" t="s">
        <v>5</v>
      </c>
      <c r="E13" s="22" t="s">
        <v>10</v>
      </c>
      <c r="F13" s="19" t="str">
        <f t="shared" si="0"/>
        <v>VARIETE CLUB</v>
      </c>
      <c r="G13" s="20"/>
      <c r="H13" s="20"/>
      <c r="I13" s="19" t="str">
        <f t="shared" si="1"/>
        <v>LIBERTE 6</v>
      </c>
      <c r="J13" s="30" t="s">
        <v>21</v>
      </c>
      <c r="K13" s="3" t="str">
        <f t="shared" si="2"/>
        <v/>
      </c>
      <c r="L13" s="3" t="str">
        <f t="shared" si="3"/>
        <v/>
      </c>
      <c r="N13" s="23" t="s">
        <v>22</v>
      </c>
      <c r="O13" s="27" t="s">
        <v>81</v>
      </c>
      <c r="P13" s="28">
        <f>RANK(X13,X6:X15)</f>
        <v>2</v>
      </c>
      <c r="Q13" s="36">
        <f t="shared" si="4"/>
        <v>0</v>
      </c>
      <c r="R13" s="23">
        <f t="shared" si="5"/>
        <v>0</v>
      </c>
      <c r="S13" s="23">
        <f t="shared" si="6"/>
        <v>0</v>
      </c>
      <c r="T13" s="23">
        <f t="shared" si="7"/>
        <v>0</v>
      </c>
      <c r="U13" s="23">
        <f t="shared" si="8"/>
        <v>0</v>
      </c>
      <c r="V13" s="23">
        <f t="shared" si="9"/>
        <v>0</v>
      </c>
      <c r="W13" s="37">
        <f t="shared" si="10"/>
        <v>0</v>
      </c>
      <c r="X13" s="39">
        <f t="shared" si="11"/>
        <v>0</v>
      </c>
    </row>
    <row r="14" spans="2:24" ht="46.5">
      <c r="B14" s="83" t="s">
        <v>36</v>
      </c>
      <c r="C14" s="7" t="s">
        <v>4</v>
      </c>
      <c r="D14" s="8" t="s">
        <v>5</v>
      </c>
      <c r="E14" s="9" t="s">
        <v>6</v>
      </c>
      <c r="F14" s="10" t="str">
        <f t="shared" si="0"/>
        <v>DIANKALAR</v>
      </c>
      <c r="G14" s="11"/>
      <c r="H14" s="11"/>
      <c r="I14" s="10" t="str">
        <f t="shared" si="1"/>
        <v>MBOLLO</v>
      </c>
      <c r="J14" s="24" t="s">
        <v>25</v>
      </c>
      <c r="K14" s="3" t="str">
        <f t="shared" si="2"/>
        <v/>
      </c>
      <c r="L14" s="3" t="str">
        <f t="shared" si="3"/>
        <v/>
      </c>
      <c r="N14" s="23" t="s">
        <v>27</v>
      </c>
      <c r="O14" s="27" t="s">
        <v>82</v>
      </c>
      <c r="P14" s="28">
        <f>RANK(X14,X6:X15)</f>
        <v>2</v>
      </c>
      <c r="Q14" s="36">
        <f t="shared" si="4"/>
        <v>0</v>
      </c>
      <c r="R14" s="23">
        <f t="shared" si="5"/>
        <v>0</v>
      </c>
      <c r="S14" s="23">
        <f t="shared" si="6"/>
        <v>0</v>
      </c>
      <c r="T14" s="23">
        <f t="shared" si="7"/>
        <v>0</v>
      </c>
      <c r="U14" s="23">
        <f t="shared" si="8"/>
        <v>0</v>
      </c>
      <c r="V14" s="23">
        <f t="shared" si="9"/>
        <v>0</v>
      </c>
      <c r="W14" s="37">
        <f t="shared" si="10"/>
        <v>0</v>
      </c>
      <c r="X14" s="39">
        <f t="shared" si="11"/>
        <v>0</v>
      </c>
    </row>
    <row r="15" spans="2:24" ht="46.5">
      <c r="B15" s="84"/>
      <c r="C15" s="12" t="s">
        <v>4</v>
      </c>
      <c r="D15" s="13" t="s">
        <v>5</v>
      </c>
      <c r="E15" s="21" t="s">
        <v>28</v>
      </c>
      <c r="F15" s="14" t="str">
        <f t="shared" si="0"/>
        <v>LIBERTE 4</v>
      </c>
      <c r="G15" s="15"/>
      <c r="H15" s="15"/>
      <c r="I15" s="14" t="str">
        <f t="shared" si="1"/>
        <v>BASTOS</v>
      </c>
      <c r="J15" s="29" t="s">
        <v>7</v>
      </c>
      <c r="K15" s="3" t="str">
        <f t="shared" si="2"/>
        <v/>
      </c>
      <c r="L15" s="3" t="str">
        <f t="shared" si="3"/>
        <v/>
      </c>
      <c r="N15" s="23" t="s">
        <v>10</v>
      </c>
      <c r="O15" s="31" t="s">
        <v>83</v>
      </c>
      <c r="P15" s="32">
        <f>RANK(X15,X6:X15)</f>
        <v>2</v>
      </c>
      <c r="Q15" s="40">
        <f t="shared" si="4"/>
        <v>0</v>
      </c>
      <c r="R15" s="41">
        <f t="shared" si="5"/>
        <v>0</v>
      </c>
      <c r="S15" s="41">
        <f t="shared" si="6"/>
        <v>0</v>
      </c>
      <c r="T15" s="41">
        <f t="shared" si="7"/>
        <v>0</v>
      </c>
      <c r="U15" s="41">
        <f t="shared" si="8"/>
        <v>0</v>
      </c>
      <c r="V15" s="41">
        <f t="shared" si="9"/>
        <v>0</v>
      </c>
      <c r="W15" s="42">
        <f t="shared" si="10"/>
        <v>0</v>
      </c>
      <c r="X15" s="43">
        <f t="shared" si="11"/>
        <v>0</v>
      </c>
    </row>
    <row r="16" spans="2:24" ht="46.5">
      <c r="B16" s="84"/>
      <c r="C16" s="12" t="s">
        <v>4</v>
      </c>
      <c r="D16" s="13" t="s">
        <v>5</v>
      </c>
      <c r="E16" s="21" t="s">
        <v>21</v>
      </c>
      <c r="F16" s="14" t="str">
        <f t="shared" si="0"/>
        <v>LIBERTE 6</v>
      </c>
      <c r="G16" s="16"/>
      <c r="H16" s="16"/>
      <c r="I16" s="14" t="str">
        <f t="shared" si="1"/>
        <v>DIEUPEUL</v>
      </c>
      <c r="J16" s="29" t="s">
        <v>9</v>
      </c>
      <c r="K16" s="3" t="str">
        <f t="shared" si="2"/>
        <v/>
      </c>
      <c r="L16" s="3" t="str">
        <f t="shared" si="3"/>
        <v/>
      </c>
    </row>
    <row r="17" spans="2:12" ht="46.5">
      <c r="B17" s="84"/>
      <c r="C17" s="12" t="s">
        <v>4</v>
      </c>
      <c r="D17" s="13" t="s">
        <v>5</v>
      </c>
      <c r="E17" s="21" t="s">
        <v>24</v>
      </c>
      <c r="F17" s="14" t="str">
        <f t="shared" si="0"/>
        <v>NT SACRE CŒUR</v>
      </c>
      <c r="G17" s="16"/>
      <c r="H17" s="16"/>
      <c r="I17" s="14" t="str">
        <f t="shared" si="1"/>
        <v>VARIETE CLUB</v>
      </c>
      <c r="J17" s="29" t="s">
        <v>10</v>
      </c>
      <c r="K17" s="3" t="str">
        <f t="shared" si="2"/>
        <v/>
      </c>
      <c r="L17" s="3" t="str">
        <f t="shared" si="3"/>
        <v/>
      </c>
    </row>
    <row r="18" spans="2:12" ht="46.5">
      <c r="B18" s="85"/>
      <c r="C18" s="17" t="s">
        <v>4</v>
      </c>
      <c r="D18" s="18" t="s">
        <v>5</v>
      </c>
      <c r="E18" s="22" t="s">
        <v>27</v>
      </c>
      <c r="F18" s="19" t="str">
        <f t="shared" si="0"/>
        <v>QATAR DE FASS</v>
      </c>
      <c r="G18" s="20"/>
      <c r="H18" s="20"/>
      <c r="I18" s="19" t="str">
        <f t="shared" si="1"/>
        <v>PARCOURS HLM</v>
      </c>
      <c r="J18" s="30" t="s">
        <v>22</v>
      </c>
      <c r="K18" s="3" t="str">
        <f t="shared" si="2"/>
        <v/>
      </c>
      <c r="L18" s="3" t="str">
        <f t="shared" si="3"/>
        <v/>
      </c>
    </row>
    <row r="19" spans="2:12" ht="46.5">
      <c r="B19" s="83" t="s">
        <v>39</v>
      </c>
      <c r="C19" s="7" t="s">
        <v>4</v>
      </c>
      <c r="D19" s="8" t="s">
        <v>5</v>
      </c>
      <c r="E19" s="9" t="s">
        <v>7</v>
      </c>
      <c r="F19" s="10" t="str">
        <f t="shared" si="0"/>
        <v>BASTOS</v>
      </c>
      <c r="G19" s="11"/>
      <c r="H19" s="11"/>
      <c r="I19" s="10" t="str">
        <f t="shared" si="1"/>
        <v>LIBERTE 6</v>
      </c>
      <c r="J19" s="24" t="s">
        <v>21</v>
      </c>
      <c r="K19" s="3" t="str">
        <f t="shared" si="2"/>
        <v/>
      </c>
      <c r="L19" s="3" t="str">
        <f t="shared" si="3"/>
        <v/>
      </c>
    </row>
    <row r="20" spans="2:12" ht="46.5">
      <c r="B20" s="84"/>
      <c r="C20" s="12" t="s">
        <v>4</v>
      </c>
      <c r="D20" s="13" t="s">
        <v>5</v>
      </c>
      <c r="E20" s="21" t="s">
        <v>9</v>
      </c>
      <c r="F20" s="14" t="str">
        <f t="shared" si="0"/>
        <v>DIEUPEUL</v>
      </c>
      <c r="G20" s="15"/>
      <c r="H20" s="15"/>
      <c r="I20" s="14" t="str">
        <f t="shared" si="1"/>
        <v>NT SACRE CŒUR</v>
      </c>
      <c r="J20" s="29" t="s">
        <v>24</v>
      </c>
      <c r="K20" s="3" t="str">
        <f t="shared" si="2"/>
        <v/>
      </c>
      <c r="L20" s="3" t="str">
        <f t="shared" si="3"/>
        <v/>
      </c>
    </row>
    <row r="21" spans="2:12" ht="46.5">
      <c r="B21" s="84"/>
      <c r="C21" s="12" t="s">
        <v>4</v>
      </c>
      <c r="D21" s="13" t="s">
        <v>5</v>
      </c>
      <c r="E21" s="21" t="s">
        <v>25</v>
      </c>
      <c r="F21" s="14" t="str">
        <f t="shared" si="0"/>
        <v>MBOLLO</v>
      </c>
      <c r="G21" s="16"/>
      <c r="H21" s="16"/>
      <c r="I21" s="14" t="str">
        <f t="shared" si="1"/>
        <v>LIBERTE 4</v>
      </c>
      <c r="J21" s="29" t="s">
        <v>28</v>
      </c>
      <c r="K21" s="3" t="str">
        <f t="shared" si="2"/>
        <v/>
      </c>
      <c r="L21" s="3" t="str">
        <f t="shared" si="3"/>
        <v/>
      </c>
    </row>
    <row r="22" spans="2:12" ht="46.5">
      <c r="B22" s="84"/>
      <c r="C22" s="12" t="s">
        <v>4</v>
      </c>
      <c r="D22" s="13" t="s">
        <v>5</v>
      </c>
      <c r="E22" s="21" t="s">
        <v>22</v>
      </c>
      <c r="F22" s="14" t="str">
        <f t="shared" si="0"/>
        <v>PARCOURS HLM</v>
      </c>
      <c r="G22" s="16"/>
      <c r="H22" s="16"/>
      <c r="I22" s="14" t="str">
        <f t="shared" si="1"/>
        <v>DIANKALAR</v>
      </c>
      <c r="J22" s="29" t="s">
        <v>6</v>
      </c>
      <c r="K22" s="3" t="str">
        <f t="shared" si="2"/>
        <v/>
      </c>
      <c r="L22" s="3" t="str">
        <f t="shared" si="3"/>
        <v/>
      </c>
    </row>
    <row r="23" spans="2:12" ht="46.5">
      <c r="B23" s="85"/>
      <c r="C23" s="17" t="s">
        <v>4</v>
      </c>
      <c r="D23" s="18" t="s">
        <v>5</v>
      </c>
      <c r="E23" s="22" t="s">
        <v>10</v>
      </c>
      <c r="F23" s="19" t="str">
        <f t="shared" si="0"/>
        <v>VARIETE CLUB</v>
      </c>
      <c r="G23" s="20"/>
      <c r="H23" s="20"/>
      <c r="I23" s="19" t="str">
        <f t="shared" si="1"/>
        <v>QATAR DE FASS</v>
      </c>
      <c r="J23" s="30" t="s">
        <v>27</v>
      </c>
      <c r="K23" s="3" t="str">
        <f t="shared" si="2"/>
        <v/>
      </c>
      <c r="L23" s="3" t="str">
        <f t="shared" si="3"/>
        <v/>
      </c>
    </row>
    <row r="24" spans="2:12" ht="46.5">
      <c r="B24" s="83" t="s">
        <v>40</v>
      </c>
      <c r="C24" s="7" t="s">
        <v>4</v>
      </c>
      <c r="D24" s="8" t="s">
        <v>5</v>
      </c>
      <c r="E24" s="9" t="s">
        <v>6</v>
      </c>
      <c r="F24" s="10" t="str">
        <f t="shared" si="0"/>
        <v>DIANKALAR</v>
      </c>
      <c r="G24" s="11"/>
      <c r="H24" s="11"/>
      <c r="I24" s="10" t="str">
        <f t="shared" si="1"/>
        <v>VARIETE CLUB</v>
      </c>
      <c r="J24" s="24" t="s">
        <v>10</v>
      </c>
      <c r="K24" s="3" t="str">
        <f t="shared" si="2"/>
        <v/>
      </c>
      <c r="L24" s="3" t="str">
        <f t="shared" si="3"/>
        <v/>
      </c>
    </row>
    <row r="25" spans="2:12" ht="46.5">
      <c r="B25" s="84"/>
      <c r="C25" s="12" t="s">
        <v>4</v>
      </c>
      <c r="D25" s="13" t="s">
        <v>5</v>
      </c>
      <c r="E25" s="21" t="s">
        <v>28</v>
      </c>
      <c r="F25" s="14" t="str">
        <f t="shared" si="0"/>
        <v>LIBERTE 4</v>
      </c>
      <c r="G25" s="15"/>
      <c r="H25" s="15"/>
      <c r="I25" s="14" t="str">
        <f t="shared" si="1"/>
        <v>PARCOURS HLM</v>
      </c>
      <c r="J25" s="29" t="s">
        <v>22</v>
      </c>
      <c r="K25" s="3" t="str">
        <f t="shared" si="2"/>
        <v/>
      </c>
      <c r="L25" s="3" t="str">
        <f t="shared" si="3"/>
        <v/>
      </c>
    </row>
    <row r="26" spans="2:12" ht="46.5">
      <c r="B26" s="84"/>
      <c r="C26" s="12" t="s">
        <v>4</v>
      </c>
      <c r="D26" s="13" t="s">
        <v>5</v>
      </c>
      <c r="E26" s="21" t="s">
        <v>25</v>
      </c>
      <c r="F26" s="14" t="str">
        <f t="shared" si="0"/>
        <v>MBOLLO</v>
      </c>
      <c r="G26" s="16"/>
      <c r="H26" s="16"/>
      <c r="I26" s="14" t="str">
        <f t="shared" si="1"/>
        <v>BASTOS</v>
      </c>
      <c r="J26" s="29" t="s">
        <v>7</v>
      </c>
      <c r="K26" s="3" t="str">
        <f t="shared" si="2"/>
        <v/>
      </c>
      <c r="L26" s="3" t="str">
        <f t="shared" si="3"/>
        <v/>
      </c>
    </row>
    <row r="27" spans="2:12" ht="46.5">
      <c r="B27" s="84"/>
      <c r="C27" s="12" t="s">
        <v>4</v>
      </c>
      <c r="D27" s="13" t="s">
        <v>5</v>
      </c>
      <c r="E27" s="21" t="s">
        <v>24</v>
      </c>
      <c r="F27" s="14" t="str">
        <f t="shared" si="0"/>
        <v>NT SACRE CŒUR</v>
      </c>
      <c r="G27" s="16"/>
      <c r="H27" s="16"/>
      <c r="I27" s="14" t="str">
        <f t="shared" si="1"/>
        <v>LIBERTE 6</v>
      </c>
      <c r="J27" s="29" t="s">
        <v>21</v>
      </c>
      <c r="K27" s="3" t="str">
        <f t="shared" si="2"/>
        <v/>
      </c>
      <c r="L27" s="3" t="str">
        <f t="shared" si="3"/>
        <v/>
      </c>
    </row>
    <row r="28" spans="2:12" ht="46.5">
      <c r="B28" s="85"/>
      <c r="C28" s="17" t="s">
        <v>4</v>
      </c>
      <c r="D28" s="18" t="s">
        <v>5</v>
      </c>
      <c r="E28" s="22" t="s">
        <v>27</v>
      </c>
      <c r="F28" s="19" t="str">
        <f t="shared" si="0"/>
        <v>QATAR DE FASS</v>
      </c>
      <c r="G28" s="20"/>
      <c r="H28" s="20"/>
      <c r="I28" s="19" t="str">
        <f t="shared" si="1"/>
        <v>DIEUPEUL</v>
      </c>
      <c r="J28" s="30" t="s">
        <v>9</v>
      </c>
      <c r="K28" s="3" t="str">
        <f t="shared" si="2"/>
        <v/>
      </c>
      <c r="L28" s="3" t="str">
        <f t="shared" si="3"/>
        <v/>
      </c>
    </row>
    <row r="29" spans="2:12" ht="46.5">
      <c r="B29" s="83" t="s">
        <v>41</v>
      </c>
      <c r="C29" s="7" t="s">
        <v>4</v>
      </c>
      <c r="D29" s="8" t="s">
        <v>5</v>
      </c>
      <c r="E29" s="9" t="s">
        <v>7</v>
      </c>
      <c r="F29" s="10" t="str">
        <f t="shared" si="0"/>
        <v>BASTOS</v>
      </c>
      <c r="G29" s="11"/>
      <c r="H29" s="11"/>
      <c r="I29" s="10" t="str">
        <f t="shared" si="1"/>
        <v>NT SACRE CŒUR</v>
      </c>
      <c r="J29" s="24" t="s">
        <v>24</v>
      </c>
      <c r="K29" s="3" t="str">
        <f t="shared" si="2"/>
        <v/>
      </c>
      <c r="L29" s="3" t="str">
        <f t="shared" si="3"/>
        <v/>
      </c>
    </row>
    <row r="30" spans="2:12" ht="46.5">
      <c r="B30" s="84"/>
      <c r="C30" s="12" t="s">
        <v>4</v>
      </c>
      <c r="D30" s="13" t="s">
        <v>5</v>
      </c>
      <c r="E30" s="21" t="s">
        <v>9</v>
      </c>
      <c r="F30" s="14" t="str">
        <f t="shared" si="0"/>
        <v>DIEUPEUL</v>
      </c>
      <c r="G30" s="15"/>
      <c r="H30" s="15"/>
      <c r="I30" s="14" t="str">
        <f t="shared" si="1"/>
        <v>DIANKALAR</v>
      </c>
      <c r="J30" s="29" t="s">
        <v>6</v>
      </c>
      <c r="K30" s="3" t="str">
        <f t="shared" si="2"/>
        <v/>
      </c>
      <c r="L30" s="3" t="str">
        <f t="shared" si="3"/>
        <v/>
      </c>
    </row>
    <row r="31" spans="2:12" ht="46.5">
      <c r="B31" s="84"/>
      <c r="C31" s="12" t="s">
        <v>4</v>
      </c>
      <c r="D31" s="13" t="s">
        <v>5</v>
      </c>
      <c r="E31" s="21" t="s">
        <v>21</v>
      </c>
      <c r="F31" s="14" t="str">
        <f t="shared" si="0"/>
        <v>LIBERTE 6</v>
      </c>
      <c r="G31" s="16"/>
      <c r="H31" s="16"/>
      <c r="I31" s="14" t="str">
        <f t="shared" si="1"/>
        <v>QATAR DE FASS</v>
      </c>
      <c r="J31" s="29" t="s">
        <v>27</v>
      </c>
      <c r="K31" s="3" t="str">
        <f t="shared" si="2"/>
        <v/>
      </c>
      <c r="L31" s="3" t="str">
        <f t="shared" si="3"/>
        <v/>
      </c>
    </row>
    <row r="32" spans="2:12" ht="46.5">
      <c r="B32" s="84"/>
      <c r="C32" s="12" t="s">
        <v>4</v>
      </c>
      <c r="D32" s="13" t="s">
        <v>5</v>
      </c>
      <c r="E32" s="21" t="s">
        <v>22</v>
      </c>
      <c r="F32" s="14" t="str">
        <f t="shared" si="0"/>
        <v>PARCOURS HLM</v>
      </c>
      <c r="G32" s="16"/>
      <c r="H32" s="16"/>
      <c r="I32" s="14" t="str">
        <f t="shared" si="1"/>
        <v>MBOLLO</v>
      </c>
      <c r="J32" s="29" t="s">
        <v>25</v>
      </c>
      <c r="K32" s="3" t="str">
        <f t="shared" si="2"/>
        <v/>
      </c>
      <c r="L32" s="3" t="str">
        <f t="shared" si="3"/>
        <v/>
      </c>
    </row>
    <row r="33" spans="2:12" ht="46.5">
      <c r="B33" s="85"/>
      <c r="C33" s="17" t="s">
        <v>4</v>
      </c>
      <c r="D33" s="18" t="s">
        <v>5</v>
      </c>
      <c r="E33" s="22" t="s">
        <v>10</v>
      </c>
      <c r="F33" s="19" t="str">
        <f t="shared" si="0"/>
        <v>VARIETE CLUB</v>
      </c>
      <c r="G33" s="20"/>
      <c r="H33" s="20"/>
      <c r="I33" s="19" t="str">
        <f t="shared" si="1"/>
        <v>LIBERTE 4</v>
      </c>
      <c r="J33" s="30" t="s">
        <v>28</v>
      </c>
      <c r="K33" s="3" t="str">
        <f t="shared" si="2"/>
        <v/>
      </c>
      <c r="L33" s="3" t="str">
        <f t="shared" si="3"/>
        <v/>
      </c>
    </row>
    <row r="34" spans="2:12" ht="46.5">
      <c r="B34" s="83" t="s">
        <v>42</v>
      </c>
      <c r="C34" s="7" t="s">
        <v>4</v>
      </c>
      <c r="D34" s="8" t="s">
        <v>5</v>
      </c>
      <c r="E34" s="9" t="s">
        <v>6</v>
      </c>
      <c r="F34" s="10" t="str">
        <f t="shared" si="0"/>
        <v>DIANKALAR</v>
      </c>
      <c r="G34" s="11"/>
      <c r="H34" s="11"/>
      <c r="I34" s="10" t="str">
        <f t="shared" si="1"/>
        <v>LIBERTE 6</v>
      </c>
      <c r="J34" s="24" t="s">
        <v>21</v>
      </c>
      <c r="K34" s="3" t="str">
        <f t="shared" si="2"/>
        <v/>
      </c>
      <c r="L34" s="3" t="str">
        <f t="shared" si="3"/>
        <v/>
      </c>
    </row>
    <row r="35" spans="2:12" ht="46.5">
      <c r="B35" s="84"/>
      <c r="C35" s="12" t="s">
        <v>4</v>
      </c>
      <c r="D35" s="13" t="s">
        <v>5</v>
      </c>
      <c r="E35" s="21" t="s">
        <v>28</v>
      </c>
      <c r="F35" s="14" t="str">
        <f t="shared" si="0"/>
        <v>LIBERTE 4</v>
      </c>
      <c r="G35" s="15"/>
      <c r="H35" s="15"/>
      <c r="I35" s="14" t="str">
        <f t="shared" si="1"/>
        <v>DIEUPEUL</v>
      </c>
      <c r="J35" s="29" t="s">
        <v>9</v>
      </c>
      <c r="K35" s="3" t="str">
        <f t="shared" si="2"/>
        <v/>
      </c>
      <c r="L35" s="3" t="str">
        <f t="shared" si="3"/>
        <v/>
      </c>
    </row>
    <row r="36" spans="2:12" ht="46.5">
      <c r="B36" s="84"/>
      <c r="C36" s="12" t="s">
        <v>4</v>
      </c>
      <c r="D36" s="13" t="s">
        <v>5</v>
      </c>
      <c r="E36" s="21" t="s">
        <v>25</v>
      </c>
      <c r="F36" s="14" t="str">
        <f t="shared" si="0"/>
        <v>MBOLLO</v>
      </c>
      <c r="G36" s="16"/>
      <c r="H36" s="16"/>
      <c r="I36" s="14" t="str">
        <f t="shared" si="1"/>
        <v>VARIETE CLUB</v>
      </c>
      <c r="J36" s="29" t="s">
        <v>10</v>
      </c>
      <c r="K36" s="3" t="str">
        <f t="shared" si="2"/>
        <v/>
      </c>
      <c r="L36" s="3" t="str">
        <f t="shared" si="3"/>
        <v/>
      </c>
    </row>
    <row r="37" spans="2:12" ht="46.5">
      <c r="B37" s="84"/>
      <c r="C37" s="12" t="s">
        <v>4</v>
      </c>
      <c r="D37" s="13" t="s">
        <v>5</v>
      </c>
      <c r="E37" s="21" t="s">
        <v>22</v>
      </c>
      <c r="F37" s="14" t="str">
        <f t="shared" si="0"/>
        <v>PARCOURS HLM</v>
      </c>
      <c r="G37" s="16"/>
      <c r="H37" s="16"/>
      <c r="I37" s="14" t="str">
        <f t="shared" si="1"/>
        <v>BASTOS</v>
      </c>
      <c r="J37" s="29" t="s">
        <v>7</v>
      </c>
      <c r="K37" s="3" t="str">
        <f t="shared" si="2"/>
        <v/>
      </c>
      <c r="L37" s="3" t="str">
        <f t="shared" si="3"/>
        <v/>
      </c>
    </row>
    <row r="38" spans="2:12" ht="46.5">
      <c r="B38" s="85"/>
      <c r="C38" s="17" t="s">
        <v>4</v>
      </c>
      <c r="D38" s="18" t="s">
        <v>5</v>
      </c>
      <c r="E38" s="22" t="s">
        <v>27</v>
      </c>
      <c r="F38" s="19" t="str">
        <f t="shared" si="0"/>
        <v>QATAR DE FASS</v>
      </c>
      <c r="G38" s="20"/>
      <c r="H38" s="20"/>
      <c r="I38" s="19" t="str">
        <f t="shared" si="1"/>
        <v>NT SACRE CŒUR</v>
      </c>
      <c r="J38" s="30" t="s">
        <v>24</v>
      </c>
      <c r="K38" s="3" t="str">
        <f t="shared" si="2"/>
        <v/>
      </c>
      <c r="L38" s="3" t="str">
        <f t="shared" si="3"/>
        <v/>
      </c>
    </row>
    <row r="39" spans="2:12" ht="46.5">
      <c r="B39" s="83" t="s">
        <v>43</v>
      </c>
      <c r="C39" s="7" t="s">
        <v>4</v>
      </c>
      <c r="D39" s="8" t="s">
        <v>5</v>
      </c>
      <c r="E39" s="9" t="s">
        <v>7</v>
      </c>
      <c r="F39" s="10" t="str">
        <f t="shared" si="0"/>
        <v>BASTOS</v>
      </c>
      <c r="G39" s="11"/>
      <c r="H39" s="11"/>
      <c r="I39" s="10" t="str">
        <f t="shared" si="1"/>
        <v>QATAR DE FASS</v>
      </c>
      <c r="J39" s="24" t="s">
        <v>27</v>
      </c>
      <c r="K39" s="3" t="str">
        <f t="shared" si="2"/>
        <v/>
      </c>
      <c r="L39" s="3" t="str">
        <f t="shared" si="3"/>
        <v/>
      </c>
    </row>
    <row r="40" spans="2:12" ht="46.5">
      <c r="B40" s="84"/>
      <c r="C40" s="12" t="s">
        <v>4</v>
      </c>
      <c r="D40" s="13" t="s">
        <v>5</v>
      </c>
      <c r="E40" s="21" t="s">
        <v>9</v>
      </c>
      <c r="F40" s="14" t="str">
        <f t="shared" si="0"/>
        <v>DIEUPEUL</v>
      </c>
      <c r="G40" s="15"/>
      <c r="H40" s="15"/>
      <c r="I40" s="14" t="str">
        <f t="shared" si="1"/>
        <v>MBOLLO</v>
      </c>
      <c r="J40" s="29" t="s">
        <v>25</v>
      </c>
      <c r="K40" s="3" t="str">
        <f t="shared" si="2"/>
        <v/>
      </c>
      <c r="L40" s="3" t="str">
        <f t="shared" si="3"/>
        <v/>
      </c>
    </row>
    <row r="41" spans="2:12" ht="46.5">
      <c r="B41" s="84"/>
      <c r="C41" s="12" t="s">
        <v>4</v>
      </c>
      <c r="D41" s="13" t="s">
        <v>5</v>
      </c>
      <c r="E41" s="21" t="s">
        <v>21</v>
      </c>
      <c r="F41" s="14" t="str">
        <f t="shared" si="0"/>
        <v>LIBERTE 6</v>
      </c>
      <c r="G41" s="16"/>
      <c r="H41" s="16"/>
      <c r="I41" s="14" t="str">
        <f t="shared" si="1"/>
        <v>LIBERTE 4</v>
      </c>
      <c r="J41" s="29" t="s">
        <v>28</v>
      </c>
      <c r="K41" s="3" t="str">
        <f t="shared" si="2"/>
        <v/>
      </c>
      <c r="L41" s="3" t="str">
        <f t="shared" si="3"/>
        <v/>
      </c>
    </row>
    <row r="42" spans="2:12" ht="46.5">
      <c r="B42" s="84"/>
      <c r="C42" s="12" t="s">
        <v>4</v>
      </c>
      <c r="D42" s="13" t="s">
        <v>5</v>
      </c>
      <c r="E42" s="21" t="s">
        <v>24</v>
      </c>
      <c r="F42" s="14" t="str">
        <f t="shared" si="0"/>
        <v>NT SACRE CŒUR</v>
      </c>
      <c r="G42" s="16"/>
      <c r="H42" s="16"/>
      <c r="I42" s="14" t="str">
        <f t="shared" si="1"/>
        <v>DIANKALAR</v>
      </c>
      <c r="J42" s="29" t="s">
        <v>6</v>
      </c>
      <c r="K42" s="3" t="str">
        <f t="shared" si="2"/>
        <v/>
      </c>
      <c r="L42" s="3" t="str">
        <f t="shared" si="3"/>
        <v/>
      </c>
    </row>
    <row r="43" spans="2:12" ht="46.5">
      <c r="B43" s="85"/>
      <c r="C43" s="17" t="s">
        <v>4</v>
      </c>
      <c r="D43" s="18" t="s">
        <v>5</v>
      </c>
      <c r="E43" s="22" t="s">
        <v>10</v>
      </c>
      <c r="F43" s="19" t="str">
        <f t="shared" si="0"/>
        <v>VARIETE CLUB</v>
      </c>
      <c r="G43" s="20"/>
      <c r="H43" s="20"/>
      <c r="I43" s="19" t="str">
        <f t="shared" si="1"/>
        <v>PARCOURS HLM</v>
      </c>
      <c r="J43" s="30" t="s">
        <v>22</v>
      </c>
      <c r="K43" s="3" t="str">
        <f t="shared" si="2"/>
        <v/>
      </c>
      <c r="L43" s="3" t="str">
        <f t="shared" si="3"/>
        <v/>
      </c>
    </row>
    <row r="44" spans="2:12" ht="46.5">
      <c r="B44" s="83" t="s">
        <v>44</v>
      </c>
      <c r="C44" s="7" t="s">
        <v>4</v>
      </c>
      <c r="D44" s="8" t="s">
        <v>5</v>
      </c>
      <c r="E44" s="9" t="s">
        <v>6</v>
      </c>
      <c r="F44" s="10" t="str">
        <f t="shared" si="0"/>
        <v>DIANKALAR</v>
      </c>
      <c r="G44" s="11"/>
      <c r="H44" s="11"/>
      <c r="I44" s="10" t="str">
        <f t="shared" si="1"/>
        <v>QATAR DE FASS</v>
      </c>
      <c r="J44" s="24" t="s">
        <v>27</v>
      </c>
      <c r="K44" s="3" t="str">
        <f t="shared" si="2"/>
        <v/>
      </c>
      <c r="L44" s="3" t="str">
        <f t="shared" si="3"/>
        <v/>
      </c>
    </row>
    <row r="45" spans="2:12" ht="46.5">
      <c r="B45" s="84"/>
      <c r="C45" s="12" t="s">
        <v>4</v>
      </c>
      <c r="D45" s="13" t="s">
        <v>5</v>
      </c>
      <c r="E45" s="21" t="s">
        <v>28</v>
      </c>
      <c r="F45" s="14" t="str">
        <f t="shared" si="0"/>
        <v>LIBERTE 4</v>
      </c>
      <c r="G45" s="15"/>
      <c r="H45" s="15"/>
      <c r="I45" s="14" t="str">
        <f t="shared" si="1"/>
        <v>NT SACRE CŒUR</v>
      </c>
      <c r="J45" s="29" t="s">
        <v>24</v>
      </c>
      <c r="K45" s="3" t="str">
        <f t="shared" si="2"/>
        <v/>
      </c>
      <c r="L45" s="3" t="str">
        <f t="shared" si="3"/>
        <v/>
      </c>
    </row>
    <row r="46" spans="2:12" ht="46.5">
      <c r="B46" s="84"/>
      <c r="C46" s="12" t="s">
        <v>4</v>
      </c>
      <c r="D46" s="13" t="s">
        <v>5</v>
      </c>
      <c r="E46" s="21" t="s">
        <v>25</v>
      </c>
      <c r="F46" s="14" t="str">
        <f t="shared" si="0"/>
        <v>MBOLLO</v>
      </c>
      <c r="G46" s="16"/>
      <c r="H46" s="16"/>
      <c r="I46" s="14" t="str">
        <f t="shared" si="1"/>
        <v>LIBERTE 6</v>
      </c>
      <c r="J46" s="29" t="s">
        <v>21</v>
      </c>
      <c r="K46" s="3" t="str">
        <f t="shared" si="2"/>
        <v/>
      </c>
      <c r="L46" s="3" t="str">
        <f t="shared" si="3"/>
        <v/>
      </c>
    </row>
    <row r="47" spans="2:12" ht="46.5">
      <c r="B47" s="84"/>
      <c r="C47" s="12" t="s">
        <v>4</v>
      </c>
      <c r="D47" s="13" t="s">
        <v>5</v>
      </c>
      <c r="E47" s="21" t="s">
        <v>22</v>
      </c>
      <c r="F47" s="14" t="str">
        <f t="shared" si="0"/>
        <v>PARCOURS HLM</v>
      </c>
      <c r="G47" s="16"/>
      <c r="H47" s="16"/>
      <c r="I47" s="14" t="str">
        <f t="shared" si="1"/>
        <v>DIEUPEUL</v>
      </c>
      <c r="J47" s="29" t="s">
        <v>9</v>
      </c>
      <c r="K47" s="3" t="str">
        <f t="shared" si="2"/>
        <v/>
      </c>
      <c r="L47" s="3" t="str">
        <f t="shared" si="3"/>
        <v/>
      </c>
    </row>
    <row r="48" spans="2:12" ht="46.5">
      <c r="B48" s="85"/>
      <c r="C48" s="17" t="s">
        <v>4</v>
      </c>
      <c r="D48" s="18" t="s">
        <v>5</v>
      </c>
      <c r="E48" s="22" t="s">
        <v>10</v>
      </c>
      <c r="F48" s="19" t="str">
        <f t="shared" si="0"/>
        <v>VARIETE CLUB</v>
      </c>
      <c r="G48" s="20"/>
      <c r="H48" s="20"/>
      <c r="I48" s="19" t="str">
        <f t="shared" si="1"/>
        <v>BASTOS</v>
      </c>
      <c r="J48" s="30" t="s">
        <v>7</v>
      </c>
      <c r="K48" s="3" t="str">
        <f t="shared" si="2"/>
        <v/>
      </c>
      <c r="L48" s="3" t="str">
        <f t="shared" si="3"/>
        <v/>
      </c>
    </row>
    <row r="49" spans="2:12" ht="46.5">
      <c r="B49" s="83" t="s">
        <v>45</v>
      </c>
      <c r="C49" s="7" t="s">
        <v>4</v>
      </c>
      <c r="D49" s="8" t="s">
        <v>5</v>
      </c>
      <c r="E49" s="9" t="s">
        <v>7</v>
      </c>
      <c r="F49" s="10" t="str">
        <f t="shared" si="0"/>
        <v>BASTOS</v>
      </c>
      <c r="G49" s="11"/>
      <c r="H49" s="11"/>
      <c r="I49" s="10" t="str">
        <f t="shared" si="1"/>
        <v>VARIETE CLUB</v>
      </c>
      <c r="J49" s="24" t="s">
        <v>10</v>
      </c>
      <c r="K49" s="3" t="str">
        <f t="shared" si="2"/>
        <v/>
      </c>
      <c r="L49" s="3" t="str">
        <f t="shared" si="3"/>
        <v/>
      </c>
    </row>
    <row r="50" spans="2:12" ht="46.5">
      <c r="B50" s="84"/>
      <c r="C50" s="12" t="s">
        <v>4</v>
      </c>
      <c r="D50" s="13" t="s">
        <v>5</v>
      </c>
      <c r="E50" s="21" t="s">
        <v>9</v>
      </c>
      <c r="F50" s="14" t="str">
        <f t="shared" si="0"/>
        <v>DIEUPEUL</v>
      </c>
      <c r="G50" s="15"/>
      <c r="H50" s="15"/>
      <c r="I50" s="14" t="str">
        <f t="shared" si="1"/>
        <v>PARCOURS HLM</v>
      </c>
      <c r="J50" s="29" t="s">
        <v>22</v>
      </c>
      <c r="K50" s="3" t="str">
        <f t="shared" si="2"/>
        <v/>
      </c>
      <c r="L50" s="3" t="str">
        <f t="shared" si="3"/>
        <v/>
      </c>
    </row>
    <row r="51" spans="2:12" ht="46.5">
      <c r="B51" s="84"/>
      <c r="C51" s="12" t="s">
        <v>4</v>
      </c>
      <c r="D51" s="13" t="s">
        <v>5</v>
      </c>
      <c r="E51" s="21" t="s">
        <v>21</v>
      </c>
      <c r="F51" s="14" t="str">
        <f t="shared" si="0"/>
        <v>LIBERTE 6</v>
      </c>
      <c r="G51" s="16"/>
      <c r="H51" s="16"/>
      <c r="I51" s="14" t="str">
        <f t="shared" si="1"/>
        <v>MBOLLO</v>
      </c>
      <c r="J51" s="29" t="s">
        <v>25</v>
      </c>
      <c r="K51" s="3" t="str">
        <f t="shared" si="2"/>
        <v/>
      </c>
      <c r="L51" s="3" t="str">
        <f t="shared" si="3"/>
        <v/>
      </c>
    </row>
    <row r="52" spans="2:12" ht="46.5">
      <c r="B52" s="84"/>
      <c r="C52" s="12" t="s">
        <v>4</v>
      </c>
      <c r="D52" s="13" t="s">
        <v>5</v>
      </c>
      <c r="E52" s="21" t="s">
        <v>24</v>
      </c>
      <c r="F52" s="14" t="str">
        <f t="shared" si="0"/>
        <v>NT SACRE CŒUR</v>
      </c>
      <c r="G52" s="16"/>
      <c r="H52" s="16"/>
      <c r="I52" s="14" t="str">
        <f t="shared" si="1"/>
        <v>LIBERTE 4</v>
      </c>
      <c r="J52" s="29" t="s">
        <v>28</v>
      </c>
      <c r="K52" s="3" t="str">
        <f t="shared" si="2"/>
        <v/>
      </c>
      <c r="L52" s="3" t="str">
        <f t="shared" si="3"/>
        <v/>
      </c>
    </row>
    <row r="53" spans="2:12" ht="46.5">
      <c r="B53" s="85"/>
      <c r="C53" s="17" t="s">
        <v>4</v>
      </c>
      <c r="D53" s="18" t="s">
        <v>5</v>
      </c>
      <c r="E53" s="22" t="s">
        <v>27</v>
      </c>
      <c r="F53" s="19" t="str">
        <f t="shared" si="0"/>
        <v>QATAR DE FASS</v>
      </c>
      <c r="G53" s="20"/>
      <c r="H53" s="20"/>
      <c r="I53" s="19" t="str">
        <f t="shared" si="1"/>
        <v>DIANKALAR</v>
      </c>
      <c r="J53" s="30" t="s">
        <v>6</v>
      </c>
      <c r="K53" s="3" t="str">
        <f t="shared" si="2"/>
        <v/>
      </c>
      <c r="L53" s="3" t="str">
        <f t="shared" si="3"/>
        <v/>
      </c>
    </row>
    <row r="54" spans="2:12" ht="46.5">
      <c r="B54" s="83" t="s">
        <v>46</v>
      </c>
      <c r="C54" s="7" t="s">
        <v>4</v>
      </c>
      <c r="D54" s="8" t="s">
        <v>5</v>
      </c>
      <c r="E54" s="9" t="s">
        <v>6</v>
      </c>
      <c r="F54" s="10" t="str">
        <f t="shared" si="0"/>
        <v>DIANKALAR</v>
      </c>
      <c r="G54" s="11"/>
      <c r="H54" s="11"/>
      <c r="I54" s="10" t="str">
        <f t="shared" si="1"/>
        <v>NT SACRE CŒUR</v>
      </c>
      <c r="J54" s="24" t="s">
        <v>24</v>
      </c>
      <c r="K54" s="3" t="str">
        <f t="shared" si="2"/>
        <v/>
      </c>
      <c r="L54" s="3" t="str">
        <f t="shared" si="3"/>
        <v/>
      </c>
    </row>
    <row r="55" spans="2:12" ht="46.5">
      <c r="B55" s="84"/>
      <c r="C55" s="12" t="s">
        <v>4</v>
      </c>
      <c r="D55" s="13" t="s">
        <v>5</v>
      </c>
      <c r="E55" s="21" t="s">
        <v>28</v>
      </c>
      <c r="F55" s="14" t="str">
        <f t="shared" si="0"/>
        <v>LIBERTE 4</v>
      </c>
      <c r="G55" s="15"/>
      <c r="H55" s="15"/>
      <c r="I55" s="14" t="str">
        <f t="shared" si="1"/>
        <v>LIBERTE 6</v>
      </c>
      <c r="J55" s="29" t="s">
        <v>21</v>
      </c>
      <c r="K55" s="3" t="str">
        <f t="shared" si="2"/>
        <v/>
      </c>
      <c r="L55" s="3" t="str">
        <f t="shared" si="3"/>
        <v/>
      </c>
    </row>
    <row r="56" spans="2:12" ht="46.5">
      <c r="B56" s="84"/>
      <c r="C56" s="12" t="s">
        <v>4</v>
      </c>
      <c r="D56" s="13" t="s">
        <v>5</v>
      </c>
      <c r="E56" s="21" t="s">
        <v>25</v>
      </c>
      <c r="F56" s="14" t="str">
        <f t="shared" si="0"/>
        <v>MBOLLO</v>
      </c>
      <c r="G56" s="16"/>
      <c r="H56" s="16"/>
      <c r="I56" s="14" t="str">
        <f t="shared" si="1"/>
        <v>DIEUPEUL</v>
      </c>
      <c r="J56" s="29" t="s">
        <v>9</v>
      </c>
      <c r="K56" s="3" t="str">
        <f t="shared" si="2"/>
        <v/>
      </c>
      <c r="L56" s="3" t="str">
        <f t="shared" si="3"/>
        <v/>
      </c>
    </row>
    <row r="57" spans="2:12" ht="46.5">
      <c r="B57" s="84"/>
      <c r="C57" s="12" t="s">
        <v>4</v>
      </c>
      <c r="D57" s="13" t="s">
        <v>5</v>
      </c>
      <c r="E57" s="21" t="s">
        <v>22</v>
      </c>
      <c r="F57" s="14" t="str">
        <f t="shared" si="0"/>
        <v>PARCOURS HLM</v>
      </c>
      <c r="G57" s="16"/>
      <c r="H57" s="16"/>
      <c r="I57" s="14" t="str">
        <f t="shared" si="1"/>
        <v>VARIETE CLUB</v>
      </c>
      <c r="J57" s="29" t="s">
        <v>10</v>
      </c>
      <c r="K57" s="3" t="str">
        <f t="shared" si="2"/>
        <v/>
      </c>
      <c r="L57" s="3" t="str">
        <f t="shared" si="3"/>
        <v/>
      </c>
    </row>
    <row r="58" spans="2:12" ht="46.5">
      <c r="B58" s="85"/>
      <c r="C58" s="17" t="s">
        <v>4</v>
      </c>
      <c r="D58" s="18" t="s">
        <v>5</v>
      </c>
      <c r="E58" s="22" t="s">
        <v>27</v>
      </c>
      <c r="F58" s="19" t="str">
        <f t="shared" si="0"/>
        <v>QATAR DE FASS</v>
      </c>
      <c r="G58" s="20"/>
      <c r="H58" s="20"/>
      <c r="I58" s="19" t="str">
        <f t="shared" si="1"/>
        <v>BASTOS</v>
      </c>
      <c r="J58" s="30" t="s">
        <v>7</v>
      </c>
      <c r="K58" s="3" t="str">
        <f t="shared" si="2"/>
        <v/>
      </c>
      <c r="L58" s="3" t="str">
        <f t="shared" si="3"/>
        <v/>
      </c>
    </row>
    <row r="59" spans="2:12" ht="46.5">
      <c r="B59" s="83" t="s">
        <v>47</v>
      </c>
      <c r="C59" s="7" t="s">
        <v>4</v>
      </c>
      <c r="D59" s="8" t="s">
        <v>5</v>
      </c>
      <c r="E59" s="9" t="s">
        <v>7</v>
      </c>
      <c r="F59" s="10" t="str">
        <f t="shared" si="0"/>
        <v>BASTOS</v>
      </c>
      <c r="G59" s="11"/>
      <c r="H59" s="11"/>
      <c r="I59" s="10" t="str">
        <f t="shared" si="1"/>
        <v>PARCOURS HLM</v>
      </c>
      <c r="J59" s="24" t="s">
        <v>22</v>
      </c>
      <c r="K59" s="3" t="str">
        <f t="shared" si="2"/>
        <v/>
      </c>
      <c r="L59" s="3" t="str">
        <f t="shared" si="3"/>
        <v/>
      </c>
    </row>
    <row r="60" spans="2:12" ht="46.5">
      <c r="B60" s="84"/>
      <c r="C60" s="12" t="s">
        <v>4</v>
      </c>
      <c r="D60" s="13" t="s">
        <v>5</v>
      </c>
      <c r="E60" s="21" t="s">
        <v>9</v>
      </c>
      <c r="F60" s="14" t="str">
        <f t="shared" si="0"/>
        <v>DIEUPEUL</v>
      </c>
      <c r="G60" s="15"/>
      <c r="H60" s="15"/>
      <c r="I60" s="14" t="str">
        <f t="shared" si="1"/>
        <v>LIBERTE 4</v>
      </c>
      <c r="J60" s="29" t="s">
        <v>28</v>
      </c>
      <c r="K60" s="3" t="str">
        <f t="shared" si="2"/>
        <v/>
      </c>
      <c r="L60" s="3" t="str">
        <f t="shared" si="3"/>
        <v/>
      </c>
    </row>
    <row r="61" spans="2:12" ht="46.5">
      <c r="B61" s="84"/>
      <c r="C61" s="12" t="s">
        <v>4</v>
      </c>
      <c r="D61" s="13" t="s">
        <v>5</v>
      </c>
      <c r="E61" s="21" t="s">
        <v>21</v>
      </c>
      <c r="F61" s="14" t="str">
        <f t="shared" si="0"/>
        <v>LIBERTE 6</v>
      </c>
      <c r="G61" s="16"/>
      <c r="H61" s="16"/>
      <c r="I61" s="14" t="str">
        <f t="shared" si="1"/>
        <v>DIANKALAR</v>
      </c>
      <c r="J61" s="29" t="s">
        <v>6</v>
      </c>
      <c r="K61" s="3" t="str">
        <f t="shared" si="2"/>
        <v/>
      </c>
      <c r="L61" s="3" t="str">
        <f t="shared" si="3"/>
        <v/>
      </c>
    </row>
    <row r="62" spans="2:12" ht="46.5">
      <c r="B62" s="84"/>
      <c r="C62" s="12" t="s">
        <v>4</v>
      </c>
      <c r="D62" s="13" t="s">
        <v>5</v>
      </c>
      <c r="E62" s="21" t="s">
        <v>24</v>
      </c>
      <c r="F62" s="14" t="str">
        <f t="shared" si="0"/>
        <v>NT SACRE CŒUR</v>
      </c>
      <c r="G62" s="16"/>
      <c r="H62" s="16"/>
      <c r="I62" s="14" t="str">
        <f t="shared" si="1"/>
        <v>QATAR DE FASS</v>
      </c>
      <c r="J62" s="29" t="s">
        <v>27</v>
      </c>
      <c r="K62" s="3" t="str">
        <f t="shared" si="2"/>
        <v/>
      </c>
      <c r="L62" s="3" t="str">
        <f t="shared" si="3"/>
        <v/>
      </c>
    </row>
    <row r="63" spans="2:12" ht="46.5">
      <c r="B63" s="85"/>
      <c r="C63" s="17" t="s">
        <v>4</v>
      </c>
      <c r="D63" s="18" t="s">
        <v>5</v>
      </c>
      <c r="E63" s="22" t="s">
        <v>10</v>
      </c>
      <c r="F63" s="19" t="str">
        <f t="shared" si="0"/>
        <v>VARIETE CLUB</v>
      </c>
      <c r="G63" s="20"/>
      <c r="H63" s="20"/>
      <c r="I63" s="19" t="str">
        <f t="shared" si="1"/>
        <v>MBOLLO</v>
      </c>
      <c r="J63" s="30" t="s">
        <v>25</v>
      </c>
      <c r="K63" s="3" t="str">
        <f t="shared" si="2"/>
        <v/>
      </c>
      <c r="L63" s="3" t="str">
        <f t="shared" si="3"/>
        <v/>
      </c>
    </row>
    <row r="64" spans="2:12" ht="46.5">
      <c r="B64" s="83" t="s">
        <v>48</v>
      </c>
      <c r="C64" s="7" t="s">
        <v>4</v>
      </c>
      <c r="D64" s="8" t="s">
        <v>5</v>
      </c>
      <c r="E64" s="9" t="s">
        <v>6</v>
      </c>
      <c r="F64" s="10" t="str">
        <f t="shared" si="0"/>
        <v>DIANKALAR</v>
      </c>
      <c r="G64" s="11"/>
      <c r="H64" s="11"/>
      <c r="I64" s="10" t="str">
        <f t="shared" si="1"/>
        <v>DIEUPEUL</v>
      </c>
      <c r="J64" s="24" t="s">
        <v>9</v>
      </c>
      <c r="K64" s="3" t="str">
        <f t="shared" si="2"/>
        <v/>
      </c>
      <c r="L64" s="3" t="str">
        <f t="shared" si="3"/>
        <v/>
      </c>
    </row>
    <row r="65" spans="2:12" ht="46.5">
      <c r="B65" s="84"/>
      <c r="C65" s="12" t="s">
        <v>4</v>
      </c>
      <c r="D65" s="13" t="s">
        <v>5</v>
      </c>
      <c r="E65" s="21" t="s">
        <v>28</v>
      </c>
      <c r="F65" s="14" t="str">
        <f t="shared" si="0"/>
        <v>LIBERTE 4</v>
      </c>
      <c r="G65" s="15"/>
      <c r="H65" s="15"/>
      <c r="I65" s="14" t="str">
        <f t="shared" si="1"/>
        <v>VARIETE CLUB</v>
      </c>
      <c r="J65" s="29" t="s">
        <v>10</v>
      </c>
      <c r="K65" s="3" t="str">
        <f t="shared" si="2"/>
        <v/>
      </c>
      <c r="L65" s="3" t="str">
        <f t="shared" si="3"/>
        <v/>
      </c>
    </row>
    <row r="66" spans="2:12" ht="46.5">
      <c r="B66" s="84"/>
      <c r="C66" s="12" t="s">
        <v>4</v>
      </c>
      <c r="D66" s="13" t="s">
        <v>5</v>
      </c>
      <c r="E66" s="21" t="s">
        <v>25</v>
      </c>
      <c r="F66" s="14" t="str">
        <f t="shared" si="0"/>
        <v>MBOLLO</v>
      </c>
      <c r="G66" s="16"/>
      <c r="H66" s="16"/>
      <c r="I66" s="14" t="str">
        <f t="shared" si="1"/>
        <v>PARCOURS HLM</v>
      </c>
      <c r="J66" s="29" t="s">
        <v>22</v>
      </c>
      <c r="K66" s="3" t="str">
        <f t="shared" si="2"/>
        <v/>
      </c>
      <c r="L66" s="3" t="str">
        <f t="shared" si="3"/>
        <v/>
      </c>
    </row>
    <row r="67" spans="2:12" ht="46.5">
      <c r="B67" s="84"/>
      <c r="C67" s="12" t="s">
        <v>4</v>
      </c>
      <c r="D67" s="13" t="s">
        <v>5</v>
      </c>
      <c r="E67" s="21" t="s">
        <v>24</v>
      </c>
      <c r="F67" s="14" t="str">
        <f t="shared" si="0"/>
        <v>NT SACRE CŒUR</v>
      </c>
      <c r="G67" s="16"/>
      <c r="H67" s="16"/>
      <c r="I67" s="14" t="str">
        <f t="shared" si="1"/>
        <v>BASTOS</v>
      </c>
      <c r="J67" s="29" t="s">
        <v>7</v>
      </c>
      <c r="K67" s="3" t="str">
        <f t="shared" si="2"/>
        <v/>
      </c>
      <c r="L67" s="3" t="str">
        <f t="shared" si="3"/>
        <v/>
      </c>
    </row>
    <row r="68" spans="2:12" ht="46.5">
      <c r="B68" s="85"/>
      <c r="C68" s="17" t="s">
        <v>4</v>
      </c>
      <c r="D68" s="18" t="s">
        <v>5</v>
      </c>
      <c r="E68" s="22" t="s">
        <v>27</v>
      </c>
      <c r="F68" s="19" t="str">
        <f t="shared" ref="F68:F93" si="12">IFERROR(INDEX(O:O,MATCH(E68,N:N,0)),"")</f>
        <v>QATAR DE FASS</v>
      </c>
      <c r="G68" s="20"/>
      <c r="H68" s="20"/>
      <c r="I68" s="19" t="str">
        <f t="shared" ref="I68:I93" si="13">IFERROR(INDEX(O:O,MATCH(J68,N:N,0)),"")</f>
        <v>LIBERTE 6</v>
      </c>
      <c r="J68" s="30" t="s">
        <v>21</v>
      </c>
      <c r="K68" s="3" t="str">
        <f t="shared" ref="K68:K93" si="14">IF(G68="","",IF(G68&gt;H68,3,IF(G68=H68,1,0)))</f>
        <v/>
      </c>
      <c r="L68" s="3" t="str">
        <f t="shared" ref="L68:L93" si="15">IF(H68="","",IF(H68&gt;G68,3,IF(H68=G68,1,0)))</f>
        <v/>
      </c>
    </row>
    <row r="69" spans="2:12" ht="46.5">
      <c r="B69" s="83" t="s">
        <v>49</v>
      </c>
      <c r="C69" s="7" t="s">
        <v>4</v>
      </c>
      <c r="D69" s="8" t="s">
        <v>5</v>
      </c>
      <c r="E69" s="9" t="s">
        <v>7</v>
      </c>
      <c r="F69" s="10" t="str">
        <f t="shared" si="12"/>
        <v>BASTOS</v>
      </c>
      <c r="G69" s="11"/>
      <c r="H69" s="11"/>
      <c r="I69" s="10" t="str">
        <f t="shared" si="13"/>
        <v>MBOLLO</v>
      </c>
      <c r="J69" s="24" t="s">
        <v>25</v>
      </c>
      <c r="K69" s="3" t="str">
        <f t="shared" si="14"/>
        <v/>
      </c>
      <c r="L69" s="3" t="str">
        <f t="shared" si="15"/>
        <v/>
      </c>
    </row>
    <row r="70" spans="2:12" ht="46.5">
      <c r="B70" s="84"/>
      <c r="C70" s="12" t="s">
        <v>4</v>
      </c>
      <c r="D70" s="13" t="s">
        <v>5</v>
      </c>
      <c r="E70" s="21" t="s">
        <v>9</v>
      </c>
      <c r="F70" s="14" t="str">
        <f t="shared" si="12"/>
        <v>DIEUPEUL</v>
      </c>
      <c r="G70" s="15"/>
      <c r="H70" s="15"/>
      <c r="I70" s="14" t="str">
        <f t="shared" si="13"/>
        <v>QATAR DE FASS</v>
      </c>
      <c r="J70" s="29" t="s">
        <v>27</v>
      </c>
      <c r="K70" s="3" t="str">
        <f t="shared" si="14"/>
        <v/>
      </c>
      <c r="L70" s="3" t="str">
        <f t="shared" si="15"/>
        <v/>
      </c>
    </row>
    <row r="71" spans="2:12" ht="46.5">
      <c r="B71" s="84"/>
      <c r="C71" s="12" t="s">
        <v>4</v>
      </c>
      <c r="D71" s="13" t="s">
        <v>5</v>
      </c>
      <c r="E71" s="21" t="s">
        <v>21</v>
      </c>
      <c r="F71" s="14" t="str">
        <f t="shared" si="12"/>
        <v>LIBERTE 6</v>
      </c>
      <c r="G71" s="16"/>
      <c r="H71" s="16"/>
      <c r="I71" s="14" t="str">
        <f t="shared" si="13"/>
        <v>NT SACRE CŒUR</v>
      </c>
      <c r="J71" s="29" t="s">
        <v>24</v>
      </c>
      <c r="K71" s="3" t="str">
        <f t="shared" si="14"/>
        <v/>
      </c>
      <c r="L71" s="3" t="str">
        <f t="shared" si="15"/>
        <v/>
      </c>
    </row>
    <row r="72" spans="2:12" ht="46.5">
      <c r="B72" s="84"/>
      <c r="C72" s="12" t="s">
        <v>4</v>
      </c>
      <c r="D72" s="13" t="s">
        <v>5</v>
      </c>
      <c r="E72" s="21" t="s">
        <v>22</v>
      </c>
      <c r="F72" s="14" t="str">
        <f t="shared" si="12"/>
        <v>PARCOURS HLM</v>
      </c>
      <c r="G72" s="16"/>
      <c r="H72" s="16"/>
      <c r="I72" s="14" t="str">
        <f t="shared" si="13"/>
        <v>LIBERTE 4</v>
      </c>
      <c r="J72" s="29" t="s">
        <v>28</v>
      </c>
      <c r="K72" s="3" t="str">
        <f t="shared" si="14"/>
        <v/>
      </c>
      <c r="L72" s="3" t="str">
        <f t="shared" si="15"/>
        <v/>
      </c>
    </row>
    <row r="73" spans="2:12" ht="46.5">
      <c r="B73" s="85"/>
      <c r="C73" s="17" t="s">
        <v>4</v>
      </c>
      <c r="D73" s="18" t="s">
        <v>5</v>
      </c>
      <c r="E73" s="22" t="s">
        <v>10</v>
      </c>
      <c r="F73" s="19" t="str">
        <f t="shared" si="12"/>
        <v>VARIETE CLUB</v>
      </c>
      <c r="G73" s="20"/>
      <c r="H73" s="20"/>
      <c r="I73" s="19" t="str">
        <f t="shared" si="13"/>
        <v>DIANKALAR</v>
      </c>
      <c r="J73" s="30" t="s">
        <v>6</v>
      </c>
      <c r="K73" s="3" t="str">
        <f t="shared" si="14"/>
        <v/>
      </c>
      <c r="L73" s="3" t="str">
        <f t="shared" si="15"/>
        <v/>
      </c>
    </row>
    <row r="74" spans="2:12" ht="46.5">
      <c r="B74" s="83" t="s">
        <v>50</v>
      </c>
      <c r="C74" s="7" t="s">
        <v>4</v>
      </c>
      <c r="D74" s="8" t="s">
        <v>5</v>
      </c>
      <c r="E74" s="9" t="s">
        <v>6</v>
      </c>
      <c r="F74" s="10" t="str">
        <f t="shared" si="12"/>
        <v>DIANKALAR</v>
      </c>
      <c r="G74" s="11"/>
      <c r="H74" s="11"/>
      <c r="I74" s="10" t="str">
        <f t="shared" si="13"/>
        <v>PARCOURS HLM</v>
      </c>
      <c r="J74" s="24" t="s">
        <v>22</v>
      </c>
      <c r="K74" s="3" t="str">
        <f t="shared" si="14"/>
        <v/>
      </c>
      <c r="L74" s="3" t="str">
        <f t="shared" si="15"/>
        <v/>
      </c>
    </row>
    <row r="75" spans="2:12" ht="46.5">
      <c r="B75" s="84"/>
      <c r="C75" s="12" t="s">
        <v>4</v>
      </c>
      <c r="D75" s="13" t="s">
        <v>5</v>
      </c>
      <c r="E75" s="21" t="s">
        <v>28</v>
      </c>
      <c r="F75" s="14" t="str">
        <f t="shared" si="12"/>
        <v>LIBERTE 4</v>
      </c>
      <c r="G75" s="15"/>
      <c r="H75" s="15"/>
      <c r="I75" s="14" t="str">
        <f t="shared" si="13"/>
        <v>MBOLLO</v>
      </c>
      <c r="J75" s="29" t="s">
        <v>25</v>
      </c>
      <c r="K75" s="3" t="str">
        <f t="shared" si="14"/>
        <v/>
      </c>
      <c r="L75" s="3" t="str">
        <f t="shared" si="15"/>
        <v/>
      </c>
    </row>
    <row r="76" spans="2:12" ht="46.5">
      <c r="B76" s="84"/>
      <c r="C76" s="12" t="s">
        <v>4</v>
      </c>
      <c r="D76" s="13" t="s">
        <v>5</v>
      </c>
      <c r="E76" s="21" t="s">
        <v>21</v>
      </c>
      <c r="F76" s="14" t="str">
        <f t="shared" si="12"/>
        <v>LIBERTE 6</v>
      </c>
      <c r="G76" s="16"/>
      <c r="H76" s="16"/>
      <c r="I76" s="14" t="str">
        <f t="shared" si="13"/>
        <v>BASTOS</v>
      </c>
      <c r="J76" s="29" t="s">
        <v>7</v>
      </c>
      <c r="K76" s="3" t="str">
        <f t="shared" si="14"/>
        <v/>
      </c>
      <c r="L76" s="3" t="str">
        <f t="shared" si="15"/>
        <v/>
      </c>
    </row>
    <row r="77" spans="2:12" ht="46.5">
      <c r="B77" s="84"/>
      <c r="C77" s="12" t="s">
        <v>4</v>
      </c>
      <c r="D77" s="13" t="s">
        <v>5</v>
      </c>
      <c r="E77" s="21" t="s">
        <v>24</v>
      </c>
      <c r="F77" s="14" t="str">
        <f t="shared" si="12"/>
        <v>NT SACRE CŒUR</v>
      </c>
      <c r="G77" s="16"/>
      <c r="H77" s="16"/>
      <c r="I77" s="14" t="str">
        <f t="shared" si="13"/>
        <v>DIEUPEUL</v>
      </c>
      <c r="J77" s="29" t="s">
        <v>9</v>
      </c>
      <c r="K77" s="3" t="str">
        <f t="shared" si="14"/>
        <v/>
      </c>
      <c r="L77" s="3" t="str">
        <f t="shared" si="15"/>
        <v/>
      </c>
    </row>
    <row r="78" spans="2:12" ht="46.5">
      <c r="B78" s="85"/>
      <c r="C78" s="17" t="s">
        <v>4</v>
      </c>
      <c r="D78" s="18" t="s">
        <v>5</v>
      </c>
      <c r="E78" s="22" t="s">
        <v>27</v>
      </c>
      <c r="F78" s="19" t="str">
        <f t="shared" si="12"/>
        <v>QATAR DE FASS</v>
      </c>
      <c r="G78" s="20"/>
      <c r="H78" s="20"/>
      <c r="I78" s="19" t="str">
        <f t="shared" si="13"/>
        <v>VARIETE CLUB</v>
      </c>
      <c r="J78" s="30" t="s">
        <v>10</v>
      </c>
      <c r="K78" s="3" t="str">
        <f t="shared" si="14"/>
        <v/>
      </c>
      <c r="L78" s="3" t="str">
        <f t="shared" si="15"/>
        <v/>
      </c>
    </row>
    <row r="79" spans="2:12" ht="46.5">
      <c r="B79" s="83" t="s">
        <v>51</v>
      </c>
      <c r="C79" s="7" t="s">
        <v>4</v>
      </c>
      <c r="D79" s="8" t="s">
        <v>5</v>
      </c>
      <c r="E79" s="9" t="s">
        <v>7</v>
      </c>
      <c r="F79" s="10" t="str">
        <f t="shared" si="12"/>
        <v>BASTOS</v>
      </c>
      <c r="G79" s="11"/>
      <c r="H79" s="11"/>
      <c r="I79" s="10" t="str">
        <f t="shared" si="13"/>
        <v>LIBERTE 4</v>
      </c>
      <c r="J79" s="24" t="s">
        <v>28</v>
      </c>
      <c r="K79" s="3" t="str">
        <f t="shared" si="14"/>
        <v/>
      </c>
      <c r="L79" s="3" t="str">
        <f t="shared" si="15"/>
        <v/>
      </c>
    </row>
    <row r="80" spans="2:12" ht="46.5">
      <c r="B80" s="84"/>
      <c r="C80" s="12" t="s">
        <v>4</v>
      </c>
      <c r="D80" s="13" t="s">
        <v>5</v>
      </c>
      <c r="E80" s="21" t="s">
        <v>9</v>
      </c>
      <c r="F80" s="14" t="str">
        <f t="shared" si="12"/>
        <v>DIEUPEUL</v>
      </c>
      <c r="G80" s="15"/>
      <c r="H80" s="15"/>
      <c r="I80" s="14" t="str">
        <f t="shared" si="13"/>
        <v>LIBERTE 6</v>
      </c>
      <c r="J80" s="29" t="s">
        <v>21</v>
      </c>
      <c r="K80" s="3" t="str">
        <f t="shared" si="14"/>
        <v/>
      </c>
      <c r="L80" s="3" t="str">
        <f t="shared" si="15"/>
        <v/>
      </c>
    </row>
    <row r="81" spans="2:12" ht="46.5">
      <c r="B81" s="84"/>
      <c r="C81" s="12" t="s">
        <v>4</v>
      </c>
      <c r="D81" s="13" t="s">
        <v>5</v>
      </c>
      <c r="E81" s="21" t="s">
        <v>25</v>
      </c>
      <c r="F81" s="14" t="str">
        <f t="shared" si="12"/>
        <v>MBOLLO</v>
      </c>
      <c r="G81" s="16"/>
      <c r="H81" s="16"/>
      <c r="I81" s="14" t="str">
        <f t="shared" si="13"/>
        <v>DIANKALAR</v>
      </c>
      <c r="J81" s="29" t="s">
        <v>6</v>
      </c>
      <c r="K81" s="3" t="str">
        <f t="shared" si="14"/>
        <v/>
      </c>
      <c r="L81" s="3" t="str">
        <f t="shared" si="15"/>
        <v/>
      </c>
    </row>
    <row r="82" spans="2:12" ht="46.5">
      <c r="B82" s="84"/>
      <c r="C82" s="12" t="s">
        <v>4</v>
      </c>
      <c r="D82" s="13" t="s">
        <v>5</v>
      </c>
      <c r="E82" s="21" t="s">
        <v>22</v>
      </c>
      <c r="F82" s="14" t="str">
        <f t="shared" si="12"/>
        <v>PARCOURS HLM</v>
      </c>
      <c r="G82" s="16"/>
      <c r="H82" s="16"/>
      <c r="I82" s="14" t="str">
        <f t="shared" si="13"/>
        <v>QATAR DE FASS</v>
      </c>
      <c r="J82" s="29" t="s">
        <v>27</v>
      </c>
      <c r="K82" s="3" t="str">
        <f t="shared" si="14"/>
        <v/>
      </c>
      <c r="L82" s="3" t="str">
        <f t="shared" si="15"/>
        <v/>
      </c>
    </row>
    <row r="83" spans="2:12" ht="46.5">
      <c r="B83" s="85"/>
      <c r="C83" s="17" t="s">
        <v>4</v>
      </c>
      <c r="D83" s="18" t="s">
        <v>5</v>
      </c>
      <c r="E83" s="22" t="s">
        <v>10</v>
      </c>
      <c r="F83" s="19" t="str">
        <f t="shared" si="12"/>
        <v>VARIETE CLUB</v>
      </c>
      <c r="G83" s="20"/>
      <c r="H83" s="20"/>
      <c r="I83" s="19" t="str">
        <f t="shared" si="13"/>
        <v>NT SACRE CŒUR</v>
      </c>
      <c r="J83" s="30" t="s">
        <v>24</v>
      </c>
      <c r="K83" s="3" t="str">
        <f t="shared" si="14"/>
        <v/>
      </c>
      <c r="L83" s="3" t="str">
        <f t="shared" si="15"/>
        <v/>
      </c>
    </row>
    <row r="84" spans="2:12" ht="46.5">
      <c r="B84" s="83" t="s">
        <v>52</v>
      </c>
      <c r="C84" s="7" t="s">
        <v>4</v>
      </c>
      <c r="D84" s="8" t="s">
        <v>5</v>
      </c>
      <c r="E84" s="9" t="s">
        <v>6</v>
      </c>
      <c r="F84" s="10" t="str">
        <f t="shared" si="12"/>
        <v>DIANKALAR</v>
      </c>
      <c r="G84" s="11"/>
      <c r="H84" s="11"/>
      <c r="I84" s="10" t="str">
        <f t="shared" si="13"/>
        <v>LIBERTE 4</v>
      </c>
      <c r="J84" s="24" t="s">
        <v>28</v>
      </c>
      <c r="K84" s="3" t="str">
        <f t="shared" si="14"/>
        <v/>
      </c>
      <c r="L84" s="3" t="str">
        <f t="shared" si="15"/>
        <v/>
      </c>
    </row>
    <row r="85" spans="2:12" ht="46.5">
      <c r="B85" s="84"/>
      <c r="C85" s="12" t="s">
        <v>4</v>
      </c>
      <c r="D85" s="13" t="s">
        <v>5</v>
      </c>
      <c r="E85" s="21" t="s">
        <v>9</v>
      </c>
      <c r="F85" s="14" t="str">
        <f t="shared" si="12"/>
        <v>DIEUPEUL</v>
      </c>
      <c r="G85" s="15"/>
      <c r="H85" s="15"/>
      <c r="I85" s="14" t="str">
        <f t="shared" si="13"/>
        <v>BASTOS</v>
      </c>
      <c r="J85" s="29" t="s">
        <v>7</v>
      </c>
      <c r="K85" s="3" t="str">
        <f t="shared" si="14"/>
        <v/>
      </c>
      <c r="L85" s="3" t="str">
        <f t="shared" si="15"/>
        <v/>
      </c>
    </row>
    <row r="86" spans="2:12" ht="46.5">
      <c r="B86" s="84"/>
      <c r="C86" s="12" t="s">
        <v>4</v>
      </c>
      <c r="D86" s="13" t="s">
        <v>5</v>
      </c>
      <c r="E86" s="21" t="s">
        <v>21</v>
      </c>
      <c r="F86" s="14" t="str">
        <f t="shared" si="12"/>
        <v>LIBERTE 6</v>
      </c>
      <c r="G86" s="16"/>
      <c r="H86" s="16"/>
      <c r="I86" s="14" t="str">
        <f t="shared" si="13"/>
        <v>VARIETE CLUB</v>
      </c>
      <c r="J86" s="29" t="s">
        <v>10</v>
      </c>
      <c r="K86" s="3" t="str">
        <f t="shared" si="14"/>
        <v/>
      </c>
      <c r="L86" s="3" t="str">
        <f t="shared" si="15"/>
        <v/>
      </c>
    </row>
    <row r="87" spans="2:12" ht="46.5">
      <c r="B87" s="84"/>
      <c r="C87" s="12" t="s">
        <v>4</v>
      </c>
      <c r="D87" s="13" t="s">
        <v>5</v>
      </c>
      <c r="E87" s="21" t="s">
        <v>24</v>
      </c>
      <c r="F87" s="14" t="str">
        <f t="shared" si="12"/>
        <v>NT SACRE CŒUR</v>
      </c>
      <c r="G87" s="16"/>
      <c r="H87" s="16"/>
      <c r="I87" s="14" t="str">
        <f t="shared" si="13"/>
        <v>PARCOURS HLM</v>
      </c>
      <c r="J87" s="29" t="s">
        <v>22</v>
      </c>
      <c r="K87" s="3" t="str">
        <f t="shared" si="14"/>
        <v/>
      </c>
      <c r="L87" s="3" t="str">
        <f t="shared" si="15"/>
        <v/>
      </c>
    </row>
    <row r="88" spans="2:12" ht="46.5">
      <c r="B88" s="85"/>
      <c r="C88" s="17" t="s">
        <v>4</v>
      </c>
      <c r="D88" s="18" t="s">
        <v>5</v>
      </c>
      <c r="E88" s="22" t="s">
        <v>27</v>
      </c>
      <c r="F88" s="19" t="str">
        <f t="shared" si="12"/>
        <v>QATAR DE FASS</v>
      </c>
      <c r="G88" s="20"/>
      <c r="H88" s="20"/>
      <c r="I88" s="19" t="str">
        <f t="shared" si="13"/>
        <v>MBOLLO</v>
      </c>
      <c r="J88" s="30" t="s">
        <v>25</v>
      </c>
      <c r="K88" s="3" t="str">
        <f t="shared" si="14"/>
        <v/>
      </c>
      <c r="L88" s="3" t="str">
        <f t="shared" si="15"/>
        <v/>
      </c>
    </row>
    <row r="89" spans="2:12" ht="46.5">
      <c r="B89" s="83" t="s">
        <v>53</v>
      </c>
      <c r="C89" s="7" t="s">
        <v>4</v>
      </c>
      <c r="D89" s="8" t="s">
        <v>5</v>
      </c>
      <c r="E89" s="9" t="s">
        <v>7</v>
      </c>
      <c r="F89" s="10" t="str">
        <f t="shared" si="12"/>
        <v>BASTOS</v>
      </c>
      <c r="G89" s="11"/>
      <c r="H89" s="11"/>
      <c r="I89" s="10" t="str">
        <f t="shared" si="13"/>
        <v>DIANKALAR</v>
      </c>
      <c r="J89" s="24" t="s">
        <v>6</v>
      </c>
      <c r="K89" s="3" t="str">
        <f t="shared" si="14"/>
        <v/>
      </c>
      <c r="L89" s="3" t="str">
        <f t="shared" si="15"/>
        <v/>
      </c>
    </row>
    <row r="90" spans="2:12" ht="46.5">
      <c r="B90" s="84"/>
      <c r="C90" s="12" t="s">
        <v>4</v>
      </c>
      <c r="D90" s="13" t="s">
        <v>5</v>
      </c>
      <c r="E90" s="21" t="s">
        <v>28</v>
      </c>
      <c r="F90" s="14" t="str">
        <f t="shared" si="12"/>
        <v>LIBERTE 4</v>
      </c>
      <c r="G90" s="15"/>
      <c r="H90" s="15"/>
      <c r="I90" s="14" t="str">
        <f t="shared" si="13"/>
        <v>QATAR DE FASS</v>
      </c>
      <c r="J90" s="29" t="s">
        <v>27</v>
      </c>
      <c r="K90" s="3" t="str">
        <f t="shared" si="14"/>
        <v/>
      </c>
      <c r="L90" s="3" t="str">
        <f t="shared" si="15"/>
        <v/>
      </c>
    </row>
    <row r="91" spans="2:12" ht="46.5">
      <c r="B91" s="84"/>
      <c r="C91" s="12" t="s">
        <v>4</v>
      </c>
      <c r="D91" s="13" t="s">
        <v>5</v>
      </c>
      <c r="E91" s="21" t="s">
        <v>25</v>
      </c>
      <c r="F91" s="14" t="str">
        <f t="shared" si="12"/>
        <v>MBOLLO</v>
      </c>
      <c r="G91" s="16"/>
      <c r="H91" s="16"/>
      <c r="I91" s="14" t="str">
        <f t="shared" si="13"/>
        <v>NT SACRE CŒUR</v>
      </c>
      <c r="J91" s="29" t="s">
        <v>24</v>
      </c>
      <c r="K91" s="3" t="str">
        <f t="shared" si="14"/>
        <v/>
      </c>
      <c r="L91" s="3" t="str">
        <f t="shared" si="15"/>
        <v/>
      </c>
    </row>
    <row r="92" spans="2:12" ht="46.5">
      <c r="B92" s="84"/>
      <c r="C92" s="12" t="s">
        <v>4</v>
      </c>
      <c r="D92" s="13" t="s">
        <v>5</v>
      </c>
      <c r="E92" s="21" t="s">
        <v>22</v>
      </c>
      <c r="F92" s="14" t="str">
        <f t="shared" si="12"/>
        <v>PARCOURS HLM</v>
      </c>
      <c r="G92" s="16"/>
      <c r="H92" s="16"/>
      <c r="I92" s="14" t="str">
        <f t="shared" si="13"/>
        <v>LIBERTE 6</v>
      </c>
      <c r="J92" s="29" t="s">
        <v>21</v>
      </c>
      <c r="K92" s="3" t="str">
        <f t="shared" si="14"/>
        <v/>
      </c>
      <c r="L92" s="3" t="str">
        <f t="shared" si="15"/>
        <v/>
      </c>
    </row>
    <row r="93" spans="2:12" ht="46.5">
      <c r="B93" s="85"/>
      <c r="C93" s="17" t="s">
        <v>4</v>
      </c>
      <c r="D93" s="18" t="s">
        <v>5</v>
      </c>
      <c r="E93" s="22" t="s">
        <v>10</v>
      </c>
      <c r="F93" s="19" t="str">
        <f t="shared" si="12"/>
        <v>VARIETE CLUB</v>
      </c>
      <c r="G93" s="20"/>
      <c r="H93" s="20"/>
      <c r="I93" s="19" t="str">
        <f t="shared" si="13"/>
        <v>DIEUPEUL</v>
      </c>
      <c r="J93" s="30" t="s">
        <v>9</v>
      </c>
      <c r="K93" s="3" t="str">
        <f t="shared" si="14"/>
        <v/>
      </c>
      <c r="L93" s="3" t="str">
        <f t="shared" si="15"/>
        <v/>
      </c>
    </row>
  </sheetData>
  <sortState xmlns:xlrd2="http://schemas.microsoft.com/office/spreadsheetml/2017/richdata2" ref="O6:O15">
    <sortCondition ref="O6"/>
  </sortState>
  <mergeCells count="21">
    <mergeCell ref="C3:J3"/>
    <mergeCell ref="O3:X3"/>
    <mergeCell ref="O4:X4"/>
    <mergeCell ref="B4:B8"/>
    <mergeCell ref="B9:B13"/>
    <mergeCell ref="B14:B18"/>
    <mergeCell ref="B19:B23"/>
    <mergeCell ref="B24:B28"/>
    <mergeCell ref="B29:B33"/>
    <mergeCell ref="B34:B38"/>
    <mergeCell ref="B39:B43"/>
    <mergeCell ref="B44:B48"/>
    <mergeCell ref="B49:B53"/>
    <mergeCell ref="B54:B58"/>
    <mergeCell ref="B59:B63"/>
    <mergeCell ref="B89:B93"/>
    <mergeCell ref="B64:B68"/>
    <mergeCell ref="B69:B73"/>
    <mergeCell ref="B74:B78"/>
    <mergeCell ref="B79:B83"/>
    <mergeCell ref="B84:B88"/>
  </mergeCells>
  <pageMargins left="0.7" right="0.7" top="0.75" bottom="0.75" header="0.3" footer="0.3"/>
  <pageSetup paperSize="9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6"/>
  <dimension ref="C1:X23"/>
  <sheetViews>
    <sheetView topLeftCell="E1" zoomScale="60" zoomScaleNormal="60" workbookViewId="0">
      <selection activeCell="J21" sqref="J21"/>
    </sheetView>
  </sheetViews>
  <sheetFormatPr defaultColWidth="11" defaultRowHeight="61.5"/>
  <cols>
    <col min="3" max="3" width="9.28515625" customWidth="1"/>
    <col min="4" max="4" width="37.5703125" customWidth="1"/>
    <col min="5" max="10" width="10.7109375" customWidth="1"/>
    <col min="11" max="11" width="10.7109375" style="62" customWidth="1"/>
    <col min="13" max="13" width="11.28515625" customWidth="1"/>
    <col min="14" max="14" width="14.140625" customWidth="1"/>
    <col min="15" max="15" width="8.5703125" customWidth="1"/>
    <col min="16" max="16" width="40" customWidth="1"/>
    <col min="17" max="17" width="13.28515625" customWidth="1"/>
    <col min="19" max="23" width="5.7109375" customWidth="1"/>
    <col min="24" max="24" width="7.5703125" customWidth="1"/>
  </cols>
  <sheetData>
    <row r="1" spans="3:24" ht="36" customHeight="1" thickBot="1"/>
    <row r="2" spans="3:24" ht="47.25" thickBot="1">
      <c r="C2" s="90" t="s">
        <v>659</v>
      </c>
      <c r="D2" s="91"/>
      <c r="E2" s="91"/>
      <c r="F2" s="91"/>
      <c r="G2" s="91"/>
      <c r="H2" s="91"/>
      <c r="I2" s="91"/>
      <c r="J2" s="91"/>
      <c r="K2" s="92"/>
    </row>
    <row r="3" spans="3:24" ht="47.25" thickBot="1">
      <c r="C3" s="78" t="s">
        <v>85</v>
      </c>
      <c r="D3" s="79" t="s">
        <v>84</v>
      </c>
      <c r="E3" s="80" t="s">
        <v>13</v>
      </c>
      <c r="F3" s="81" t="s">
        <v>14</v>
      </c>
      <c r="G3" s="81" t="s">
        <v>15</v>
      </c>
      <c r="H3" s="81" t="s">
        <v>16</v>
      </c>
      <c r="I3" s="81" t="s">
        <v>17</v>
      </c>
      <c r="J3" s="81" t="s">
        <v>18</v>
      </c>
      <c r="K3" s="82" t="s">
        <v>19</v>
      </c>
      <c r="P3" s="25" t="s">
        <v>11</v>
      </c>
      <c r="Q3" s="26" t="s">
        <v>12</v>
      </c>
      <c r="R3" s="33" t="s">
        <v>13</v>
      </c>
      <c r="S3" s="64" t="s">
        <v>14</v>
      </c>
      <c r="T3" s="64" t="s">
        <v>15</v>
      </c>
      <c r="U3" s="64" t="s">
        <v>16</v>
      </c>
      <c r="V3" s="64" t="s">
        <v>17</v>
      </c>
      <c r="W3" s="64" t="s">
        <v>18</v>
      </c>
      <c r="X3" s="35" t="s">
        <v>19</v>
      </c>
    </row>
    <row r="4" spans="3:24" ht="46.5">
      <c r="C4" s="68">
        <v>1</v>
      </c>
      <c r="D4" s="76" t="s">
        <v>86</v>
      </c>
      <c r="E4" s="70">
        <v>3</v>
      </c>
      <c r="F4" s="72">
        <v>1</v>
      </c>
      <c r="G4" s="72">
        <v>0</v>
      </c>
      <c r="H4" s="72">
        <v>0</v>
      </c>
      <c r="I4" s="72">
        <v>4</v>
      </c>
      <c r="J4" s="72">
        <v>0</v>
      </c>
      <c r="K4" s="73">
        <v>4</v>
      </c>
      <c r="P4" s="27" t="s">
        <v>87</v>
      </c>
      <c r="Q4" s="28">
        <v>1</v>
      </c>
      <c r="R4" s="36">
        <v>3</v>
      </c>
      <c r="S4" s="65">
        <v>1</v>
      </c>
      <c r="T4" s="65">
        <v>0</v>
      </c>
      <c r="U4" s="65">
        <v>0</v>
      </c>
      <c r="V4" s="65">
        <v>4</v>
      </c>
      <c r="W4" s="65">
        <v>1</v>
      </c>
      <c r="X4" s="66">
        <v>3</v>
      </c>
    </row>
    <row r="5" spans="3:24" ht="46.5">
      <c r="C5" s="68">
        <v>2</v>
      </c>
      <c r="D5" s="76" t="s">
        <v>87</v>
      </c>
      <c r="E5" s="70">
        <v>3</v>
      </c>
      <c r="F5" s="72">
        <v>1</v>
      </c>
      <c r="G5" s="72">
        <v>0</v>
      </c>
      <c r="H5" s="72">
        <v>0</v>
      </c>
      <c r="I5" s="72">
        <v>3</v>
      </c>
      <c r="J5" s="72">
        <v>2</v>
      </c>
      <c r="K5" s="73">
        <v>1</v>
      </c>
      <c r="P5" s="27" t="s">
        <v>69</v>
      </c>
      <c r="Q5" s="28">
        <v>2</v>
      </c>
      <c r="R5" s="36">
        <v>3</v>
      </c>
      <c r="S5" s="65">
        <v>1</v>
      </c>
      <c r="T5" s="65">
        <v>0</v>
      </c>
      <c r="U5" s="65">
        <v>0</v>
      </c>
      <c r="V5" s="65">
        <v>3</v>
      </c>
      <c r="W5" s="65">
        <v>0</v>
      </c>
      <c r="X5" s="66">
        <v>3</v>
      </c>
    </row>
    <row r="6" spans="3:24" ht="46.5">
      <c r="C6" s="68">
        <v>3</v>
      </c>
      <c r="D6" s="76" t="s">
        <v>88</v>
      </c>
      <c r="E6" s="70">
        <v>3</v>
      </c>
      <c r="F6" s="72">
        <v>1</v>
      </c>
      <c r="G6" s="72">
        <v>0</v>
      </c>
      <c r="H6" s="72">
        <v>0</v>
      </c>
      <c r="I6" s="72">
        <v>2</v>
      </c>
      <c r="J6" s="72">
        <v>1</v>
      </c>
      <c r="K6" s="73">
        <v>1</v>
      </c>
      <c r="P6" s="27" t="s">
        <v>66</v>
      </c>
      <c r="Q6" s="28">
        <v>3</v>
      </c>
      <c r="R6" s="36">
        <v>3</v>
      </c>
      <c r="S6" s="65">
        <v>1</v>
      </c>
      <c r="T6" s="65">
        <v>0</v>
      </c>
      <c r="U6" s="65">
        <v>0</v>
      </c>
      <c r="V6" s="65">
        <v>3</v>
      </c>
      <c r="W6" s="65">
        <v>1</v>
      </c>
      <c r="X6" s="66">
        <v>2</v>
      </c>
    </row>
    <row r="7" spans="3:24" ht="46.5">
      <c r="C7" s="68">
        <v>4</v>
      </c>
      <c r="D7" s="76" t="s">
        <v>89</v>
      </c>
      <c r="E7" s="70">
        <v>1</v>
      </c>
      <c r="F7" s="72">
        <v>0</v>
      </c>
      <c r="G7" s="72">
        <v>1</v>
      </c>
      <c r="H7" s="72">
        <v>0</v>
      </c>
      <c r="I7" s="72">
        <v>6</v>
      </c>
      <c r="J7" s="72">
        <v>6</v>
      </c>
      <c r="K7" s="73">
        <v>0</v>
      </c>
      <c r="P7" s="27" t="s">
        <v>72</v>
      </c>
      <c r="Q7" s="28">
        <v>4</v>
      </c>
      <c r="R7" s="36">
        <v>3</v>
      </c>
      <c r="S7" s="65">
        <v>1</v>
      </c>
      <c r="T7" s="65">
        <v>0</v>
      </c>
      <c r="U7" s="65">
        <v>0</v>
      </c>
      <c r="V7" s="65">
        <v>2</v>
      </c>
      <c r="W7" s="65">
        <v>0</v>
      </c>
      <c r="X7" s="66">
        <v>2</v>
      </c>
    </row>
    <row r="8" spans="3:24" ht="46.5">
      <c r="C8" s="68">
        <v>4</v>
      </c>
      <c r="D8" s="76" t="s">
        <v>90</v>
      </c>
      <c r="E8" s="70">
        <v>1</v>
      </c>
      <c r="F8" s="72">
        <v>0</v>
      </c>
      <c r="G8" s="72">
        <v>1</v>
      </c>
      <c r="H8" s="72">
        <v>0</v>
      </c>
      <c r="I8" s="72">
        <v>6</v>
      </c>
      <c r="J8" s="72">
        <v>6</v>
      </c>
      <c r="K8" s="73">
        <v>0</v>
      </c>
      <c r="P8" s="27" t="s">
        <v>73</v>
      </c>
      <c r="Q8" s="28">
        <v>4</v>
      </c>
      <c r="R8" s="36">
        <v>3</v>
      </c>
      <c r="S8" s="65">
        <v>1</v>
      </c>
      <c r="T8" s="65">
        <v>0</v>
      </c>
      <c r="U8" s="65">
        <v>0</v>
      </c>
      <c r="V8" s="65">
        <v>2</v>
      </c>
      <c r="W8" s="65">
        <v>0</v>
      </c>
      <c r="X8" s="66">
        <v>2</v>
      </c>
    </row>
    <row r="9" spans="3:24" ht="46.5">
      <c r="C9" s="68">
        <v>6</v>
      </c>
      <c r="D9" s="76" t="s">
        <v>91</v>
      </c>
      <c r="E9" s="70">
        <v>1</v>
      </c>
      <c r="F9" s="72">
        <v>0</v>
      </c>
      <c r="G9" s="72">
        <v>1</v>
      </c>
      <c r="H9" s="72">
        <v>0</v>
      </c>
      <c r="I9" s="72">
        <v>2</v>
      </c>
      <c r="J9" s="72">
        <v>2</v>
      </c>
      <c r="K9" s="73">
        <v>0</v>
      </c>
      <c r="P9" s="27" t="s">
        <v>92</v>
      </c>
      <c r="Q9" s="28">
        <v>6</v>
      </c>
      <c r="R9" s="36">
        <v>3</v>
      </c>
      <c r="S9" s="65">
        <v>1</v>
      </c>
      <c r="T9" s="65">
        <v>0</v>
      </c>
      <c r="U9" s="65">
        <v>0</v>
      </c>
      <c r="V9" s="65">
        <v>5</v>
      </c>
      <c r="W9" s="65">
        <v>4</v>
      </c>
      <c r="X9" s="66">
        <v>1</v>
      </c>
    </row>
    <row r="10" spans="3:24" ht="46.5">
      <c r="C10" s="68">
        <v>6</v>
      </c>
      <c r="D10" s="76" t="s">
        <v>93</v>
      </c>
      <c r="E10" s="70">
        <v>1</v>
      </c>
      <c r="F10" s="72">
        <v>0</v>
      </c>
      <c r="G10" s="72">
        <v>1</v>
      </c>
      <c r="H10" s="72">
        <v>0</v>
      </c>
      <c r="I10" s="72">
        <v>2</v>
      </c>
      <c r="J10" s="72">
        <v>2</v>
      </c>
      <c r="K10" s="73">
        <v>0</v>
      </c>
      <c r="P10" s="27" t="s">
        <v>94</v>
      </c>
      <c r="Q10" s="28">
        <v>7</v>
      </c>
      <c r="R10" s="36">
        <v>3</v>
      </c>
      <c r="S10" s="65">
        <v>1</v>
      </c>
      <c r="T10" s="65">
        <v>0</v>
      </c>
      <c r="U10" s="65">
        <v>0</v>
      </c>
      <c r="V10" s="65">
        <v>3</v>
      </c>
      <c r="W10" s="65">
        <v>2</v>
      </c>
      <c r="X10" s="66">
        <v>1</v>
      </c>
    </row>
    <row r="11" spans="3:24" ht="46.5">
      <c r="C11" s="68">
        <v>8</v>
      </c>
      <c r="D11" s="76" t="s">
        <v>95</v>
      </c>
      <c r="E11" s="70">
        <v>0</v>
      </c>
      <c r="F11" s="72">
        <v>0</v>
      </c>
      <c r="G11" s="72">
        <v>0</v>
      </c>
      <c r="H11" s="72">
        <v>1</v>
      </c>
      <c r="I11" s="72">
        <v>2</v>
      </c>
      <c r="J11" s="72">
        <v>3</v>
      </c>
      <c r="K11" s="73">
        <v>-1</v>
      </c>
      <c r="P11" s="27" t="s">
        <v>65</v>
      </c>
      <c r="Q11" s="28">
        <v>8</v>
      </c>
      <c r="R11" s="36">
        <v>1</v>
      </c>
      <c r="S11" s="65">
        <v>0</v>
      </c>
      <c r="T11" s="65">
        <v>1</v>
      </c>
      <c r="U11" s="65">
        <v>0</v>
      </c>
      <c r="V11" s="65">
        <v>2</v>
      </c>
      <c r="W11" s="65">
        <v>2</v>
      </c>
      <c r="X11" s="66">
        <v>0</v>
      </c>
    </row>
    <row r="12" spans="3:24" ht="46.5">
      <c r="C12" s="68">
        <v>9</v>
      </c>
      <c r="D12" s="76" t="s">
        <v>96</v>
      </c>
      <c r="E12" s="70">
        <v>0</v>
      </c>
      <c r="F12" s="72">
        <v>0</v>
      </c>
      <c r="G12" s="72">
        <v>0</v>
      </c>
      <c r="H12" s="72">
        <v>1</v>
      </c>
      <c r="I12" s="72">
        <v>1</v>
      </c>
      <c r="J12" s="72">
        <v>2</v>
      </c>
      <c r="K12" s="73">
        <v>-1</v>
      </c>
      <c r="P12" s="27" t="s">
        <v>96</v>
      </c>
      <c r="Q12" s="28">
        <v>8</v>
      </c>
      <c r="R12" s="36">
        <v>1</v>
      </c>
      <c r="S12" s="65">
        <v>0</v>
      </c>
      <c r="T12" s="65">
        <v>1</v>
      </c>
      <c r="U12" s="65">
        <v>0</v>
      </c>
      <c r="V12" s="65">
        <v>2</v>
      </c>
      <c r="W12" s="65">
        <v>2</v>
      </c>
      <c r="X12" s="66">
        <v>0</v>
      </c>
    </row>
    <row r="13" spans="3:24" ht="47.25" thickBot="1">
      <c r="C13" s="69">
        <v>10</v>
      </c>
      <c r="D13" s="77" t="s">
        <v>97</v>
      </c>
      <c r="E13" s="71">
        <v>0</v>
      </c>
      <c r="F13" s="74">
        <v>0</v>
      </c>
      <c r="G13" s="74">
        <v>0</v>
      </c>
      <c r="H13" s="74">
        <v>1</v>
      </c>
      <c r="I13" s="74">
        <v>0</v>
      </c>
      <c r="J13" s="74">
        <v>4</v>
      </c>
      <c r="K13" s="75">
        <v>-4</v>
      </c>
      <c r="P13" s="27" t="s">
        <v>71</v>
      </c>
      <c r="Q13" s="28">
        <v>10</v>
      </c>
      <c r="R13" s="36">
        <v>1</v>
      </c>
      <c r="S13" s="65">
        <v>0</v>
      </c>
      <c r="T13" s="65">
        <v>1</v>
      </c>
      <c r="U13" s="65">
        <v>0</v>
      </c>
      <c r="V13" s="65">
        <v>1</v>
      </c>
      <c r="W13" s="65">
        <v>1</v>
      </c>
      <c r="X13" s="66">
        <v>0</v>
      </c>
    </row>
    <row r="14" spans="3:24">
      <c r="P14" s="27" t="s">
        <v>98</v>
      </c>
      <c r="Q14" s="28">
        <v>10</v>
      </c>
      <c r="R14" s="36">
        <v>1</v>
      </c>
      <c r="S14" s="65">
        <v>0</v>
      </c>
      <c r="T14" s="65">
        <v>1</v>
      </c>
      <c r="U14" s="65">
        <v>0</v>
      </c>
      <c r="V14" s="65">
        <v>1</v>
      </c>
      <c r="W14" s="65">
        <v>1</v>
      </c>
      <c r="X14" s="66">
        <v>0</v>
      </c>
    </row>
    <row r="15" spans="3:24">
      <c r="P15" s="27" t="s">
        <v>70</v>
      </c>
      <c r="Q15" s="28">
        <v>12</v>
      </c>
      <c r="R15" s="36">
        <v>1</v>
      </c>
      <c r="S15" s="65">
        <v>0</v>
      </c>
      <c r="T15" s="65">
        <v>1</v>
      </c>
      <c r="U15" s="65">
        <v>0</v>
      </c>
      <c r="V15" s="65">
        <v>0</v>
      </c>
      <c r="W15" s="65">
        <v>0</v>
      </c>
      <c r="X15" s="66">
        <v>0</v>
      </c>
    </row>
    <row r="16" spans="3:24">
      <c r="P16" s="27" t="s">
        <v>99</v>
      </c>
      <c r="Q16" s="28">
        <v>12</v>
      </c>
      <c r="R16" s="36">
        <v>1</v>
      </c>
      <c r="S16" s="65">
        <v>0</v>
      </c>
      <c r="T16" s="65">
        <v>1</v>
      </c>
      <c r="U16" s="65">
        <v>0</v>
      </c>
      <c r="V16" s="65">
        <v>0</v>
      </c>
      <c r="W16" s="65">
        <v>0</v>
      </c>
      <c r="X16" s="66">
        <v>0</v>
      </c>
    </row>
    <row r="17" spans="16:24">
      <c r="P17" s="27" t="s">
        <v>64</v>
      </c>
      <c r="Q17" s="28">
        <v>14</v>
      </c>
      <c r="R17" s="36">
        <v>0</v>
      </c>
      <c r="S17" s="65">
        <v>0</v>
      </c>
      <c r="T17" s="65">
        <v>0</v>
      </c>
      <c r="U17" s="65">
        <v>1</v>
      </c>
      <c r="V17" s="65">
        <v>4</v>
      </c>
      <c r="W17" s="65">
        <v>5</v>
      </c>
      <c r="X17" s="66">
        <v>-1</v>
      </c>
    </row>
    <row r="18" spans="16:24">
      <c r="P18" s="27" t="s">
        <v>68</v>
      </c>
      <c r="Q18" s="28">
        <v>15</v>
      </c>
      <c r="R18" s="36">
        <v>0</v>
      </c>
      <c r="S18" s="65">
        <v>0</v>
      </c>
      <c r="T18" s="65">
        <v>0</v>
      </c>
      <c r="U18" s="65">
        <v>1</v>
      </c>
      <c r="V18" s="65">
        <v>2</v>
      </c>
      <c r="W18" s="65">
        <v>3</v>
      </c>
      <c r="X18" s="66">
        <v>-1</v>
      </c>
    </row>
    <row r="19" spans="16:24">
      <c r="P19" s="27" t="s">
        <v>100</v>
      </c>
      <c r="Q19" s="28">
        <v>16</v>
      </c>
      <c r="R19" s="36">
        <v>0</v>
      </c>
      <c r="S19" s="65">
        <v>0</v>
      </c>
      <c r="T19" s="65">
        <v>0</v>
      </c>
      <c r="U19" s="65">
        <v>1</v>
      </c>
      <c r="V19" s="65">
        <v>1</v>
      </c>
      <c r="W19" s="65">
        <v>3</v>
      </c>
      <c r="X19" s="66">
        <v>-2</v>
      </c>
    </row>
    <row r="20" spans="16:24">
      <c r="P20" s="27" t="s">
        <v>101</v>
      </c>
      <c r="Q20" s="28">
        <v>17</v>
      </c>
      <c r="R20" s="36">
        <v>0</v>
      </c>
      <c r="S20" s="65">
        <v>0</v>
      </c>
      <c r="T20" s="65">
        <v>0</v>
      </c>
      <c r="U20" s="65">
        <v>1</v>
      </c>
      <c r="V20" s="65">
        <v>0</v>
      </c>
      <c r="W20" s="65">
        <v>2</v>
      </c>
      <c r="X20" s="66">
        <v>-2</v>
      </c>
    </row>
    <row r="21" spans="16:24">
      <c r="P21" s="27" t="s">
        <v>102</v>
      </c>
      <c r="Q21" s="28">
        <v>17</v>
      </c>
      <c r="R21" s="36">
        <v>0</v>
      </c>
      <c r="S21" s="65">
        <v>0</v>
      </c>
      <c r="T21" s="65">
        <v>0</v>
      </c>
      <c r="U21" s="65">
        <v>1</v>
      </c>
      <c r="V21" s="65">
        <v>0</v>
      </c>
      <c r="W21" s="65">
        <v>2</v>
      </c>
      <c r="X21" s="66">
        <v>-2</v>
      </c>
    </row>
    <row r="22" spans="16:24">
      <c r="P22" s="27" t="s">
        <v>67</v>
      </c>
      <c r="Q22" s="28">
        <v>19</v>
      </c>
      <c r="R22" s="36">
        <v>0</v>
      </c>
      <c r="S22" s="65">
        <v>0</v>
      </c>
      <c r="T22" s="65">
        <v>0</v>
      </c>
      <c r="U22" s="65">
        <v>1</v>
      </c>
      <c r="V22" s="65">
        <v>1</v>
      </c>
      <c r="W22" s="65">
        <v>4</v>
      </c>
      <c r="X22" s="66">
        <v>-3</v>
      </c>
    </row>
    <row r="23" spans="16:24" ht="62.25" thickBot="1">
      <c r="P23" s="31" t="s">
        <v>103</v>
      </c>
      <c r="Q23" s="32">
        <v>20</v>
      </c>
      <c r="R23" s="40">
        <v>0</v>
      </c>
      <c r="S23" s="63">
        <v>0</v>
      </c>
      <c r="T23" s="63">
        <v>0</v>
      </c>
      <c r="U23" s="63">
        <v>1</v>
      </c>
      <c r="V23" s="63">
        <v>0</v>
      </c>
      <c r="W23" s="63">
        <v>3</v>
      </c>
      <c r="X23" s="67">
        <v>-3</v>
      </c>
    </row>
  </sheetData>
  <sortState xmlns:xlrd2="http://schemas.microsoft.com/office/spreadsheetml/2017/richdata2" ref="P4:X23">
    <sortCondition ref="Q4"/>
  </sortState>
  <mergeCells count="1">
    <mergeCell ref="C2:K2"/>
  </mergeCells>
  <pageMargins left="0.7" right="0.7" top="0.75" bottom="0.75" header="0.3" footer="0.3"/>
  <pageSetup paperSize="9"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7"/>
  <dimension ref="B1:E28"/>
  <sheetViews>
    <sheetView topLeftCell="A2" workbookViewId="0">
      <selection activeCell="M3" sqref="M3"/>
    </sheetView>
  </sheetViews>
  <sheetFormatPr defaultColWidth="11" defaultRowHeight="19.5"/>
  <cols>
    <col min="1" max="1" width="3.42578125" customWidth="1"/>
    <col min="2" max="2" width="28.7109375" customWidth="1"/>
    <col min="3" max="3" width="17" style="1" customWidth="1"/>
  </cols>
  <sheetData>
    <row r="1" spans="2:5" ht="15.75" customHeight="1"/>
    <row r="2" spans="2:5" ht="48" customHeight="1">
      <c r="B2" s="93" t="s">
        <v>104</v>
      </c>
      <c r="C2" s="94"/>
      <c r="D2" s="94"/>
    </row>
    <row r="3" spans="2:5" ht="6" customHeight="1">
      <c r="B3" s="44"/>
      <c r="D3" s="44"/>
    </row>
    <row r="4" spans="2:5" ht="34.5">
      <c r="B4" s="45"/>
      <c r="C4" s="46"/>
      <c r="D4" s="47"/>
    </row>
    <row r="5" spans="2:5" ht="34.5">
      <c r="B5" s="48"/>
      <c r="C5" s="49"/>
      <c r="D5" s="50"/>
    </row>
    <row r="6" spans="2:5" ht="34.5">
      <c r="B6" s="45"/>
      <c r="C6" s="49"/>
      <c r="D6" s="50"/>
    </row>
    <row r="7" spans="2:5" ht="34.5">
      <c r="B7" s="45"/>
      <c r="C7" s="49"/>
      <c r="D7" s="50"/>
    </row>
    <row r="8" spans="2:5" ht="34.5">
      <c r="B8" s="45"/>
      <c r="C8" s="49"/>
      <c r="D8" s="50"/>
    </row>
    <row r="9" spans="2:5" ht="34.5">
      <c r="B9" s="45"/>
      <c r="C9" s="49"/>
      <c r="D9" s="51"/>
    </row>
    <row r="10" spans="2:5" ht="34.5" hidden="1">
      <c r="B10" s="45"/>
      <c r="C10" s="49"/>
      <c r="D10" s="52"/>
    </row>
    <row r="11" spans="2:5" ht="34.5">
      <c r="B11" s="48"/>
      <c r="C11" s="46"/>
      <c r="D11" s="53"/>
    </row>
    <row r="12" spans="2:5" ht="34.5">
      <c r="B12" s="48"/>
      <c r="C12" s="54"/>
      <c r="D12" s="50"/>
    </row>
    <row r="13" spans="2:5" ht="34.5">
      <c r="B13" s="55"/>
      <c r="C13" s="56"/>
      <c r="D13" s="57"/>
      <c r="E13" s="58"/>
    </row>
    <row r="14" spans="2:5" ht="34.5">
      <c r="B14" s="59"/>
      <c r="C14" s="60"/>
      <c r="D14" s="61"/>
    </row>
    <row r="15" spans="2:5" ht="34.5">
      <c r="B15" s="59"/>
      <c r="C15" s="60"/>
      <c r="D15" s="61"/>
    </row>
    <row r="16" spans="2:5" ht="34.5">
      <c r="B16" s="59"/>
      <c r="C16" s="60"/>
      <c r="D16" s="61"/>
    </row>
    <row r="17" spans="2:4" ht="34.5">
      <c r="B17" s="59"/>
      <c r="C17" s="60"/>
      <c r="D17" s="61"/>
    </row>
    <row r="18" spans="2:4" ht="34.5">
      <c r="B18" s="59"/>
      <c r="C18" s="60"/>
      <c r="D18" s="61"/>
    </row>
    <row r="19" spans="2:4" ht="34.5">
      <c r="B19" s="59"/>
      <c r="C19" s="60"/>
      <c r="D19" s="61"/>
    </row>
    <row r="20" spans="2:4" ht="34.5" hidden="1">
      <c r="B20" s="59"/>
      <c r="C20" s="60"/>
      <c r="D20" s="61"/>
    </row>
    <row r="21" spans="2:4" ht="34.5">
      <c r="B21" s="59"/>
      <c r="C21" s="60"/>
      <c r="D21" s="61"/>
    </row>
    <row r="22" spans="2:4" ht="34.5">
      <c r="B22" s="59"/>
      <c r="C22" s="60"/>
      <c r="D22" s="61"/>
    </row>
    <row r="23" spans="2:4" ht="0.75" customHeight="1">
      <c r="B23" s="59"/>
      <c r="C23" s="60"/>
      <c r="D23" s="61"/>
    </row>
    <row r="24" spans="2:4" ht="34.5">
      <c r="B24" s="59"/>
      <c r="C24" s="60"/>
      <c r="D24" s="61"/>
    </row>
    <row r="25" spans="2:4" ht="33.75" customHeight="1">
      <c r="B25" s="59"/>
      <c r="C25" s="60"/>
      <c r="D25" s="61"/>
    </row>
    <row r="26" spans="2:4" ht="36" customHeight="1">
      <c r="B26" s="59"/>
      <c r="C26" s="60"/>
      <c r="D26" s="61"/>
    </row>
    <row r="27" spans="2:4" ht="34.5">
      <c r="B27" s="59"/>
      <c r="C27" s="60"/>
      <c r="D27" s="61"/>
    </row>
    <row r="28" spans="2:4" ht="34.5">
      <c r="B28" s="59"/>
      <c r="C28" s="60"/>
      <c r="D28" s="61"/>
    </row>
  </sheetData>
  <mergeCells count="1">
    <mergeCell ref="B2:D2"/>
  </mergeCells>
  <pageMargins left="0.7" right="0.7" top="0.75" bottom="0.75" header="0.3" footer="0.3"/>
  <pageSetup paperSize="9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8">
    <tabColor rgb="FFC00000"/>
  </sheetPr>
  <dimension ref="B3:X93"/>
  <sheetViews>
    <sheetView topLeftCell="A22" zoomScale="60" zoomScaleNormal="60" workbookViewId="0">
      <selection activeCell="M3" sqref="M3"/>
    </sheetView>
  </sheetViews>
  <sheetFormatPr defaultColWidth="11" defaultRowHeight="27"/>
  <cols>
    <col min="1" max="1" width="4.28515625" customWidth="1"/>
    <col min="2" max="2" width="21.28515625" style="1" customWidth="1"/>
    <col min="3" max="3" width="12" style="1" customWidth="1"/>
    <col min="4" max="4" width="15.5703125" style="1" customWidth="1"/>
    <col min="5" max="5" width="10.7109375" style="2" customWidth="1"/>
    <col min="6" max="6" width="49.7109375" style="1" customWidth="1"/>
    <col min="7" max="8" width="5.5703125" style="1" customWidth="1"/>
    <col min="9" max="9" width="52.5703125" style="1" customWidth="1"/>
    <col min="10" max="10" width="9.5703125" style="2" customWidth="1"/>
    <col min="11" max="11" width="2" style="3" customWidth="1"/>
    <col min="12" max="12" width="1.85546875" style="3" customWidth="1"/>
    <col min="13" max="13" width="19.42578125" style="3" customWidth="1"/>
    <col min="14" max="14" width="11.140625" style="4" customWidth="1"/>
    <col min="15" max="15" width="49.7109375" style="5" customWidth="1"/>
    <col min="16" max="16" width="16" style="1" customWidth="1"/>
    <col min="17" max="17" width="10" style="1" customWidth="1"/>
    <col min="18" max="18" width="7.85546875" style="1" customWidth="1"/>
    <col min="19" max="22" width="7.7109375" style="1" customWidth="1"/>
    <col min="23" max="23" width="9.28515625" style="1" customWidth="1"/>
    <col min="24" max="24" width="6.42578125" style="1" hidden="1" customWidth="1"/>
  </cols>
  <sheetData>
    <row r="3" spans="2:24" ht="66" customHeight="1">
      <c r="B3" s="6" t="s">
        <v>0</v>
      </c>
      <c r="C3" s="86" t="s">
        <v>1</v>
      </c>
      <c r="D3" s="87"/>
      <c r="E3" s="87"/>
      <c r="F3" s="87"/>
      <c r="G3" s="87"/>
      <c r="H3" s="87"/>
      <c r="I3" s="87"/>
      <c r="J3" s="88"/>
      <c r="N3" s="23"/>
      <c r="O3" s="86" t="s">
        <v>2</v>
      </c>
      <c r="P3" s="87"/>
      <c r="Q3" s="87"/>
      <c r="R3" s="87"/>
      <c r="S3" s="87"/>
      <c r="T3" s="87"/>
      <c r="U3" s="87"/>
      <c r="V3" s="87"/>
      <c r="W3" s="87"/>
      <c r="X3" s="87"/>
    </row>
    <row r="4" spans="2:24" ht="46.5">
      <c r="B4" s="83" t="s">
        <v>3</v>
      </c>
      <c r="C4" s="7" t="s">
        <v>4</v>
      </c>
      <c r="D4" s="8" t="s">
        <v>5</v>
      </c>
      <c r="E4" s="9" t="s">
        <v>7</v>
      </c>
      <c r="F4" s="10" t="str">
        <f t="shared" ref="F4:F67" si="0">IFERROR(INDEX(O:O,MATCH(E4,N:N,0)),"")</f>
        <v>BARADA</v>
      </c>
      <c r="G4" s="11">
        <v>2</v>
      </c>
      <c r="H4" s="11">
        <v>5</v>
      </c>
      <c r="I4" s="10" t="str">
        <f t="shared" ref="I4:I67" si="1">IFERROR(INDEX(O:O,MATCH(J4,N:N,0)),"")</f>
        <v>AJDEF</v>
      </c>
      <c r="J4" s="24" t="s">
        <v>105</v>
      </c>
      <c r="K4" s="3">
        <f t="shared" ref="K4:K67" si="2">IF(G4="","",IF(G4&gt;H4,3,IF(G4=H4,1,0)))</f>
        <v>0</v>
      </c>
      <c r="L4" s="3">
        <f t="shared" ref="L4:L67" si="3">IF(H4="","",IF(H4&gt;G4,3,IF(H4=G4,1,0)))</f>
        <v>3</v>
      </c>
      <c r="N4" s="23"/>
      <c r="O4" s="89" t="s">
        <v>8</v>
      </c>
      <c r="P4" s="89"/>
      <c r="Q4" s="89"/>
      <c r="R4" s="89"/>
      <c r="S4" s="89"/>
      <c r="T4" s="89"/>
      <c r="U4" s="89"/>
      <c r="V4" s="89"/>
      <c r="W4" s="89"/>
      <c r="X4" s="89"/>
    </row>
    <row r="5" spans="2:24" ht="46.5">
      <c r="B5" s="84"/>
      <c r="C5" s="12" t="s">
        <v>4</v>
      </c>
      <c r="D5" s="13" t="s">
        <v>5</v>
      </c>
      <c r="E5" s="9" t="s">
        <v>6</v>
      </c>
      <c r="F5" s="14" t="str">
        <f t="shared" si="0"/>
        <v>CITE PORT</v>
      </c>
      <c r="G5" s="15">
        <v>2</v>
      </c>
      <c r="H5" s="15">
        <v>2</v>
      </c>
      <c r="I5" s="14" t="str">
        <f t="shared" si="1"/>
        <v>YOUNG BOYZ</v>
      </c>
      <c r="J5" s="24" t="s">
        <v>106</v>
      </c>
      <c r="K5" s="3">
        <f t="shared" si="2"/>
        <v>1</v>
      </c>
      <c r="L5" s="3">
        <f t="shared" si="3"/>
        <v>1</v>
      </c>
      <c r="N5" s="23"/>
      <c r="O5" s="25" t="s">
        <v>11</v>
      </c>
      <c r="P5" s="26" t="s">
        <v>12</v>
      </c>
      <c r="Q5" s="33" t="s">
        <v>13</v>
      </c>
      <c r="R5" s="34" t="s">
        <v>14</v>
      </c>
      <c r="S5" s="34" t="s">
        <v>15</v>
      </c>
      <c r="T5" s="34" t="s">
        <v>16</v>
      </c>
      <c r="U5" s="34" t="s">
        <v>17</v>
      </c>
      <c r="V5" s="34" t="s">
        <v>18</v>
      </c>
      <c r="W5" s="35" t="s">
        <v>19</v>
      </c>
      <c r="X5" s="35" t="s">
        <v>20</v>
      </c>
    </row>
    <row r="6" spans="2:24" ht="46.5">
      <c r="B6" s="84"/>
      <c r="C6" s="12" t="s">
        <v>4</v>
      </c>
      <c r="D6" s="13" t="s">
        <v>5</v>
      </c>
      <c r="E6" s="9" t="s">
        <v>9</v>
      </c>
      <c r="F6" s="14" t="str">
        <f t="shared" si="0"/>
        <v>CONACHAP</v>
      </c>
      <c r="G6" s="16">
        <v>3</v>
      </c>
      <c r="H6" s="16">
        <v>1</v>
      </c>
      <c r="I6" s="14" t="str">
        <f t="shared" si="1"/>
        <v>U5</v>
      </c>
      <c r="J6" s="24" t="s">
        <v>107</v>
      </c>
      <c r="K6" s="3">
        <f t="shared" si="2"/>
        <v>3</v>
      </c>
      <c r="L6" s="3">
        <f t="shared" si="3"/>
        <v>0</v>
      </c>
      <c r="N6" s="23" t="s">
        <v>7</v>
      </c>
      <c r="O6" s="27" t="s">
        <v>64</v>
      </c>
      <c r="P6" s="28">
        <f>RANK(X6,X6:X25)</f>
        <v>18</v>
      </c>
      <c r="Q6" s="36">
        <f t="shared" ref="Q6:Q15" si="4">(R6*3)+S6</f>
        <v>0</v>
      </c>
      <c r="R6" s="23">
        <f t="shared" ref="R6:R15" si="5">COUNTIFS(E:E,N6,K:K,3)+COUNTIFS(J:J,N6,L:L,3)</f>
        <v>0</v>
      </c>
      <c r="S6" s="23">
        <f t="shared" ref="S6:S15" si="6">COUNTIFS(E:E,N6,K:K,1)+COUNTIFS(J:J,N6,L:L,1)</f>
        <v>0</v>
      </c>
      <c r="T6" s="23">
        <f t="shared" ref="T6:T15" si="7">COUNTIFS(E:E,N6,K:K,0)+COUNTIFS(J:J,N6,L:L,0)</f>
        <v>1</v>
      </c>
      <c r="U6" s="23">
        <f t="shared" ref="U6:U15" si="8">SUMIF(E:E,N6,G:G)+SUMIF(J:J,N6,H:H)</f>
        <v>2</v>
      </c>
      <c r="V6" s="23">
        <f t="shared" ref="V6:V15" si="9">SUMIF(E:E,N6,H:H)+SUMIF(J:J,N6,G:G)</f>
        <v>5</v>
      </c>
      <c r="W6" s="37">
        <f>U6-V6</f>
        <v>-3</v>
      </c>
      <c r="X6" s="38">
        <f>(Q6*1000)+(W6*100)+(U6*10)</f>
        <v>-280</v>
      </c>
    </row>
    <row r="7" spans="2:24" ht="46.5">
      <c r="B7" s="84"/>
      <c r="C7" s="12" t="s">
        <v>4</v>
      </c>
      <c r="D7" s="13" t="s">
        <v>5</v>
      </c>
      <c r="E7" s="9" t="s">
        <v>28</v>
      </c>
      <c r="F7" s="14" t="str">
        <f t="shared" si="0"/>
        <v>DARROU</v>
      </c>
      <c r="G7" s="16">
        <v>1</v>
      </c>
      <c r="H7" s="16">
        <v>4</v>
      </c>
      <c r="I7" s="14" t="str">
        <f t="shared" si="1"/>
        <v>NAMORA FC</v>
      </c>
      <c r="J7" s="24" t="s">
        <v>108</v>
      </c>
      <c r="K7" s="3">
        <f t="shared" si="2"/>
        <v>0</v>
      </c>
      <c r="L7" s="3">
        <f t="shared" si="3"/>
        <v>3</v>
      </c>
      <c r="N7" s="23" t="s">
        <v>6</v>
      </c>
      <c r="O7" s="27" t="s">
        <v>65</v>
      </c>
      <c r="P7" s="28">
        <f>RANK(X7,X6:X25)</f>
        <v>8</v>
      </c>
      <c r="Q7" s="36">
        <f t="shared" si="4"/>
        <v>1</v>
      </c>
      <c r="R7" s="23">
        <f t="shared" si="5"/>
        <v>0</v>
      </c>
      <c r="S7" s="23">
        <f t="shared" si="6"/>
        <v>1</v>
      </c>
      <c r="T7" s="23">
        <f t="shared" si="7"/>
        <v>0</v>
      </c>
      <c r="U7" s="23">
        <f t="shared" si="8"/>
        <v>2</v>
      </c>
      <c r="V7" s="23">
        <f t="shared" si="9"/>
        <v>2</v>
      </c>
      <c r="W7" s="37">
        <f t="shared" ref="W7:W15" si="10">U7-V7</f>
        <v>0</v>
      </c>
      <c r="X7" s="39">
        <f t="shared" ref="X7:X25" si="11">(Q7*1000)+(W7*100)+(U7*10)</f>
        <v>1020</v>
      </c>
    </row>
    <row r="8" spans="2:24" ht="46.5">
      <c r="B8" s="85"/>
      <c r="C8" s="17" t="s">
        <v>4</v>
      </c>
      <c r="D8" s="18" t="s">
        <v>5</v>
      </c>
      <c r="E8" s="9" t="s">
        <v>21</v>
      </c>
      <c r="F8" s="19" t="str">
        <f t="shared" si="0"/>
        <v>DIOUBO</v>
      </c>
      <c r="G8" s="20">
        <v>2</v>
      </c>
      <c r="H8" s="20">
        <v>3</v>
      </c>
      <c r="I8" s="19" t="str">
        <f t="shared" si="1"/>
        <v>KEUR MASSAR</v>
      </c>
      <c r="J8" s="24" t="s">
        <v>109</v>
      </c>
      <c r="K8" s="3">
        <f t="shared" si="2"/>
        <v>0</v>
      </c>
      <c r="L8" s="3">
        <f t="shared" si="3"/>
        <v>3</v>
      </c>
      <c r="N8" s="23" t="s">
        <v>9</v>
      </c>
      <c r="O8" s="27" t="s">
        <v>66</v>
      </c>
      <c r="P8" s="28">
        <f>RANK(X8,X6:X25)</f>
        <v>4</v>
      </c>
      <c r="Q8" s="36">
        <f t="shared" si="4"/>
        <v>3</v>
      </c>
      <c r="R8" s="23">
        <f t="shared" si="5"/>
        <v>1</v>
      </c>
      <c r="S8" s="23">
        <f t="shared" si="6"/>
        <v>0</v>
      </c>
      <c r="T8" s="23">
        <f t="shared" si="7"/>
        <v>0</v>
      </c>
      <c r="U8" s="23">
        <f t="shared" si="8"/>
        <v>3</v>
      </c>
      <c r="V8" s="23">
        <f t="shared" si="9"/>
        <v>1</v>
      </c>
      <c r="W8" s="37">
        <f t="shared" si="10"/>
        <v>2</v>
      </c>
      <c r="X8" s="39">
        <f t="shared" si="11"/>
        <v>3230</v>
      </c>
    </row>
    <row r="9" spans="2:24" ht="46.5">
      <c r="B9" s="83" t="s">
        <v>30</v>
      </c>
      <c r="C9" s="7" t="s">
        <v>4</v>
      </c>
      <c r="D9" s="8" t="s">
        <v>5</v>
      </c>
      <c r="E9" s="9" t="s">
        <v>25</v>
      </c>
      <c r="F9" s="10" t="str">
        <f t="shared" si="0"/>
        <v>GAALE GUI</v>
      </c>
      <c r="G9" s="11">
        <v>3</v>
      </c>
      <c r="H9" s="11">
        <v>0</v>
      </c>
      <c r="I9" s="10" t="str">
        <f t="shared" si="1"/>
        <v>MARISTE</v>
      </c>
      <c r="J9" s="24" t="s">
        <v>110</v>
      </c>
      <c r="K9" s="3">
        <f t="shared" si="2"/>
        <v>3</v>
      </c>
      <c r="L9" s="3">
        <f t="shared" si="3"/>
        <v>0</v>
      </c>
      <c r="N9" s="23" t="s">
        <v>28</v>
      </c>
      <c r="O9" s="27" t="s">
        <v>67</v>
      </c>
      <c r="P9" s="28">
        <f>RANK(X9,X6:X25)</f>
        <v>19</v>
      </c>
      <c r="Q9" s="36">
        <f t="shared" si="4"/>
        <v>0</v>
      </c>
      <c r="R9" s="23">
        <f t="shared" si="5"/>
        <v>0</v>
      </c>
      <c r="S9" s="23">
        <f t="shared" si="6"/>
        <v>0</v>
      </c>
      <c r="T9" s="23">
        <f t="shared" si="7"/>
        <v>1</v>
      </c>
      <c r="U9" s="23">
        <f t="shared" si="8"/>
        <v>1</v>
      </c>
      <c r="V9" s="23">
        <f t="shared" si="9"/>
        <v>4</v>
      </c>
      <c r="W9" s="37">
        <f t="shared" si="10"/>
        <v>-3</v>
      </c>
      <c r="X9" s="39">
        <f t="shared" si="11"/>
        <v>-290</v>
      </c>
    </row>
    <row r="10" spans="2:24" ht="46.5">
      <c r="B10" s="84"/>
      <c r="C10" s="12" t="s">
        <v>4</v>
      </c>
      <c r="D10" s="13" t="s">
        <v>5</v>
      </c>
      <c r="E10" s="9" t="s">
        <v>24</v>
      </c>
      <c r="F10" s="14" t="str">
        <f t="shared" si="0"/>
        <v>GOREE</v>
      </c>
      <c r="G10" s="15">
        <v>0</v>
      </c>
      <c r="H10" s="15">
        <v>0</v>
      </c>
      <c r="I10" s="14" t="str">
        <f t="shared" si="1"/>
        <v>ECOLE FOOT</v>
      </c>
      <c r="J10" s="24" t="s">
        <v>111</v>
      </c>
      <c r="K10" s="3">
        <f t="shared" si="2"/>
        <v>1</v>
      </c>
      <c r="L10" s="3">
        <f t="shared" si="3"/>
        <v>1</v>
      </c>
      <c r="N10" s="23" t="s">
        <v>21</v>
      </c>
      <c r="O10" s="27" t="s">
        <v>68</v>
      </c>
      <c r="P10" s="28">
        <f>RANK(X10,X6:X25)</f>
        <v>14</v>
      </c>
      <c r="Q10" s="36">
        <f t="shared" si="4"/>
        <v>0</v>
      </c>
      <c r="R10" s="23">
        <f t="shared" si="5"/>
        <v>0</v>
      </c>
      <c r="S10" s="23">
        <f t="shared" si="6"/>
        <v>0</v>
      </c>
      <c r="T10" s="23">
        <f t="shared" si="7"/>
        <v>1</v>
      </c>
      <c r="U10" s="23">
        <f t="shared" si="8"/>
        <v>2</v>
      </c>
      <c r="V10" s="23">
        <f t="shared" si="9"/>
        <v>3</v>
      </c>
      <c r="W10" s="37">
        <f t="shared" si="10"/>
        <v>-1</v>
      </c>
      <c r="X10" s="39">
        <f t="shared" si="11"/>
        <v>-80</v>
      </c>
    </row>
    <row r="11" spans="2:24" ht="46.5">
      <c r="B11" s="84"/>
      <c r="C11" s="12" t="s">
        <v>4</v>
      </c>
      <c r="D11" s="13" t="s">
        <v>5</v>
      </c>
      <c r="E11" s="9" t="s">
        <v>22</v>
      </c>
      <c r="F11" s="14" t="str">
        <f t="shared" si="0"/>
        <v>RADIDIOU LEONA</v>
      </c>
      <c r="G11" s="16">
        <v>1</v>
      </c>
      <c r="H11" s="16">
        <v>1</v>
      </c>
      <c r="I11" s="14" t="str">
        <f t="shared" si="1"/>
        <v>GADD GUI</v>
      </c>
      <c r="J11" s="24" t="s">
        <v>112</v>
      </c>
      <c r="K11" s="3">
        <f t="shared" si="2"/>
        <v>1</v>
      </c>
      <c r="L11" s="3">
        <f t="shared" si="3"/>
        <v>1</v>
      </c>
      <c r="N11" s="23" t="s">
        <v>25</v>
      </c>
      <c r="O11" s="27" t="s">
        <v>69</v>
      </c>
      <c r="P11" s="28">
        <f>RANK(X11,X6:X25)</f>
        <v>3</v>
      </c>
      <c r="Q11" s="36">
        <f t="shared" si="4"/>
        <v>3</v>
      </c>
      <c r="R11" s="23">
        <f t="shared" si="5"/>
        <v>1</v>
      </c>
      <c r="S11" s="23">
        <f t="shared" si="6"/>
        <v>0</v>
      </c>
      <c r="T11" s="23">
        <f t="shared" si="7"/>
        <v>0</v>
      </c>
      <c r="U11" s="23">
        <f t="shared" si="8"/>
        <v>3</v>
      </c>
      <c r="V11" s="23">
        <f t="shared" si="9"/>
        <v>0</v>
      </c>
      <c r="W11" s="37">
        <f t="shared" si="10"/>
        <v>3</v>
      </c>
      <c r="X11" s="39">
        <f t="shared" si="11"/>
        <v>3330</v>
      </c>
    </row>
    <row r="12" spans="2:24" ht="46.5">
      <c r="B12" s="84"/>
      <c r="C12" s="12" t="s">
        <v>4</v>
      </c>
      <c r="D12" s="13" t="s">
        <v>5</v>
      </c>
      <c r="E12" s="9" t="s">
        <v>27</v>
      </c>
      <c r="F12" s="14" t="str">
        <f t="shared" si="0"/>
        <v>VILLE DE DAKAR</v>
      </c>
      <c r="G12" s="16">
        <v>2</v>
      </c>
      <c r="H12" s="16">
        <v>0</v>
      </c>
      <c r="I12" s="14" t="str">
        <f t="shared" si="1"/>
        <v>HLM GRD YOFF</v>
      </c>
      <c r="J12" s="24" t="s">
        <v>113</v>
      </c>
      <c r="K12" s="3">
        <f t="shared" si="2"/>
        <v>3</v>
      </c>
      <c r="L12" s="3">
        <f t="shared" si="3"/>
        <v>0</v>
      </c>
      <c r="N12" s="23" t="s">
        <v>24</v>
      </c>
      <c r="O12" s="27" t="s">
        <v>70</v>
      </c>
      <c r="P12" s="28">
        <f>RANK(X12,X6:X25)</f>
        <v>12</v>
      </c>
      <c r="Q12" s="36">
        <f t="shared" si="4"/>
        <v>1</v>
      </c>
      <c r="R12" s="23">
        <f t="shared" si="5"/>
        <v>0</v>
      </c>
      <c r="S12" s="23">
        <f t="shared" si="6"/>
        <v>1</v>
      </c>
      <c r="T12" s="23">
        <f t="shared" si="7"/>
        <v>0</v>
      </c>
      <c r="U12" s="23">
        <f t="shared" si="8"/>
        <v>0</v>
      </c>
      <c r="V12" s="23">
        <f t="shared" si="9"/>
        <v>0</v>
      </c>
      <c r="W12" s="37">
        <f t="shared" si="10"/>
        <v>0</v>
      </c>
      <c r="X12" s="39">
        <f t="shared" si="11"/>
        <v>1000</v>
      </c>
    </row>
    <row r="13" spans="2:24" ht="46.5">
      <c r="B13" s="85"/>
      <c r="C13" s="17" t="s">
        <v>4</v>
      </c>
      <c r="D13" s="18" t="s">
        <v>5</v>
      </c>
      <c r="E13" s="9" t="s">
        <v>10</v>
      </c>
      <c r="F13" s="19" t="str">
        <f t="shared" si="0"/>
        <v>YOFF</v>
      </c>
      <c r="G13" s="20">
        <v>2</v>
      </c>
      <c r="H13" s="20">
        <v>0</v>
      </c>
      <c r="I13" s="19" t="str">
        <f t="shared" si="1"/>
        <v>BARCA</v>
      </c>
      <c r="J13" s="24" t="s">
        <v>114</v>
      </c>
      <c r="K13" s="3">
        <f t="shared" si="2"/>
        <v>3</v>
      </c>
      <c r="L13" s="3">
        <f t="shared" si="3"/>
        <v>0</v>
      </c>
      <c r="N13" s="23" t="s">
        <v>22</v>
      </c>
      <c r="O13" s="27" t="s">
        <v>71</v>
      </c>
      <c r="P13" s="28">
        <f>RANK(X13,X6:X25)</f>
        <v>10</v>
      </c>
      <c r="Q13" s="36">
        <f t="shared" si="4"/>
        <v>1</v>
      </c>
      <c r="R13" s="23">
        <f t="shared" si="5"/>
        <v>0</v>
      </c>
      <c r="S13" s="23">
        <f t="shared" si="6"/>
        <v>1</v>
      </c>
      <c r="T13" s="23">
        <f t="shared" si="7"/>
        <v>0</v>
      </c>
      <c r="U13" s="23">
        <f t="shared" si="8"/>
        <v>1</v>
      </c>
      <c r="V13" s="23">
        <f t="shared" si="9"/>
        <v>1</v>
      </c>
      <c r="W13" s="37">
        <f t="shared" si="10"/>
        <v>0</v>
      </c>
      <c r="X13" s="39">
        <f t="shared" si="11"/>
        <v>1010</v>
      </c>
    </row>
    <row r="14" spans="2:24" ht="46.5">
      <c r="B14" s="83" t="s">
        <v>36</v>
      </c>
      <c r="C14" s="7" t="s">
        <v>4</v>
      </c>
      <c r="D14" s="8" t="s">
        <v>5</v>
      </c>
      <c r="E14" s="9" t="s">
        <v>6</v>
      </c>
      <c r="F14" s="10" t="str">
        <f t="shared" si="0"/>
        <v>CITE PORT</v>
      </c>
      <c r="G14" s="11"/>
      <c r="H14" s="11"/>
      <c r="I14" s="10" t="str">
        <f t="shared" si="1"/>
        <v>GAALE GUI</v>
      </c>
      <c r="J14" s="24" t="s">
        <v>25</v>
      </c>
      <c r="K14" s="3" t="str">
        <f t="shared" si="2"/>
        <v/>
      </c>
      <c r="L14" s="3" t="str">
        <f t="shared" si="3"/>
        <v/>
      </c>
      <c r="N14" s="23" t="s">
        <v>27</v>
      </c>
      <c r="O14" s="27" t="s">
        <v>72</v>
      </c>
      <c r="P14" s="28">
        <f>RANK(X14,X6:X25)</f>
        <v>5</v>
      </c>
      <c r="Q14" s="36">
        <f t="shared" si="4"/>
        <v>3</v>
      </c>
      <c r="R14" s="23">
        <f t="shared" si="5"/>
        <v>1</v>
      </c>
      <c r="S14" s="23">
        <f t="shared" si="6"/>
        <v>0</v>
      </c>
      <c r="T14" s="23">
        <f t="shared" si="7"/>
        <v>0</v>
      </c>
      <c r="U14" s="23">
        <f t="shared" si="8"/>
        <v>2</v>
      </c>
      <c r="V14" s="23">
        <f t="shared" si="9"/>
        <v>0</v>
      </c>
      <c r="W14" s="37">
        <f t="shared" si="10"/>
        <v>2</v>
      </c>
      <c r="X14" s="39">
        <f t="shared" si="11"/>
        <v>3220</v>
      </c>
    </row>
    <row r="15" spans="2:24" ht="46.5">
      <c r="B15" s="84"/>
      <c r="C15" s="12" t="s">
        <v>4</v>
      </c>
      <c r="D15" s="13" t="s">
        <v>5</v>
      </c>
      <c r="E15" s="21" t="s">
        <v>28</v>
      </c>
      <c r="F15" s="14" t="str">
        <f t="shared" si="0"/>
        <v>DARROU</v>
      </c>
      <c r="G15" s="15"/>
      <c r="H15" s="15"/>
      <c r="I15" s="14" t="str">
        <f t="shared" si="1"/>
        <v>BARADA</v>
      </c>
      <c r="J15" s="29" t="s">
        <v>7</v>
      </c>
      <c r="K15" s="3" t="str">
        <f t="shared" si="2"/>
        <v/>
      </c>
      <c r="L15" s="3" t="str">
        <f t="shared" si="3"/>
        <v/>
      </c>
      <c r="N15" s="23" t="s">
        <v>10</v>
      </c>
      <c r="O15" s="27" t="s">
        <v>73</v>
      </c>
      <c r="P15" s="28">
        <f>RANK(X15,X6:X25)</f>
        <v>5</v>
      </c>
      <c r="Q15" s="36">
        <f t="shared" si="4"/>
        <v>3</v>
      </c>
      <c r="R15" s="23">
        <f t="shared" si="5"/>
        <v>1</v>
      </c>
      <c r="S15" s="23">
        <f t="shared" si="6"/>
        <v>0</v>
      </c>
      <c r="T15" s="23">
        <f t="shared" si="7"/>
        <v>0</v>
      </c>
      <c r="U15" s="23">
        <f t="shared" si="8"/>
        <v>2</v>
      </c>
      <c r="V15" s="23">
        <f t="shared" si="9"/>
        <v>0</v>
      </c>
      <c r="W15" s="37">
        <f t="shared" si="10"/>
        <v>2</v>
      </c>
      <c r="X15" s="39">
        <f t="shared" si="11"/>
        <v>3220</v>
      </c>
    </row>
    <row r="16" spans="2:24" ht="46.5">
      <c r="B16" s="84"/>
      <c r="C16" s="12" t="s">
        <v>4</v>
      </c>
      <c r="D16" s="13" t="s">
        <v>5</v>
      </c>
      <c r="E16" s="21" t="s">
        <v>21</v>
      </c>
      <c r="F16" s="14" t="str">
        <f t="shared" si="0"/>
        <v>DIOUBO</v>
      </c>
      <c r="G16" s="16"/>
      <c r="H16" s="16"/>
      <c r="I16" s="14" t="str">
        <f t="shared" si="1"/>
        <v>CONACHAP</v>
      </c>
      <c r="J16" s="29" t="s">
        <v>9</v>
      </c>
      <c r="K16" s="3" t="str">
        <f t="shared" si="2"/>
        <v/>
      </c>
      <c r="L16" s="3" t="str">
        <f t="shared" si="3"/>
        <v/>
      </c>
      <c r="N16" s="23" t="s">
        <v>105</v>
      </c>
      <c r="O16" s="27" t="s">
        <v>92</v>
      </c>
      <c r="P16" s="28">
        <f>RANK(X16,X6:X25)</f>
        <v>1</v>
      </c>
      <c r="Q16" s="36">
        <f t="shared" ref="Q16:Q25" si="12">(R16*3)+S16</f>
        <v>3</v>
      </c>
      <c r="R16" s="23">
        <f t="shared" ref="R16:R25" si="13">COUNTIFS(E:E,N16,K:K,3)+COUNTIFS(J:J,N16,L:L,3)</f>
        <v>1</v>
      </c>
      <c r="S16" s="23">
        <f t="shared" ref="S16:S25" si="14">COUNTIFS(E:E,N16,K:K,1)+COUNTIFS(J:J,N16,L:L,1)</f>
        <v>0</v>
      </c>
      <c r="T16" s="23">
        <f t="shared" ref="T16:T25" si="15">COUNTIFS(E:E,N16,K:K,0)+COUNTIFS(J:J,N16,L:L,0)</f>
        <v>0</v>
      </c>
      <c r="U16" s="23">
        <f t="shared" ref="U16:U25" si="16">SUMIF(E:E,N16,G:G)+SUMIF(J:J,N16,H:H)</f>
        <v>5</v>
      </c>
      <c r="V16" s="23">
        <f t="shared" ref="V16:V25" si="17">SUMIF(E:E,N16,H:H)+SUMIF(J:J,N16,G:G)</f>
        <v>2</v>
      </c>
      <c r="W16" s="37">
        <f t="shared" ref="W16:W25" si="18">U16-V16</f>
        <v>3</v>
      </c>
      <c r="X16" s="39">
        <f t="shared" si="11"/>
        <v>3350</v>
      </c>
    </row>
    <row r="17" spans="2:24" ht="46.5">
      <c r="B17" s="84"/>
      <c r="C17" s="12" t="s">
        <v>4</v>
      </c>
      <c r="D17" s="13" t="s">
        <v>5</v>
      </c>
      <c r="E17" s="21" t="s">
        <v>24</v>
      </c>
      <c r="F17" s="14" t="str">
        <f t="shared" si="0"/>
        <v>GOREE</v>
      </c>
      <c r="G17" s="16"/>
      <c r="H17" s="16"/>
      <c r="I17" s="14" t="str">
        <f t="shared" si="1"/>
        <v>YOFF</v>
      </c>
      <c r="J17" s="29" t="s">
        <v>10</v>
      </c>
      <c r="K17" s="3" t="str">
        <f t="shared" si="2"/>
        <v/>
      </c>
      <c r="L17" s="3" t="str">
        <f t="shared" si="3"/>
        <v/>
      </c>
      <c r="N17" s="23" t="s">
        <v>106</v>
      </c>
      <c r="O17" s="27" t="s">
        <v>96</v>
      </c>
      <c r="P17" s="28">
        <f>RANK(X17,X6:X25)</f>
        <v>8</v>
      </c>
      <c r="Q17" s="36">
        <f t="shared" si="12"/>
        <v>1</v>
      </c>
      <c r="R17" s="23">
        <f t="shared" si="13"/>
        <v>0</v>
      </c>
      <c r="S17" s="23">
        <f t="shared" si="14"/>
        <v>1</v>
      </c>
      <c r="T17" s="23">
        <f t="shared" si="15"/>
        <v>0</v>
      </c>
      <c r="U17" s="23">
        <f t="shared" si="16"/>
        <v>2</v>
      </c>
      <c r="V17" s="23">
        <f t="shared" si="17"/>
        <v>2</v>
      </c>
      <c r="W17" s="37">
        <f t="shared" si="18"/>
        <v>0</v>
      </c>
      <c r="X17" s="39">
        <f t="shared" si="11"/>
        <v>1020</v>
      </c>
    </row>
    <row r="18" spans="2:24" ht="46.5">
      <c r="B18" s="85"/>
      <c r="C18" s="17" t="s">
        <v>4</v>
      </c>
      <c r="D18" s="18" t="s">
        <v>5</v>
      </c>
      <c r="E18" s="22" t="s">
        <v>27</v>
      </c>
      <c r="F18" s="19" t="str">
        <f t="shared" si="0"/>
        <v>VILLE DE DAKAR</v>
      </c>
      <c r="G18" s="20"/>
      <c r="H18" s="20"/>
      <c r="I18" s="19" t="str">
        <f t="shared" si="1"/>
        <v>RADIDIOU LEONA</v>
      </c>
      <c r="J18" s="30" t="s">
        <v>22</v>
      </c>
      <c r="K18" s="3" t="str">
        <f t="shared" si="2"/>
        <v/>
      </c>
      <c r="L18" s="3" t="str">
        <f t="shared" si="3"/>
        <v/>
      </c>
      <c r="N18" s="23" t="s">
        <v>107</v>
      </c>
      <c r="O18" s="27" t="s">
        <v>100</v>
      </c>
      <c r="P18" s="28">
        <f>RANK(X18,X6:X25)</f>
        <v>15</v>
      </c>
      <c r="Q18" s="36">
        <f t="shared" si="12"/>
        <v>0</v>
      </c>
      <c r="R18" s="23">
        <f t="shared" si="13"/>
        <v>0</v>
      </c>
      <c r="S18" s="23">
        <f t="shared" si="14"/>
        <v>0</v>
      </c>
      <c r="T18" s="23">
        <f t="shared" si="15"/>
        <v>1</v>
      </c>
      <c r="U18" s="23">
        <f t="shared" si="16"/>
        <v>1</v>
      </c>
      <c r="V18" s="23">
        <f t="shared" si="17"/>
        <v>3</v>
      </c>
      <c r="W18" s="37">
        <f t="shared" si="18"/>
        <v>-2</v>
      </c>
      <c r="X18" s="39">
        <f t="shared" si="11"/>
        <v>-190</v>
      </c>
    </row>
    <row r="19" spans="2:24" ht="46.5">
      <c r="B19" s="83" t="s">
        <v>39</v>
      </c>
      <c r="C19" s="7" t="s">
        <v>4</v>
      </c>
      <c r="D19" s="8" t="s">
        <v>5</v>
      </c>
      <c r="E19" s="9" t="s">
        <v>7</v>
      </c>
      <c r="F19" s="10" t="str">
        <f t="shared" si="0"/>
        <v>BARADA</v>
      </c>
      <c r="G19" s="11"/>
      <c r="H19" s="11"/>
      <c r="I19" s="10" t="str">
        <f t="shared" si="1"/>
        <v>DIOUBO</v>
      </c>
      <c r="J19" s="24" t="s">
        <v>21</v>
      </c>
      <c r="K19" s="3" t="str">
        <f t="shared" si="2"/>
        <v/>
      </c>
      <c r="L19" s="3" t="str">
        <f t="shared" si="3"/>
        <v/>
      </c>
      <c r="N19" s="23" t="s">
        <v>108</v>
      </c>
      <c r="O19" s="27" t="s">
        <v>87</v>
      </c>
      <c r="P19" s="28">
        <f>RANK(X19,X6:X25)</f>
        <v>2</v>
      </c>
      <c r="Q19" s="36">
        <f t="shared" si="12"/>
        <v>3</v>
      </c>
      <c r="R19" s="23">
        <f t="shared" si="13"/>
        <v>1</v>
      </c>
      <c r="S19" s="23">
        <f t="shared" si="14"/>
        <v>0</v>
      </c>
      <c r="T19" s="23">
        <f t="shared" si="15"/>
        <v>0</v>
      </c>
      <c r="U19" s="23">
        <f t="shared" si="16"/>
        <v>4</v>
      </c>
      <c r="V19" s="23">
        <f t="shared" si="17"/>
        <v>1</v>
      </c>
      <c r="W19" s="37">
        <f t="shared" si="18"/>
        <v>3</v>
      </c>
      <c r="X19" s="39">
        <f t="shared" si="11"/>
        <v>3340</v>
      </c>
    </row>
    <row r="20" spans="2:24" ht="46.5">
      <c r="B20" s="84"/>
      <c r="C20" s="12" t="s">
        <v>4</v>
      </c>
      <c r="D20" s="13" t="s">
        <v>5</v>
      </c>
      <c r="E20" s="21" t="s">
        <v>9</v>
      </c>
      <c r="F20" s="14" t="str">
        <f t="shared" si="0"/>
        <v>CONACHAP</v>
      </c>
      <c r="G20" s="15"/>
      <c r="H20" s="15"/>
      <c r="I20" s="14" t="str">
        <f t="shared" si="1"/>
        <v>GOREE</v>
      </c>
      <c r="J20" s="29" t="s">
        <v>24</v>
      </c>
      <c r="K20" s="3" t="str">
        <f t="shared" si="2"/>
        <v/>
      </c>
      <c r="L20" s="3" t="str">
        <f t="shared" si="3"/>
        <v/>
      </c>
      <c r="N20" s="23" t="s">
        <v>109</v>
      </c>
      <c r="O20" s="27" t="s">
        <v>94</v>
      </c>
      <c r="P20" s="28">
        <f>RANK(X20,X6:X25)</f>
        <v>7</v>
      </c>
      <c r="Q20" s="36">
        <f t="shared" si="12"/>
        <v>3</v>
      </c>
      <c r="R20" s="23">
        <f t="shared" si="13"/>
        <v>1</v>
      </c>
      <c r="S20" s="23">
        <f t="shared" si="14"/>
        <v>0</v>
      </c>
      <c r="T20" s="23">
        <f t="shared" si="15"/>
        <v>0</v>
      </c>
      <c r="U20" s="23">
        <f t="shared" si="16"/>
        <v>3</v>
      </c>
      <c r="V20" s="23">
        <f t="shared" si="17"/>
        <v>2</v>
      </c>
      <c r="W20" s="37">
        <f t="shared" si="18"/>
        <v>1</v>
      </c>
      <c r="X20" s="39">
        <f t="shared" si="11"/>
        <v>3130</v>
      </c>
    </row>
    <row r="21" spans="2:24" ht="46.5">
      <c r="B21" s="84"/>
      <c r="C21" s="12" t="s">
        <v>4</v>
      </c>
      <c r="D21" s="13" t="s">
        <v>5</v>
      </c>
      <c r="E21" s="21" t="s">
        <v>25</v>
      </c>
      <c r="F21" s="14" t="str">
        <f t="shared" si="0"/>
        <v>GAALE GUI</v>
      </c>
      <c r="G21" s="16"/>
      <c r="H21" s="16"/>
      <c r="I21" s="14" t="str">
        <f t="shared" si="1"/>
        <v>DARROU</v>
      </c>
      <c r="J21" s="29" t="s">
        <v>28</v>
      </c>
      <c r="K21" s="3" t="str">
        <f t="shared" si="2"/>
        <v/>
      </c>
      <c r="L21" s="3" t="str">
        <f t="shared" si="3"/>
        <v/>
      </c>
      <c r="N21" s="23" t="s">
        <v>110</v>
      </c>
      <c r="O21" s="27" t="s">
        <v>103</v>
      </c>
      <c r="P21" s="28">
        <f>RANK(X21,X6:X25)</f>
        <v>20</v>
      </c>
      <c r="Q21" s="36">
        <f t="shared" si="12"/>
        <v>0</v>
      </c>
      <c r="R21" s="23">
        <f t="shared" si="13"/>
        <v>0</v>
      </c>
      <c r="S21" s="23">
        <f t="shared" si="14"/>
        <v>0</v>
      </c>
      <c r="T21" s="23">
        <f t="shared" si="15"/>
        <v>1</v>
      </c>
      <c r="U21" s="23">
        <f t="shared" si="16"/>
        <v>0</v>
      </c>
      <c r="V21" s="23">
        <f t="shared" si="17"/>
        <v>3</v>
      </c>
      <c r="W21" s="37">
        <f t="shared" si="18"/>
        <v>-3</v>
      </c>
      <c r="X21" s="39">
        <f t="shared" si="11"/>
        <v>-300</v>
      </c>
    </row>
    <row r="22" spans="2:24" ht="46.5">
      <c r="B22" s="84"/>
      <c r="C22" s="12" t="s">
        <v>4</v>
      </c>
      <c r="D22" s="13" t="s">
        <v>5</v>
      </c>
      <c r="E22" s="21" t="s">
        <v>22</v>
      </c>
      <c r="F22" s="14" t="str">
        <f t="shared" si="0"/>
        <v>RADIDIOU LEONA</v>
      </c>
      <c r="G22" s="16"/>
      <c r="H22" s="16"/>
      <c r="I22" s="14" t="str">
        <f t="shared" si="1"/>
        <v>CITE PORT</v>
      </c>
      <c r="J22" s="29" t="s">
        <v>6</v>
      </c>
      <c r="K22" s="3" t="str">
        <f t="shared" si="2"/>
        <v/>
      </c>
      <c r="L22" s="3" t="str">
        <f t="shared" si="3"/>
        <v/>
      </c>
      <c r="N22" s="23" t="s">
        <v>111</v>
      </c>
      <c r="O22" s="27" t="s">
        <v>99</v>
      </c>
      <c r="P22" s="28">
        <f>RANK(X22,X6:X25)</f>
        <v>12</v>
      </c>
      <c r="Q22" s="36">
        <f t="shared" si="12"/>
        <v>1</v>
      </c>
      <c r="R22" s="23">
        <f t="shared" si="13"/>
        <v>0</v>
      </c>
      <c r="S22" s="23">
        <f t="shared" si="14"/>
        <v>1</v>
      </c>
      <c r="T22" s="23">
        <f t="shared" si="15"/>
        <v>0</v>
      </c>
      <c r="U22" s="23">
        <f t="shared" si="16"/>
        <v>0</v>
      </c>
      <c r="V22" s="23">
        <f t="shared" si="17"/>
        <v>0</v>
      </c>
      <c r="W22" s="37">
        <f t="shared" si="18"/>
        <v>0</v>
      </c>
      <c r="X22" s="39">
        <f t="shared" si="11"/>
        <v>1000</v>
      </c>
    </row>
    <row r="23" spans="2:24" ht="46.5">
      <c r="B23" s="85"/>
      <c r="C23" s="17" t="s">
        <v>4</v>
      </c>
      <c r="D23" s="18" t="s">
        <v>5</v>
      </c>
      <c r="E23" s="22" t="s">
        <v>10</v>
      </c>
      <c r="F23" s="19" t="str">
        <f t="shared" si="0"/>
        <v>YOFF</v>
      </c>
      <c r="G23" s="20"/>
      <c r="H23" s="20"/>
      <c r="I23" s="19" t="str">
        <f t="shared" si="1"/>
        <v>VILLE DE DAKAR</v>
      </c>
      <c r="J23" s="30" t="s">
        <v>27</v>
      </c>
      <c r="K23" s="3" t="str">
        <f t="shared" si="2"/>
        <v/>
      </c>
      <c r="L23" s="3" t="str">
        <f t="shared" si="3"/>
        <v/>
      </c>
      <c r="N23" s="23" t="s">
        <v>112</v>
      </c>
      <c r="O23" s="27" t="s">
        <v>98</v>
      </c>
      <c r="P23" s="28">
        <f>RANK(X23,X6:X25)</f>
        <v>10</v>
      </c>
      <c r="Q23" s="36">
        <f t="shared" si="12"/>
        <v>1</v>
      </c>
      <c r="R23" s="23">
        <f t="shared" si="13"/>
        <v>0</v>
      </c>
      <c r="S23" s="23">
        <f t="shared" si="14"/>
        <v>1</v>
      </c>
      <c r="T23" s="23">
        <f t="shared" si="15"/>
        <v>0</v>
      </c>
      <c r="U23" s="23">
        <f t="shared" si="16"/>
        <v>1</v>
      </c>
      <c r="V23" s="23">
        <f t="shared" si="17"/>
        <v>1</v>
      </c>
      <c r="W23" s="37">
        <f t="shared" si="18"/>
        <v>0</v>
      </c>
      <c r="X23" s="39">
        <f t="shared" si="11"/>
        <v>1010</v>
      </c>
    </row>
    <row r="24" spans="2:24" ht="46.5">
      <c r="B24" s="83" t="s">
        <v>40</v>
      </c>
      <c r="C24" s="7" t="s">
        <v>4</v>
      </c>
      <c r="D24" s="8" t="s">
        <v>5</v>
      </c>
      <c r="E24" s="9" t="s">
        <v>6</v>
      </c>
      <c r="F24" s="10" t="str">
        <f t="shared" si="0"/>
        <v>CITE PORT</v>
      </c>
      <c r="G24" s="11"/>
      <c r="H24" s="11"/>
      <c r="I24" s="10" t="str">
        <f t="shared" si="1"/>
        <v>YOFF</v>
      </c>
      <c r="J24" s="24" t="s">
        <v>10</v>
      </c>
      <c r="K24" s="3" t="str">
        <f t="shared" si="2"/>
        <v/>
      </c>
      <c r="L24" s="3" t="str">
        <f t="shared" si="3"/>
        <v/>
      </c>
      <c r="N24" s="23" t="s">
        <v>113</v>
      </c>
      <c r="O24" s="27" t="s">
        <v>101</v>
      </c>
      <c r="P24" s="28">
        <f>RANK(X24,X6:X25)</f>
        <v>16</v>
      </c>
      <c r="Q24" s="36">
        <f t="shared" si="12"/>
        <v>0</v>
      </c>
      <c r="R24" s="23">
        <f t="shared" si="13"/>
        <v>0</v>
      </c>
      <c r="S24" s="23">
        <f t="shared" si="14"/>
        <v>0</v>
      </c>
      <c r="T24" s="23">
        <f t="shared" si="15"/>
        <v>1</v>
      </c>
      <c r="U24" s="23">
        <f t="shared" si="16"/>
        <v>0</v>
      </c>
      <c r="V24" s="23">
        <f t="shared" si="17"/>
        <v>2</v>
      </c>
      <c r="W24" s="37">
        <f t="shared" si="18"/>
        <v>-2</v>
      </c>
      <c r="X24" s="39">
        <f t="shared" si="11"/>
        <v>-200</v>
      </c>
    </row>
    <row r="25" spans="2:24" ht="46.5">
      <c r="B25" s="84"/>
      <c r="C25" s="12" t="s">
        <v>4</v>
      </c>
      <c r="D25" s="13" t="s">
        <v>5</v>
      </c>
      <c r="E25" s="21" t="s">
        <v>28</v>
      </c>
      <c r="F25" s="14" t="str">
        <f t="shared" si="0"/>
        <v>DARROU</v>
      </c>
      <c r="G25" s="15"/>
      <c r="H25" s="15"/>
      <c r="I25" s="14" t="str">
        <f t="shared" si="1"/>
        <v>RADIDIOU LEONA</v>
      </c>
      <c r="J25" s="29" t="s">
        <v>22</v>
      </c>
      <c r="K25" s="3" t="str">
        <f t="shared" si="2"/>
        <v/>
      </c>
      <c r="L25" s="3" t="str">
        <f t="shared" si="3"/>
        <v/>
      </c>
      <c r="N25" s="23" t="s">
        <v>114</v>
      </c>
      <c r="O25" s="31" t="s">
        <v>102</v>
      </c>
      <c r="P25" s="32">
        <f>RANK(X25,X6:X25)</f>
        <v>16</v>
      </c>
      <c r="Q25" s="40">
        <f t="shared" si="12"/>
        <v>0</v>
      </c>
      <c r="R25" s="41">
        <f t="shared" si="13"/>
        <v>0</v>
      </c>
      <c r="S25" s="41">
        <f t="shared" si="14"/>
        <v>0</v>
      </c>
      <c r="T25" s="41">
        <f t="shared" si="15"/>
        <v>1</v>
      </c>
      <c r="U25" s="41">
        <f t="shared" si="16"/>
        <v>0</v>
      </c>
      <c r="V25" s="41">
        <f t="shared" si="17"/>
        <v>2</v>
      </c>
      <c r="W25" s="42">
        <f t="shared" si="18"/>
        <v>-2</v>
      </c>
      <c r="X25" s="43">
        <f t="shared" si="11"/>
        <v>-200</v>
      </c>
    </row>
    <row r="26" spans="2:24" ht="46.5">
      <c r="B26" s="84"/>
      <c r="C26" s="12" t="s">
        <v>4</v>
      </c>
      <c r="D26" s="13" t="s">
        <v>5</v>
      </c>
      <c r="E26" s="21" t="s">
        <v>25</v>
      </c>
      <c r="F26" s="14" t="str">
        <f t="shared" si="0"/>
        <v>GAALE GUI</v>
      </c>
      <c r="G26" s="16"/>
      <c r="H26" s="16"/>
      <c r="I26" s="14" t="str">
        <f t="shared" si="1"/>
        <v>BARADA</v>
      </c>
      <c r="J26" s="29" t="s">
        <v>7</v>
      </c>
      <c r="K26" s="3" t="str">
        <f t="shared" si="2"/>
        <v/>
      </c>
      <c r="L26" s="3" t="str">
        <f t="shared" si="3"/>
        <v/>
      </c>
    </row>
    <row r="27" spans="2:24" ht="46.5">
      <c r="B27" s="84"/>
      <c r="C27" s="12" t="s">
        <v>4</v>
      </c>
      <c r="D27" s="13" t="s">
        <v>5</v>
      </c>
      <c r="E27" s="21" t="s">
        <v>24</v>
      </c>
      <c r="F27" s="14" t="str">
        <f t="shared" si="0"/>
        <v>GOREE</v>
      </c>
      <c r="G27" s="16"/>
      <c r="H27" s="16"/>
      <c r="I27" s="14" t="str">
        <f t="shared" si="1"/>
        <v>DIOUBO</v>
      </c>
      <c r="J27" s="29" t="s">
        <v>21</v>
      </c>
      <c r="K27" s="3" t="str">
        <f t="shared" si="2"/>
        <v/>
      </c>
      <c r="L27" s="3" t="str">
        <f t="shared" si="3"/>
        <v/>
      </c>
    </row>
    <row r="28" spans="2:24" ht="46.5">
      <c r="B28" s="85"/>
      <c r="C28" s="17" t="s">
        <v>4</v>
      </c>
      <c r="D28" s="18" t="s">
        <v>5</v>
      </c>
      <c r="E28" s="22" t="s">
        <v>27</v>
      </c>
      <c r="F28" s="19" t="str">
        <f t="shared" si="0"/>
        <v>VILLE DE DAKAR</v>
      </c>
      <c r="G28" s="20"/>
      <c r="H28" s="20"/>
      <c r="I28" s="19" t="str">
        <f t="shared" si="1"/>
        <v>CONACHAP</v>
      </c>
      <c r="J28" s="30" t="s">
        <v>9</v>
      </c>
      <c r="K28" s="3" t="str">
        <f t="shared" si="2"/>
        <v/>
      </c>
      <c r="L28" s="3" t="str">
        <f t="shared" si="3"/>
        <v/>
      </c>
    </row>
    <row r="29" spans="2:24" ht="46.5">
      <c r="B29" s="83" t="s">
        <v>41</v>
      </c>
      <c r="C29" s="7" t="s">
        <v>4</v>
      </c>
      <c r="D29" s="8" t="s">
        <v>5</v>
      </c>
      <c r="E29" s="9" t="s">
        <v>7</v>
      </c>
      <c r="F29" s="10" t="str">
        <f t="shared" si="0"/>
        <v>BARADA</v>
      </c>
      <c r="G29" s="11"/>
      <c r="H29" s="11"/>
      <c r="I29" s="10" t="str">
        <f t="shared" si="1"/>
        <v>GOREE</v>
      </c>
      <c r="J29" s="24" t="s">
        <v>24</v>
      </c>
      <c r="K29" s="3" t="str">
        <f t="shared" si="2"/>
        <v/>
      </c>
      <c r="L29" s="3" t="str">
        <f t="shared" si="3"/>
        <v/>
      </c>
    </row>
    <row r="30" spans="2:24" ht="46.5">
      <c r="B30" s="84"/>
      <c r="C30" s="12" t="s">
        <v>4</v>
      </c>
      <c r="D30" s="13" t="s">
        <v>5</v>
      </c>
      <c r="E30" s="21" t="s">
        <v>9</v>
      </c>
      <c r="F30" s="14" t="str">
        <f t="shared" si="0"/>
        <v>CONACHAP</v>
      </c>
      <c r="G30" s="15"/>
      <c r="H30" s="15"/>
      <c r="I30" s="14" t="str">
        <f t="shared" si="1"/>
        <v>CITE PORT</v>
      </c>
      <c r="J30" s="29" t="s">
        <v>6</v>
      </c>
      <c r="K30" s="3" t="str">
        <f t="shared" si="2"/>
        <v/>
      </c>
      <c r="L30" s="3" t="str">
        <f t="shared" si="3"/>
        <v/>
      </c>
    </row>
    <row r="31" spans="2:24" ht="46.5">
      <c r="B31" s="84"/>
      <c r="C31" s="12" t="s">
        <v>4</v>
      </c>
      <c r="D31" s="13" t="s">
        <v>5</v>
      </c>
      <c r="E31" s="21" t="s">
        <v>21</v>
      </c>
      <c r="F31" s="14" t="str">
        <f t="shared" si="0"/>
        <v>DIOUBO</v>
      </c>
      <c r="G31" s="16"/>
      <c r="H31" s="16"/>
      <c r="I31" s="14" t="str">
        <f t="shared" si="1"/>
        <v>VILLE DE DAKAR</v>
      </c>
      <c r="J31" s="29" t="s">
        <v>27</v>
      </c>
      <c r="K31" s="3" t="str">
        <f t="shared" si="2"/>
        <v/>
      </c>
      <c r="L31" s="3" t="str">
        <f t="shared" si="3"/>
        <v/>
      </c>
    </row>
    <row r="32" spans="2:24" ht="46.5">
      <c r="B32" s="84"/>
      <c r="C32" s="12" t="s">
        <v>4</v>
      </c>
      <c r="D32" s="13" t="s">
        <v>5</v>
      </c>
      <c r="E32" s="21" t="s">
        <v>22</v>
      </c>
      <c r="F32" s="14" t="str">
        <f t="shared" si="0"/>
        <v>RADIDIOU LEONA</v>
      </c>
      <c r="G32" s="16"/>
      <c r="H32" s="16"/>
      <c r="I32" s="14" t="str">
        <f t="shared" si="1"/>
        <v>GAALE GUI</v>
      </c>
      <c r="J32" s="29" t="s">
        <v>25</v>
      </c>
      <c r="K32" s="3" t="str">
        <f t="shared" si="2"/>
        <v/>
      </c>
      <c r="L32" s="3" t="str">
        <f t="shared" si="3"/>
        <v/>
      </c>
    </row>
    <row r="33" spans="2:12" ht="46.5">
      <c r="B33" s="85"/>
      <c r="C33" s="17" t="s">
        <v>4</v>
      </c>
      <c r="D33" s="18" t="s">
        <v>5</v>
      </c>
      <c r="E33" s="22" t="s">
        <v>10</v>
      </c>
      <c r="F33" s="19" t="str">
        <f t="shared" si="0"/>
        <v>YOFF</v>
      </c>
      <c r="G33" s="20"/>
      <c r="H33" s="20"/>
      <c r="I33" s="19" t="str">
        <f t="shared" si="1"/>
        <v>DARROU</v>
      </c>
      <c r="J33" s="30" t="s">
        <v>28</v>
      </c>
      <c r="K33" s="3" t="str">
        <f t="shared" si="2"/>
        <v/>
      </c>
      <c r="L33" s="3" t="str">
        <f t="shared" si="3"/>
        <v/>
      </c>
    </row>
    <row r="34" spans="2:12" ht="46.5">
      <c r="B34" s="83" t="s">
        <v>42</v>
      </c>
      <c r="C34" s="7" t="s">
        <v>4</v>
      </c>
      <c r="D34" s="8" t="s">
        <v>5</v>
      </c>
      <c r="E34" s="9" t="s">
        <v>6</v>
      </c>
      <c r="F34" s="10" t="str">
        <f t="shared" si="0"/>
        <v>CITE PORT</v>
      </c>
      <c r="G34" s="11"/>
      <c r="H34" s="11"/>
      <c r="I34" s="10" t="str">
        <f t="shared" si="1"/>
        <v>DIOUBO</v>
      </c>
      <c r="J34" s="24" t="s">
        <v>21</v>
      </c>
      <c r="K34" s="3" t="str">
        <f t="shared" si="2"/>
        <v/>
      </c>
      <c r="L34" s="3" t="str">
        <f t="shared" si="3"/>
        <v/>
      </c>
    </row>
    <row r="35" spans="2:12" ht="46.5">
      <c r="B35" s="84"/>
      <c r="C35" s="12" t="s">
        <v>4</v>
      </c>
      <c r="D35" s="13" t="s">
        <v>5</v>
      </c>
      <c r="E35" s="21" t="s">
        <v>28</v>
      </c>
      <c r="F35" s="14" t="str">
        <f t="shared" si="0"/>
        <v>DARROU</v>
      </c>
      <c r="G35" s="15"/>
      <c r="H35" s="15"/>
      <c r="I35" s="14" t="str">
        <f t="shared" si="1"/>
        <v>CONACHAP</v>
      </c>
      <c r="J35" s="29" t="s">
        <v>9</v>
      </c>
      <c r="K35" s="3" t="str">
        <f t="shared" si="2"/>
        <v/>
      </c>
      <c r="L35" s="3" t="str">
        <f t="shared" si="3"/>
        <v/>
      </c>
    </row>
    <row r="36" spans="2:12" ht="46.5">
      <c r="B36" s="84"/>
      <c r="C36" s="12" t="s">
        <v>4</v>
      </c>
      <c r="D36" s="13" t="s">
        <v>5</v>
      </c>
      <c r="E36" s="21" t="s">
        <v>25</v>
      </c>
      <c r="F36" s="14" t="str">
        <f t="shared" si="0"/>
        <v>GAALE GUI</v>
      </c>
      <c r="G36" s="16"/>
      <c r="H36" s="16"/>
      <c r="I36" s="14" t="str">
        <f t="shared" si="1"/>
        <v>YOFF</v>
      </c>
      <c r="J36" s="29" t="s">
        <v>10</v>
      </c>
      <c r="K36" s="3" t="str">
        <f t="shared" si="2"/>
        <v/>
      </c>
      <c r="L36" s="3" t="str">
        <f t="shared" si="3"/>
        <v/>
      </c>
    </row>
    <row r="37" spans="2:12" ht="46.5">
      <c r="B37" s="84"/>
      <c r="C37" s="12" t="s">
        <v>4</v>
      </c>
      <c r="D37" s="13" t="s">
        <v>5</v>
      </c>
      <c r="E37" s="21" t="s">
        <v>22</v>
      </c>
      <c r="F37" s="14" t="str">
        <f t="shared" si="0"/>
        <v>RADIDIOU LEONA</v>
      </c>
      <c r="G37" s="16"/>
      <c r="H37" s="16"/>
      <c r="I37" s="14" t="str">
        <f t="shared" si="1"/>
        <v>BARADA</v>
      </c>
      <c r="J37" s="29" t="s">
        <v>7</v>
      </c>
      <c r="K37" s="3" t="str">
        <f t="shared" si="2"/>
        <v/>
      </c>
      <c r="L37" s="3" t="str">
        <f t="shared" si="3"/>
        <v/>
      </c>
    </row>
    <row r="38" spans="2:12" ht="46.5">
      <c r="B38" s="85"/>
      <c r="C38" s="17" t="s">
        <v>4</v>
      </c>
      <c r="D38" s="18" t="s">
        <v>5</v>
      </c>
      <c r="E38" s="22" t="s">
        <v>27</v>
      </c>
      <c r="F38" s="19" t="str">
        <f t="shared" si="0"/>
        <v>VILLE DE DAKAR</v>
      </c>
      <c r="G38" s="20"/>
      <c r="H38" s="20"/>
      <c r="I38" s="19" t="str">
        <f t="shared" si="1"/>
        <v>GOREE</v>
      </c>
      <c r="J38" s="30" t="s">
        <v>24</v>
      </c>
      <c r="K38" s="3" t="str">
        <f t="shared" si="2"/>
        <v/>
      </c>
      <c r="L38" s="3" t="str">
        <f t="shared" si="3"/>
        <v/>
      </c>
    </row>
    <row r="39" spans="2:12" ht="46.5">
      <c r="B39" s="83" t="s">
        <v>43</v>
      </c>
      <c r="C39" s="7" t="s">
        <v>4</v>
      </c>
      <c r="D39" s="8" t="s">
        <v>5</v>
      </c>
      <c r="E39" s="9" t="s">
        <v>7</v>
      </c>
      <c r="F39" s="10" t="str">
        <f t="shared" si="0"/>
        <v>BARADA</v>
      </c>
      <c r="G39" s="11"/>
      <c r="H39" s="11"/>
      <c r="I39" s="10" t="str">
        <f t="shared" si="1"/>
        <v>VILLE DE DAKAR</v>
      </c>
      <c r="J39" s="24" t="s">
        <v>27</v>
      </c>
      <c r="K39" s="3" t="str">
        <f t="shared" si="2"/>
        <v/>
      </c>
      <c r="L39" s="3" t="str">
        <f t="shared" si="3"/>
        <v/>
      </c>
    </row>
    <row r="40" spans="2:12" ht="46.5">
      <c r="B40" s="84"/>
      <c r="C40" s="12" t="s">
        <v>4</v>
      </c>
      <c r="D40" s="13" t="s">
        <v>5</v>
      </c>
      <c r="E40" s="21" t="s">
        <v>9</v>
      </c>
      <c r="F40" s="14" t="str">
        <f t="shared" si="0"/>
        <v>CONACHAP</v>
      </c>
      <c r="G40" s="15"/>
      <c r="H40" s="15"/>
      <c r="I40" s="14" t="str">
        <f t="shared" si="1"/>
        <v>GAALE GUI</v>
      </c>
      <c r="J40" s="29" t="s">
        <v>25</v>
      </c>
      <c r="K40" s="3" t="str">
        <f t="shared" si="2"/>
        <v/>
      </c>
      <c r="L40" s="3" t="str">
        <f t="shared" si="3"/>
        <v/>
      </c>
    </row>
    <row r="41" spans="2:12" ht="46.5">
      <c r="B41" s="84"/>
      <c r="C41" s="12" t="s">
        <v>4</v>
      </c>
      <c r="D41" s="13" t="s">
        <v>5</v>
      </c>
      <c r="E41" s="21" t="s">
        <v>21</v>
      </c>
      <c r="F41" s="14" t="str">
        <f t="shared" si="0"/>
        <v>DIOUBO</v>
      </c>
      <c r="G41" s="16"/>
      <c r="H41" s="16"/>
      <c r="I41" s="14" t="str">
        <f t="shared" si="1"/>
        <v>DARROU</v>
      </c>
      <c r="J41" s="29" t="s">
        <v>28</v>
      </c>
      <c r="K41" s="3" t="str">
        <f t="shared" si="2"/>
        <v/>
      </c>
      <c r="L41" s="3" t="str">
        <f t="shared" si="3"/>
        <v/>
      </c>
    </row>
    <row r="42" spans="2:12" ht="46.5">
      <c r="B42" s="84"/>
      <c r="C42" s="12" t="s">
        <v>4</v>
      </c>
      <c r="D42" s="13" t="s">
        <v>5</v>
      </c>
      <c r="E42" s="21" t="s">
        <v>24</v>
      </c>
      <c r="F42" s="14" t="str">
        <f t="shared" si="0"/>
        <v>GOREE</v>
      </c>
      <c r="G42" s="16"/>
      <c r="H42" s="16"/>
      <c r="I42" s="14" t="str">
        <f t="shared" si="1"/>
        <v>CITE PORT</v>
      </c>
      <c r="J42" s="29" t="s">
        <v>6</v>
      </c>
      <c r="K42" s="3" t="str">
        <f t="shared" si="2"/>
        <v/>
      </c>
      <c r="L42" s="3" t="str">
        <f t="shared" si="3"/>
        <v/>
      </c>
    </row>
    <row r="43" spans="2:12" ht="46.5">
      <c r="B43" s="85"/>
      <c r="C43" s="17" t="s">
        <v>4</v>
      </c>
      <c r="D43" s="18" t="s">
        <v>5</v>
      </c>
      <c r="E43" s="22" t="s">
        <v>10</v>
      </c>
      <c r="F43" s="19" t="str">
        <f t="shared" si="0"/>
        <v>YOFF</v>
      </c>
      <c r="G43" s="20"/>
      <c r="H43" s="20"/>
      <c r="I43" s="19" t="str">
        <f t="shared" si="1"/>
        <v>RADIDIOU LEONA</v>
      </c>
      <c r="J43" s="30" t="s">
        <v>22</v>
      </c>
      <c r="K43" s="3" t="str">
        <f t="shared" si="2"/>
        <v/>
      </c>
      <c r="L43" s="3" t="str">
        <f t="shared" si="3"/>
        <v/>
      </c>
    </row>
    <row r="44" spans="2:12" ht="46.5">
      <c r="B44" s="83" t="s">
        <v>44</v>
      </c>
      <c r="C44" s="7" t="s">
        <v>4</v>
      </c>
      <c r="D44" s="8" t="s">
        <v>5</v>
      </c>
      <c r="E44" s="9" t="s">
        <v>6</v>
      </c>
      <c r="F44" s="10" t="str">
        <f t="shared" si="0"/>
        <v>CITE PORT</v>
      </c>
      <c r="G44" s="11"/>
      <c r="H44" s="11"/>
      <c r="I44" s="10" t="str">
        <f t="shared" si="1"/>
        <v>VILLE DE DAKAR</v>
      </c>
      <c r="J44" s="24" t="s">
        <v>27</v>
      </c>
      <c r="K44" s="3" t="str">
        <f t="shared" si="2"/>
        <v/>
      </c>
      <c r="L44" s="3" t="str">
        <f t="shared" si="3"/>
        <v/>
      </c>
    </row>
    <row r="45" spans="2:12" ht="46.5">
      <c r="B45" s="84"/>
      <c r="C45" s="12" t="s">
        <v>4</v>
      </c>
      <c r="D45" s="13" t="s">
        <v>5</v>
      </c>
      <c r="E45" s="21" t="s">
        <v>28</v>
      </c>
      <c r="F45" s="14" t="str">
        <f t="shared" si="0"/>
        <v>DARROU</v>
      </c>
      <c r="G45" s="15"/>
      <c r="H45" s="15"/>
      <c r="I45" s="14" t="str">
        <f t="shared" si="1"/>
        <v>GOREE</v>
      </c>
      <c r="J45" s="29" t="s">
        <v>24</v>
      </c>
      <c r="K45" s="3" t="str">
        <f t="shared" si="2"/>
        <v/>
      </c>
      <c r="L45" s="3" t="str">
        <f t="shared" si="3"/>
        <v/>
      </c>
    </row>
    <row r="46" spans="2:12" ht="46.5">
      <c r="B46" s="84"/>
      <c r="C46" s="12" t="s">
        <v>4</v>
      </c>
      <c r="D46" s="13" t="s">
        <v>5</v>
      </c>
      <c r="E46" s="21" t="s">
        <v>25</v>
      </c>
      <c r="F46" s="14" t="str">
        <f t="shared" si="0"/>
        <v>GAALE GUI</v>
      </c>
      <c r="G46" s="16"/>
      <c r="H46" s="16"/>
      <c r="I46" s="14" t="str">
        <f t="shared" si="1"/>
        <v>DIOUBO</v>
      </c>
      <c r="J46" s="29" t="s">
        <v>21</v>
      </c>
      <c r="K46" s="3" t="str">
        <f t="shared" si="2"/>
        <v/>
      </c>
      <c r="L46" s="3" t="str">
        <f t="shared" si="3"/>
        <v/>
      </c>
    </row>
    <row r="47" spans="2:12" ht="46.5">
      <c r="B47" s="84"/>
      <c r="C47" s="12" t="s">
        <v>4</v>
      </c>
      <c r="D47" s="13" t="s">
        <v>5</v>
      </c>
      <c r="E47" s="21" t="s">
        <v>22</v>
      </c>
      <c r="F47" s="14" t="str">
        <f t="shared" si="0"/>
        <v>RADIDIOU LEONA</v>
      </c>
      <c r="G47" s="16"/>
      <c r="H47" s="16"/>
      <c r="I47" s="14" t="str">
        <f t="shared" si="1"/>
        <v>CONACHAP</v>
      </c>
      <c r="J47" s="29" t="s">
        <v>9</v>
      </c>
      <c r="K47" s="3" t="str">
        <f t="shared" si="2"/>
        <v/>
      </c>
      <c r="L47" s="3" t="str">
        <f t="shared" si="3"/>
        <v/>
      </c>
    </row>
    <row r="48" spans="2:12" ht="46.5">
      <c r="B48" s="85"/>
      <c r="C48" s="17" t="s">
        <v>4</v>
      </c>
      <c r="D48" s="18" t="s">
        <v>5</v>
      </c>
      <c r="E48" s="22" t="s">
        <v>10</v>
      </c>
      <c r="F48" s="19" t="str">
        <f t="shared" si="0"/>
        <v>YOFF</v>
      </c>
      <c r="G48" s="20"/>
      <c r="H48" s="20"/>
      <c r="I48" s="19" t="str">
        <f t="shared" si="1"/>
        <v>BARADA</v>
      </c>
      <c r="J48" s="30" t="s">
        <v>7</v>
      </c>
      <c r="K48" s="3" t="str">
        <f t="shared" si="2"/>
        <v/>
      </c>
      <c r="L48" s="3" t="str">
        <f t="shared" si="3"/>
        <v/>
      </c>
    </row>
    <row r="49" spans="2:12" ht="46.5">
      <c r="B49" s="83" t="s">
        <v>45</v>
      </c>
      <c r="C49" s="7" t="s">
        <v>4</v>
      </c>
      <c r="D49" s="8" t="s">
        <v>5</v>
      </c>
      <c r="E49" s="9" t="s">
        <v>7</v>
      </c>
      <c r="F49" s="10" t="str">
        <f t="shared" si="0"/>
        <v>BARADA</v>
      </c>
      <c r="G49" s="11"/>
      <c r="H49" s="11"/>
      <c r="I49" s="10" t="str">
        <f t="shared" si="1"/>
        <v>YOFF</v>
      </c>
      <c r="J49" s="24" t="s">
        <v>10</v>
      </c>
      <c r="K49" s="3" t="str">
        <f t="shared" si="2"/>
        <v/>
      </c>
      <c r="L49" s="3" t="str">
        <f t="shared" si="3"/>
        <v/>
      </c>
    </row>
    <row r="50" spans="2:12" ht="46.5">
      <c r="B50" s="84"/>
      <c r="C50" s="12" t="s">
        <v>4</v>
      </c>
      <c r="D50" s="13" t="s">
        <v>5</v>
      </c>
      <c r="E50" s="21" t="s">
        <v>9</v>
      </c>
      <c r="F50" s="14" t="str">
        <f t="shared" si="0"/>
        <v>CONACHAP</v>
      </c>
      <c r="G50" s="15"/>
      <c r="H50" s="15"/>
      <c r="I50" s="14" t="str">
        <f t="shared" si="1"/>
        <v>RADIDIOU LEONA</v>
      </c>
      <c r="J50" s="29" t="s">
        <v>22</v>
      </c>
      <c r="K50" s="3" t="str">
        <f t="shared" si="2"/>
        <v/>
      </c>
      <c r="L50" s="3" t="str">
        <f t="shared" si="3"/>
        <v/>
      </c>
    </row>
    <row r="51" spans="2:12" ht="46.5">
      <c r="B51" s="84"/>
      <c r="C51" s="12" t="s">
        <v>4</v>
      </c>
      <c r="D51" s="13" t="s">
        <v>5</v>
      </c>
      <c r="E51" s="21" t="s">
        <v>21</v>
      </c>
      <c r="F51" s="14" t="str">
        <f t="shared" si="0"/>
        <v>DIOUBO</v>
      </c>
      <c r="G51" s="16"/>
      <c r="H51" s="16"/>
      <c r="I51" s="14" t="str">
        <f t="shared" si="1"/>
        <v>GAALE GUI</v>
      </c>
      <c r="J51" s="29" t="s">
        <v>25</v>
      </c>
      <c r="K51" s="3" t="str">
        <f t="shared" si="2"/>
        <v/>
      </c>
      <c r="L51" s="3" t="str">
        <f t="shared" si="3"/>
        <v/>
      </c>
    </row>
    <row r="52" spans="2:12" ht="46.5">
      <c r="B52" s="84"/>
      <c r="C52" s="12" t="s">
        <v>4</v>
      </c>
      <c r="D52" s="13" t="s">
        <v>5</v>
      </c>
      <c r="E52" s="21" t="s">
        <v>24</v>
      </c>
      <c r="F52" s="14" t="str">
        <f t="shared" si="0"/>
        <v>GOREE</v>
      </c>
      <c r="G52" s="16"/>
      <c r="H52" s="16"/>
      <c r="I52" s="14" t="str">
        <f t="shared" si="1"/>
        <v>DARROU</v>
      </c>
      <c r="J52" s="29" t="s">
        <v>28</v>
      </c>
      <c r="K52" s="3" t="str">
        <f t="shared" si="2"/>
        <v/>
      </c>
      <c r="L52" s="3" t="str">
        <f t="shared" si="3"/>
        <v/>
      </c>
    </row>
    <row r="53" spans="2:12" ht="46.5">
      <c r="B53" s="85"/>
      <c r="C53" s="17" t="s">
        <v>4</v>
      </c>
      <c r="D53" s="18" t="s">
        <v>5</v>
      </c>
      <c r="E53" s="22" t="s">
        <v>27</v>
      </c>
      <c r="F53" s="19" t="str">
        <f t="shared" si="0"/>
        <v>VILLE DE DAKAR</v>
      </c>
      <c r="G53" s="20"/>
      <c r="H53" s="20"/>
      <c r="I53" s="19" t="str">
        <f t="shared" si="1"/>
        <v>CITE PORT</v>
      </c>
      <c r="J53" s="30" t="s">
        <v>6</v>
      </c>
      <c r="K53" s="3" t="str">
        <f t="shared" si="2"/>
        <v/>
      </c>
      <c r="L53" s="3" t="str">
        <f t="shared" si="3"/>
        <v/>
      </c>
    </row>
    <row r="54" spans="2:12" ht="46.5">
      <c r="B54" s="83" t="s">
        <v>46</v>
      </c>
      <c r="C54" s="7" t="s">
        <v>4</v>
      </c>
      <c r="D54" s="8" t="s">
        <v>5</v>
      </c>
      <c r="E54" s="9" t="s">
        <v>6</v>
      </c>
      <c r="F54" s="10" t="str">
        <f t="shared" si="0"/>
        <v>CITE PORT</v>
      </c>
      <c r="G54" s="11"/>
      <c r="H54" s="11"/>
      <c r="I54" s="10" t="str">
        <f t="shared" si="1"/>
        <v>GOREE</v>
      </c>
      <c r="J54" s="24" t="s">
        <v>24</v>
      </c>
      <c r="K54" s="3" t="str">
        <f t="shared" si="2"/>
        <v/>
      </c>
      <c r="L54" s="3" t="str">
        <f t="shared" si="3"/>
        <v/>
      </c>
    </row>
    <row r="55" spans="2:12" ht="46.5">
      <c r="B55" s="84"/>
      <c r="C55" s="12" t="s">
        <v>4</v>
      </c>
      <c r="D55" s="13" t="s">
        <v>5</v>
      </c>
      <c r="E55" s="21" t="s">
        <v>28</v>
      </c>
      <c r="F55" s="14" t="str">
        <f t="shared" si="0"/>
        <v>DARROU</v>
      </c>
      <c r="G55" s="15"/>
      <c r="H55" s="15"/>
      <c r="I55" s="14" t="str">
        <f t="shared" si="1"/>
        <v>DIOUBO</v>
      </c>
      <c r="J55" s="29" t="s">
        <v>21</v>
      </c>
      <c r="K55" s="3" t="str">
        <f t="shared" si="2"/>
        <v/>
      </c>
      <c r="L55" s="3" t="str">
        <f t="shared" si="3"/>
        <v/>
      </c>
    </row>
    <row r="56" spans="2:12" ht="46.5">
      <c r="B56" s="84"/>
      <c r="C56" s="12" t="s">
        <v>4</v>
      </c>
      <c r="D56" s="13" t="s">
        <v>5</v>
      </c>
      <c r="E56" s="21" t="s">
        <v>25</v>
      </c>
      <c r="F56" s="14" t="str">
        <f t="shared" si="0"/>
        <v>GAALE GUI</v>
      </c>
      <c r="G56" s="16"/>
      <c r="H56" s="16"/>
      <c r="I56" s="14" t="str">
        <f t="shared" si="1"/>
        <v>CONACHAP</v>
      </c>
      <c r="J56" s="29" t="s">
        <v>9</v>
      </c>
      <c r="K56" s="3" t="str">
        <f t="shared" si="2"/>
        <v/>
      </c>
      <c r="L56" s="3" t="str">
        <f t="shared" si="3"/>
        <v/>
      </c>
    </row>
    <row r="57" spans="2:12" ht="46.5">
      <c r="B57" s="84"/>
      <c r="C57" s="12" t="s">
        <v>4</v>
      </c>
      <c r="D57" s="13" t="s">
        <v>5</v>
      </c>
      <c r="E57" s="21" t="s">
        <v>22</v>
      </c>
      <c r="F57" s="14" t="str">
        <f t="shared" si="0"/>
        <v>RADIDIOU LEONA</v>
      </c>
      <c r="G57" s="16"/>
      <c r="H57" s="16"/>
      <c r="I57" s="14" t="str">
        <f t="shared" si="1"/>
        <v>YOFF</v>
      </c>
      <c r="J57" s="29" t="s">
        <v>10</v>
      </c>
      <c r="K57" s="3" t="str">
        <f t="shared" si="2"/>
        <v/>
      </c>
      <c r="L57" s="3" t="str">
        <f t="shared" si="3"/>
        <v/>
      </c>
    </row>
    <row r="58" spans="2:12" ht="46.5">
      <c r="B58" s="85"/>
      <c r="C58" s="17" t="s">
        <v>4</v>
      </c>
      <c r="D58" s="18" t="s">
        <v>5</v>
      </c>
      <c r="E58" s="22" t="s">
        <v>27</v>
      </c>
      <c r="F58" s="19" t="str">
        <f t="shared" si="0"/>
        <v>VILLE DE DAKAR</v>
      </c>
      <c r="G58" s="20"/>
      <c r="H58" s="20"/>
      <c r="I58" s="19" t="str">
        <f t="shared" si="1"/>
        <v>BARADA</v>
      </c>
      <c r="J58" s="30" t="s">
        <v>7</v>
      </c>
      <c r="K58" s="3" t="str">
        <f t="shared" si="2"/>
        <v/>
      </c>
      <c r="L58" s="3" t="str">
        <f t="shared" si="3"/>
        <v/>
      </c>
    </row>
    <row r="59" spans="2:12" ht="46.5">
      <c r="B59" s="83" t="s">
        <v>47</v>
      </c>
      <c r="C59" s="7" t="s">
        <v>4</v>
      </c>
      <c r="D59" s="8" t="s">
        <v>5</v>
      </c>
      <c r="E59" s="9" t="s">
        <v>7</v>
      </c>
      <c r="F59" s="10" t="str">
        <f t="shared" si="0"/>
        <v>BARADA</v>
      </c>
      <c r="G59" s="11"/>
      <c r="H59" s="11"/>
      <c r="I59" s="10" t="str">
        <f t="shared" si="1"/>
        <v>RADIDIOU LEONA</v>
      </c>
      <c r="J59" s="24" t="s">
        <v>22</v>
      </c>
      <c r="K59" s="3" t="str">
        <f t="shared" si="2"/>
        <v/>
      </c>
      <c r="L59" s="3" t="str">
        <f t="shared" si="3"/>
        <v/>
      </c>
    </row>
    <row r="60" spans="2:12" ht="46.5">
      <c r="B60" s="84"/>
      <c r="C60" s="12" t="s">
        <v>4</v>
      </c>
      <c r="D60" s="13" t="s">
        <v>5</v>
      </c>
      <c r="E60" s="21" t="s">
        <v>9</v>
      </c>
      <c r="F60" s="14" t="str">
        <f t="shared" si="0"/>
        <v>CONACHAP</v>
      </c>
      <c r="G60" s="15"/>
      <c r="H60" s="15"/>
      <c r="I60" s="14" t="str">
        <f t="shared" si="1"/>
        <v>DARROU</v>
      </c>
      <c r="J60" s="29" t="s">
        <v>28</v>
      </c>
      <c r="K60" s="3" t="str">
        <f t="shared" si="2"/>
        <v/>
      </c>
      <c r="L60" s="3" t="str">
        <f t="shared" si="3"/>
        <v/>
      </c>
    </row>
    <row r="61" spans="2:12" ht="46.5">
      <c r="B61" s="84"/>
      <c r="C61" s="12" t="s">
        <v>4</v>
      </c>
      <c r="D61" s="13" t="s">
        <v>5</v>
      </c>
      <c r="E61" s="21" t="s">
        <v>21</v>
      </c>
      <c r="F61" s="14" t="str">
        <f t="shared" si="0"/>
        <v>DIOUBO</v>
      </c>
      <c r="G61" s="16"/>
      <c r="H61" s="16"/>
      <c r="I61" s="14" t="str">
        <f t="shared" si="1"/>
        <v>CITE PORT</v>
      </c>
      <c r="J61" s="29" t="s">
        <v>6</v>
      </c>
      <c r="K61" s="3" t="str">
        <f t="shared" si="2"/>
        <v/>
      </c>
      <c r="L61" s="3" t="str">
        <f t="shared" si="3"/>
        <v/>
      </c>
    </row>
    <row r="62" spans="2:12" ht="46.5">
      <c r="B62" s="84"/>
      <c r="C62" s="12" t="s">
        <v>4</v>
      </c>
      <c r="D62" s="13" t="s">
        <v>5</v>
      </c>
      <c r="E62" s="21" t="s">
        <v>24</v>
      </c>
      <c r="F62" s="14" t="str">
        <f t="shared" si="0"/>
        <v>GOREE</v>
      </c>
      <c r="G62" s="16"/>
      <c r="H62" s="16"/>
      <c r="I62" s="14" t="str">
        <f t="shared" si="1"/>
        <v>VILLE DE DAKAR</v>
      </c>
      <c r="J62" s="29" t="s">
        <v>27</v>
      </c>
      <c r="K62" s="3" t="str">
        <f t="shared" si="2"/>
        <v/>
      </c>
      <c r="L62" s="3" t="str">
        <f t="shared" si="3"/>
        <v/>
      </c>
    </row>
    <row r="63" spans="2:12" ht="46.5">
      <c r="B63" s="85"/>
      <c r="C63" s="17" t="s">
        <v>4</v>
      </c>
      <c r="D63" s="18" t="s">
        <v>5</v>
      </c>
      <c r="E63" s="22" t="s">
        <v>10</v>
      </c>
      <c r="F63" s="19" t="str">
        <f t="shared" si="0"/>
        <v>YOFF</v>
      </c>
      <c r="G63" s="20"/>
      <c r="H63" s="20"/>
      <c r="I63" s="19" t="str">
        <f t="shared" si="1"/>
        <v>GAALE GUI</v>
      </c>
      <c r="J63" s="30" t="s">
        <v>25</v>
      </c>
      <c r="K63" s="3" t="str">
        <f t="shared" si="2"/>
        <v/>
      </c>
      <c r="L63" s="3" t="str">
        <f t="shared" si="3"/>
        <v/>
      </c>
    </row>
    <row r="64" spans="2:12" ht="46.5">
      <c r="B64" s="83" t="s">
        <v>48</v>
      </c>
      <c r="C64" s="7" t="s">
        <v>4</v>
      </c>
      <c r="D64" s="8" t="s">
        <v>5</v>
      </c>
      <c r="E64" s="9" t="s">
        <v>6</v>
      </c>
      <c r="F64" s="10" t="str">
        <f t="shared" si="0"/>
        <v>CITE PORT</v>
      </c>
      <c r="G64" s="11"/>
      <c r="H64" s="11"/>
      <c r="I64" s="10" t="str">
        <f t="shared" si="1"/>
        <v>CONACHAP</v>
      </c>
      <c r="J64" s="24" t="s">
        <v>9</v>
      </c>
      <c r="K64" s="3" t="str">
        <f t="shared" si="2"/>
        <v/>
      </c>
      <c r="L64" s="3" t="str">
        <f t="shared" si="3"/>
        <v/>
      </c>
    </row>
    <row r="65" spans="2:12" ht="46.5">
      <c r="B65" s="84"/>
      <c r="C65" s="12" t="s">
        <v>4</v>
      </c>
      <c r="D65" s="13" t="s">
        <v>5</v>
      </c>
      <c r="E65" s="21" t="s">
        <v>28</v>
      </c>
      <c r="F65" s="14" t="str">
        <f t="shared" si="0"/>
        <v>DARROU</v>
      </c>
      <c r="G65" s="15"/>
      <c r="H65" s="15"/>
      <c r="I65" s="14" t="str">
        <f t="shared" si="1"/>
        <v>YOFF</v>
      </c>
      <c r="J65" s="29" t="s">
        <v>10</v>
      </c>
      <c r="K65" s="3" t="str">
        <f t="shared" si="2"/>
        <v/>
      </c>
      <c r="L65" s="3" t="str">
        <f t="shared" si="3"/>
        <v/>
      </c>
    </row>
    <row r="66" spans="2:12" ht="46.5">
      <c r="B66" s="84"/>
      <c r="C66" s="12" t="s">
        <v>4</v>
      </c>
      <c r="D66" s="13" t="s">
        <v>5</v>
      </c>
      <c r="E66" s="21" t="s">
        <v>25</v>
      </c>
      <c r="F66" s="14" t="str">
        <f t="shared" si="0"/>
        <v>GAALE GUI</v>
      </c>
      <c r="G66" s="16"/>
      <c r="H66" s="16"/>
      <c r="I66" s="14" t="str">
        <f t="shared" si="1"/>
        <v>RADIDIOU LEONA</v>
      </c>
      <c r="J66" s="29" t="s">
        <v>22</v>
      </c>
      <c r="K66" s="3" t="str">
        <f t="shared" si="2"/>
        <v/>
      </c>
      <c r="L66" s="3" t="str">
        <f t="shared" si="3"/>
        <v/>
      </c>
    </row>
    <row r="67" spans="2:12" ht="46.5">
      <c r="B67" s="84"/>
      <c r="C67" s="12" t="s">
        <v>4</v>
      </c>
      <c r="D67" s="13" t="s">
        <v>5</v>
      </c>
      <c r="E67" s="21" t="s">
        <v>24</v>
      </c>
      <c r="F67" s="14" t="str">
        <f t="shared" si="0"/>
        <v>GOREE</v>
      </c>
      <c r="G67" s="16"/>
      <c r="H67" s="16"/>
      <c r="I67" s="14" t="str">
        <f t="shared" si="1"/>
        <v>BARADA</v>
      </c>
      <c r="J67" s="29" t="s">
        <v>7</v>
      </c>
      <c r="K67" s="3" t="str">
        <f t="shared" si="2"/>
        <v/>
      </c>
      <c r="L67" s="3" t="str">
        <f t="shared" si="3"/>
        <v/>
      </c>
    </row>
    <row r="68" spans="2:12" ht="46.5">
      <c r="B68" s="85"/>
      <c r="C68" s="17" t="s">
        <v>4</v>
      </c>
      <c r="D68" s="18" t="s">
        <v>5</v>
      </c>
      <c r="E68" s="22" t="s">
        <v>27</v>
      </c>
      <c r="F68" s="19" t="str">
        <f t="shared" ref="F68:F93" si="19">IFERROR(INDEX(O:O,MATCH(E68,N:N,0)),"")</f>
        <v>VILLE DE DAKAR</v>
      </c>
      <c r="G68" s="20"/>
      <c r="H68" s="20"/>
      <c r="I68" s="19" t="str">
        <f t="shared" ref="I68:I93" si="20">IFERROR(INDEX(O:O,MATCH(J68,N:N,0)),"")</f>
        <v>DIOUBO</v>
      </c>
      <c r="J68" s="30" t="s">
        <v>21</v>
      </c>
      <c r="K68" s="3" t="str">
        <f t="shared" ref="K68:K93" si="21">IF(G68="","",IF(G68&gt;H68,3,IF(G68=H68,1,0)))</f>
        <v/>
      </c>
      <c r="L68" s="3" t="str">
        <f t="shared" ref="L68:L93" si="22">IF(H68="","",IF(H68&gt;G68,3,IF(H68=G68,1,0)))</f>
        <v/>
      </c>
    </row>
    <row r="69" spans="2:12" ht="46.5">
      <c r="B69" s="83" t="s">
        <v>49</v>
      </c>
      <c r="C69" s="7" t="s">
        <v>4</v>
      </c>
      <c r="D69" s="8" t="s">
        <v>5</v>
      </c>
      <c r="E69" s="9" t="s">
        <v>7</v>
      </c>
      <c r="F69" s="10" t="str">
        <f t="shared" si="19"/>
        <v>BARADA</v>
      </c>
      <c r="G69" s="11"/>
      <c r="H69" s="11"/>
      <c r="I69" s="10" t="str">
        <f t="shared" si="20"/>
        <v>GAALE GUI</v>
      </c>
      <c r="J69" s="24" t="s">
        <v>25</v>
      </c>
      <c r="K69" s="3" t="str">
        <f t="shared" si="21"/>
        <v/>
      </c>
      <c r="L69" s="3" t="str">
        <f t="shared" si="22"/>
        <v/>
      </c>
    </row>
    <row r="70" spans="2:12" ht="46.5">
      <c r="B70" s="84"/>
      <c r="C70" s="12" t="s">
        <v>4</v>
      </c>
      <c r="D70" s="13" t="s">
        <v>5</v>
      </c>
      <c r="E70" s="21" t="s">
        <v>9</v>
      </c>
      <c r="F70" s="14" t="str">
        <f t="shared" si="19"/>
        <v>CONACHAP</v>
      </c>
      <c r="G70" s="15"/>
      <c r="H70" s="15"/>
      <c r="I70" s="14" t="str">
        <f t="shared" si="20"/>
        <v>VILLE DE DAKAR</v>
      </c>
      <c r="J70" s="29" t="s">
        <v>27</v>
      </c>
      <c r="K70" s="3" t="str">
        <f t="shared" si="21"/>
        <v/>
      </c>
      <c r="L70" s="3" t="str">
        <f t="shared" si="22"/>
        <v/>
      </c>
    </row>
    <row r="71" spans="2:12" ht="46.5">
      <c r="B71" s="84"/>
      <c r="C71" s="12" t="s">
        <v>4</v>
      </c>
      <c r="D71" s="13" t="s">
        <v>5</v>
      </c>
      <c r="E71" s="21" t="s">
        <v>21</v>
      </c>
      <c r="F71" s="14" t="str">
        <f t="shared" si="19"/>
        <v>DIOUBO</v>
      </c>
      <c r="G71" s="16"/>
      <c r="H71" s="16"/>
      <c r="I71" s="14" t="str">
        <f t="shared" si="20"/>
        <v>GOREE</v>
      </c>
      <c r="J71" s="29" t="s">
        <v>24</v>
      </c>
      <c r="K71" s="3" t="str">
        <f t="shared" si="21"/>
        <v/>
      </c>
      <c r="L71" s="3" t="str">
        <f t="shared" si="22"/>
        <v/>
      </c>
    </row>
    <row r="72" spans="2:12" ht="46.5">
      <c r="B72" s="84"/>
      <c r="C72" s="12" t="s">
        <v>4</v>
      </c>
      <c r="D72" s="13" t="s">
        <v>5</v>
      </c>
      <c r="E72" s="21" t="s">
        <v>22</v>
      </c>
      <c r="F72" s="14" t="str">
        <f t="shared" si="19"/>
        <v>RADIDIOU LEONA</v>
      </c>
      <c r="G72" s="16"/>
      <c r="H72" s="16"/>
      <c r="I72" s="14" t="str">
        <f t="shared" si="20"/>
        <v>DARROU</v>
      </c>
      <c r="J72" s="29" t="s">
        <v>28</v>
      </c>
      <c r="K72" s="3" t="str">
        <f t="shared" si="21"/>
        <v/>
      </c>
      <c r="L72" s="3" t="str">
        <f t="shared" si="22"/>
        <v/>
      </c>
    </row>
    <row r="73" spans="2:12" ht="46.5">
      <c r="B73" s="85"/>
      <c r="C73" s="17" t="s">
        <v>4</v>
      </c>
      <c r="D73" s="18" t="s">
        <v>5</v>
      </c>
      <c r="E73" s="22" t="s">
        <v>10</v>
      </c>
      <c r="F73" s="19" t="str">
        <f t="shared" si="19"/>
        <v>YOFF</v>
      </c>
      <c r="G73" s="20"/>
      <c r="H73" s="20"/>
      <c r="I73" s="19" t="str">
        <f t="shared" si="20"/>
        <v>CITE PORT</v>
      </c>
      <c r="J73" s="30" t="s">
        <v>6</v>
      </c>
      <c r="K73" s="3" t="str">
        <f t="shared" si="21"/>
        <v/>
      </c>
      <c r="L73" s="3" t="str">
        <f t="shared" si="22"/>
        <v/>
      </c>
    </row>
    <row r="74" spans="2:12" ht="46.5">
      <c r="B74" s="83" t="s">
        <v>50</v>
      </c>
      <c r="C74" s="7" t="s">
        <v>4</v>
      </c>
      <c r="D74" s="8" t="s">
        <v>5</v>
      </c>
      <c r="E74" s="9" t="s">
        <v>6</v>
      </c>
      <c r="F74" s="10" t="str">
        <f t="shared" si="19"/>
        <v>CITE PORT</v>
      </c>
      <c r="G74" s="11"/>
      <c r="H74" s="11"/>
      <c r="I74" s="10" t="str">
        <f t="shared" si="20"/>
        <v>RADIDIOU LEONA</v>
      </c>
      <c r="J74" s="24" t="s">
        <v>22</v>
      </c>
      <c r="K74" s="3" t="str">
        <f t="shared" si="21"/>
        <v/>
      </c>
      <c r="L74" s="3" t="str">
        <f t="shared" si="22"/>
        <v/>
      </c>
    </row>
    <row r="75" spans="2:12" ht="46.5">
      <c r="B75" s="84"/>
      <c r="C75" s="12" t="s">
        <v>4</v>
      </c>
      <c r="D75" s="13" t="s">
        <v>5</v>
      </c>
      <c r="E75" s="21" t="s">
        <v>28</v>
      </c>
      <c r="F75" s="14" t="str">
        <f t="shared" si="19"/>
        <v>DARROU</v>
      </c>
      <c r="G75" s="15"/>
      <c r="H75" s="15"/>
      <c r="I75" s="14" t="str">
        <f t="shared" si="20"/>
        <v>GAALE GUI</v>
      </c>
      <c r="J75" s="29" t="s">
        <v>25</v>
      </c>
      <c r="K75" s="3" t="str">
        <f t="shared" si="21"/>
        <v/>
      </c>
      <c r="L75" s="3" t="str">
        <f t="shared" si="22"/>
        <v/>
      </c>
    </row>
    <row r="76" spans="2:12" ht="46.5">
      <c r="B76" s="84"/>
      <c r="C76" s="12" t="s">
        <v>4</v>
      </c>
      <c r="D76" s="13" t="s">
        <v>5</v>
      </c>
      <c r="E76" s="21" t="s">
        <v>21</v>
      </c>
      <c r="F76" s="14" t="str">
        <f t="shared" si="19"/>
        <v>DIOUBO</v>
      </c>
      <c r="G76" s="16"/>
      <c r="H76" s="16"/>
      <c r="I76" s="14" t="str">
        <f t="shared" si="20"/>
        <v>BARADA</v>
      </c>
      <c r="J76" s="29" t="s">
        <v>7</v>
      </c>
      <c r="K76" s="3" t="str">
        <f t="shared" si="21"/>
        <v/>
      </c>
      <c r="L76" s="3" t="str">
        <f t="shared" si="22"/>
        <v/>
      </c>
    </row>
    <row r="77" spans="2:12" ht="46.5">
      <c r="B77" s="84"/>
      <c r="C77" s="12" t="s">
        <v>4</v>
      </c>
      <c r="D77" s="13" t="s">
        <v>5</v>
      </c>
      <c r="E77" s="21" t="s">
        <v>24</v>
      </c>
      <c r="F77" s="14" t="str">
        <f t="shared" si="19"/>
        <v>GOREE</v>
      </c>
      <c r="G77" s="16"/>
      <c r="H77" s="16"/>
      <c r="I77" s="14" t="str">
        <f t="shared" si="20"/>
        <v>CONACHAP</v>
      </c>
      <c r="J77" s="29" t="s">
        <v>9</v>
      </c>
      <c r="K77" s="3" t="str">
        <f t="shared" si="21"/>
        <v/>
      </c>
      <c r="L77" s="3" t="str">
        <f t="shared" si="22"/>
        <v/>
      </c>
    </row>
    <row r="78" spans="2:12" ht="46.5">
      <c r="B78" s="85"/>
      <c r="C78" s="17" t="s">
        <v>4</v>
      </c>
      <c r="D78" s="18" t="s">
        <v>5</v>
      </c>
      <c r="E78" s="22" t="s">
        <v>27</v>
      </c>
      <c r="F78" s="19" t="str">
        <f t="shared" si="19"/>
        <v>VILLE DE DAKAR</v>
      </c>
      <c r="G78" s="20"/>
      <c r="H78" s="20"/>
      <c r="I78" s="19" t="str">
        <f t="shared" si="20"/>
        <v>YOFF</v>
      </c>
      <c r="J78" s="30" t="s">
        <v>10</v>
      </c>
      <c r="K78" s="3" t="str">
        <f t="shared" si="21"/>
        <v/>
      </c>
      <c r="L78" s="3" t="str">
        <f t="shared" si="22"/>
        <v/>
      </c>
    </row>
    <row r="79" spans="2:12" ht="46.5">
      <c r="B79" s="83" t="s">
        <v>51</v>
      </c>
      <c r="C79" s="7" t="s">
        <v>4</v>
      </c>
      <c r="D79" s="8" t="s">
        <v>5</v>
      </c>
      <c r="E79" s="9" t="s">
        <v>7</v>
      </c>
      <c r="F79" s="10" t="str">
        <f t="shared" si="19"/>
        <v>BARADA</v>
      </c>
      <c r="G79" s="11"/>
      <c r="H79" s="11"/>
      <c r="I79" s="10" t="str">
        <f t="shared" si="20"/>
        <v>DARROU</v>
      </c>
      <c r="J79" s="24" t="s">
        <v>28</v>
      </c>
      <c r="K79" s="3" t="str">
        <f t="shared" si="21"/>
        <v/>
      </c>
      <c r="L79" s="3" t="str">
        <f t="shared" si="22"/>
        <v/>
      </c>
    </row>
    <row r="80" spans="2:12" ht="46.5">
      <c r="B80" s="84"/>
      <c r="C80" s="12" t="s">
        <v>4</v>
      </c>
      <c r="D80" s="13" t="s">
        <v>5</v>
      </c>
      <c r="E80" s="21" t="s">
        <v>9</v>
      </c>
      <c r="F80" s="14" t="str">
        <f t="shared" si="19"/>
        <v>CONACHAP</v>
      </c>
      <c r="G80" s="15"/>
      <c r="H80" s="15"/>
      <c r="I80" s="14" t="str">
        <f t="shared" si="20"/>
        <v>DIOUBO</v>
      </c>
      <c r="J80" s="29" t="s">
        <v>21</v>
      </c>
      <c r="K80" s="3" t="str">
        <f t="shared" si="21"/>
        <v/>
      </c>
      <c r="L80" s="3" t="str">
        <f t="shared" si="22"/>
        <v/>
      </c>
    </row>
    <row r="81" spans="2:12" ht="46.5">
      <c r="B81" s="84"/>
      <c r="C81" s="12" t="s">
        <v>4</v>
      </c>
      <c r="D81" s="13" t="s">
        <v>5</v>
      </c>
      <c r="E81" s="21" t="s">
        <v>25</v>
      </c>
      <c r="F81" s="14" t="str">
        <f t="shared" si="19"/>
        <v>GAALE GUI</v>
      </c>
      <c r="G81" s="16"/>
      <c r="H81" s="16"/>
      <c r="I81" s="14" t="str">
        <f t="shared" si="20"/>
        <v>CITE PORT</v>
      </c>
      <c r="J81" s="29" t="s">
        <v>6</v>
      </c>
      <c r="K81" s="3" t="str">
        <f t="shared" si="21"/>
        <v/>
      </c>
      <c r="L81" s="3" t="str">
        <f t="shared" si="22"/>
        <v/>
      </c>
    </row>
    <row r="82" spans="2:12" ht="46.5">
      <c r="B82" s="84"/>
      <c r="C82" s="12" t="s">
        <v>4</v>
      </c>
      <c r="D82" s="13" t="s">
        <v>5</v>
      </c>
      <c r="E82" s="21" t="s">
        <v>22</v>
      </c>
      <c r="F82" s="14" t="str">
        <f t="shared" si="19"/>
        <v>RADIDIOU LEONA</v>
      </c>
      <c r="G82" s="16"/>
      <c r="H82" s="16"/>
      <c r="I82" s="14" t="str">
        <f t="shared" si="20"/>
        <v>VILLE DE DAKAR</v>
      </c>
      <c r="J82" s="29" t="s">
        <v>27</v>
      </c>
      <c r="K82" s="3" t="str">
        <f t="shared" si="21"/>
        <v/>
      </c>
      <c r="L82" s="3" t="str">
        <f t="shared" si="22"/>
        <v/>
      </c>
    </row>
    <row r="83" spans="2:12" ht="46.5">
      <c r="B83" s="85"/>
      <c r="C83" s="17" t="s">
        <v>4</v>
      </c>
      <c r="D83" s="18" t="s">
        <v>5</v>
      </c>
      <c r="E83" s="22" t="s">
        <v>10</v>
      </c>
      <c r="F83" s="19" t="str">
        <f t="shared" si="19"/>
        <v>YOFF</v>
      </c>
      <c r="G83" s="20"/>
      <c r="H83" s="20"/>
      <c r="I83" s="19" t="str">
        <f t="shared" si="20"/>
        <v>GOREE</v>
      </c>
      <c r="J83" s="30" t="s">
        <v>24</v>
      </c>
      <c r="K83" s="3" t="str">
        <f t="shared" si="21"/>
        <v/>
      </c>
      <c r="L83" s="3" t="str">
        <f t="shared" si="22"/>
        <v/>
      </c>
    </row>
    <row r="84" spans="2:12" ht="46.5">
      <c r="B84" s="83" t="s">
        <v>52</v>
      </c>
      <c r="C84" s="7" t="s">
        <v>4</v>
      </c>
      <c r="D84" s="8" t="s">
        <v>5</v>
      </c>
      <c r="E84" s="9" t="s">
        <v>6</v>
      </c>
      <c r="F84" s="10" t="str">
        <f t="shared" si="19"/>
        <v>CITE PORT</v>
      </c>
      <c r="G84" s="11"/>
      <c r="H84" s="11"/>
      <c r="I84" s="10" t="str">
        <f t="shared" si="20"/>
        <v>DARROU</v>
      </c>
      <c r="J84" s="24" t="s">
        <v>28</v>
      </c>
      <c r="K84" s="3" t="str">
        <f t="shared" si="21"/>
        <v/>
      </c>
      <c r="L84" s="3" t="str">
        <f t="shared" si="22"/>
        <v/>
      </c>
    </row>
    <row r="85" spans="2:12" ht="46.5">
      <c r="B85" s="84"/>
      <c r="C85" s="12" t="s">
        <v>4</v>
      </c>
      <c r="D85" s="13" t="s">
        <v>5</v>
      </c>
      <c r="E85" s="21" t="s">
        <v>9</v>
      </c>
      <c r="F85" s="14" t="str">
        <f t="shared" si="19"/>
        <v>CONACHAP</v>
      </c>
      <c r="G85" s="15"/>
      <c r="H85" s="15"/>
      <c r="I85" s="14" t="str">
        <f t="shared" si="20"/>
        <v>BARADA</v>
      </c>
      <c r="J85" s="29" t="s">
        <v>7</v>
      </c>
      <c r="K85" s="3" t="str">
        <f t="shared" si="21"/>
        <v/>
      </c>
      <c r="L85" s="3" t="str">
        <f t="shared" si="22"/>
        <v/>
      </c>
    </row>
    <row r="86" spans="2:12" ht="46.5">
      <c r="B86" s="84"/>
      <c r="C86" s="12" t="s">
        <v>4</v>
      </c>
      <c r="D86" s="13" t="s">
        <v>5</v>
      </c>
      <c r="E86" s="21" t="s">
        <v>21</v>
      </c>
      <c r="F86" s="14" t="str">
        <f t="shared" si="19"/>
        <v>DIOUBO</v>
      </c>
      <c r="G86" s="16"/>
      <c r="H86" s="16"/>
      <c r="I86" s="14" t="str">
        <f t="shared" si="20"/>
        <v>YOFF</v>
      </c>
      <c r="J86" s="29" t="s">
        <v>10</v>
      </c>
      <c r="K86" s="3" t="str">
        <f t="shared" si="21"/>
        <v/>
      </c>
      <c r="L86" s="3" t="str">
        <f t="shared" si="22"/>
        <v/>
      </c>
    </row>
    <row r="87" spans="2:12" ht="46.5">
      <c r="B87" s="84"/>
      <c r="C87" s="12" t="s">
        <v>4</v>
      </c>
      <c r="D87" s="13" t="s">
        <v>5</v>
      </c>
      <c r="E87" s="21" t="s">
        <v>24</v>
      </c>
      <c r="F87" s="14" t="str">
        <f t="shared" si="19"/>
        <v>GOREE</v>
      </c>
      <c r="G87" s="16"/>
      <c r="H87" s="16"/>
      <c r="I87" s="14" t="str">
        <f t="shared" si="20"/>
        <v>RADIDIOU LEONA</v>
      </c>
      <c r="J87" s="29" t="s">
        <v>22</v>
      </c>
      <c r="K87" s="3" t="str">
        <f t="shared" si="21"/>
        <v/>
      </c>
      <c r="L87" s="3" t="str">
        <f t="shared" si="22"/>
        <v/>
      </c>
    </row>
    <row r="88" spans="2:12" ht="46.5">
      <c r="B88" s="85"/>
      <c r="C88" s="17" t="s">
        <v>4</v>
      </c>
      <c r="D88" s="18" t="s">
        <v>5</v>
      </c>
      <c r="E88" s="22" t="s">
        <v>27</v>
      </c>
      <c r="F88" s="19" t="str">
        <f t="shared" si="19"/>
        <v>VILLE DE DAKAR</v>
      </c>
      <c r="G88" s="20"/>
      <c r="H88" s="20"/>
      <c r="I88" s="19" t="str">
        <f t="shared" si="20"/>
        <v>GAALE GUI</v>
      </c>
      <c r="J88" s="30" t="s">
        <v>25</v>
      </c>
      <c r="K88" s="3" t="str">
        <f t="shared" si="21"/>
        <v/>
      </c>
      <c r="L88" s="3" t="str">
        <f t="shared" si="22"/>
        <v/>
      </c>
    </row>
    <row r="89" spans="2:12" ht="46.5">
      <c r="B89" s="83" t="s">
        <v>53</v>
      </c>
      <c r="C89" s="7" t="s">
        <v>4</v>
      </c>
      <c r="D89" s="8" t="s">
        <v>5</v>
      </c>
      <c r="E89" s="9" t="s">
        <v>7</v>
      </c>
      <c r="F89" s="10" t="str">
        <f t="shared" si="19"/>
        <v>BARADA</v>
      </c>
      <c r="G89" s="11"/>
      <c r="H89" s="11"/>
      <c r="I89" s="10" t="str">
        <f t="shared" si="20"/>
        <v>CITE PORT</v>
      </c>
      <c r="J89" s="24" t="s">
        <v>6</v>
      </c>
      <c r="K89" s="3" t="str">
        <f t="shared" si="21"/>
        <v/>
      </c>
      <c r="L89" s="3" t="str">
        <f t="shared" si="22"/>
        <v/>
      </c>
    </row>
    <row r="90" spans="2:12" ht="46.5">
      <c r="B90" s="84"/>
      <c r="C90" s="12" t="s">
        <v>4</v>
      </c>
      <c r="D90" s="13" t="s">
        <v>5</v>
      </c>
      <c r="E90" s="21" t="s">
        <v>28</v>
      </c>
      <c r="F90" s="14" t="str">
        <f t="shared" si="19"/>
        <v>DARROU</v>
      </c>
      <c r="G90" s="15"/>
      <c r="H90" s="15"/>
      <c r="I90" s="14" t="str">
        <f t="shared" si="20"/>
        <v>VILLE DE DAKAR</v>
      </c>
      <c r="J90" s="29" t="s">
        <v>27</v>
      </c>
      <c r="K90" s="3" t="str">
        <f t="shared" si="21"/>
        <v/>
      </c>
      <c r="L90" s="3" t="str">
        <f t="shared" si="22"/>
        <v/>
      </c>
    </row>
    <row r="91" spans="2:12" ht="46.5">
      <c r="B91" s="84"/>
      <c r="C91" s="12" t="s">
        <v>4</v>
      </c>
      <c r="D91" s="13" t="s">
        <v>5</v>
      </c>
      <c r="E91" s="21" t="s">
        <v>25</v>
      </c>
      <c r="F91" s="14" t="str">
        <f t="shared" si="19"/>
        <v>GAALE GUI</v>
      </c>
      <c r="G91" s="16"/>
      <c r="H91" s="16"/>
      <c r="I91" s="14" t="str">
        <f t="shared" si="20"/>
        <v>GOREE</v>
      </c>
      <c r="J91" s="29" t="s">
        <v>24</v>
      </c>
      <c r="K91" s="3" t="str">
        <f t="shared" si="21"/>
        <v/>
      </c>
      <c r="L91" s="3" t="str">
        <f t="shared" si="22"/>
        <v/>
      </c>
    </row>
    <row r="92" spans="2:12" ht="46.5">
      <c r="B92" s="84"/>
      <c r="C92" s="12" t="s">
        <v>4</v>
      </c>
      <c r="D92" s="13" t="s">
        <v>5</v>
      </c>
      <c r="E92" s="21" t="s">
        <v>22</v>
      </c>
      <c r="F92" s="14" t="str">
        <f t="shared" si="19"/>
        <v>RADIDIOU LEONA</v>
      </c>
      <c r="G92" s="16"/>
      <c r="H92" s="16"/>
      <c r="I92" s="14" t="str">
        <f t="shared" si="20"/>
        <v>DIOUBO</v>
      </c>
      <c r="J92" s="29" t="s">
        <v>21</v>
      </c>
      <c r="K92" s="3" t="str">
        <f t="shared" si="21"/>
        <v/>
      </c>
      <c r="L92" s="3" t="str">
        <f t="shared" si="22"/>
        <v/>
      </c>
    </row>
    <row r="93" spans="2:12" ht="46.5">
      <c r="B93" s="85"/>
      <c r="C93" s="17" t="s">
        <v>4</v>
      </c>
      <c r="D93" s="18" t="s">
        <v>5</v>
      </c>
      <c r="E93" s="22" t="s">
        <v>10</v>
      </c>
      <c r="F93" s="19" t="str">
        <f t="shared" si="19"/>
        <v>YOFF</v>
      </c>
      <c r="G93" s="20"/>
      <c r="H93" s="20"/>
      <c r="I93" s="19" t="str">
        <f t="shared" si="20"/>
        <v>CONACHAP</v>
      </c>
      <c r="J93" s="30" t="s">
        <v>9</v>
      </c>
      <c r="K93" s="3" t="str">
        <f t="shared" si="21"/>
        <v/>
      </c>
      <c r="L93" s="3" t="str">
        <f t="shared" si="22"/>
        <v/>
      </c>
    </row>
  </sheetData>
  <mergeCells count="21">
    <mergeCell ref="C3:J3"/>
    <mergeCell ref="O3:X3"/>
    <mergeCell ref="O4:X4"/>
    <mergeCell ref="B4:B8"/>
    <mergeCell ref="B9:B13"/>
    <mergeCell ref="B14:B18"/>
    <mergeCell ref="B19:B23"/>
    <mergeCell ref="B24:B28"/>
    <mergeCell ref="B29:B33"/>
    <mergeCell ref="B34:B38"/>
    <mergeCell ref="B39:B43"/>
    <mergeCell ref="B44:B48"/>
    <mergeCell ref="B49:B53"/>
    <mergeCell ref="B54:B58"/>
    <mergeCell ref="B59:B63"/>
    <mergeCell ref="B89:B93"/>
    <mergeCell ref="B64:B68"/>
    <mergeCell ref="B69:B73"/>
    <mergeCell ref="B74:B78"/>
    <mergeCell ref="B79:B83"/>
    <mergeCell ref="B84:B88"/>
  </mergeCells>
  <pageMargins left="0.7" right="0.7" top="0.75" bottom="0.75" header="0.3" footer="0.3"/>
  <pageSetup paperSize="9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1E2001-C3BB-4A0B-910E-E6F736C69782}">
  <sheetPr>
    <tabColor rgb="FFC00000"/>
  </sheetPr>
  <dimension ref="B2:X93"/>
  <sheetViews>
    <sheetView tabSelected="1" topLeftCell="A15" zoomScale="60" zoomScaleNormal="60" workbookViewId="0">
      <selection activeCell="J8" sqref="J8"/>
    </sheetView>
  </sheetViews>
  <sheetFormatPr defaultColWidth="11" defaultRowHeight="27"/>
  <cols>
    <col min="1" max="1" width="4.28515625" customWidth="1"/>
    <col min="2" max="2" width="21.28515625" style="1" customWidth="1"/>
    <col min="3" max="3" width="12" style="1" customWidth="1"/>
    <col min="4" max="4" width="15.5703125" style="1" customWidth="1"/>
    <col min="5" max="5" width="10.7109375" style="2" customWidth="1"/>
    <col min="6" max="6" width="49.7109375" style="1" customWidth="1"/>
    <col min="7" max="8" width="5.5703125" style="1" customWidth="1"/>
    <col min="9" max="9" width="59.42578125" style="1" customWidth="1"/>
    <col min="10" max="10" width="9.5703125" style="2" customWidth="1"/>
    <col min="11" max="11" width="11.5703125" style="3" customWidth="1"/>
    <col min="12" max="12" width="8.5703125" style="3" customWidth="1"/>
    <col min="13" max="13" width="19.42578125" style="3" customWidth="1"/>
    <col min="14" max="14" width="11.140625" style="4" customWidth="1"/>
    <col min="15" max="15" width="49.7109375" style="5" customWidth="1"/>
    <col min="16" max="16" width="16" style="1" customWidth="1"/>
    <col min="17" max="17" width="10" style="1" customWidth="1"/>
    <col min="18" max="18" width="7.85546875" style="1" customWidth="1"/>
    <col min="19" max="22" width="7.7109375" style="1" customWidth="1"/>
    <col min="23" max="23" width="9.28515625" style="1" customWidth="1"/>
    <col min="24" max="24" width="6.42578125" style="1" hidden="1" customWidth="1"/>
  </cols>
  <sheetData>
    <row r="2" spans="2:24" ht="27.75" thickBot="1"/>
    <row r="3" spans="2:24" ht="66" customHeight="1" thickBot="1">
      <c r="B3" s="6" t="s">
        <v>0</v>
      </c>
      <c r="C3" s="86" t="s">
        <v>1</v>
      </c>
      <c r="D3" s="87"/>
      <c r="E3" s="87"/>
      <c r="F3" s="87"/>
      <c r="G3" s="87"/>
      <c r="H3" s="87"/>
      <c r="I3" s="87"/>
      <c r="J3" s="88"/>
      <c r="N3" s="23"/>
      <c r="O3" s="86" t="s">
        <v>2</v>
      </c>
      <c r="P3" s="87"/>
      <c r="Q3" s="87"/>
      <c r="R3" s="87"/>
      <c r="S3" s="87"/>
      <c r="T3" s="87"/>
      <c r="U3" s="87"/>
      <c r="V3" s="87"/>
      <c r="W3" s="87"/>
      <c r="X3" s="87"/>
    </row>
    <row r="4" spans="2:24" ht="47.25" thickBot="1">
      <c r="B4" s="83" t="s">
        <v>3</v>
      </c>
      <c r="C4" s="7" t="s">
        <v>4</v>
      </c>
      <c r="D4" s="8" t="s">
        <v>5</v>
      </c>
      <c r="E4" s="9" t="s">
        <v>7</v>
      </c>
      <c r="F4" s="10" t="str">
        <f t="shared" ref="F4:F67" si="0">IFERROR(INDEX(O:O,MATCH(E4,N:N,0)),"")</f>
        <v>BARADA</v>
      </c>
      <c r="G4" s="11">
        <v>2</v>
      </c>
      <c r="H4" s="11">
        <v>5</v>
      </c>
      <c r="I4" s="10" t="str">
        <f t="shared" ref="I4:I67" si="1">IFERROR(INDEX(O:O,MATCH(J4,N:N,0)),"")</f>
        <v>AJDEF</v>
      </c>
      <c r="J4" s="24" t="s">
        <v>105</v>
      </c>
      <c r="K4" s="3">
        <f t="shared" ref="K4:K67" si="2">IF(G4="","",IF(G4&gt;H4,3,IF(G4=H4,1,0)))</f>
        <v>0</v>
      </c>
      <c r="L4" s="3">
        <f t="shared" ref="L4:L67" si="3">IF(H4="","",IF(H4&gt;G4,3,IF(H4=G4,1,0)))</f>
        <v>3</v>
      </c>
      <c r="N4" s="23"/>
      <c r="O4" s="89" t="s">
        <v>8</v>
      </c>
      <c r="P4" s="89"/>
      <c r="Q4" s="89"/>
      <c r="R4" s="89"/>
      <c r="S4" s="89"/>
      <c r="T4" s="89"/>
      <c r="U4" s="89"/>
      <c r="V4" s="89"/>
      <c r="W4" s="89"/>
      <c r="X4" s="89"/>
    </row>
    <row r="5" spans="2:24" ht="47.25" thickBot="1">
      <c r="B5" s="84"/>
      <c r="C5" s="12" t="s">
        <v>4</v>
      </c>
      <c r="D5" s="13" t="s">
        <v>5</v>
      </c>
      <c r="E5" s="9" t="s">
        <v>6</v>
      </c>
      <c r="F5" s="14" t="str">
        <f t="shared" si="0"/>
        <v>CITE PORT</v>
      </c>
      <c r="G5" s="15">
        <v>2</v>
      </c>
      <c r="H5" s="15">
        <v>2</v>
      </c>
      <c r="I5" s="14" t="str">
        <f t="shared" si="1"/>
        <v>YOUNG BOYZ</v>
      </c>
      <c r="J5" s="24" t="s">
        <v>106</v>
      </c>
      <c r="K5" s="3">
        <f t="shared" si="2"/>
        <v>1</v>
      </c>
      <c r="L5" s="3">
        <f t="shared" si="3"/>
        <v>1</v>
      </c>
      <c r="N5" s="23"/>
      <c r="O5" s="25" t="s">
        <v>11</v>
      </c>
      <c r="P5" s="26" t="s">
        <v>12</v>
      </c>
      <c r="Q5" s="33" t="s">
        <v>13</v>
      </c>
      <c r="R5" s="34" t="s">
        <v>14</v>
      </c>
      <c r="S5" s="34" t="s">
        <v>15</v>
      </c>
      <c r="T5" s="34" t="s">
        <v>16</v>
      </c>
      <c r="U5" s="34" t="s">
        <v>17</v>
      </c>
      <c r="V5" s="34" t="s">
        <v>18</v>
      </c>
      <c r="W5" s="35" t="s">
        <v>19</v>
      </c>
      <c r="X5" s="35" t="s">
        <v>20</v>
      </c>
    </row>
    <row r="6" spans="2:24" ht="47.25" thickBot="1">
      <c r="B6" s="84"/>
      <c r="C6" s="12" t="s">
        <v>4</v>
      </c>
      <c r="D6" s="13" t="s">
        <v>5</v>
      </c>
      <c r="E6" s="9" t="s">
        <v>9</v>
      </c>
      <c r="F6" s="14" t="str">
        <f t="shared" si="0"/>
        <v>CONACHAP</v>
      </c>
      <c r="G6" s="16">
        <v>3</v>
      </c>
      <c r="H6" s="16">
        <v>1</v>
      </c>
      <c r="I6" s="14" t="str">
        <f t="shared" si="1"/>
        <v>U5</v>
      </c>
      <c r="J6" s="24" t="s">
        <v>107</v>
      </c>
      <c r="K6" s="3">
        <f t="shared" si="2"/>
        <v>3</v>
      </c>
      <c r="L6" s="3">
        <f t="shared" si="3"/>
        <v>0</v>
      </c>
      <c r="N6" s="23" t="s">
        <v>7</v>
      </c>
      <c r="O6" s="27" t="s">
        <v>64</v>
      </c>
      <c r="P6" s="28">
        <f>RANK(X6,X6:X25)</f>
        <v>19</v>
      </c>
      <c r="Q6" s="36">
        <f t="shared" ref="Q6:Q25" si="4">(R6*3)+S6</f>
        <v>0</v>
      </c>
      <c r="R6" s="23">
        <f t="shared" ref="R6:R25" si="5">COUNTIFS(E:E,N6,K:K,3)+COUNTIFS(J:J,N6,L:L,3)</f>
        <v>0</v>
      </c>
      <c r="S6" s="23">
        <f t="shared" ref="S6:S25" si="6">COUNTIFS(E:E,N6,K:K,1)+COUNTIFS(J:J,N6,L:L,1)</f>
        <v>0</v>
      </c>
      <c r="T6" s="23">
        <f t="shared" ref="T6:T25" si="7">COUNTIFS(E:E,N6,K:K,0)+COUNTIFS(J:J,N6,L:L,0)</f>
        <v>1</v>
      </c>
      <c r="U6" s="23">
        <f t="shared" ref="U6:U25" si="8">SUMIF(E:E,N6,G:G)+SUMIF(J:J,N6,H:H)</f>
        <v>2</v>
      </c>
      <c r="V6" s="23">
        <f t="shared" ref="V6:V25" si="9">SUMIF(E:E,N6,H:H)+SUMIF(J:J,N6,G:G)</f>
        <v>5</v>
      </c>
      <c r="W6" s="37">
        <f>U6-V6</f>
        <v>-3</v>
      </c>
      <c r="X6" s="38">
        <f>(Q6*1000)+(W6*100)+(U6*10)</f>
        <v>-280</v>
      </c>
    </row>
    <row r="7" spans="2:24" ht="47.25" thickBot="1">
      <c r="B7" s="84"/>
      <c r="C7" s="12" t="s">
        <v>4</v>
      </c>
      <c r="D7" s="13" t="s">
        <v>5</v>
      </c>
      <c r="E7" s="9" t="s">
        <v>28</v>
      </c>
      <c r="F7" s="14" t="str">
        <f t="shared" si="0"/>
        <v>DARROU</v>
      </c>
      <c r="G7" s="16">
        <v>1</v>
      </c>
      <c r="H7" s="16">
        <v>4</v>
      </c>
      <c r="I7" s="14" t="str">
        <f t="shared" si="1"/>
        <v>NAMORA FC</v>
      </c>
      <c r="J7" s="24" t="s">
        <v>108</v>
      </c>
      <c r="K7" s="3">
        <f t="shared" si="2"/>
        <v>0</v>
      </c>
      <c r="L7" s="3">
        <f t="shared" si="3"/>
        <v>3</v>
      </c>
      <c r="N7" s="23" t="s">
        <v>6</v>
      </c>
      <c r="O7" s="27" t="s">
        <v>65</v>
      </c>
      <c r="P7" s="28">
        <f>RANK(X7,X6:X25)</f>
        <v>7</v>
      </c>
      <c r="Q7" s="36">
        <f t="shared" si="4"/>
        <v>1</v>
      </c>
      <c r="R7" s="23">
        <f t="shared" si="5"/>
        <v>0</v>
      </c>
      <c r="S7" s="23">
        <f t="shared" si="6"/>
        <v>1</v>
      </c>
      <c r="T7" s="23">
        <f t="shared" si="7"/>
        <v>0</v>
      </c>
      <c r="U7" s="23">
        <f t="shared" si="8"/>
        <v>2</v>
      </c>
      <c r="V7" s="23">
        <f t="shared" si="9"/>
        <v>2</v>
      </c>
      <c r="W7" s="37">
        <f t="shared" ref="W7:W25" si="10">U7-V7</f>
        <v>0</v>
      </c>
      <c r="X7" s="39">
        <f t="shared" ref="X7:X25" si="11">(Q7*1000)+(W7*100)+(U7*10)</f>
        <v>1020</v>
      </c>
    </row>
    <row r="8" spans="2:24" ht="47.25" thickBot="1">
      <c r="B8" s="85"/>
      <c r="C8" s="17" t="s">
        <v>4</v>
      </c>
      <c r="D8" s="18" t="s">
        <v>5</v>
      </c>
      <c r="E8" s="9" t="s">
        <v>21</v>
      </c>
      <c r="F8" s="19" t="str">
        <f t="shared" si="0"/>
        <v>DIOUBO</v>
      </c>
      <c r="G8" s="20">
        <v>2</v>
      </c>
      <c r="H8" s="20">
        <v>3</v>
      </c>
      <c r="I8" s="19" t="str">
        <f t="shared" si="1"/>
        <v/>
      </c>
      <c r="J8" s="24"/>
      <c r="K8" s="3">
        <f t="shared" si="2"/>
        <v>0</v>
      </c>
      <c r="L8" s="3">
        <f t="shared" si="3"/>
        <v>3</v>
      </c>
      <c r="N8" s="23" t="s">
        <v>9</v>
      </c>
      <c r="O8" s="27" t="s">
        <v>66</v>
      </c>
      <c r="P8" s="28">
        <f>RANK(X8,X6:X25)</f>
        <v>4</v>
      </c>
      <c r="Q8" s="36">
        <f t="shared" si="4"/>
        <v>3</v>
      </c>
      <c r="R8" s="23">
        <f t="shared" si="5"/>
        <v>1</v>
      </c>
      <c r="S8" s="23">
        <f t="shared" si="6"/>
        <v>0</v>
      </c>
      <c r="T8" s="23">
        <f t="shared" si="7"/>
        <v>0</v>
      </c>
      <c r="U8" s="23">
        <f t="shared" si="8"/>
        <v>3</v>
      </c>
      <c r="V8" s="23">
        <f t="shared" si="9"/>
        <v>1</v>
      </c>
      <c r="W8" s="37">
        <f t="shared" si="10"/>
        <v>2</v>
      </c>
      <c r="X8" s="39">
        <f t="shared" si="11"/>
        <v>3230</v>
      </c>
    </row>
    <row r="9" spans="2:24" ht="47.25" thickBot="1">
      <c r="B9" s="83" t="s">
        <v>30</v>
      </c>
      <c r="C9" s="7" t="s">
        <v>4</v>
      </c>
      <c r="D9" s="8" t="s">
        <v>5</v>
      </c>
      <c r="E9" s="9" t="s">
        <v>25</v>
      </c>
      <c r="F9" s="10" t="str">
        <f t="shared" si="0"/>
        <v>GAALE GUI</v>
      </c>
      <c r="G9" s="11">
        <v>3</v>
      </c>
      <c r="H9" s="11">
        <v>0</v>
      </c>
      <c r="I9" s="10">
        <f t="shared" si="1"/>
        <v>0</v>
      </c>
      <c r="J9" s="24" t="s">
        <v>110</v>
      </c>
      <c r="K9" s="3">
        <f t="shared" si="2"/>
        <v>3</v>
      </c>
      <c r="L9" s="3">
        <f t="shared" si="3"/>
        <v>0</v>
      </c>
      <c r="N9" s="23" t="s">
        <v>28</v>
      </c>
      <c r="O9" s="27" t="s">
        <v>67</v>
      </c>
      <c r="P9" s="28">
        <f>RANK(X9,X6:X25)</f>
        <v>20</v>
      </c>
      <c r="Q9" s="36">
        <f t="shared" si="4"/>
        <v>0</v>
      </c>
      <c r="R9" s="23">
        <f t="shared" si="5"/>
        <v>0</v>
      </c>
      <c r="S9" s="23">
        <f t="shared" si="6"/>
        <v>0</v>
      </c>
      <c r="T9" s="23">
        <f t="shared" si="7"/>
        <v>1</v>
      </c>
      <c r="U9" s="23">
        <f t="shared" si="8"/>
        <v>1</v>
      </c>
      <c r="V9" s="23">
        <f t="shared" si="9"/>
        <v>4</v>
      </c>
      <c r="W9" s="37">
        <f t="shared" si="10"/>
        <v>-3</v>
      </c>
      <c r="X9" s="39">
        <f t="shared" si="11"/>
        <v>-290</v>
      </c>
    </row>
    <row r="10" spans="2:24" ht="47.25" thickBot="1">
      <c r="B10" s="84"/>
      <c r="C10" s="12" t="s">
        <v>4</v>
      </c>
      <c r="D10" s="13" t="s">
        <v>5</v>
      </c>
      <c r="E10" s="9" t="s">
        <v>24</v>
      </c>
      <c r="F10" s="14" t="str">
        <f t="shared" si="0"/>
        <v>GOREE</v>
      </c>
      <c r="G10" s="15">
        <v>0</v>
      </c>
      <c r="H10" s="15">
        <v>0</v>
      </c>
      <c r="I10" s="14">
        <f t="shared" si="1"/>
        <v>0</v>
      </c>
      <c r="J10" s="24" t="s">
        <v>111</v>
      </c>
      <c r="K10" s="3">
        <f t="shared" si="2"/>
        <v>1</v>
      </c>
      <c r="L10" s="3">
        <f t="shared" si="3"/>
        <v>1</v>
      </c>
      <c r="N10" s="23" t="s">
        <v>21</v>
      </c>
      <c r="O10" s="27" t="s">
        <v>68</v>
      </c>
      <c r="P10" s="28">
        <f>RANK(X10,X6:X25)</f>
        <v>17</v>
      </c>
      <c r="Q10" s="36">
        <f t="shared" si="4"/>
        <v>0</v>
      </c>
      <c r="R10" s="23">
        <f t="shared" si="5"/>
        <v>0</v>
      </c>
      <c r="S10" s="23">
        <f t="shared" si="6"/>
        <v>0</v>
      </c>
      <c r="T10" s="23">
        <f t="shared" si="7"/>
        <v>1</v>
      </c>
      <c r="U10" s="23">
        <f t="shared" si="8"/>
        <v>2</v>
      </c>
      <c r="V10" s="23">
        <f t="shared" si="9"/>
        <v>3</v>
      </c>
      <c r="W10" s="37">
        <f t="shared" si="10"/>
        <v>-1</v>
      </c>
      <c r="X10" s="39">
        <f t="shared" si="11"/>
        <v>-80</v>
      </c>
    </row>
    <row r="11" spans="2:24" ht="47.25" thickBot="1">
      <c r="B11" s="84"/>
      <c r="C11" s="12" t="s">
        <v>4</v>
      </c>
      <c r="D11" s="13" t="s">
        <v>5</v>
      </c>
      <c r="E11" s="9" t="s">
        <v>22</v>
      </c>
      <c r="F11" s="14" t="str">
        <f t="shared" si="0"/>
        <v>RADIDIOU LEONA</v>
      </c>
      <c r="G11" s="16">
        <v>1</v>
      </c>
      <c r="H11" s="16">
        <v>1</v>
      </c>
      <c r="I11" s="14">
        <f t="shared" si="1"/>
        <v>0</v>
      </c>
      <c r="J11" s="24" t="s">
        <v>112</v>
      </c>
      <c r="K11" s="3">
        <f t="shared" si="2"/>
        <v>1</v>
      </c>
      <c r="L11" s="3">
        <f t="shared" si="3"/>
        <v>1</v>
      </c>
      <c r="N11" s="23" t="s">
        <v>25</v>
      </c>
      <c r="O11" s="27" t="s">
        <v>69</v>
      </c>
      <c r="P11" s="28">
        <f>RANK(X11,X6:X25)</f>
        <v>3</v>
      </c>
      <c r="Q11" s="36">
        <f t="shared" si="4"/>
        <v>3</v>
      </c>
      <c r="R11" s="23">
        <f t="shared" si="5"/>
        <v>1</v>
      </c>
      <c r="S11" s="23">
        <f t="shared" si="6"/>
        <v>0</v>
      </c>
      <c r="T11" s="23">
        <f t="shared" si="7"/>
        <v>0</v>
      </c>
      <c r="U11" s="23">
        <f t="shared" si="8"/>
        <v>3</v>
      </c>
      <c r="V11" s="23">
        <f t="shared" si="9"/>
        <v>0</v>
      </c>
      <c r="W11" s="37">
        <f t="shared" si="10"/>
        <v>3</v>
      </c>
      <c r="X11" s="39">
        <f t="shared" si="11"/>
        <v>3330</v>
      </c>
    </row>
    <row r="12" spans="2:24" ht="47.25" thickBot="1">
      <c r="B12" s="84"/>
      <c r="C12" s="12" t="s">
        <v>4</v>
      </c>
      <c r="D12" s="13" t="s">
        <v>5</v>
      </c>
      <c r="E12" s="9" t="s">
        <v>27</v>
      </c>
      <c r="F12" s="14" t="str">
        <f t="shared" si="0"/>
        <v>VILLE DE DAKAR</v>
      </c>
      <c r="G12" s="16">
        <v>2</v>
      </c>
      <c r="H12" s="16">
        <v>0</v>
      </c>
      <c r="I12" s="14">
        <f t="shared" si="1"/>
        <v>0</v>
      </c>
      <c r="J12" s="24" t="s">
        <v>113</v>
      </c>
      <c r="K12" s="3">
        <f t="shared" si="2"/>
        <v>3</v>
      </c>
      <c r="L12" s="3">
        <f t="shared" si="3"/>
        <v>0</v>
      </c>
      <c r="N12" s="23" t="s">
        <v>24</v>
      </c>
      <c r="O12" s="27" t="s">
        <v>70</v>
      </c>
      <c r="P12" s="28">
        <f>RANK(X12,X6:X25)</f>
        <v>10</v>
      </c>
      <c r="Q12" s="36">
        <f t="shared" si="4"/>
        <v>1</v>
      </c>
      <c r="R12" s="23">
        <f t="shared" si="5"/>
        <v>0</v>
      </c>
      <c r="S12" s="23">
        <f t="shared" si="6"/>
        <v>1</v>
      </c>
      <c r="T12" s="23">
        <f t="shared" si="7"/>
        <v>0</v>
      </c>
      <c r="U12" s="23">
        <f t="shared" si="8"/>
        <v>0</v>
      </c>
      <c r="V12" s="23">
        <f t="shared" si="9"/>
        <v>0</v>
      </c>
      <c r="W12" s="37">
        <f t="shared" si="10"/>
        <v>0</v>
      </c>
      <c r="X12" s="39">
        <f t="shared" si="11"/>
        <v>1000</v>
      </c>
    </row>
    <row r="13" spans="2:24" ht="47.25" thickBot="1">
      <c r="B13" s="85"/>
      <c r="C13" s="17" t="s">
        <v>4</v>
      </c>
      <c r="D13" s="18" t="s">
        <v>5</v>
      </c>
      <c r="E13" s="9" t="s">
        <v>10</v>
      </c>
      <c r="F13" s="19" t="str">
        <f t="shared" si="0"/>
        <v>YOFF</v>
      </c>
      <c r="G13" s="20">
        <v>2</v>
      </c>
      <c r="H13" s="20">
        <v>0</v>
      </c>
      <c r="I13" s="19">
        <f t="shared" si="1"/>
        <v>0</v>
      </c>
      <c r="J13" s="24" t="s">
        <v>114</v>
      </c>
      <c r="K13" s="3">
        <f t="shared" si="2"/>
        <v>3</v>
      </c>
      <c r="L13" s="3">
        <f t="shared" si="3"/>
        <v>0</v>
      </c>
      <c r="N13" s="23" t="s">
        <v>22</v>
      </c>
      <c r="O13" s="27" t="s">
        <v>71</v>
      </c>
      <c r="P13" s="28">
        <f>RANK(X13,X6:X25)</f>
        <v>9</v>
      </c>
      <c r="Q13" s="36">
        <f t="shared" si="4"/>
        <v>1</v>
      </c>
      <c r="R13" s="23">
        <f t="shared" si="5"/>
        <v>0</v>
      </c>
      <c r="S13" s="23">
        <f t="shared" si="6"/>
        <v>1</v>
      </c>
      <c r="T13" s="23">
        <f t="shared" si="7"/>
        <v>0</v>
      </c>
      <c r="U13" s="23">
        <f t="shared" si="8"/>
        <v>1</v>
      </c>
      <c r="V13" s="23">
        <f t="shared" si="9"/>
        <v>1</v>
      </c>
      <c r="W13" s="37">
        <f t="shared" si="10"/>
        <v>0</v>
      </c>
      <c r="X13" s="39">
        <f t="shared" si="11"/>
        <v>1010</v>
      </c>
    </row>
    <row r="14" spans="2:24" ht="46.5">
      <c r="B14" s="83" t="s">
        <v>36</v>
      </c>
      <c r="C14" s="7" t="s">
        <v>4</v>
      </c>
      <c r="D14" s="8" t="s">
        <v>5</v>
      </c>
      <c r="E14" s="9" t="s">
        <v>6</v>
      </c>
      <c r="F14" s="10" t="str">
        <f t="shared" si="0"/>
        <v>CITE PORT</v>
      </c>
      <c r="G14" s="11"/>
      <c r="H14" s="11"/>
      <c r="I14" s="10" t="str">
        <f t="shared" si="1"/>
        <v>GAALE GUI</v>
      </c>
      <c r="J14" s="24" t="s">
        <v>25</v>
      </c>
      <c r="K14" s="3" t="str">
        <f t="shared" si="2"/>
        <v/>
      </c>
      <c r="L14" s="3" t="str">
        <f t="shared" si="3"/>
        <v/>
      </c>
      <c r="N14" s="23" t="s">
        <v>27</v>
      </c>
      <c r="O14" s="27" t="s">
        <v>72</v>
      </c>
      <c r="P14" s="28">
        <f>RANK(X14,X6:X25)</f>
        <v>5</v>
      </c>
      <c r="Q14" s="36">
        <f t="shared" si="4"/>
        <v>3</v>
      </c>
      <c r="R14" s="23">
        <f t="shared" si="5"/>
        <v>1</v>
      </c>
      <c r="S14" s="23">
        <f t="shared" si="6"/>
        <v>0</v>
      </c>
      <c r="T14" s="23">
        <f t="shared" si="7"/>
        <v>0</v>
      </c>
      <c r="U14" s="23">
        <f t="shared" si="8"/>
        <v>2</v>
      </c>
      <c r="V14" s="23">
        <f t="shared" si="9"/>
        <v>0</v>
      </c>
      <c r="W14" s="37">
        <f t="shared" si="10"/>
        <v>2</v>
      </c>
      <c r="X14" s="39">
        <f t="shared" si="11"/>
        <v>3220</v>
      </c>
    </row>
    <row r="15" spans="2:24" ht="46.5">
      <c r="B15" s="84"/>
      <c r="C15" s="12" t="s">
        <v>4</v>
      </c>
      <c r="D15" s="13" t="s">
        <v>5</v>
      </c>
      <c r="E15" s="21" t="s">
        <v>28</v>
      </c>
      <c r="F15" s="14" t="str">
        <f t="shared" si="0"/>
        <v>DARROU</v>
      </c>
      <c r="G15" s="15"/>
      <c r="H15" s="15"/>
      <c r="I15" s="14" t="str">
        <f t="shared" si="1"/>
        <v>BARADA</v>
      </c>
      <c r="J15" s="29" t="s">
        <v>7</v>
      </c>
      <c r="K15" s="3" t="str">
        <f t="shared" si="2"/>
        <v/>
      </c>
      <c r="L15" s="3" t="str">
        <f t="shared" si="3"/>
        <v/>
      </c>
      <c r="N15" s="23" t="s">
        <v>10</v>
      </c>
      <c r="O15" s="27" t="s">
        <v>73</v>
      </c>
      <c r="P15" s="28">
        <f>RANK(X15,X6:X25)</f>
        <v>5</v>
      </c>
      <c r="Q15" s="36">
        <f t="shared" si="4"/>
        <v>3</v>
      </c>
      <c r="R15" s="23">
        <f t="shared" si="5"/>
        <v>1</v>
      </c>
      <c r="S15" s="23">
        <f t="shared" si="6"/>
        <v>0</v>
      </c>
      <c r="T15" s="23">
        <f t="shared" si="7"/>
        <v>0</v>
      </c>
      <c r="U15" s="23">
        <f t="shared" si="8"/>
        <v>2</v>
      </c>
      <c r="V15" s="23">
        <f t="shared" si="9"/>
        <v>0</v>
      </c>
      <c r="W15" s="37">
        <f t="shared" si="10"/>
        <v>2</v>
      </c>
      <c r="X15" s="39">
        <f t="shared" si="11"/>
        <v>3220</v>
      </c>
    </row>
    <row r="16" spans="2:24" ht="46.5">
      <c r="B16" s="84"/>
      <c r="C16" s="12" t="s">
        <v>4</v>
      </c>
      <c r="D16" s="13" t="s">
        <v>5</v>
      </c>
      <c r="E16" s="21" t="s">
        <v>21</v>
      </c>
      <c r="F16" s="14" t="str">
        <f t="shared" si="0"/>
        <v>DIOUBO</v>
      </c>
      <c r="G16" s="16"/>
      <c r="H16" s="16"/>
      <c r="I16" s="14" t="str">
        <f t="shared" si="1"/>
        <v>CONACHAP</v>
      </c>
      <c r="J16" s="29" t="s">
        <v>9</v>
      </c>
      <c r="K16" s="3" t="str">
        <f t="shared" si="2"/>
        <v/>
      </c>
      <c r="L16" s="3" t="str">
        <f t="shared" si="3"/>
        <v/>
      </c>
      <c r="N16" s="23" t="s">
        <v>105</v>
      </c>
      <c r="O16" s="27" t="s">
        <v>92</v>
      </c>
      <c r="P16" s="28">
        <f>RANK(X16,X6:X25)</f>
        <v>1</v>
      </c>
      <c r="Q16" s="36">
        <f t="shared" si="4"/>
        <v>3</v>
      </c>
      <c r="R16" s="23">
        <f t="shared" si="5"/>
        <v>1</v>
      </c>
      <c r="S16" s="23">
        <f t="shared" si="6"/>
        <v>0</v>
      </c>
      <c r="T16" s="23">
        <f t="shared" si="7"/>
        <v>0</v>
      </c>
      <c r="U16" s="23">
        <f t="shared" si="8"/>
        <v>5</v>
      </c>
      <c r="V16" s="23">
        <f t="shared" si="9"/>
        <v>2</v>
      </c>
      <c r="W16" s="37">
        <f t="shared" si="10"/>
        <v>3</v>
      </c>
      <c r="X16" s="39">
        <f t="shared" si="11"/>
        <v>3350</v>
      </c>
    </row>
    <row r="17" spans="2:24" ht="46.5">
      <c r="B17" s="84"/>
      <c r="C17" s="12" t="s">
        <v>4</v>
      </c>
      <c r="D17" s="13" t="s">
        <v>5</v>
      </c>
      <c r="E17" s="21" t="s">
        <v>24</v>
      </c>
      <c r="F17" s="14" t="str">
        <f t="shared" si="0"/>
        <v>GOREE</v>
      </c>
      <c r="G17" s="16"/>
      <c r="H17" s="16"/>
      <c r="I17" s="14" t="str">
        <f t="shared" si="1"/>
        <v>YOFF</v>
      </c>
      <c r="J17" s="29" t="s">
        <v>10</v>
      </c>
      <c r="K17" s="3" t="str">
        <f t="shared" si="2"/>
        <v/>
      </c>
      <c r="L17" s="3" t="str">
        <f t="shared" si="3"/>
        <v/>
      </c>
      <c r="N17" s="23" t="s">
        <v>106</v>
      </c>
      <c r="O17" s="27" t="s">
        <v>96</v>
      </c>
      <c r="P17" s="28">
        <f>RANK(X17,X6:X25)</f>
        <v>7</v>
      </c>
      <c r="Q17" s="36">
        <f t="shared" si="4"/>
        <v>1</v>
      </c>
      <c r="R17" s="23">
        <f t="shared" si="5"/>
        <v>0</v>
      </c>
      <c r="S17" s="23">
        <f t="shared" si="6"/>
        <v>1</v>
      </c>
      <c r="T17" s="23">
        <f t="shared" si="7"/>
        <v>0</v>
      </c>
      <c r="U17" s="23">
        <f t="shared" si="8"/>
        <v>2</v>
      </c>
      <c r="V17" s="23">
        <f t="shared" si="9"/>
        <v>2</v>
      </c>
      <c r="W17" s="37">
        <f t="shared" si="10"/>
        <v>0</v>
      </c>
      <c r="X17" s="39">
        <f t="shared" si="11"/>
        <v>1020</v>
      </c>
    </row>
    <row r="18" spans="2:24" ht="47.25" thickBot="1">
      <c r="B18" s="85"/>
      <c r="C18" s="17" t="s">
        <v>4</v>
      </c>
      <c r="D18" s="18" t="s">
        <v>5</v>
      </c>
      <c r="E18" s="22" t="s">
        <v>27</v>
      </c>
      <c r="F18" s="19" t="str">
        <f t="shared" si="0"/>
        <v>VILLE DE DAKAR</v>
      </c>
      <c r="G18" s="20"/>
      <c r="H18" s="20"/>
      <c r="I18" s="19" t="str">
        <f t="shared" si="1"/>
        <v>RADIDIOU LEONA</v>
      </c>
      <c r="J18" s="30" t="s">
        <v>22</v>
      </c>
      <c r="K18" s="3" t="str">
        <f t="shared" si="2"/>
        <v/>
      </c>
      <c r="L18" s="3" t="str">
        <f t="shared" si="3"/>
        <v/>
      </c>
      <c r="N18" s="23" t="s">
        <v>107</v>
      </c>
      <c r="O18" s="27" t="s">
        <v>100</v>
      </c>
      <c r="P18" s="28">
        <f>RANK(X18,X6:X25)</f>
        <v>18</v>
      </c>
      <c r="Q18" s="36">
        <f t="shared" si="4"/>
        <v>0</v>
      </c>
      <c r="R18" s="23">
        <f t="shared" si="5"/>
        <v>0</v>
      </c>
      <c r="S18" s="23">
        <f t="shared" si="6"/>
        <v>0</v>
      </c>
      <c r="T18" s="23">
        <f t="shared" si="7"/>
        <v>1</v>
      </c>
      <c r="U18" s="23">
        <f t="shared" si="8"/>
        <v>1</v>
      </c>
      <c r="V18" s="23">
        <f t="shared" si="9"/>
        <v>3</v>
      </c>
      <c r="W18" s="37">
        <f t="shared" si="10"/>
        <v>-2</v>
      </c>
      <c r="X18" s="39">
        <f t="shared" si="11"/>
        <v>-190</v>
      </c>
    </row>
    <row r="19" spans="2:24" ht="46.5">
      <c r="B19" s="83" t="s">
        <v>39</v>
      </c>
      <c r="C19" s="7" t="s">
        <v>4</v>
      </c>
      <c r="D19" s="8" t="s">
        <v>5</v>
      </c>
      <c r="E19" s="9" t="s">
        <v>7</v>
      </c>
      <c r="F19" s="10" t="str">
        <f t="shared" si="0"/>
        <v>BARADA</v>
      </c>
      <c r="G19" s="11"/>
      <c r="H19" s="11"/>
      <c r="I19" s="10" t="str">
        <f t="shared" si="1"/>
        <v>DIOUBO</v>
      </c>
      <c r="J19" s="24" t="s">
        <v>21</v>
      </c>
      <c r="K19" s="3" t="str">
        <f t="shared" si="2"/>
        <v/>
      </c>
      <c r="L19" s="3" t="str">
        <f t="shared" si="3"/>
        <v/>
      </c>
      <c r="N19" s="23" t="s">
        <v>108</v>
      </c>
      <c r="O19" s="27" t="s">
        <v>87</v>
      </c>
      <c r="P19" s="28">
        <f>RANK(X19,X6:X25)</f>
        <v>2</v>
      </c>
      <c r="Q19" s="36">
        <f t="shared" si="4"/>
        <v>3</v>
      </c>
      <c r="R19" s="23">
        <f t="shared" si="5"/>
        <v>1</v>
      </c>
      <c r="S19" s="23">
        <f t="shared" si="6"/>
        <v>0</v>
      </c>
      <c r="T19" s="23">
        <f t="shared" si="7"/>
        <v>0</v>
      </c>
      <c r="U19" s="23">
        <f t="shared" si="8"/>
        <v>4</v>
      </c>
      <c r="V19" s="23">
        <f t="shared" si="9"/>
        <v>1</v>
      </c>
      <c r="W19" s="37">
        <f t="shared" si="10"/>
        <v>3</v>
      </c>
      <c r="X19" s="39">
        <f t="shared" si="11"/>
        <v>3340</v>
      </c>
    </row>
    <row r="20" spans="2:24" ht="46.5">
      <c r="B20" s="84"/>
      <c r="C20" s="12" t="s">
        <v>4</v>
      </c>
      <c r="D20" s="13" t="s">
        <v>5</v>
      </c>
      <c r="E20" s="21" t="s">
        <v>9</v>
      </c>
      <c r="F20" s="14" t="str">
        <f t="shared" si="0"/>
        <v>CONACHAP</v>
      </c>
      <c r="G20" s="15"/>
      <c r="H20" s="15"/>
      <c r="I20" s="14" t="str">
        <f t="shared" si="1"/>
        <v>GOREE</v>
      </c>
      <c r="J20" s="29" t="s">
        <v>24</v>
      </c>
      <c r="K20" s="3" t="str">
        <f t="shared" si="2"/>
        <v/>
      </c>
      <c r="L20" s="3" t="str">
        <f t="shared" si="3"/>
        <v/>
      </c>
      <c r="N20" s="23" t="s">
        <v>109</v>
      </c>
      <c r="O20" s="27"/>
      <c r="P20" s="28"/>
      <c r="Q20" s="36"/>
      <c r="R20" s="23"/>
      <c r="S20" s="23"/>
      <c r="T20" s="23"/>
      <c r="U20" s="23"/>
      <c r="V20" s="23"/>
      <c r="W20" s="37"/>
      <c r="X20" s="39">
        <f t="shared" si="11"/>
        <v>0</v>
      </c>
    </row>
    <row r="21" spans="2:24" ht="46.5">
      <c r="B21" s="84"/>
      <c r="C21" s="12" t="s">
        <v>4</v>
      </c>
      <c r="D21" s="13" t="s">
        <v>5</v>
      </c>
      <c r="E21" s="21" t="s">
        <v>25</v>
      </c>
      <c r="F21" s="14" t="str">
        <f t="shared" si="0"/>
        <v>GAALE GUI</v>
      </c>
      <c r="G21" s="16"/>
      <c r="H21" s="16"/>
      <c r="I21" s="14" t="str">
        <f t="shared" si="1"/>
        <v>DARROU</v>
      </c>
      <c r="J21" s="29" t="s">
        <v>28</v>
      </c>
      <c r="K21" s="3" t="str">
        <f t="shared" si="2"/>
        <v/>
      </c>
      <c r="L21" s="3" t="str">
        <f t="shared" si="3"/>
        <v/>
      </c>
      <c r="N21" s="23" t="s">
        <v>110</v>
      </c>
      <c r="O21" s="27"/>
      <c r="P21" s="28"/>
      <c r="Q21" s="36"/>
      <c r="R21" s="23"/>
      <c r="S21" s="23"/>
      <c r="T21" s="23"/>
      <c r="U21" s="23"/>
      <c r="V21" s="23"/>
      <c r="W21" s="37"/>
      <c r="X21" s="39">
        <f t="shared" si="11"/>
        <v>0</v>
      </c>
    </row>
    <row r="22" spans="2:24" ht="46.5">
      <c r="B22" s="84"/>
      <c r="C22" s="12" t="s">
        <v>4</v>
      </c>
      <c r="D22" s="13" t="s">
        <v>5</v>
      </c>
      <c r="E22" s="21" t="s">
        <v>22</v>
      </c>
      <c r="F22" s="14" t="str">
        <f t="shared" si="0"/>
        <v>RADIDIOU LEONA</v>
      </c>
      <c r="G22" s="16"/>
      <c r="H22" s="16"/>
      <c r="I22" s="14" t="str">
        <f t="shared" si="1"/>
        <v>CITE PORT</v>
      </c>
      <c r="J22" s="29" t="s">
        <v>6</v>
      </c>
      <c r="K22" s="3" t="str">
        <f t="shared" si="2"/>
        <v/>
      </c>
      <c r="L22" s="3" t="str">
        <f t="shared" si="3"/>
        <v/>
      </c>
      <c r="N22" s="23" t="s">
        <v>111</v>
      </c>
      <c r="O22" s="27"/>
      <c r="P22" s="28"/>
      <c r="Q22" s="36"/>
      <c r="R22" s="23"/>
      <c r="S22" s="23"/>
      <c r="T22" s="23"/>
      <c r="U22" s="23"/>
      <c r="V22" s="23"/>
      <c r="W22" s="37"/>
      <c r="X22" s="39">
        <f t="shared" si="11"/>
        <v>0</v>
      </c>
    </row>
    <row r="23" spans="2:24" ht="47.25" thickBot="1">
      <c r="B23" s="85"/>
      <c r="C23" s="17" t="s">
        <v>4</v>
      </c>
      <c r="D23" s="18" t="s">
        <v>5</v>
      </c>
      <c r="E23" s="22" t="s">
        <v>10</v>
      </c>
      <c r="F23" s="19" t="str">
        <f t="shared" si="0"/>
        <v>YOFF</v>
      </c>
      <c r="G23" s="20"/>
      <c r="H23" s="20"/>
      <c r="I23" s="19" t="str">
        <f t="shared" si="1"/>
        <v>VILLE DE DAKAR</v>
      </c>
      <c r="J23" s="30" t="s">
        <v>27</v>
      </c>
      <c r="K23" s="3" t="str">
        <f t="shared" si="2"/>
        <v/>
      </c>
      <c r="L23" s="3" t="str">
        <f t="shared" si="3"/>
        <v/>
      </c>
      <c r="N23" s="23" t="s">
        <v>112</v>
      </c>
      <c r="O23" s="27"/>
      <c r="P23" s="28"/>
      <c r="Q23" s="36"/>
      <c r="R23" s="23"/>
      <c r="S23" s="23"/>
      <c r="T23" s="23"/>
      <c r="U23" s="23"/>
      <c r="V23" s="23"/>
      <c r="W23" s="37"/>
      <c r="X23" s="39">
        <f t="shared" si="11"/>
        <v>0</v>
      </c>
    </row>
    <row r="24" spans="2:24" ht="46.5">
      <c r="B24" s="83" t="s">
        <v>40</v>
      </c>
      <c r="C24" s="7" t="s">
        <v>4</v>
      </c>
      <c r="D24" s="8" t="s">
        <v>5</v>
      </c>
      <c r="E24" s="9" t="s">
        <v>6</v>
      </c>
      <c r="F24" s="10" t="str">
        <f t="shared" si="0"/>
        <v>CITE PORT</v>
      </c>
      <c r="G24" s="11"/>
      <c r="H24" s="11"/>
      <c r="I24" s="10" t="str">
        <f t="shared" si="1"/>
        <v>YOFF</v>
      </c>
      <c r="J24" s="24" t="s">
        <v>10</v>
      </c>
      <c r="K24" s="3" t="str">
        <f t="shared" si="2"/>
        <v/>
      </c>
      <c r="L24" s="3" t="str">
        <f t="shared" si="3"/>
        <v/>
      </c>
      <c r="N24" s="23" t="s">
        <v>113</v>
      </c>
      <c r="O24" s="27"/>
      <c r="P24" s="28"/>
      <c r="Q24" s="36"/>
      <c r="R24" s="23"/>
      <c r="S24" s="23"/>
      <c r="T24" s="23"/>
      <c r="U24" s="23"/>
      <c r="V24" s="23"/>
      <c r="W24" s="37"/>
      <c r="X24" s="39">
        <f t="shared" si="11"/>
        <v>0</v>
      </c>
    </row>
    <row r="25" spans="2:24" ht="47.25" thickBot="1">
      <c r="B25" s="84"/>
      <c r="C25" s="12" t="s">
        <v>4</v>
      </c>
      <c r="D25" s="13" t="s">
        <v>5</v>
      </c>
      <c r="E25" s="21" t="s">
        <v>28</v>
      </c>
      <c r="F25" s="14" t="str">
        <f t="shared" si="0"/>
        <v>DARROU</v>
      </c>
      <c r="G25" s="15"/>
      <c r="H25" s="15"/>
      <c r="I25" s="14" t="str">
        <f t="shared" si="1"/>
        <v>RADIDIOU LEONA</v>
      </c>
      <c r="J25" s="29" t="s">
        <v>22</v>
      </c>
      <c r="K25" s="3" t="str">
        <f t="shared" si="2"/>
        <v/>
      </c>
      <c r="L25" s="3" t="str">
        <f t="shared" si="3"/>
        <v/>
      </c>
      <c r="N25" s="23" t="s">
        <v>114</v>
      </c>
      <c r="O25" s="31"/>
      <c r="P25" s="32"/>
      <c r="Q25" s="40"/>
      <c r="R25" s="41"/>
      <c r="S25" s="41"/>
      <c r="T25" s="41"/>
      <c r="U25" s="41"/>
      <c r="V25" s="41"/>
      <c r="W25" s="42"/>
      <c r="X25" s="43">
        <f t="shared" si="11"/>
        <v>0</v>
      </c>
    </row>
    <row r="26" spans="2:24" ht="46.5">
      <c r="B26" s="84"/>
      <c r="C26" s="12" t="s">
        <v>4</v>
      </c>
      <c r="D26" s="13" t="s">
        <v>5</v>
      </c>
      <c r="E26" s="21" t="s">
        <v>25</v>
      </c>
      <c r="F26" s="14" t="str">
        <f t="shared" si="0"/>
        <v>GAALE GUI</v>
      </c>
      <c r="G26" s="16"/>
      <c r="H26" s="16"/>
      <c r="I26" s="14" t="str">
        <f t="shared" si="1"/>
        <v>BARADA</v>
      </c>
      <c r="J26" s="29" t="s">
        <v>7</v>
      </c>
      <c r="K26" s="3" t="str">
        <f t="shared" si="2"/>
        <v/>
      </c>
      <c r="L26" s="3" t="str">
        <f t="shared" si="3"/>
        <v/>
      </c>
    </row>
    <row r="27" spans="2:24" ht="46.5">
      <c r="B27" s="84"/>
      <c r="C27" s="12" t="s">
        <v>4</v>
      </c>
      <c r="D27" s="13" t="s">
        <v>5</v>
      </c>
      <c r="E27" s="21" t="s">
        <v>24</v>
      </c>
      <c r="F27" s="14" t="str">
        <f t="shared" si="0"/>
        <v>GOREE</v>
      </c>
      <c r="G27" s="16"/>
      <c r="H27" s="16"/>
      <c r="I27" s="14" t="str">
        <f t="shared" si="1"/>
        <v>DIOUBO</v>
      </c>
      <c r="J27" s="29" t="s">
        <v>21</v>
      </c>
      <c r="K27" s="3" t="str">
        <f t="shared" si="2"/>
        <v/>
      </c>
      <c r="L27" s="3" t="str">
        <f t="shared" si="3"/>
        <v/>
      </c>
    </row>
    <row r="28" spans="2:24" ht="47.25" thickBot="1">
      <c r="B28" s="85"/>
      <c r="C28" s="17" t="s">
        <v>4</v>
      </c>
      <c r="D28" s="18" t="s">
        <v>5</v>
      </c>
      <c r="E28" s="22" t="s">
        <v>27</v>
      </c>
      <c r="F28" s="19" t="str">
        <f t="shared" si="0"/>
        <v>VILLE DE DAKAR</v>
      </c>
      <c r="G28" s="20"/>
      <c r="H28" s="20"/>
      <c r="I28" s="19" t="str">
        <f t="shared" si="1"/>
        <v>CONACHAP</v>
      </c>
      <c r="J28" s="30" t="s">
        <v>9</v>
      </c>
      <c r="K28" s="3" t="str">
        <f t="shared" si="2"/>
        <v/>
      </c>
      <c r="L28" s="3" t="str">
        <f t="shared" si="3"/>
        <v/>
      </c>
    </row>
    <row r="29" spans="2:24" ht="46.5">
      <c r="B29" s="83" t="s">
        <v>41</v>
      </c>
      <c r="C29" s="7" t="s">
        <v>4</v>
      </c>
      <c r="D29" s="8" t="s">
        <v>5</v>
      </c>
      <c r="E29" s="9" t="s">
        <v>7</v>
      </c>
      <c r="F29" s="10" t="str">
        <f t="shared" si="0"/>
        <v>BARADA</v>
      </c>
      <c r="G29" s="11"/>
      <c r="H29" s="11"/>
      <c r="I29" s="10" t="str">
        <f t="shared" si="1"/>
        <v>GOREE</v>
      </c>
      <c r="J29" s="24" t="s">
        <v>24</v>
      </c>
      <c r="K29" s="3" t="str">
        <f t="shared" si="2"/>
        <v/>
      </c>
      <c r="L29" s="3" t="str">
        <f t="shared" si="3"/>
        <v/>
      </c>
    </row>
    <row r="30" spans="2:24" ht="46.5">
      <c r="B30" s="84"/>
      <c r="C30" s="12" t="s">
        <v>4</v>
      </c>
      <c r="D30" s="13" t="s">
        <v>5</v>
      </c>
      <c r="E30" s="21" t="s">
        <v>9</v>
      </c>
      <c r="F30" s="14" t="str">
        <f t="shared" si="0"/>
        <v>CONACHAP</v>
      </c>
      <c r="G30" s="15"/>
      <c r="H30" s="15"/>
      <c r="I30" s="14" t="str">
        <f t="shared" si="1"/>
        <v>CITE PORT</v>
      </c>
      <c r="J30" s="29" t="s">
        <v>6</v>
      </c>
      <c r="K30" s="3" t="str">
        <f t="shared" si="2"/>
        <v/>
      </c>
      <c r="L30" s="3" t="str">
        <f t="shared" si="3"/>
        <v/>
      </c>
    </row>
    <row r="31" spans="2:24" ht="46.5">
      <c r="B31" s="84"/>
      <c r="C31" s="12" t="s">
        <v>4</v>
      </c>
      <c r="D31" s="13" t="s">
        <v>5</v>
      </c>
      <c r="E31" s="21" t="s">
        <v>21</v>
      </c>
      <c r="F31" s="14" t="str">
        <f t="shared" si="0"/>
        <v>DIOUBO</v>
      </c>
      <c r="G31" s="16"/>
      <c r="H31" s="16"/>
      <c r="I31" s="14" t="str">
        <f t="shared" si="1"/>
        <v>VILLE DE DAKAR</v>
      </c>
      <c r="J31" s="29" t="s">
        <v>27</v>
      </c>
      <c r="K31" s="3" t="str">
        <f t="shared" si="2"/>
        <v/>
      </c>
      <c r="L31" s="3" t="str">
        <f t="shared" si="3"/>
        <v/>
      </c>
    </row>
    <row r="32" spans="2:24" ht="46.5">
      <c r="B32" s="84"/>
      <c r="C32" s="12" t="s">
        <v>4</v>
      </c>
      <c r="D32" s="13" t="s">
        <v>5</v>
      </c>
      <c r="E32" s="21" t="s">
        <v>22</v>
      </c>
      <c r="F32" s="14" t="str">
        <f t="shared" si="0"/>
        <v>RADIDIOU LEONA</v>
      </c>
      <c r="G32" s="16"/>
      <c r="H32" s="16"/>
      <c r="I32" s="14" t="str">
        <f t="shared" si="1"/>
        <v>GAALE GUI</v>
      </c>
      <c r="J32" s="29" t="s">
        <v>25</v>
      </c>
      <c r="K32" s="3" t="str">
        <f t="shared" si="2"/>
        <v/>
      </c>
      <c r="L32" s="3" t="str">
        <f t="shared" si="3"/>
        <v/>
      </c>
    </row>
    <row r="33" spans="2:12" ht="47.25" thickBot="1">
      <c r="B33" s="85"/>
      <c r="C33" s="17" t="s">
        <v>4</v>
      </c>
      <c r="D33" s="18" t="s">
        <v>5</v>
      </c>
      <c r="E33" s="22" t="s">
        <v>10</v>
      </c>
      <c r="F33" s="19" t="str">
        <f t="shared" si="0"/>
        <v>YOFF</v>
      </c>
      <c r="G33" s="20"/>
      <c r="H33" s="20"/>
      <c r="I33" s="19" t="str">
        <f t="shared" si="1"/>
        <v>DARROU</v>
      </c>
      <c r="J33" s="30" t="s">
        <v>28</v>
      </c>
      <c r="K33" s="3" t="str">
        <f t="shared" si="2"/>
        <v/>
      </c>
      <c r="L33" s="3" t="str">
        <f t="shared" si="3"/>
        <v/>
      </c>
    </row>
    <row r="34" spans="2:12" ht="46.5">
      <c r="B34" s="83" t="s">
        <v>42</v>
      </c>
      <c r="C34" s="7" t="s">
        <v>4</v>
      </c>
      <c r="D34" s="8" t="s">
        <v>5</v>
      </c>
      <c r="E34" s="9" t="s">
        <v>6</v>
      </c>
      <c r="F34" s="10" t="str">
        <f t="shared" si="0"/>
        <v>CITE PORT</v>
      </c>
      <c r="G34" s="11"/>
      <c r="H34" s="11"/>
      <c r="I34" s="10" t="str">
        <f t="shared" si="1"/>
        <v>DIOUBO</v>
      </c>
      <c r="J34" s="24" t="s">
        <v>21</v>
      </c>
      <c r="K34" s="3" t="str">
        <f t="shared" si="2"/>
        <v/>
      </c>
      <c r="L34" s="3" t="str">
        <f t="shared" si="3"/>
        <v/>
      </c>
    </row>
    <row r="35" spans="2:12" ht="46.5">
      <c r="B35" s="84"/>
      <c r="C35" s="12" t="s">
        <v>4</v>
      </c>
      <c r="D35" s="13" t="s">
        <v>5</v>
      </c>
      <c r="E35" s="21" t="s">
        <v>28</v>
      </c>
      <c r="F35" s="14" t="str">
        <f t="shared" si="0"/>
        <v>DARROU</v>
      </c>
      <c r="G35" s="15"/>
      <c r="H35" s="15"/>
      <c r="I35" s="14" t="str">
        <f t="shared" si="1"/>
        <v>CONACHAP</v>
      </c>
      <c r="J35" s="29" t="s">
        <v>9</v>
      </c>
      <c r="K35" s="3" t="str">
        <f t="shared" si="2"/>
        <v/>
      </c>
      <c r="L35" s="3" t="str">
        <f t="shared" si="3"/>
        <v/>
      </c>
    </row>
    <row r="36" spans="2:12" ht="46.5">
      <c r="B36" s="84"/>
      <c r="C36" s="12" t="s">
        <v>4</v>
      </c>
      <c r="D36" s="13" t="s">
        <v>5</v>
      </c>
      <c r="E36" s="21" t="s">
        <v>25</v>
      </c>
      <c r="F36" s="14" t="str">
        <f t="shared" si="0"/>
        <v>GAALE GUI</v>
      </c>
      <c r="G36" s="16"/>
      <c r="H36" s="16"/>
      <c r="I36" s="14" t="str">
        <f t="shared" si="1"/>
        <v>YOFF</v>
      </c>
      <c r="J36" s="29" t="s">
        <v>10</v>
      </c>
      <c r="K36" s="3" t="str">
        <f t="shared" si="2"/>
        <v/>
      </c>
      <c r="L36" s="3" t="str">
        <f t="shared" si="3"/>
        <v/>
      </c>
    </row>
    <row r="37" spans="2:12" ht="46.5">
      <c r="B37" s="84"/>
      <c r="C37" s="12" t="s">
        <v>4</v>
      </c>
      <c r="D37" s="13" t="s">
        <v>5</v>
      </c>
      <c r="E37" s="21" t="s">
        <v>22</v>
      </c>
      <c r="F37" s="14" t="str">
        <f t="shared" si="0"/>
        <v>RADIDIOU LEONA</v>
      </c>
      <c r="G37" s="16"/>
      <c r="H37" s="16"/>
      <c r="I37" s="14" t="str">
        <f t="shared" si="1"/>
        <v>BARADA</v>
      </c>
      <c r="J37" s="29" t="s">
        <v>7</v>
      </c>
      <c r="K37" s="3" t="str">
        <f t="shared" si="2"/>
        <v/>
      </c>
      <c r="L37" s="3" t="str">
        <f t="shared" si="3"/>
        <v/>
      </c>
    </row>
    <row r="38" spans="2:12" ht="47.25" thickBot="1">
      <c r="B38" s="85"/>
      <c r="C38" s="17" t="s">
        <v>4</v>
      </c>
      <c r="D38" s="18" t="s">
        <v>5</v>
      </c>
      <c r="E38" s="22" t="s">
        <v>27</v>
      </c>
      <c r="F38" s="19" t="str">
        <f t="shared" si="0"/>
        <v>VILLE DE DAKAR</v>
      </c>
      <c r="G38" s="20"/>
      <c r="H38" s="20"/>
      <c r="I38" s="19" t="str">
        <f t="shared" si="1"/>
        <v>GOREE</v>
      </c>
      <c r="J38" s="30" t="s">
        <v>24</v>
      </c>
      <c r="K38" s="3" t="str">
        <f t="shared" si="2"/>
        <v/>
      </c>
      <c r="L38" s="3" t="str">
        <f t="shared" si="3"/>
        <v/>
      </c>
    </row>
    <row r="39" spans="2:12" ht="46.5">
      <c r="B39" s="83" t="s">
        <v>43</v>
      </c>
      <c r="C39" s="7" t="s">
        <v>4</v>
      </c>
      <c r="D39" s="8" t="s">
        <v>5</v>
      </c>
      <c r="E39" s="9" t="s">
        <v>7</v>
      </c>
      <c r="F39" s="10" t="str">
        <f t="shared" si="0"/>
        <v>BARADA</v>
      </c>
      <c r="G39" s="11"/>
      <c r="H39" s="11"/>
      <c r="I39" s="10" t="str">
        <f t="shared" si="1"/>
        <v>VILLE DE DAKAR</v>
      </c>
      <c r="J39" s="24" t="s">
        <v>27</v>
      </c>
      <c r="K39" s="3" t="str">
        <f t="shared" si="2"/>
        <v/>
      </c>
      <c r="L39" s="3" t="str">
        <f t="shared" si="3"/>
        <v/>
      </c>
    </row>
    <row r="40" spans="2:12" ht="46.5">
      <c r="B40" s="84"/>
      <c r="C40" s="12" t="s">
        <v>4</v>
      </c>
      <c r="D40" s="13" t="s">
        <v>5</v>
      </c>
      <c r="E40" s="21" t="s">
        <v>9</v>
      </c>
      <c r="F40" s="14" t="str">
        <f t="shared" si="0"/>
        <v>CONACHAP</v>
      </c>
      <c r="G40" s="15"/>
      <c r="H40" s="15"/>
      <c r="I40" s="14" t="str">
        <f t="shared" si="1"/>
        <v>GAALE GUI</v>
      </c>
      <c r="J40" s="29" t="s">
        <v>25</v>
      </c>
      <c r="K40" s="3" t="str">
        <f t="shared" si="2"/>
        <v/>
      </c>
      <c r="L40" s="3" t="str">
        <f t="shared" si="3"/>
        <v/>
      </c>
    </row>
    <row r="41" spans="2:12" ht="46.5">
      <c r="B41" s="84"/>
      <c r="C41" s="12" t="s">
        <v>4</v>
      </c>
      <c r="D41" s="13" t="s">
        <v>5</v>
      </c>
      <c r="E41" s="21" t="s">
        <v>21</v>
      </c>
      <c r="F41" s="14" t="str">
        <f t="shared" si="0"/>
        <v>DIOUBO</v>
      </c>
      <c r="G41" s="16"/>
      <c r="H41" s="16"/>
      <c r="I41" s="14" t="str">
        <f t="shared" si="1"/>
        <v>DARROU</v>
      </c>
      <c r="J41" s="29" t="s">
        <v>28</v>
      </c>
      <c r="K41" s="3" t="str">
        <f t="shared" si="2"/>
        <v/>
      </c>
      <c r="L41" s="3" t="str">
        <f t="shared" si="3"/>
        <v/>
      </c>
    </row>
    <row r="42" spans="2:12" ht="46.5">
      <c r="B42" s="84"/>
      <c r="C42" s="12" t="s">
        <v>4</v>
      </c>
      <c r="D42" s="13" t="s">
        <v>5</v>
      </c>
      <c r="E42" s="21" t="s">
        <v>24</v>
      </c>
      <c r="F42" s="14" t="str">
        <f t="shared" si="0"/>
        <v>GOREE</v>
      </c>
      <c r="G42" s="16"/>
      <c r="H42" s="16"/>
      <c r="I42" s="14" t="str">
        <f t="shared" si="1"/>
        <v>CITE PORT</v>
      </c>
      <c r="J42" s="29" t="s">
        <v>6</v>
      </c>
      <c r="K42" s="3" t="str">
        <f t="shared" si="2"/>
        <v/>
      </c>
      <c r="L42" s="3" t="str">
        <f t="shared" si="3"/>
        <v/>
      </c>
    </row>
    <row r="43" spans="2:12" ht="47.25" thickBot="1">
      <c r="B43" s="85"/>
      <c r="C43" s="17" t="s">
        <v>4</v>
      </c>
      <c r="D43" s="18" t="s">
        <v>5</v>
      </c>
      <c r="E43" s="22" t="s">
        <v>10</v>
      </c>
      <c r="F43" s="19" t="str">
        <f t="shared" si="0"/>
        <v>YOFF</v>
      </c>
      <c r="G43" s="20"/>
      <c r="H43" s="20"/>
      <c r="I43" s="19" t="str">
        <f t="shared" si="1"/>
        <v>RADIDIOU LEONA</v>
      </c>
      <c r="J43" s="30" t="s">
        <v>22</v>
      </c>
      <c r="K43" s="3" t="str">
        <f t="shared" si="2"/>
        <v/>
      </c>
      <c r="L43" s="3" t="str">
        <f t="shared" si="3"/>
        <v/>
      </c>
    </row>
    <row r="44" spans="2:12" ht="46.5">
      <c r="B44" s="83" t="s">
        <v>44</v>
      </c>
      <c r="C44" s="7" t="s">
        <v>4</v>
      </c>
      <c r="D44" s="8" t="s">
        <v>5</v>
      </c>
      <c r="E44" s="9" t="s">
        <v>6</v>
      </c>
      <c r="F44" s="10" t="str">
        <f t="shared" si="0"/>
        <v>CITE PORT</v>
      </c>
      <c r="G44" s="11"/>
      <c r="H44" s="11"/>
      <c r="I44" s="10" t="str">
        <f t="shared" si="1"/>
        <v>VILLE DE DAKAR</v>
      </c>
      <c r="J44" s="24" t="s">
        <v>27</v>
      </c>
      <c r="K44" s="3" t="str">
        <f t="shared" si="2"/>
        <v/>
      </c>
      <c r="L44" s="3" t="str">
        <f t="shared" si="3"/>
        <v/>
      </c>
    </row>
    <row r="45" spans="2:12" ht="46.5">
      <c r="B45" s="84"/>
      <c r="C45" s="12" t="s">
        <v>4</v>
      </c>
      <c r="D45" s="13" t="s">
        <v>5</v>
      </c>
      <c r="E45" s="21" t="s">
        <v>28</v>
      </c>
      <c r="F45" s="14" t="str">
        <f t="shared" si="0"/>
        <v>DARROU</v>
      </c>
      <c r="G45" s="15"/>
      <c r="H45" s="15"/>
      <c r="I45" s="14" t="str">
        <f t="shared" si="1"/>
        <v>GOREE</v>
      </c>
      <c r="J45" s="29" t="s">
        <v>24</v>
      </c>
      <c r="K45" s="3" t="str">
        <f t="shared" si="2"/>
        <v/>
      </c>
      <c r="L45" s="3" t="str">
        <f t="shared" si="3"/>
        <v/>
      </c>
    </row>
    <row r="46" spans="2:12" ht="46.5">
      <c r="B46" s="84"/>
      <c r="C46" s="12" t="s">
        <v>4</v>
      </c>
      <c r="D46" s="13" t="s">
        <v>5</v>
      </c>
      <c r="E46" s="21" t="s">
        <v>25</v>
      </c>
      <c r="F46" s="14" t="str">
        <f t="shared" si="0"/>
        <v>GAALE GUI</v>
      </c>
      <c r="G46" s="16"/>
      <c r="H46" s="16"/>
      <c r="I46" s="14" t="str">
        <f t="shared" si="1"/>
        <v>DIOUBO</v>
      </c>
      <c r="J46" s="29" t="s">
        <v>21</v>
      </c>
      <c r="K46" s="3" t="str">
        <f t="shared" si="2"/>
        <v/>
      </c>
      <c r="L46" s="3" t="str">
        <f t="shared" si="3"/>
        <v/>
      </c>
    </row>
    <row r="47" spans="2:12" ht="46.5">
      <c r="B47" s="84"/>
      <c r="C47" s="12" t="s">
        <v>4</v>
      </c>
      <c r="D47" s="13" t="s">
        <v>5</v>
      </c>
      <c r="E47" s="21" t="s">
        <v>22</v>
      </c>
      <c r="F47" s="14" t="str">
        <f t="shared" si="0"/>
        <v>RADIDIOU LEONA</v>
      </c>
      <c r="G47" s="16"/>
      <c r="H47" s="16"/>
      <c r="I47" s="14" t="str">
        <f t="shared" si="1"/>
        <v>CONACHAP</v>
      </c>
      <c r="J47" s="29" t="s">
        <v>9</v>
      </c>
      <c r="K47" s="3" t="str">
        <f t="shared" si="2"/>
        <v/>
      </c>
      <c r="L47" s="3" t="str">
        <f t="shared" si="3"/>
        <v/>
      </c>
    </row>
    <row r="48" spans="2:12" ht="47.25" thickBot="1">
      <c r="B48" s="85"/>
      <c r="C48" s="17" t="s">
        <v>4</v>
      </c>
      <c r="D48" s="18" t="s">
        <v>5</v>
      </c>
      <c r="E48" s="22" t="s">
        <v>10</v>
      </c>
      <c r="F48" s="19" t="str">
        <f t="shared" si="0"/>
        <v>YOFF</v>
      </c>
      <c r="G48" s="20"/>
      <c r="H48" s="20"/>
      <c r="I48" s="19" t="str">
        <f t="shared" si="1"/>
        <v>BARADA</v>
      </c>
      <c r="J48" s="30" t="s">
        <v>7</v>
      </c>
      <c r="K48" s="3" t="str">
        <f t="shared" si="2"/>
        <v/>
      </c>
      <c r="L48" s="3" t="str">
        <f t="shared" si="3"/>
        <v/>
      </c>
    </row>
    <row r="49" spans="2:12" ht="46.5">
      <c r="B49" s="83" t="s">
        <v>45</v>
      </c>
      <c r="C49" s="7" t="s">
        <v>4</v>
      </c>
      <c r="D49" s="8" t="s">
        <v>5</v>
      </c>
      <c r="E49" s="9" t="s">
        <v>7</v>
      </c>
      <c r="F49" s="10" t="str">
        <f t="shared" si="0"/>
        <v>BARADA</v>
      </c>
      <c r="G49" s="11"/>
      <c r="H49" s="11"/>
      <c r="I49" s="10" t="str">
        <f t="shared" si="1"/>
        <v>YOFF</v>
      </c>
      <c r="J49" s="24" t="s">
        <v>10</v>
      </c>
      <c r="K49" s="3" t="str">
        <f t="shared" si="2"/>
        <v/>
      </c>
      <c r="L49" s="3" t="str">
        <f t="shared" si="3"/>
        <v/>
      </c>
    </row>
    <row r="50" spans="2:12" ht="46.5">
      <c r="B50" s="84"/>
      <c r="C50" s="12" t="s">
        <v>4</v>
      </c>
      <c r="D50" s="13" t="s">
        <v>5</v>
      </c>
      <c r="E50" s="21" t="s">
        <v>9</v>
      </c>
      <c r="F50" s="14" t="str">
        <f t="shared" si="0"/>
        <v>CONACHAP</v>
      </c>
      <c r="G50" s="15"/>
      <c r="H50" s="15"/>
      <c r="I50" s="14" t="str">
        <f t="shared" si="1"/>
        <v>RADIDIOU LEONA</v>
      </c>
      <c r="J50" s="29" t="s">
        <v>22</v>
      </c>
      <c r="K50" s="3" t="str">
        <f t="shared" si="2"/>
        <v/>
      </c>
      <c r="L50" s="3" t="str">
        <f t="shared" si="3"/>
        <v/>
      </c>
    </row>
    <row r="51" spans="2:12" ht="46.5">
      <c r="B51" s="84"/>
      <c r="C51" s="12" t="s">
        <v>4</v>
      </c>
      <c r="D51" s="13" t="s">
        <v>5</v>
      </c>
      <c r="E51" s="21" t="s">
        <v>21</v>
      </c>
      <c r="F51" s="14" t="str">
        <f t="shared" si="0"/>
        <v>DIOUBO</v>
      </c>
      <c r="G51" s="16"/>
      <c r="H51" s="16"/>
      <c r="I51" s="14" t="str">
        <f t="shared" si="1"/>
        <v>GAALE GUI</v>
      </c>
      <c r="J51" s="29" t="s">
        <v>25</v>
      </c>
      <c r="K51" s="3" t="str">
        <f t="shared" si="2"/>
        <v/>
      </c>
      <c r="L51" s="3" t="str">
        <f t="shared" si="3"/>
        <v/>
      </c>
    </row>
    <row r="52" spans="2:12" ht="46.5">
      <c r="B52" s="84"/>
      <c r="C52" s="12" t="s">
        <v>4</v>
      </c>
      <c r="D52" s="13" t="s">
        <v>5</v>
      </c>
      <c r="E52" s="21" t="s">
        <v>24</v>
      </c>
      <c r="F52" s="14" t="str">
        <f t="shared" si="0"/>
        <v>GOREE</v>
      </c>
      <c r="G52" s="16"/>
      <c r="H52" s="16"/>
      <c r="I52" s="14" t="str">
        <f t="shared" si="1"/>
        <v>DARROU</v>
      </c>
      <c r="J52" s="29" t="s">
        <v>28</v>
      </c>
      <c r="K52" s="3" t="str">
        <f t="shared" si="2"/>
        <v/>
      </c>
      <c r="L52" s="3" t="str">
        <f t="shared" si="3"/>
        <v/>
      </c>
    </row>
    <row r="53" spans="2:12" ht="47.25" thickBot="1">
      <c r="B53" s="85"/>
      <c r="C53" s="17" t="s">
        <v>4</v>
      </c>
      <c r="D53" s="18" t="s">
        <v>5</v>
      </c>
      <c r="E53" s="22" t="s">
        <v>27</v>
      </c>
      <c r="F53" s="19" t="str">
        <f t="shared" si="0"/>
        <v>VILLE DE DAKAR</v>
      </c>
      <c r="G53" s="20"/>
      <c r="H53" s="20"/>
      <c r="I53" s="19" t="str">
        <f t="shared" si="1"/>
        <v>CITE PORT</v>
      </c>
      <c r="J53" s="30" t="s">
        <v>6</v>
      </c>
      <c r="K53" s="3" t="str">
        <f t="shared" si="2"/>
        <v/>
      </c>
      <c r="L53" s="3" t="str">
        <f t="shared" si="3"/>
        <v/>
      </c>
    </row>
    <row r="54" spans="2:12" ht="46.5">
      <c r="B54" s="83" t="s">
        <v>46</v>
      </c>
      <c r="C54" s="7" t="s">
        <v>4</v>
      </c>
      <c r="D54" s="8" t="s">
        <v>5</v>
      </c>
      <c r="E54" s="9" t="s">
        <v>6</v>
      </c>
      <c r="F54" s="10" t="str">
        <f t="shared" si="0"/>
        <v>CITE PORT</v>
      </c>
      <c r="G54" s="11"/>
      <c r="H54" s="11"/>
      <c r="I54" s="10" t="str">
        <f t="shared" si="1"/>
        <v>GOREE</v>
      </c>
      <c r="J54" s="24" t="s">
        <v>24</v>
      </c>
      <c r="K54" s="3" t="str">
        <f t="shared" si="2"/>
        <v/>
      </c>
      <c r="L54" s="3" t="str">
        <f t="shared" si="3"/>
        <v/>
      </c>
    </row>
    <row r="55" spans="2:12" ht="46.5">
      <c r="B55" s="84"/>
      <c r="C55" s="12" t="s">
        <v>4</v>
      </c>
      <c r="D55" s="13" t="s">
        <v>5</v>
      </c>
      <c r="E55" s="21" t="s">
        <v>28</v>
      </c>
      <c r="F55" s="14" t="str">
        <f t="shared" si="0"/>
        <v>DARROU</v>
      </c>
      <c r="G55" s="15"/>
      <c r="H55" s="15"/>
      <c r="I55" s="14" t="str">
        <f t="shared" si="1"/>
        <v>DIOUBO</v>
      </c>
      <c r="J55" s="29" t="s">
        <v>21</v>
      </c>
      <c r="K55" s="3" t="str">
        <f t="shared" si="2"/>
        <v/>
      </c>
      <c r="L55" s="3" t="str">
        <f t="shared" si="3"/>
        <v/>
      </c>
    </row>
    <row r="56" spans="2:12" ht="46.5">
      <c r="B56" s="84"/>
      <c r="C56" s="12" t="s">
        <v>4</v>
      </c>
      <c r="D56" s="13" t="s">
        <v>5</v>
      </c>
      <c r="E56" s="21" t="s">
        <v>25</v>
      </c>
      <c r="F56" s="14" t="str">
        <f t="shared" si="0"/>
        <v>GAALE GUI</v>
      </c>
      <c r="G56" s="16"/>
      <c r="H56" s="16"/>
      <c r="I56" s="14" t="str">
        <f t="shared" si="1"/>
        <v>CONACHAP</v>
      </c>
      <c r="J56" s="29" t="s">
        <v>9</v>
      </c>
      <c r="K56" s="3" t="str">
        <f t="shared" si="2"/>
        <v/>
      </c>
      <c r="L56" s="3" t="str">
        <f t="shared" si="3"/>
        <v/>
      </c>
    </row>
    <row r="57" spans="2:12" ht="46.5">
      <c r="B57" s="84"/>
      <c r="C57" s="12" t="s">
        <v>4</v>
      </c>
      <c r="D57" s="13" t="s">
        <v>5</v>
      </c>
      <c r="E57" s="21" t="s">
        <v>22</v>
      </c>
      <c r="F57" s="14" t="str">
        <f t="shared" si="0"/>
        <v>RADIDIOU LEONA</v>
      </c>
      <c r="G57" s="16"/>
      <c r="H57" s="16"/>
      <c r="I57" s="14" t="str">
        <f t="shared" si="1"/>
        <v>YOFF</v>
      </c>
      <c r="J57" s="29" t="s">
        <v>10</v>
      </c>
      <c r="K57" s="3" t="str">
        <f t="shared" si="2"/>
        <v/>
      </c>
      <c r="L57" s="3" t="str">
        <f t="shared" si="3"/>
        <v/>
      </c>
    </row>
    <row r="58" spans="2:12" ht="47.25" thickBot="1">
      <c r="B58" s="85"/>
      <c r="C58" s="17" t="s">
        <v>4</v>
      </c>
      <c r="D58" s="18" t="s">
        <v>5</v>
      </c>
      <c r="E58" s="22" t="s">
        <v>27</v>
      </c>
      <c r="F58" s="19" t="str">
        <f t="shared" si="0"/>
        <v>VILLE DE DAKAR</v>
      </c>
      <c r="G58" s="20"/>
      <c r="H58" s="20"/>
      <c r="I58" s="19" t="str">
        <f t="shared" si="1"/>
        <v>BARADA</v>
      </c>
      <c r="J58" s="30" t="s">
        <v>7</v>
      </c>
      <c r="K58" s="3" t="str">
        <f t="shared" si="2"/>
        <v/>
      </c>
      <c r="L58" s="3" t="str">
        <f t="shared" si="3"/>
        <v/>
      </c>
    </row>
    <row r="59" spans="2:12" ht="46.5">
      <c r="B59" s="83" t="s">
        <v>47</v>
      </c>
      <c r="C59" s="7" t="s">
        <v>4</v>
      </c>
      <c r="D59" s="8" t="s">
        <v>5</v>
      </c>
      <c r="E59" s="9" t="s">
        <v>7</v>
      </c>
      <c r="F59" s="10" t="str">
        <f t="shared" si="0"/>
        <v>BARADA</v>
      </c>
      <c r="G59" s="11"/>
      <c r="H59" s="11"/>
      <c r="I59" s="10" t="str">
        <f t="shared" si="1"/>
        <v>RADIDIOU LEONA</v>
      </c>
      <c r="J59" s="24" t="s">
        <v>22</v>
      </c>
      <c r="K59" s="3" t="str">
        <f t="shared" si="2"/>
        <v/>
      </c>
      <c r="L59" s="3" t="str">
        <f t="shared" si="3"/>
        <v/>
      </c>
    </row>
    <row r="60" spans="2:12" ht="46.5">
      <c r="B60" s="84"/>
      <c r="C60" s="12" t="s">
        <v>4</v>
      </c>
      <c r="D60" s="13" t="s">
        <v>5</v>
      </c>
      <c r="E60" s="21" t="s">
        <v>9</v>
      </c>
      <c r="F60" s="14" t="str">
        <f t="shared" si="0"/>
        <v>CONACHAP</v>
      </c>
      <c r="G60" s="15"/>
      <c r="H60" s="15"/>
      <c r="I60" s="14" t="str">
        <f t="shared" si="1"/>
        <v>DARROU</v>
      </c>
      <c r="J60" s="29" t="s">
        <v>28</v>
      </c>
      <c r="K60" s="3" t="str">
        <f t="shared" si="2"/>
        <v/>
      </c>
      <c r="L60" s="3" t="str">
        <f t="shared" si="3"/>
        <v/>
      </c>
    </row>
    <row r="61" spans="2:12" ht="46.5">
      <c r="B61" s="84"/>
      <c r="C61" s="12" t="s">
        <v>4</v>
      </c>
      <c r="D61" s="13" t="s">
        <v>5</v>
      </c>
      <c r="E61" s="21" t="s">
        <v>21</v>
      </c>
      <c r="F61" s="14" t="str">
        <f t="shared" si="0"/>
        <v>DIOUBO</v>
      </c>
      <c r="G61" s="16"/>
      <c r="H61" s="16"/>
      <c r="I61" s="14" t="str">
        <f t="shared" si="1"/>
        <v>CITE PORT</v>
      </c>
      <c r="J61" s="29" t="s">
        <v>6</v>
      </c>
      <c r="K61" s="3" t="str">
        <f t="shared" si="2"/>
        <v/>
      </c>
      <c r="L61" s="3" t="str">
        <f t="shared" si="3"/>
        <v/>
      </c>
    </row>
    <row r="62" spans="2:12" ht="46.5">
      <c r="B62" s="84"/>
      <c r="C62" s="12" t="s">
        <v>4</v>
      </c>
      <c r="D62" s="13" t="s">
        <v>5</v>
      </c>
      <c r="E62" s="21" t="s">
        <v>24</v>
      </c>
      <c r="F62" s="14" t="str">
        <f t="shared" si="0"/>
        <v>GOREE</v>
      </c>
      <c r="G62" s="16"/>
      <c r="H62" s="16"/>
      <c r="I62" s="14" t="str">
        <f t="shared" si="1"/>
        <v>VILLE DE DAKAR</v>
      </c>
      <c r="J62" s="29" t="s">
        <v>27</v>
      </c>
      <c r="K62" s="3" t="str">
        <f t="shared" si="2"/>
        <v/>
      </c>
      <c r="L62" s="3" t="str">
        <f t="shared" si="3"/>
        <v/>
      </c>
    </row>
    <row r="63" spans="2:12" ht="47.25" thickBot="1">
      <c r="B63" s="85"/>
      <c r="C63" s="17" t="s">
        <v>4</v>
      </c>
      <c r="D63" s="18" t="s">
        <v>5</v>
      </c>
      <c r="E63" s="22" t="s">
        <v>10</v>
      </c>
      <c r="F63" s="19" t="str">
        <f t="shared" si="0"/>
        <v>YOFF</v>
      </c>
      <c r="G63" s="20"/>
      <c r="H63" s="20"/>
      <c r="I63" s="19" t="str">
        <f t="shared" si="1"/>
        <v>GAALE GUI</v>
      </c>
      <c r="J63" s="30" t="s">
        <v>25</v>
      </c>
      <c r="K63" s="3" t="str">
        <f t="shared" si="2"/>
        <v/>
      </c>
      <c r="L63" s="3" t="str">
        <f t="shared" si="3"/>
        <v/>
      </c>
    </row>
    <row r="64" spans="2:12" ht="46.5">
      <c r="B64" s="83" t="s">
        <v>48</v>
      </c>
      <c r="C64" s="7" t="s">
        <v>4</v>
      </c>
      <c r="D64" s="8" t="s">
        <v>5</v>
      </c>
      <c r="E64" s="9" t="s">
        <v>6</v>
      </c>
      <c r="F64" s="10" t="str">
        <f t="shared" si="0"/>
        <v>CITE PORT</v>
      </c>
      <c r="G64" s="11"/>
      <c r="H64" s="11"/>
      <c r="I64" s="10" t="str">
        <f t="shared" si="1"/>
        <v>CONACHAP</v>
      </c>
      <c r="J64" s="24" t="s">
        <v>9</v>
      </c>
      <c r="K64" s="3" t="str">
        <f t="shared" si="2"/>
        <v/>
      </c>
      <c r="L64" s="3" t="str">
        <f t="shared" si="3"/>
        <v/>
      </c>
    </row>
    <row r="65" spans="2:12" ht="46.5">
      <c r="B65" s="84"/>
      <c r="C65" s="12" t="s">
        <v>4</v>
      </c>
      <c r="D65" s="13" t="s">
        <v>5</v>
      </c>
      <c r="E65" s="21" t="s">
        <v>28</v>
      </c>
      <c r="F65" s="14" t="str">
        <f t="shared" si="0"/>
        <v>DARROU</v>
      </c>
      <c r="G65" s="15"/>
      <c r="H65" s="15"/>
      <c r="I65" s="14" t="str">
        <f t="shared" si="1"/>
        <v>YOFF</v>
      </c>
      <c r="J65" s="29" t="s">
        <v>10</v>
      </c>
      <c r="K65" s="3" t="str">
        <f t="shared" si="2"/>
        <v/>
      </c>
      <c r="L65" s="3" t="str">
        <f t="shared" si="3"/>
        <v/>
      </c>
    </row>
    <row r="66" spans="2:12" ht="46.5">
      <c r="B66" s="84"/>
      <c r="C66" s="12" t="s">
        <v>4</v>
      </c>
      <c r="D66" s="13" t="s">
        <v>5</v>
      </c>
      <c r="E66" s="21" t="s">
        <v>25</v>
      </c>
      <c r="F66" s="14" t="str">
        <f t="shared" si="0"/>
        <v>GAALE GUI</v>
      </c>
      <c r="G66" s="16"/>
      <c r="H66" s="16"/>
      <c r="I66" s="14" t="str">
        <f t="shared" si="1"/>
        <v>RADIDIOU LEONA</v>
      </c>
      <c r="J66" s="29" t="s">
        <v>22</v>
      </c>
      <c r="K66" s="3" t="str">
        <f t="shared" si="2"/>
        <v/>
      </c>
      <c r="L66" s="3" t="str">
        <f t="shared" si="3"/>
        <v/>
      </c>
    </row>
    <row r="67" spans="2:12" ht="46.5">
      <c r="B67" s="84"/>
      <c r="C67" s="12" t="s">
        <v>4</v>
      </c>
      <c r="D67" s="13" t="s">
        <v>5</v>
      </c>
      <c r="E67" s="21" t="s">
        <v>24</v>
      </c>
      <c r="F67" s="14" t="str">
        <f t="shared" si="0"/>
        <v>GOREE</v>
      </c>
      <c r="G67" s="16"/>
      <c r="H67" s="16"/>
      <c r="I67" s="14" t="str">
        <f t="shared" si="1"/>
        <v>BARADA</v>
      </c>
      <c r="J67" s="29" t="s">
        <v>7</v>
      </c>
      <c r="K67" s="3" t="str">
        <f t="shared" si="2"/>
        <v/>
      </c>
      <c r="L67" s="3" t="str">
        <f t="shared" si="3"/>
        <v/>
      </c>
    </row>
    <row r="68" spans="2:12" ht="47.25" thickBot="1">
      <c r="B68" s="85"/>
      <c r="C68" s="17" t="s">
        <v>4</v>
      </c>
      <c r="D68" s="18" t="s">
        <v>5</v>
      </c>
      <c r="E68" s="22" t="s">
        <v>27</v>
      </c>
      <c r="F68" s="19" t="str">
        <f t="shared" ref="F68:F93" si="12">IFERROR(INDEX(O:O,MATCH(E68,N:N,0)),"")</f>
        <v>VILLE DE DAKAR</v>
      </c>
      <c r="G68" s="20"/>
      <c r="H68" s="20"/>
      <c r="I68" s="19" t="str">
        <f t="shared" ref="I68:I93" si="13">IFERROR(INDEX(O:O,MATCH(J68,N:N,0)),"")</f>
        <v>DIOUBO</v>
      </c>
      <c r="J68" s="30" t="s">
        <v>21</v>
      </c>
      <c r="K68" s="3" t="str">
        <f t="shared" ref="K68:K93" si="14">IF(G68="","",IF(G68&gt;H68,3,IF(G68=H68,1,0)))</f>
        <v/>
      </c>
      <c r="L68" s="3" t="str">
        <f t="shared" ref="L68:L93" si="15">IF(H68="","",IF(H68&gt;G68,3,IF(H68=G68,1,0)))</f>
        <v/>
      </c>
    </row>
    <row r="69" spans="2:12" ht="46.5">
      <c r="B69" s="83" t="s">
        <v>49</v>
      </c>
      <c r="C69" s="7" t="s">
        <v>4</v>
      </c>
      <c r="D69" s="8" t="s">
        <v>5</v>
      </c>
      <c r="E69" s="9" t="s">
        <v>7</v>
      </c>
      <c r="F69" s="10" t="str">
        <f t="shared" si="12"/>
        <v>BARADA</v>
      </c>
      <c r="G69" s="11"/>
      <c r="H69" s="11"/>
      <c r="I69" s="10" t="str">
        <f t="shared" si="13"/>
        <v>GAALE GUI</v>
      </c>
      <c r="J69" s="24" t="s">
        <v>25</v>
      </c>
      <c r="K69" s="3" t="str">
        <f t="shared" si="14"/>
        <v/>
      </c>
      <c r="L69" s="3" t="str">
        <f t="shared" si="15"/>
        <v/>
      </c>
    </row>
    <row r="70" spans="2:12" ht="46.5">
      <c r="B70" s="84"/>
      <c r="C70" s="12" t="s">
        <v>4</v>
      </c>
      <c r="D70" s="13" t="s">
        <v>5</v>
      </c>
      <c r="E70" s="21" t="s">
        <v>9</v>
      </c>
      <c r="F70" s="14" t="str">
        <f t="shared" si="12"/>
        <v>CONACHAP</v>
      </c>
      <c r="G70" s="15"/>
      <c r="H70" s="15"/>
      <c r="I70" s="14" t="str">
        <f t="shared" si="13"/>
        <v>VILLE DE DAKAR</v>
      </c>
      <c r="J70" s="29" t="s">
        <v>27</v>
      </c>
      <c r="K70" s="3" t="str">
        <f t="shared" si="14"/>
        <v/>
      </c>
      <c r="L70" s="3" t="str">
        <f t="shared" si="15"/>
        <v/>
      </c>
    </row>
    <row r="71" spans="2:12" ht="46.5">
      <c r="B71" s="84"/>
      <c r="C71" s="12" t="s">
        <v>4</v>
      </c>
      <c r="D71" s="13" t="s">
        <v>5</v>
      </c>
      <c r="E71" s="21" t="s">
        <v>21</v>
      </c>
      <c r="F71" s="14" t="str">
        <f t="shared" si="12"/>
        <v>DIOUBO</v>
      </c>
      <c r="G71" s="16"/>
      <c r="H71" s="16"/>
      <c r="I71" s="14" t="str">
        <f t="shared" si="13"/>
        <v>GOREE</v>
      </c>
      <c r="J71" s="29" t="s">
        <v>24</v>
      </c>
      <c r="K71" s="3" t="str">
        <f t="shared" si="14"/>
        <v/>
      </c>
      <c r="L71" s="3" t="str">
        <f t="shared" si="15"/>
        <v/>
      </c>
    </row>
    <row r="72" spans="2:12" ht="46.5">
      <c r="B72" s="84"/>
      <c r="C72" s="12" t="s">
        <v>4</v>
      </c>
      <c r="D72" s="13" t="s">
        <v>5</v>
      </c>
      <c r="E72" s="21" t="s">
        <v>22</v>
      </c>
      <c r="F72" s="14" t="str">
        <f t="shared" si="12"/>
        <v>RADIDIOU LEONA</v>
      </c>
      <c r="G72" s="16"/>
      <c r="H72" s="16"/>
      <c r="I72" s="14" t="str">
        <f t="shared" si="13"/>
        <v>DARROU</v>
      </c>
      <c r="J72" s="29" t="s">
        <v>28</v>
      </c>
      <c r="K72" s="3" t="str">
        <f t="shared" si="14"/>
        <v/>
      </c>
      <c r="L72" s="3" t="str">
        <f t="shared" si="15"/>
        <v/>
      </c>
    </row>
    <row r="73" spans="2:12" ht="47.25" thickBot="1">
      <c r="B73" s="85"/>
      <c r="C73" s="17" t="s">
        <v>4</v>
      </c>
      <c r="D73" s="18" t="s">
        <v>5</v>
      </c>
      <c r="E73" s="22" t="s">
        <v>10</v>
      </c>
      <c r="F73" s="19" t="str">
        <f t="shared" si="12"/>
        <v>YOFF</v>
      </c>
      <c r="G73" s="20"/>
      <c r="H73" s="20"/>
      <c r="I73" s="19" t="str">
        <f t="shared" si="13"/>
        <v>CITE PORT</v>
      </c>
      <c r="J73" s="30" t="s">
        <v>6</v>
      </c>
      <c r="K73" s="3" t="str">
        <f t="shared" si="14"/>
        <v/>
      </c>
      <c r="L73" s="3" t="str">
        <f t="shared" si="15"/>
        <v/>
      </c>
    </row>
    <row r="74" spans="2:12" ht="46.5">
      <c r="B74" s="83" t="s">
        <v>50</v>
      </c>
      <c r="C74" s="7" t="s">
        <v>4</v>
      </c>
      <c r="D74" s="8" t="s">
        <v>5</v>
      </c>
      <c r="E74" s="9" t="s">
        <v>6</v>
      </c>
      <c r="F74" s="10" t="str">
        <f t="shared" si="12"/>
        <v>CITE PORT</v>
      </c>
      <c r="G74" s="11"/>
      <c r="H74" s="11"/>
      <c r="I74" s="10" t="str">
        <f t="shared" si="13"/>
        <v>RADIDIOU LEONA</v>
      </c>
      <c r="J74" s="24" t="s">
        <v>22</v>
      </c>
      <c r="K74" s="3" t="str">
        <f t="shared" si="14"/>
        <v/>
      </c>
      <c r="L74" s="3" t="str">
        <f t="shared" si="15"/>
        <v/>
      </c>
    </row>
    <row r="75" spans="2:12" ht="46.5">
      <c r="B75" s="84"/>
      <c r="C75" s="12" t="s">
        <v>4</v>
      </c>
      <c r="D75" s="13" t="s">
        <v>5</v>
      </c>
      <c r="E75" s="21" t="s">
        <v>28</v>
      </c>
      <c r="F75" s="14" t="str">
        <f t="shared" si="12"/>
        <v>DARROU</v>
      </c>
      <c r="G75" s="15"/>
      <c r="H75" s="15"/>
      <c r="I75" s="14" t="str">
        <f t="shared" si="13"/>
        <v>GAALE GUI</v>
      </c>
      <c r="J75" s="29" t="s">
        <v>25</v>
      </c>
      <c r="K75" s="3" t="str">
        <f t="shared" si="14"/>
        <v/>
      </c>
      <c r="L75" s="3" t="str">
        <f t="shared" si="15"/>
        <v/>
      </c>
    </row>
    <row r="76" spans="2:12" ht="46.5">
      <c r="B76" s="84"/>
      <c r="C76" s="12" t="s">
        <v>4</v>
      </c>
      <c r="D76" s="13" t="s">
        <v>5</v>
      </c>
      <c r="E76" s="21" t="s">
        <v>21</v>
      </c>
      <c r="F76" s="14" t="str">
        <f t="shared" si="12"/>
        <v>DIOUBO</v>
      </c>
      <c r="G76" s="16"/>
      <c r="H76" s="16"/>
      <c r="I76" s="14" t="str">
        <f t="shared" si="13"/>
        <v>BARADA</v>
      </c>
      <c r="J76" s="29" t="s">
        <v>7</v>
      </c>
      <c r="K76" s="3" t="str">
        <f t="shared" si="14"/>
        <v/>
      </c>
      <c r="L76" s="3" t="str">
        <f t="shared" si="15"/>
        <v/>
      </c>
    </row>
    <row r="77" spans="2:12" ht="46.5">
      <c r="B77" s="84"/>
      <c r="C77" s="12" t="s">
        <v>4</v>
      </c>
      <c r="D77" s="13" t="s">
        <v>5</v>
      </c>
      <c r="E77" s="21" t="s">
        <v>24</v>
      </c>
      <c r="F77" s="14" t="str">
        <f t="shared" si="12"/>
        <v>GOREE</v>
      </c>
      <c r="G77" s="16"/>
      <c r="H77" s="16"/>
      <c r="I77" s="14" t="str">
        <f t="shared" si="13"/>
        <v>CONACHAP</v>
      </c>
      <c r="J77" s="29" t="s">
        <v>9</v>
      </c>
      <c r="K77" s="3" t="str">
        <f t="shared" si="14"/>
        <v/>
      </c>
      <c r="L77" s="3" t="str">
        <f t="shared" si="15"/>
        <v/>
      </c>
    </row>
    <row r="78" spans="2:12" ht="47.25" thickBot="1">
      <c r="B78" s="85"/>
      <c r="C78" s="17" t="s">
        <v>4</v>
      </c>
      <c r="D78" s="18" t="s">
        <v>5</v>
      </c>
      <c r="E78" s="22" t="s">
        <v>27</v>
      </c>
      <c r="F78" s="19" t="str">
        <f t="shared" si="12"/>
        <v>VILLE DE DAKAR</v>
      </c>
      <c r="G78" s="20"/>
      <c r="H78" s="20"/>
      <c r="I78" s="19" t="str">
        <f t="shared" si="13"/>
        <v>YOFF</v>
      </c>
      <c r="J78" s="30" t="s">
        <v>10</v>
      </c>
      <c r="K78" s="3" t="str">
        <f t="shared" si="14"/>
        <v/>
      </c>
      <c r="L78" s="3" t="str">
        <f t="shared" si="15"/>
        <v/>
      </c>
    </row>
    <row r="79" spans="2:12" ht="46.5">
      <c r="B79" s="83" t="s">
        <v>51</v>
      </c>
      <c r="C79" s="7" t="s">
        <v>4</v>
      </c>
      <c r="D79" s="8" t="s">
        <v>5</v>
      </c>
      <c r="E79" s="9" t="s">
        <v>7</v>
      </c>
      <c r="F79" s="10" t="str">
        <f t="shared" si="12"/>
        <v>BARADA</v>
      </c>
      <c r="G79" s="11"/>
      <c r="H79" s="11"/>
      <c r="I79" s="10" t="str">
        <f t="shared" si="13"/>
        <v>DARROU</v>
      </c>
      <c r="J79" s="24" t="s">
        <v>28</v>
      </c>
      <c r="K79" s="3" t="str">
        <f t="shared" si="14"/>
        <v/>
      </c>
      <c r="L79" s="3" t="str">
        <f t="shared" si="15"/>
        <v/>
      </c>
    </row>
    <row r="80" spans="2:12" ht="46.5">
      <c r="B80" s="84"/>
      <c r="C80" s="12" t="s">
        <v>4</v>
      </c>
      <c r="D80" s="13" t="s">
        <v>5</v>
      </c>
      <c r="E80" s="21" t="s">
        <v>9</v>
      </c>
      <c r="F80" s="14" t="str">
        <f t="shared" si="12"/>
        <v>CONACHAP</v>
      </c>
      <c r="G80" s="15"/>
      <c r="H80" s="15"/>
      <c r="I80" s="14" t="str">
        <f t="shared" si="13"/>
        <v>DIOUBO</v>
      </c>
      <c r="J80" s="29" t="s">
        <v>21</v>
      </c>
      <c r="K80" s="3" t="str">
        <f t="shared" si="14"/>
        <v/>
      </c>
      <c r="L80" s="3" t="str">
        <f t="shared" si="15"/>
        <v/>
      </c>
    </row>
    <row r="81" spans="2:12" ht="46.5">
      <c r="B81" s="84"/>
      <c r="C81" s="12" t="s">
        <v>4</v>
      </c>
      <c r="D81" s="13" t="s">
        <v>5</v>
      </c>
      <c r="E81" s="21" t="s">
        <v>25</v>
      </c>
      <c r="F81" s="14" t="str">
        <f t="shared" si="12"/>
        <v>GAALE GUI</v>
      </c>
      <c r="G81" s="16"/>
      <c r="H81" s="16"/>
      <c r="I81" s="14" t="str">
        <f t="shared" si="13"/>
        <v>CITE PORT</v>
      </c>
      <c r="J81" s="29" t="s">
        <v>6</v>
      </c>
      <c r="K81" s="3" t="str">
        <f t="shared" si="14"/>
        <v/>
      </c>
      <c r="L81" s="3" t="str">
        <f t="shared" si="15"/>
        <v/>
      </c>
    </row>
    <row r="82" spans="2:12" ht="46.5">
      <c r="B82" s="84"/>
      <c r="C82" s="12" t="s">
        <v>4</v>
      </c>
      <c r="D82" s="13" t="s">
        <v>5</v>
      </c>
      <c r="E82" s="21" t="s">
        <v>22</v>
      </c>
      <c r="F82" s="14" t="str">
        <f t="shared" si="12"/>
        <v>RADIDIOU LEONA</v>
      </c>
      <c r="G82" s="16"/>
      <c r="H82" s="16"/>
      <c r="I82" s="14" t="str">
        <f t="shared" si="13"/>
        <v>VILLE DE DAKAR</v>
      </c>
      <c r="J82" s="29" t="s">
        <v>27</v>
      </c>
      <c r="K82" s="3" t="str">
        <f t="shared" si="14"/>
        <v/>
      </c>
      <c r="L82" s="3" t="str">
        <f t="shared" si="15"/>
        <v/>
      </c>
    </row>
    <row r="83" spans="2:12" ht="47.25" thickBot="1">
      <c r="B83" s="85"/>
      <c r="C83" s="17" t="s">
        <v>4</v>
      </c>
      <c r="D83" s="18" t="s">
        <v>5</v>
      </c>
      <c r="E83" s="22" t="s">
        <v>10</v>
      </c>
      <c r="F83" s="19" t="str">
        <f t="shared" si="12"/>
        <v>YOFF</v>
      </c>
      <c r="G83" s="20"/>
      <c r="H83" s="20"/>
      <c r="I83" s="19" t="str">
        <f t="shared" si="13"/>
        <v>GOREE</v>
      </c>
      <c r="J83" s="30" t="s">
        <v>24</v>
      </c>
      <c r="K83" s="3" t="str">
        <f t="shared" si="14"/>
        <v/>
      </c>
      <c r="L83" s="3" t="str">
        <f t="shared" si="15"/>
        <v/>
      </c>
    </row>
    <row r="84" spans="2:12" ht="46.5">
      <c r="B84" s="83" t="s">
        <v>52</v>
      </c>
      <c r="C84" s="7" t="s">
        <v>4</v>
      </c>
      <c r="D84" s="8" t="s">
        <v>5</v>
      </c>
      <c r="E84" s="9" t="s">
        <v>6</v>
      </c>
      <c r="F84" s="10" t="str">
        <f t="shared" si="12"/>
        <v>CITE PORT</v>
      </c>
      <c r="G84" s="11"/>
      <c r="H84" s="11"/>
      <c r="I84" s="10" t="str">
        <f t="shared" si="13"/>
        <v>DARROU</v>
      </c>
      <c r="J84" s="24" t="s">
        <v>28</v>
      </c>
      <c r="K84" s="3" t="str">
        <f t="shared" si="14"/>
        <v/>
      </c>
      <c r="L84" s="3" t="str">
        <f t="shared" si="15"/>
        <v/>
      </c>
    </row>
    <row r="85" spans="2:12" ht="46.5">
      <c r="B85" s="84"/>
      <c r="C85" s="12" t="s">
        <v>4</v>
      </c>
      <c r="D85" s="13" t="s">
        <v>5</v>
      </c>
      <c r="E85" s="21" t="s">
        <v>9</v>
      </c>
      <c r="F85" s="14" t="str">
        <f t="shared" si="12"/>
        <v>CONACHAP</v>
      </c>
      <c r="G85" s="15"/>
      <c r="H85" s="15"/>
      <c r="I85" s="14" t="str">
        <f t="shared" si="13"/>
        <v>BARADA</v>
      </c>
      <c r="J85" s="29" t="s">
        <v>7</v>
      </c>
      <c r="K85" s="3" t="str">
        <f t="shared" si="14"/>
        <v/>
      </c>
      <c r="L85" s="3" t="str">
        <f t="shared" si="15"/>
        <v/>
      </c>
    </row>
    <row r="86" spans="2:12" ht="46.5">
      <c r="B86" s="84"/>
      <c r="C86" s="12" t="s">
        <v>4</v>
      </c>
      <c r="D86" s="13" t="s">
        <v>5</v>
      </c>
      <c r="E86" s="21" t="s">
        <v>21</v>
      </c>
      <c r="F86" s="14" t="str">
        <f t="shared" si="12"/>
        <v>DIOUBO</v>
      </c>
      <c r="G86" s="16"/>
      <c r="H86" s="16"/>
      <c r="I86" s="14" t="str">
        <f t="shared" si="13"/>
        <v>YOFF</v>
      </c>
      <c r="J86" s="29" t="s">
        <v>10</v>
      </c>
      <c r="K86" s="3" t="str">
        <f t="shared" si="14"/>
        <v/>
      </c>
      <c r="L86" s="3" t="str">
        <f t="shared" si="15"/>
        <v/>
      </c>
    </row>
    <row r="87" spans="2:12" ht="46.5">
      <c r="B87" s="84"/>
      <c r="C87" s="12" t="s">
        <v>4</v>
      </c>
      <c r="D87" s="13" t="s">
        <v>5</v>
      </c>
      <c r="E87" s="21" t="s">
        <v>24</v>
      </c>
      <c r="F87" s="14" t="str">
        <f t="shared" si="12"/>
        <v>GOREE</v>
      </c>
      <c r="G87" s="16"/>
      <c r="H87" s="16"/>
      <c r="I87" s="14" t="str">
        <f t="shared" si="13"/>
        <v>RADIDIOU LEONA</v>
      </c>
      <c r="J87" s="29" t="s">
        <v>22</v>
      </c>
      <c r="K87" s="3" t="str">
        <f t="shared" si="14"/>
        <v/>
      </c>
      <c r="L87" s="3" t="str">
        <f t="shared" si="15"/>
        <v/>
      </c>
    </row>
    <row r="88" spans="2:12" ht="47.25" thickBot="1">
      <c r="B88" s="85"/>
      <c r="C88" s="17" t="s">
        <v>4</v>
      </c>
      <c r="D88" s="18" t="s">
        <v>5</v>
      </c>
      <c r="E88" s="22" t="s">
        <v>27</v>
      </c>
      <c r="F88" s="19" t="str">
        <f t="shared" si="12"/>
        <v>VILLE DE DAKAR</v>
      </c>
      <c r="G88" s="20"/>
      <c r="H88" s="20"/>
      <c r="I88" s="19" t="str">
        <f t="shared" si="13"/>
        <v>GAALE GUI</v>
      </c>
      <c r="J88" s="30" t="s">
        <v>25</v>
      </c>
      <c r="K88" s="3" t="str">
        <f t="shared" si="14"/>
        <v/>
      </c>
      <c r="L88" s="3" t="str">
        <f t="shared" si="15"/>
        <v/>
      </c>
    </row>
    <row r="89" spans="2:12" ht="46.5">
      <c r="B89" s="83" t="s">
        <v>53</v>
      </c>
      <c r="C89" s="7" t="s">
        <v>4</v>
      </c>
      <c r="D89" s="8" t="s">
        <v>5</v>
      </c>
      <c r="E89" s="9" t="s">
        <v>7</v>
      </c>
      <c r="F89" s="10" t="str">
        <f t="shared" si="12"/>
        <v>BARADA</v>
      </c>
      <c r="G89" s="11"/>
      <c r="H89" s="11"/>
      <c r="I89" s="10" t="str">
        <f t="shared" si="13"/>
        <v>CITE PORT</v>
      </c>
      <c r="J89" s="24" t="s">
        <v>6</v>
      </c>
      <c r="K89" s="3" t="str">
        <f t="shared" si="14"/>
        <v/>
      </c>
      <c r="L89" s="3" t="str">
        <f t="shared" si="15"/>
        <v/>
      </c>
    </row>
    <row r="90" spans="2:12" ht="46.5">
      <c r="B90" s="84"/>
      <c r="C90" s="12" t="s">
        <v>4</v>
      </c>
      <c r="D90" s="13" t="s">
        <v>5</v>
      </c>
      <c r="E90" s="21" t="s">
        <v>28</v>
      </c>
      <c r="F90" s="14" t="str">
        <f t="shared" si="12"/>
        <v>DARROU</v>
      </c>
      <c r="G90" s="15"/>
      <c r="H90" s="15"/>
      <c r="I90" s="14" t="str">
        <f t="shared" si="13"/>
        <v>VILLE DE DAKAR</v>
      </c>
      <c r="J90" s="29" t="s">
        <v>27</v>
      </c>
      <c r="K90" s="3" t="str">
        <f t="shared" si="14"/>
        <v/>
      </c>
      <c r="L90" s="3" t="str">
        <f t="shared" si="15"/>
        <v/>
      </c>
    </row>
    <row r="91" spans="2:12" ht="46.5">
      <c r="B91" s="84"/>
      <c r="C91" s="12" t="s">
        <v>4</v>
      </c>
      <c r="D91" s="13" t="s">
        <v>5</v>
      </c>
      <c r="E91" s="21" t="s">
        <v>25</v>
      </c>
      <c r="F91" s="14" t="str">
        <f t="shared" si="12"/>
        <v>GAALE GUI</v>
      </c>
      <c r="G91" s="16"/>
      <c r="H91" s="16"/>
      <c r="I91" s="14" t="str">
        <f t="shared" si="13"/>
        <v>GOREE</v>
      </c>
      <c r="J91" s="29" t="s">
        <v>24</v>
      </c>
      <c r="K91" s="3" t="str">
        <f t="shared" si="14"/>
        <v/>
      </c>
      <c r="L91" s="3" t="str">
        <f t="shared" si="15"/>
        <v/>
      </c>
    </row>
    <row r="92" spans="2:12" ht="46.5">
      <c r="B92" s="84"/>
      <c r="C92" s="12" t="s">
        <v>4</v>
      </c>
      <c r="D92" s="13" t="s">
        <v>5</v>
      </c>
      <c r="E92" s="21" t="s">
        <v>22</v>
      </c>
      <c r="F92" s="14" t="str">
        <f t="shared" si="12"/>
        <v>RADIDIOU LEONA</v>
      </c>
      <c r="G92" s="16"/>
      <c r="H92" s="16"/>
      <c r="I92" s="14" t="str">
        <f t="shared" si="13"/>
        <v>DIOUBO</v>
      </c>
      <c r="J92" s="29" t="s">
        <v>21</v>
      </c>
      <c r="K92" s="3" t="str">
        <f t="shared" si="14"/>
        <v/>
      </c>
      <c r="L92" s="3" t="str">
        <f t="shared" si="15"/>
        <v/>
      </c>
    </row>
    <row r="93" spans="2:12" ht="47.25" thickBot="1">
      <c r="B93" s="85"/>
      <c r="C93" s="17" t="s">
        <v>4</v>
      </c>
      <c r="D93" s="18" t="s">
        <v>5</v>
      </c>
      <c r="E93" s="22" t="s">
        <v>10</v>
      </c>
      <c r="F93" s="19" t="str">
        <f t="shared" si="12"/>
        <v>YOFF</v>
      </c>
      <c r="G93" s="20"/>
      <c r="H93" s="20"/>
      <c r="I93" s="19" t="str">
        <f t="shared" si="13"/>
        <v>CONACHAP</v>
      </c>
      <c r="J93" s="30" t="s">
        <v>9</v>
      </c>
      <c r="K93" s="3" t="str">
        <f t="shared" si="14"/>
        <v/>
      </c>
      <c r="L93" s="3" t="str">
        <f t="shared" si="15"/>
        <v/>
      </c>
    </row>
  </sheetData>
  <mergeCells count="21">
    <mergeCell ref="B79:B83"/>
    <mergeCell ref="B84:B88"/>
    <mergeCell ref="B89:B93"/>
    <mergeCell ref="B49:B53"/>
    <mergeCell ref="B54:B58"/>
    <mergeCell ref="B59:B63"/>
    <mergeCell ref="B64:B68"/>
    <mergeCell ref="B69:B73"/>
    <mergeCell ref="B74:B78"/>
    <mergeCell ref="B19:B23"/>
    <mergeCell ref="B24:B28"/>
    <mergeCell ref="B29:B33"/>
    <mergeCell ref="B34:B38"/>
    <mergeCell ref="B39:B43"/>
    <mergeCell ref="B44:B48"/>
    <mergeCell ref="C3:J3"/>
    <mergeCell ref="O3:X3"/>
    <mergeCell ref="B4:B8"/>
    <mergeCell ref="O4:X4"/>
    <mergeCell ref="B9:B13"/>
    <mergeCell ref="B14:B18"/>
  </mergeCells>
  <pageMargins left="0.7" right="0.7" top="0.75" bottom="0.75" header="0.3" footer="0.3"/>
  <pageSetup paperSize="9" orientation="portrait" horizontalDpi="300" verticalDpi="30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A8BF60-93A0-4CBB-93C1-703CC1D5CD2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10</vt:i4>
      </vt:variant>
    </vt:vector>
  </HeadingPairs>
  <TitlesOfParts>
    <vt:vector size="10" baseType="lpstr">
      <vt:lpstr>PUBLICATION-UVD-bureau</vt:lpstr>
      <vt:lpstr>ACCEUIL</vt:lpstr>
      <vt:lpstr>ZONE PARCELLES-GUEDIAWAYE</vt:lpstr>
      <vt:lpstr>ZONE PIKINE-RUFISQUE</vt:lpstr>
      <vt:lpstr>ZONE KHAR YALLA-GRD YOFF</vt:lpstr>
      <vt:lpstr>ZONE SICAP-FASS</vt:lpstr>
      <vt:lpstr>PUBLICATION</vt:lpstr>
      <vt:lpstr>STATS</vt:lpstr>
      <vt:lpstr>TESTE 20 EQUIPES</vt:lpstr>
      <vt:lpstr>TESTE 14 EQUIPES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NDIAYE</dc:creator>
  <cp:lastModifiedBy>Aronna NDIAYE</cp:lastModifiedBy>
  <cp:lastPrinted>2021-07-09T17:04:00Z</cp:lastPrinted>
  <dcterms:created xsi:type="dcterms:W3CDTF">2021-07-07T17:01:00Z</dcterms:created>
  <dcterms:modified xsi:type="dcterms:W3CDTF">2024-03-15T00:01:12Z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0C7A5B2E0E7843E99A11CFA6C6FD87B6</vt:lpwstr>
  </property>
  <property fmtid="{D5CDD505-2E9C-101B-9397-08002B2CF9AE}" pid="3" name="KSOProductBuildVer">
    <vt:lpwstr>1036-12.2.0.13359</vt:lpwstr>
  </property>
  <property fmtid="{D5CDD505-2E9C-101B-9397-08002B2CF9AE}" pid="4" name="KSOReadingLayout">
    <vt:bool>false</vt:bool>
  </property>
</Properties>
</file>