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arnau\Desktop\"/>
    </mc:Choice>
  </mc:AlternateContent>
  <xr:revisionPtr revIDLastSave="0" documentId="8_{EFFDDB92-1DA7-4E85-BBEA-AD13BAF77ADB}" xr6:coauthVersionLast="47" xr6:coauthVersionMax="47" xr10:uidLastSave="{00000000-0000-0000-0000-000000000000}"/>
  <bookViews>
    <workbookView xWindow="-120" yWindow="-120" windowWidth="23280" windowHeight="14880" activeTab="1" xr2:uid="{4EFC0BBE-AF93-4B88-8794-BA5DBCB66FF8}"/>
  </bookViews>
  <sheets>
    <sheet name="Juillet " sheetId="6" r:id="rId1"/>
    <sheet name="Aout" sheetId="7" r:id="rId2"/>
    <sheet name="Feuil2" sheetId="2" r:id="rId3"/>
  </sheets>
  <definedNames>
    <definedName name="_xlnm._FilterDatabase" localSheetId="1" hidden="1">Aout!$A$1:$L$22</definedName>
    <definedName name="_xlnm._FilterDatabase" localSheetId="0" hidden="1">'Juillet '!$A$1:$L$1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4" i="7" l="1"/>
  <c r="H5" i="6"/>
  <c r="H8" i="6"/>
  <c r="H9" i="6"/>
  <c r="H14" i="6"/>
  <c r="H17" i="6"/>
  <c r="H18" i="6"/>
  <c r="K7" i="7"/>
  <c r="H13" i="7"/>
  <c r="H2" i="7"/>
  <c r="H18" i="7"/>
  <c r="H21" i="7"/>
  <c r="H22" i="7"/>
  <c r="I12" i="7"/>
  <c r="I7" i="7"/>
  <c r="I22" i="7"/>
  <c r="I24" i="7" s="1"/>
  <c r="I17" i="7"/>
  <c r="I2" i="7"/>
  <c r="F19" i="7"/>
  <c r="H19" i="7" s="1"/>
  <c r="F20" i="7"/>
  <c r="H20" i="7" s="1"/>
  <c r="F21" i="7"/>
  <c r="F22" i="7"/>
  <c r="F18" i="7"/>
  <c r="F17" i="7"/>
  <c r="H17" i="7" s="1"/>
  <c r="J16" i="7"/>
  <c r="F16" i="7"/>
  <c r="H16" i="7" s="1"/>
  <c r="F15" i="7"/>
  <c r="H15" i="7" s="1"/>
  <c r="F14" i="7"/>
  <c r="H14" i="7" s="1"/>
  <c r="F13" i="7"/>
  <c r="F12" i="7"/>
  <c r="F11" i="7"/>
  <c r="F10" i="7"/>
  <c r="F8" i="7"/>
  <c r="F7" i="7"/>
  <c r="F6" i="7"/>
  <c r="F5" i="7"/>
  <c r="F4" i="7"/>
  <c r="F3" i="7"/>
  <c r="F2" i="7"/>
  <c r="J22" i="6"/>
  <c r="J23" i="6"/>
  <c r="J21" i="6"/>
  <c r="I24" i="6"/>
  <c r="I20" i="6"/>
  <c r="I15" i="6"/>
  <c r="I10" i="6"/>
  <c r="I5" i="6"/>
  <c r="F22" i="6"/>
  <c r="H22" i="6" s="1"/>
  <c r="F23" i="6"/>
  <c r="H23" i="6" s="1"/>
  <c r="F24" i="6"/>
  <c r="H24" i="6" s="1"/>
  <c r="J6" i="6"/>
  <c r="J7" i="6"/>
  <c r="J8" i="6"/>
  <c r="J9" i="6"/>
  <c r="J11" i="6"/>
  <c r="J12" i="6"/>
  <c r="J13" i="6"/>
  <c r="J14" i="6"/>
  <c r="J16" i="6"/>
  <c r="J17" i="6"/>
  <c r="J18" i="6"/>
  <c r="J19" i="6"/>
  <c r="F21" i="6"/>
  <c r="H21" i="6" s="1"/>
  <c r="F20" i="6"/>
  <c r="H20" i="6" s="1"/>
  <c r="F19" i="6"/>
  <c r="H19" i="6" s="1"/>
  <c r="F18" i="6"/>
  <c r="F17" i="6"/>
  <c r="F16" i="6"/>
  <c r="H16" i="6" s="1"/>
  <c r="F15" i="6"/>
  <c r="H15" i="6" s="1"/>
  <c r="F14" i="6"/>
  <c r="F13" i="6"/>
  <c r="H13" i="6" s="1"/>
  <c r="F12" i="6"/>
  <c r="H12" i="6" s="1"/>
  <c r="F10" i="6"/>
  <c r="H10" i="6" s="1"/>
  <c r="F9" i="6"/>
  <c r="F8" i="6"/>
  <c r="F7" i="6"/>
  <c r="H7" i="6" s="1"/>
  <c r="F6" i="6"/>
  <c r="H6" i="6" s="1"/>
  <c r="F5" i="6"/>
  <c r="F4" i="6"/>
  <c r="H4" i="6" s="1"/>
  <c r="F3" i="6"/>
  <c r="H3" i="6" s="1"/>
  <c r="F2" i="6"/>
  <c r="H2" i="6" s="1"/>
  <c r="J7" i="7" l="1"/>
  <c r="K2" i="7"/>
  <c r="K17" i="7"/>
  <c r="J17" i="7" s="1"/>
  <c r="K22" i="7"/>
  <c r="J22" i="7" s="1"/>
  <c r="K12" i="7"/>
  <c r="J12" i="7" s="1"/>
  <c r="J15" i="7"/>
  <c r="K20" i="6"/>
  <c r="J20" i="6" s="1"/>
  <c r="K24" i="6"/>
  <c r="I26" i="6"/>
  <c r="I26" i="7" s="1"/>
  <c r="K15" i="6"/>
  <c r="K5" i="6"/>
  <c r="K10" i="6"/>
  <c r="J10" i="6" s="1"/>
  <c r="J15" i="6" l="1"/>
  <c r="K26" i="6"/>
  <c r="J5" i="6"/>
  <c r="J24" i="6"/>
  <c r="K26" i="7" l="1"/>
  <c r="J26" i="6"/>
  <c r="L26" i="6" s="1"/>
  <c r="L2" i="7" s="1"/>
  <c r="J2" i="7"/>
  <c r="J24" i="7" s="1"/>
  <c r="L24" i="7" l="1"/>
  <c r="J26" i="7"/>
</calcChain>
</file>

<file path=xl/sharedStrings.xml><?xml version="1.0" encoding="utf-8"?>
<sst xmlns="http://schemas.openxmlformats.org/spreadsheetml/2006/main" count="118" uniqueCount="24">
  <si>
    <t>Date</t>
  </si>
  <si>
    <t>Jour</t>
  </si>
  <si>
    <t>Type de Jour</t>
  </si>
  <si>
    <t>Heure d'arrivée</t>
  </si>
  <si>
    <t>Heure de départ</t>
  </si>
  <si>
    <t xml:space="preserve"> Heures Effectuées</t>
  </si>
  <si>
    <t>lundi</t>
  </si>
  <si>
    <t>Normal</t>
  </si>
  <si>
    <t>Hors Contrat</t>
  </si>
  <si>
    <t>Congé</t>
  </si>
  <si>
    <t>Mardi</t>
  </si>
  <si>
    <t>Mercredi</t>
  </si>
  <si>
    <t>Jeudi</t>
  </si>
  <si>
    <t>Vendredi</t>
  </si>
  <si>
    <t>Lundi</t>
  </si>
  <si>
    <t>Heures
 Quotidienne</t>
  </si>
  <si>
    <t>Ecart</t>
  </si>
  <si>
    <t>Ecart +-</t>
  </si>
  <si>
    <t>Total Juillet</t>
  </si>
  <si>
    <t>Heures
 Prévues Sem</t>
  </si>
  <si>
    <t>Total 
Réal Sem</t>
  </si>
  <si>
    <t>Total Aout</t>
  </si>
  <si>
    <t>Total Juillet/Aout</t>
  </si>
  <si>
    <t>Heure Annuelle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</si>
</sst>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h]"/>
    <numFmt numFmtId="166" formatCode="[h]:mm"/>
    <numFmt numFmtId="167" formatCode="d/m/yy;@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46" fontId="0" fillId="0" borderId="1" xfId="0" applyNumberFormat="1" applyBorder="1" applyAlignment="1">
      <alignment horizontal="center" vertical="center"/>
    </xf>
    <xf numFmtId="0" fontId="3" fillId="0" borderId="1" xfId="0" applyFont="1" applyBorder="1"/>
    <xf numFmtId="164" fontId="3" fillId="0" borderId="1" xfId="0" applyNumberFormat="1" applyFont="1" applyBorder="1" applyAlignment="1">
      <alignment horizontal="center"/>
    </xf>
    <xf numFmtId="166" fontId="2" fillId="3" borderId="0" xfId="0" applyNumberFormat="1" applyFont="1" applyFill="1" applyAlignment="1">
      <alignment horizontal="center" vertical="center"/>
    </xf>
    <xf numFmtId="165" fontId="2" fillId="3" borderId="0" xfId="0" applyNumberFormat="1" applyFon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0" fontId="0" fillId="2" borderId="9" xfId="0" applyFill="1" applyBorder="1"/>
    <xf numFmtId="164" fontId="0" fillId="2" borderId="9" xfId="0" applyNumberFormat="1" applyFill="1" applyBorder="1" applyAlignment="1">
      <alignment horizontal="center"/>
    </xf>
    <xf numFmtId="166" fontId="0" fillId="2" borderId="9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46" fontId="0" fillId="4" borderId="5" xfId="0" applyNumberFormat="1" applyFill="1" applyBorder="1" applyAlignment="1">
      <alignment horizontal="center" vertical="center" wrapText="1"/>
    </xf>
    <xf numFmtId="166" fontId="0" fillId="0" borderId="9" xfId="0" applyNumberFormat="1" applyBorder="1" applyAlignment="1">
      <alignment horizontal="center" vertical="center"/>
    </xf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5" fillId="0" borderId="1" xfId="0" applyFont="1" applyBorder="1"/>
    <xf numFmtId="164" fontId="5" fillId="0" borderId="1" xfId="0" applyNumberFormat="1" applyFont="1" applyBorder="1" applyAlignment="1">
      <alignment horizontal="center"/>
    </xf>
    <xf numFmtId="167" fontId="0" fillId="0" borderId="0" xfId="0" applyNumberFormat="1" applyAlignment="1">
      <alignment horizontal="center" vertical="center"/>
    </xf>
    <xf numFmtId="167" fontId="2" fillId="3" borderId="0" xfId="0" applyNumberFormat="1" applyFont="1" applyFill="1"/>
    <xf numFmtId="167" fontId="2" fillId="3" borderId="2" xfId="0" applyNumberFormat="1" applyFont="1" applyFill="1" applyBorder="1"/>
    <xf numFmtId="166" fontId="2" fillId="3" borderId="11" xfId="0" applyNumberFormat="1" applyFont="1" applyFill="1" applyBorder="1" applyAlignment="1">
      <alignment horizontal="center" vertical="center"/>
    </xf>
    <xf numFmtId="166" fontId="2" fillId="3" borderId="12" xfId="0" applyNumberFormat="1" applyFont="1" applyFill="1" applyBorder="1" applyAlignment="1">
      <alignment horizontal="center" vertical="center"/>
    </xf>
    <xf numFmtId="165" fontId="2" fillId="3" borderId="13" xfId="0" applyNumberFormat="1" applyFont="1" applyFill="1" applyBorder="1" applyAlignment="1">
      <alignment horizontal="center" vertical="center"/>
    </xf>
    <xf numFmtId="166" fontId="2" fillId="3" borderId="13" xfId="0" applyNumberFormat="1" applyFont="1" applyFill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167" fontId="3" fillId="0" borderId="6" xfId="0" applyNumberFormat="1" applyFont="1" applyBorder="1" applyAlignment="1">
      <alignment horizontal="center" vertical="center"/>
    </xf>
    <xf numFmtId="167" fontId="0" fillId="2" borderId="8" xfId="0" applyNumberFormat="1" applyFill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167" fontId="5" fillId="0" borderId="6" xfId="0" applyNumberFormat="1" applyFont="1" applyBorder="1" applyAlignment="1">
      <alignment horizontal="center" vertical="center"/>
    </xf>
    <xf numFmtId="165" fontId="2" fillId="5" borderId="7" xfId="0" applyNumberFormat="1" applyFont="1" applyFill="1" applyBorder="1" applyAlignment="1">
      <alignment horizontal="center" vertical="center"/>
    </xf>
    <xf numFmtId="167" fontId="4" fillId="4" borderId="3" xfId="0" applyNumberFormat="1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 wrapText="1"/>
    </xf>
    <xf numFmtId="166" fontId="4" fillId="4" borderId="4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46" fontId="4" fillId="4" borderId="5" xfId="0" applyNumberFormat="1" applyFont="1" applyFill="1" applyBorder="1" applyAlignment="1">
      <alignment horizontal="center" vertical="center" wrapText="1"/>
    </xf>
    <xf numFmtId="167" fontId="2" fillId="3" borderId="11" xfId="0" applyNumberFormat="1" applyFont="1" applyFill="1" applyBorder="1" applyAlignment="1">
      <alignment horizontal="left"/>
    </xf>
    <xf numFmtId="167" fontId="2" fillId="3" borderId="13" xfId="0" applyNumberFormat="1" applyFont="1" applyFill="1" applyBorder="1" applyAlignment="1">
      <alignment horizontal="left"/>
    </xf>
  </cellXfs>
  <cellStyles count="1">
    <cellStyle name="Normal" xfId="0" builtinId="0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848EF-78ED-4FDB-BC13-F777F61DBF78}">
  <dimension ref="A1:L26"/>
  <sheetViews>
    <sheetView zoomScale="106" zoomScaleNormal="106" workbookViewId="0">
      <selection activeCell="F29" sqref="F29"/>
    </sheetView>
  </sheetViews>
  <sheetFormatPr baseColWidth="10" defaultRowHeight="15" x14ac:dyDescent="0.25"/>
  <cols>
    <col min="1" max="1" width="11.7109375" style="29" customWidth="1"/>
    <col min="3" max="3" width="12.7109375" bestFit="1" customWidth="1"/>
    <col min="4" max="4" width="15.28515625" style="3" bestFit="1" customWidth="1"/>
    <col min="5" max="5" width="16" style="3" bestFit="1" customWidth="1"/>
    <col min="6" max="6" width="17.7109375" style="3" bestFit="1" customWidth="1"/>
    <col min="7" max="7" width="18.140625" style="1" customWidth="1"/>
    <col min="8" max="8" width="11.42578125" style="2"/>
    <col min="9" max="9" width="15.28515625" style="7" bestFit="1" customWidth="1"/>
    <col min="10" max="10" width="11.42578125" style="4"/>
    <col min="11" max="11" width="11.42578125" style="5"/>
    <col min="12" max="12" width="11.42578125" style="4"/>
  </cols>
  <sheetData>
    <row r="1" spans="1:12" s="4" customFormat="1" ht="30" x14ac:dyDescent="0.25">
      <c r="A1" s="43" t="s">
        <v>0</v>
      </c>
      <c r="B1" s="44" t="s">
        <v>1</v>
      </c>
      <c r="C1" s="44" t="s">
        <v>2</v>
      </c>
      <c r="D1" s="45" t="s">
        <v>3</v>
      </c>
      <c r="E1" s="45" t="s">
        <v>4</v>
      </c>
      <c r="F1" s="45" t="s">
        <v>5</v>
      </c>
      <c r="G1" s="46" t="s">
        <v>15</v>
      </c>
      <c r="H1" s="45" t="s">
        <v>16</v>
      </c>
      <c r="I1" s="47" t="s">
        <v>19</v>
      </c>
      <c r="J1" s="48" t="s">
        <v>20</v>
      </c>
      <c r="K1" s="44" t="s">
        <v>17</v>
      </c>
      <c r="L1" s="49" t="s">
        <v>23</v>
      </c>
    </row>
    <row r="2" spans="1:12" x14ac:dyDescent="0.25">
      <c r="A2" s="36">
        <v>44377</v>
      </c>
      <c r="B2" s="9" t="s">
        <v>10</v>
      </c>
      <c r="C2" s="9" t="s">
        <v>7</v>
      </c>
      <c r="D2" s="10">
        <v>0.29166666666666669</v>
      </c>
      <c r="E2" s="10">
        <v>0.70833333333333337</v>
      </c>
      <c r="F2" s="10">
        <f t="shared" ref="F2:F10" si="0">E2-D2</f>
        <v>0.41666666666666669</v>
      </c>
      <c r="G2" s="10">
        <v>0.375</v>
      </c>
      <c r="H2" s="10">
        <f t="shared" ref="H2:H10" si="1">F2-$G$2</f>
        <v>4.1666666666666685E-2</v>
      </c>
      <c r="I2" s="11"/>
      <c r="J2" s="8"/>
      <c r="K2" s="12"/>
      <c r="L2" s="42">
        <v>76.875</v>
      </c>
    </row>
    <row r="3" spans="1:12" x14ac:dyDescent="0.25">
      <c r="A3" s="36">
        <v>44378</v>
      </c>
      <c r="B3" s="9" t="s">
        <v>11</v>
      </c>
      <c r="C3" s="9" t="s">
        <v>7</v>
      </c>
      <c r="D3" s="10">
        <v>0.30208333333333331</v>
      </c>
      <c r="E3" s="10">
        <v>0.5</v>
      </c>
      <c r="F3" s="10">
        <f t="shared" si="0"/>
        <v>0.19791666666666669</v>
      </c>
      <c r="G3" s="10">
        <v>0.375</v>
      </c>
      <c r="H3" s="10">
        <f t="shared" si="1"/>
        <v>-0.17708333333333331</v>
      </c>
      <c r="I3" s="11"/>
      <c r="J3" s="8"/>
      <c r="K3" s="12"/>
      <c r="L3" s="17"/>
    </row>
    <row r="4" spans="1:12" x14ac:dyDescent="0.25">
      <c r="A4" s="36">
        <v>44379</v>
      </c>
      <c r="B4" s="9" t="s">
        <v>12</v>
      </c>
      <c r="C4" s="9" t="s">
        <v>7</v>
      </c>
      <c r="D4" s="10">
        <v>0.3125</v>
      </c>
      <c r="E4" s="10">
        <v>0.71875</v>
      </c>
      <c r="F4" s="10">
        <f t="shared" si="0"/>
        <v>0.40625</v>
      </c>
      <c r="G4" s="10">
        <v>0.375</v>
      </c>
      <c r="H4" s="10">
        <f t="shared" si="1"/>
        <v>3.125E-2</v>
      </c>
      <c r="I4" s="11"/>
      <c r="J4" s="8"/>
      <c r="K4" s="12"/>
      <c r="L4" s="17"/>
    </row>
    <row r="5" spans="1:12" x14ac:dyDescent="0.25">
      <c r="A5" s="36">
        <v>44380</v>
      </c>
      <c r="B5" s="9" t="s">
        <v>13</v>
      </c>
      <c r="C5" s="9" t="s">
        <v>7</v>
      </c>
      <c r="D5" s="10">
        <v>0.33333333333333331</v>
      </c>
      <c r="E5" s="10">
        <v>0.69791666666666663</v>
      </c>
      <c r="F5" s="10">
        <f t="shared" si="0"/>
        <v>0.36458333333333331</v>
      </c>
      <c r="G5" s="10">
        <v>0.375</v>
      </c>
      <c r="H5" s="10">
        <f t="shared" si="1"/>
        <v>-1.0416666666666685E-2</v>
      </c>
      <c r="I5" s="11">
        <f>G2+G3+G4+G5</f>
        <v>1.5</v>
      </c>
      <c r="J5" s="11">
        <f t="shared" ref="J5:J20" si="2">IF(I5+K5=0,"",I5+K5)</f>
        <v>1.3854166666666667</v>
      </c>
      <c r="K5" s="11">
        <f>SUM(H2:H5)</f>
        <v>-0.11458333333333331</v>
      </c>
      <c r="L5" s="17"/>
    </row>
    <row r="6" spans="1:12" x14ac:dyDescent="0.25">
      <c r="A6" s="36">
        <v>44383</v>
      </c>
      <c r="B6" s="9" t="s">
        <v>14</v>
      </c>
      <c r="C6" s="9" t="s">
        <v>7</v>
      </c>
      <c r="D6" s="10">
        <v>0.29166666666666669</v>
      </c>
      <c r="E6" s="10">
        <v>0.72916666666666663</v>
      </c>
      <c r="F6" s="10">
        <f t="shared" si="0"/>
        <v>0.43749999999999994</v>
      </c>
      <c r="G6" s="10">
        <v>0.375</v>
      </c>
      <c r="H6" s="10">
        <f t="shared" si="1"/>
        <v>6.2499999999999944E-2</v>
      </c>
      <c r="I6" s="11"/>
      <c r="J6" s="11" t="str">
        <f t="shared" si="2"/>
        <v/>
      </c>
      <c r="K6" s="12"/>
      <c r="L6" s="17"/>
    </row>
    <row r="7" spans="1:12" x14ac:dyDescent="0.25">
      <c r="A7" s="36">
        <v>44384</v>
      </c>
      <c r="B7" s="9" t="s">
        <v>10</v>
      </c>
      <c r="C7" s="9" t="s">
        <v>7</v>
      </c>
      <c r="D7" s="10">
        <v>0.29166666666666669</v>
      </c>
      <c r="E7" s="10">
        <v>0.71875</v>
      </c>
      <c r="F7" s="10">
        <f t="shared" si="0"/>
        <v>0.42708333333333331</v>
      </c>
      <c r="G7" s="10">
        <v>0.375</v>
      </c>
      <c r="H7" s="10">
        <f t="shared" si="1"/>
        <v>5.2083333333333315E-2</v>
      </c>
      <c r="I7" s="11"/>
      <c r="J7" s="11" t="str">
        <f t="shared" si="2"/>
        <v/>
      </c>
      <c r="K7" s="12"/>
      <c r="L7" s="17"/>
    </row>
    <row r="8" spans="1:12" x14ac:dyDescent="0.25">
      <c r="A8" s="36">
        <v>44385</v>
      </c>
      <c r="B8" s="9" t="s">
        <v>11</v>
      </c>
      <c r="C8" s="9" t="s">
        <v>7</v>
      </c>
      <c r="D8" s="10">
        <v>0.30208333333333331</v>
      </c>
      <c r="E8" s="10">
        <v>0.70833333333333337</v>
      </c>
      <c r="F8" s="10">
        <f t="shared" si="0"/>
        <v>0.40625000000000006</v>
      </c>
      <c r="G8" s="10">
        <v>0.375</v>
      </c>
      <c r="H8" s="10">
        <f t="shared" si="1"/>
        <v>3.1250000000000056E-2</v>
      </c>
      <c r="I8" s="11"/>
      <c r="J8" s="11" t="str">
        <f t="shared" si="2"/>
        <v/>
      </c>
      <c r="K8" s="12"/>
      <c r="L8" s="17"/>
    </row>
    <row r="9" spans="1:12" x14ac:dyDescent="0.25">
      <c r="A9" s="36">
        <v>44386</v>
      </c>
      <c r="B9" s="9" t="s">
        <v>12</v>
      </c>
      <c r="C9" s="9" t="s">
        <v>7</v>
      </c>
      <c r="D9" s="10">
        <v>0.2986111111111111</v>
      </c>
      <c r="E9" s="10">
        <v>0.71527777777777779</v>
      </c>
      <c r="F9" s="10">
        <f t="shared" si="0"/>
        <v>0.41666666666666669</v>
      </c>
      <c r="G9" s="10">
        <v>0.375</v>
      </c>
      <c r="H9" s="10">
        <f t="shared" si="1"/>
        <v>4.1666666666666685E-2</v>
      </c>
      <c r="I9" s="11"/>
      <c r="J9" s="11" t="str">
        <f t="shared" si="2"/>
        <v/>
      </c>
      <c r="K9" s="12"/>
      <c r="L9" s="17"/>
    </row>
    <row r="10" spans="1:12" x14ac:dyDescent="0.25">
      <c r="A10" s="36">
        <v>44387</v>
      </c>
      <c r="B10" s="9" t="s">
        <v>13</v>
      </c>
      <c r="C10" s="9" t="s">
        <v>7</v>
      </c>
      <c r="D10" s="10">
        <v>0.2951388888888889</v>
      </c>
      <c r="E10" s="10">
        <v>0.70833333333333337</v>
      </c>
      <c r="F10" s="10">
        <f t="shared" si="0"/>
        <v>0.41319444444444448</v>
      </c>
      <c r="G10" s="10">
        <v>0.375</v>
      </c>
      <c r="H10" s="10">
        <f t="shared" si="1"/>
        <v>3.8194444444444475E-2</v>
      </c>
      <c r="I10" s="11">
        <f>G6+G7+G8+G9+G10</f>
        <v>1.875</v>
      </c>
      <c r="J10" s="11">
        <f t="shared" si="2"/>
        <v>2.1006944444444446</v>
      </c>
      <c r="K10" s="11">
        <f>SUM(H6:H10)</f>
        <v>0.22569444444444448</v>
      </c>
      <c r="L10" s="17"/>
    </row>
    <row r="11" spans="1:12" x14ac:dyDescent="0.25">
      <c r="A11" s="37">
        <v>44390</v>
      </c>
      <c r="B11" s="13" t="s">
        <v>14</v>
      </c>
      <c r="C11" s="13" t="s">
        <v>7</v>
      </c>
      <c r="D11" s="14">
        <v>0</v>
      </c>
      <c r="E11" s="14">
        <v>0</v>
      </c>
      <c r="F11" s="14">
        <v>0</v>
      </c>
      <c r="G11" s="14">
        <v>0</v>
      </c>
      <c r="H11" s="14">
        <v>0</v>
      </c>
      <c r="I11" s="11"/>
      <c r="J11" s="11" t="str">
        <f t="shared" si="2"/>
        <v/>
      </c>
      <c r="K11" s="12"/>
      <c r="L11" s="17"/>
    </row>
    <row r="12" spans="1:12" x14ac:dyDescent="0.25">
      <c r="A12" s="36">
        <v>44391</v>
      </c>
      <c r="B12" s="9" t="s">
        <v>10</v>
      </c>
      <c r="C12" s="9" t="s">
        <v>7</v>
      </c>
      <c r="D12" s="10">
        <v>0.3125</v>
      </c>
      <c r="E12" s="10">
        <v>0.70833333333333337</v>
      </c>
      <c r="F12" s="10">
        <f t="shared" ref="F12:F21" si="3">E12-D12</f>
        <v>0.39583333333333337</v>
      </c>
      <c r="G12" s="10">
        <v>0.375</v>
      </c>
      <c r="H12" s="10">
        <f t="shared" ref="H12:H24" si="4">F12-$G$2</f>
        <v>2.083333333333337E-2</v>
      </c>
      <c r="I12" s="11"/>
      <c r="J12" s="11" t="str">
        <f t="shared" si="2"/>
        <v/>
      </c>
      <c r="K12" s="12"/>
      <c r="L12" s="17"/>
    </row>
    <row r="13" spans="1:12" x14ac:dyDescent="0.25">
      <c r="A13" s="36">
        <v>44392</v>
      </c>
      <c r="B13" s="9" t="s">
        <v>11</v>
      </c>
      <c r="C13" s="9" t="s">
        <v>7</v>
      </c>
      <c r="D13" s="10">
        <v>0.3125</v>
      </c>
      <c r="E13" s="10">
        <v>0.69444444444444442</v>
      </c>
      <c r="F13" s="10">
        <f t="shared" si="3"/>
        <v>0.38194444444444442</v>
      </c>
      <c r="G13" s="10">
        <v>0.375</v>
      </c>
      <c r="H13" s="10">
        <f t="shared" si="4"/>
        <v>6.9444444444444198E-3</v>
      </c>
      <c r="I13" s="11"/>
      <c r="J13" s="11" t="str">
        <f t="shared" si="2"/>
        <v/>
      </c>
      <c r="K13" s="12"/>
      <c r="L13" s="17"/>
    </row>
    <row r="14" spans="1:12" x14ac:dyDescent="0.25">
      <c r="A14" s="36">
        <v>44393</v>
      </c>
      <c r="B14" s="9" t="s">
        <v>12</v>
      </c>
      <c r="C14" s="9" t="s">
        <v>7</v>
      </c>
      <c r="D14" s="10">
        <v>0.3125</v>
      </c>
      <c r="E14" s="10">
        <v>0.70833333333333337</v>
      </c>
      <c r="F14" s="10">
        <f t="shared" si="3"/>
        <v>0.39583333333333337</v>
      </c>
      <c r="G14" s="10">
        <v>0.375</v>
      </c>
      <c r="H14" s="10">
        <f t="shared" si="4"/>
        <v>2.083333333333337E-2</v>
      </c>
      <c r="I14" s="11"/>
      <c r="J14" s="11" t="str">
        <f t="shared" si="2"/>
        <v/>
      </c>
      <c r="K14" s="12"/>
      <c r="L14" s="17"/>
    </row>
    <row r="15" spans="1:12" x14ac:dyDescent="0.25">
      <c r="A15" s="36">
        <v>44394</v>
      </c>
      <c r="B15" s="9" t="s">
        <v>13</v>
      </c>
      <c r="C15" s="9" t="s">
        <v>7</v>
      </c>
      <c r="D15" s="10">
        <v>0.3125</v>
      </c>
      <c r="E15" s="10">
        <v>0.66666666666666663</v>
      </c>
      <c r="F15" s="10">
        <f t="shared" si="3"/>
        <v>0.35416666666666663</v>
      </c>
      <c r="G15" s="10">
        <v>0.375</v>
      </c>
      <c r="H15" s="10">
        <f t="shared" si="4"/>
        <v>-2.083333333333337E-2</v>
      </c>
      <c r="I15" s="11">
        <f>G11+G12+G13+G14+G15</f>
        <v>1.5</v>
      </c>
      <c r="J15" s="11">
        <f t="shared" si="2"/>
        <v>1.5277777777777777</v>
      </c>
      <c r="K15" s="11">
        <f>SUM(H11:H15)</f>
        <v>2.777777777777779E-2</v>
      </c>
      <c r="L15" s="17"/>
    </row>
    <row r="16" spans="1:12" x14ac:dyDescent="0.25">
      <c r="A16" s="36">
        <v>44397</v>
      </c>
      <c r="B16" s="9" t="s">
        <v>14</v>
      </c>
      <c r="C16" s="9" t="s">
        <v>7</v>
      </c>
      <c r="D16" s="10">
        <v>0.30208333333333331</v>
      </c>
      <c r="E16" s="10">
        <v>0.67708333333333337</v>
      </c>
      <c r="F16" s="10">
        <f t="shared" si="3"/>
        <v>0.37500000000000006</v>
      </c>
      <c r="G16" s="10">
        <v>0.375</v>
      </c>
      <c r="H16" s="10">
        <f t="shared" si="4"/>
        <v>0</v>
      </c>
      <c r="I16" s="11"/>
      <c r="J16" s="11" t="str">
        <f t="shared" si="2"/>
        <v/>
      </c>
      <c r="K16" s="12"/>
      <c r="L16" s="17"/>
    </row>
    <row r="17" spans="1:12" x14ac:dyDescent="0.25">
      <c r="A17" s="36">
        <v>44398</v>
      </c>
      <c r="B17" s="9" t="s">
        <v>10</v>
      </c>
      <c r="C17" s="9" t="s">
        <v>7</v>
      </c>
      <c r="D17" s="10">
        <v>0.29166666666666669</v>
      </c>
      <c r="E17" s="10">
        <v>0.6875</v>
      </c>
      <c r="F17" s="10">
        <f t="shared" si="3"/>
        <v>0.39583333333333331</v>
      </c>
      <c r="G17" s="10">
        <v>0.375</v>
      </c>
      <c r="H17" s="10">
        <f t="shared" si="4"/>
        <v>2.0833333333333315E-2</v>
      </c>
      <c r="I17" s="11"/>
      <c r="J17" s="11" t="str">
        <f t="shared" si="2"/>
        <v/>
      </c>
      <c r="K17" s="12"/>
      <c r="L17" s="17"/>
    </row>
    <row r="18" spans="1:12" x14ac:dyDescent="0.25">
      <c r="A18" s="36">
        <v>44399</v>
      </c>
      <c r="B18" s="9" t="s">
        <v>11</v>
      </c>
      <c r="C18" s="9" t="s">
        <v>7</v>
      </c>
      <c r="D18" s="10">
        <v>0.32291666666666669</v>
      </c>
      <c r="E18" s="10">
        <v>0.71875</v>
      </c>
      <c r="F18" s="10">
        <f t="shared" si="3"/>
        <v>0.39583333333333331</v>
      </c>
      <c r="G18" s="10">
        <v>0.375</v>
      </c>
      <c r="H18" s="10">
        <f t="shared" si="4"/>
        <v>2.0833333333333315E-2</v>
      </c>
      <c r="I18" s="11"/>
      <c r="J18" s="11" t="str">
        <f t="shared" si="2"/>
        <v/>
      </c>
      <c r="K18" s="12"/>
      <c r="L18" s="17"/>
    </row>
    <row r="19" spans="1:12" x14ac:dyDescent="0.25">
      <c r="A19" s="36">
        <v>44400</v>
      </c>
      <c r="B19" s="9" t="s">
        <v>12</v>
      </c>
      <c r="C19" s="9" t="s">
        <v>7</v>
      </c>
      <c r="D19" s="10">
        <v>0.29166666666666669</v>
      </c>
      <c r="E19" s="10">
        <v>0.66666666666666663</v>
      </c>
      <c r="F19" s="10">
        <f t="shared" si="3"/>
        <v>0.37499999999999994</v>
      </c>
      <c r="G19" s="10">
        <v>0.375</v>
      </c>
      <c r="H19" s="10">
        <f t="shared" si="4"/>
        <v>0</v>
      </c>
      <c r="I19" s="11"/>
      <c r="J19" s="11" t="str">
        <f t="shared" si="2"/>
        <v/>
      </c>
      <c r="K19" s="12"/>
      <c r="L19" s="17"/>
    </row>
    <row r="20" spans="1:12" x14ac:dyDescent="0.25">
      <c r="A20" s="36">
        <v>44401</v>
      </c>
      <c r="B20" s="9" t="s">
        <v>13</v>
      </c>
      <c r="C20" s="9" t="s">
        <v>7</v>
      </c>
      <c r="D20" s="10">
        <v>0.29166666666666669</v>
      </c>
      <c r="E20" s="10">
        <v>0.625</v>
      </c>
      <c r="F20" s="10">
        <f t="shared" si="3"/>
        <v>0.33333333333333331</v>
      </c>
      <c r="G20" s="10">
        <v>0.375</v>
      </c>
      <c r="H20" s="10">
        <f t="shared" si="4"/>
        <v>-4.1666666666666685E-2</v>
      </c>
      <c r="I20" s="11">
        <f>G16+G17+G18+G19+G20</f>
        <v>1.875</v>
      </c>
      <c r="J20" s="11">
        <f t="shared" si="2"/>
        <v>1.875</v>
      </c>
      <c r="K20" s="11">
        <f>SUM(H16:H20)</f>
        <v>-5.5511151231257827E-17</v>
      </c>
      <c r="L20" s="18"/>
    </row>
    <row r="21" spans="1:12" x14ac:dyDescent="0.25">
      <c r="A21" s="36">
        <v>44404</v>
      </c>
      <c r="B21" s="9" t="s">
        <v>14</v>
      </c>
      <c r="C21" s="9" t="s">
        <v>7</v>
      </c>
      <c r="D21" s="10">
        <v>0.3125</v>
      </c>
      <c r="E21" s="10">
        <v>0.66666666666666696</v>
      </c>
      <c r="F21" s="10">
        <f t="shared" si="3"/>
        <v>0.35416666666666696</v>
      </c>
      <c r="G21" s="10">
        <v>0.375</v>
      </c>
      <c r="H21" s="10">
        <f t="shared" si="4"/>
        <v>-2.0833333333333037E-2</v>
      </c>
      <c r="I21" s="11"/>
      <c r="J21" s="11" t="str">
        <f t="shared" ref="J21:J24" si="5">IF(I21+K21=0,"",I21+K21)</f>
        <v/>
      </c>
      <c r="K21" s="11"/>
      <c r="L21" s="18"/>
    </row>
    <row r="22" spans="1:12" x14ac:dyDescent="0.25">
      <c r="A22" s="36">
        <v>44405</v>
      </c>
      <c r="B22" s="9" t="s">
        <v>10</v>
      </c>
      <c r="C22" s="9" t="s">
        <v>7</v>
      </c>
      <c r="D22" s="10">
        <v>0.3125</v>
      </c>
      <c r="E22" s="10">
        <v>0.70833333333333404</v>
      </c>
      <c r="F22" s="10">
        <f t="shared" ref="F22:F24" si="6">E22-D22</f>
        <v>0.39583333333333404</v>
      </c>
      <c r="G22" s="10">
        <v>0.375</v>
      </c>
      <c r="H22" s="10">
        <f t="shared" si="4"/>
        <v>2.0833333333334036E-2</v>
      </c>
      <c r="I22" s="11"/>
      <c r="J22" s="11" t="str">
        <f t="shared" si="5"/>
        <v/>
      </c>
      <c r="K22" s="12"/>
      <c r="L22" s="17"/>
    </row>
    <row r="23" spans="1:12" x14ac:dyDescent="0.25">
      <c r="A23" s="36">
        <v>44406</v>
      </c>
      <c r="B23" s="9" t="s">
        <v>11</v>
      </c>
      <c r="C23" s="9" t="s">
        <v>7</v>
      </c>
      <c r="D23" s="10">
        <v>0.3125</v>
      </c>
      <c r="E23" s="10">
        <v>0.66666666666666663</v>
      </c>
      <c r="F23" s="10">
        <f t="shared" si="6"/>
        <v>0.35416666666666663</v>
      </c>
      <c r="G23" s="10">
        <v>0.375</v>
      </c>
      <c r="H23" s="10">
        <f t="shared" si="4"/>
        <v>-2.083333333333337E-2</v>
      </c>
      <c r="I23" s="11"/>
      <c r="J23" s="11" t="str">
        <f t="shared" si="5"/>
        <v/>
      </c>
      <c r="K23" s="12"/>
      <c r="L23" s="17"/>
    </row>
    <row r="24" spans="1:12" ht="15.75" thickBot="1" x14ac:dyDescent="0.3">
      <c r="A24" s="38">
        <v>44407</v>
      </c>
      <c r="B24" s="19" t="s">
        <v>12</v>
      </c>
      <c r="C24" s="19" t="s">
        <v>7</v>
      </c>
      <c r="D24" s="20">
        <v>0.29166666666666669</v>
      </c>
      <c r="E24" s="20">
        <v>0.70833333333333337</v>
      </c>
      <c r="F24" s="20">
        <f t="shared" si="6"/>
        <v>0.41666666666666669</v>
      </c>
      <c r="G24" s="20">
        <v>0.375</v>
      </c>
      <c r="H24" s="20">
        <f t="shared" si="4"/>
        <v>4.1666666666666685E-2</v>
      </c>
      <c r="I24" s="21">
        <f>G21+G22+G23+G24</f>
        <v>1.5</v>
      </c>
      <c r="J24" s="21">
        <f t="shared" si="5"/>
        <v>1.5208333333333344</v>
      </c>
      <c r="K24" s="21">
        <f>SUM(H21:H24)</f>
        <v>2.0833333333334314E-2</v>
      </c>
      <c r="L24" s="22"/>
    </row>
    <row r="26" spans="1:12" x14ac:dyDescent="0.25">
      <c r="A26" s="30" t="s">
        <v>18</v>
      </c>
      <c r="I26" s="15">
        <f>I5+I10+I15+I20+I24</f>
        <v>8.25</v>
      </c>
      <c r="J26" s="15">
        <f>J5+J10+J15+J20+J24</f>
        <v>8.4097222222222232</v>
      </c>
      <c r="K26" s="15">
        <f>SUM(K5:K24)</f>
        <v>0.15972222222222321</v>
      </c>
      <c r="L26" s="16">
        <f>L2-J26</f>
        <v>68.465277777777771</v>
      </c>
    </row>
  </sheetData>
  <phoneticPr fontId="1" type="noConversion"/>
  <conditionalFormatting sqref="A2:L24">
    <cfRule type="expression" dxfId="2" priority="5">
      <formula>ISNUMBER(SEARCH("vendredi",$B2))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28991B-8F41-4800-AB67-10B0DAEBEFFD}">
          <x14:formula1>
            <xm:f>Feuil2!$A$3:$A$5</xm:f>
          </x14:formula1>
          <xm:sqref>C2:C24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10A83-9B8B-4D8C-9D09-D6DE38EB38D6}">
  <dimension ref="A1:L26"/>
  <sheetViews>
    <sheetView tabSelected="1" zoomScale="106" zoomScaleNormal="106" workbookViewId="0">
      <selection activeCell="D26" sqref="D26"/>
    </sheetView>
  </sheetViews>
  <sheetFormatPr baseColWidth="10" defaultRowHeight="15" x14ac:dyDescent="0.25"/>
  <cols>
    <col min="1" max="1" width="11.7109375" style="29" customWidth="1"/>
    <col min="3" max="3" width="12.7109375" bestFit="1" customWidth="1"/>
    <col min="4" max="4" width="14.7109375" style="3" bestFit="1" customWidth="1"/>
    <col min="5" max="5" width="16" style="3" bestFit="1" customWidth="1"/>
    <col min="6" max="6" width="17.7109375" style="3" bestFit="1" customWidth="1"/>
    <col min="7" max="7" width="15.42578125" style="1" customWidth="1"/>
    <col min="8" max="8" width="11.42578125" style="2"/>
    <col min="9" max="9" width="15.28515625" style="7" bestFit="1" customWidth="1"/>
    <col min="10" max="10" width="11.42578125" style="4"/>
    <col min="11" max="11" width="11.42578125" style="5"/>
    <col min="12" max="12" width="11.42578125" style="4"/>
  </cols>
  <sheetData>
    <row r="1" spans="1:12" s="4" customFormat="1" ht="30" x14ac:dyDescent="0.25">
      <c r="A1" s="43" t="s">
        <v>0</v>
      </c>
      <c r="B1" s="44" t="s">
        <v>1</v>
      </c>
      <c r="C1" s="44" t="s">
        <v>2</v>
      </c>
      <c r="D1" s="45" t="s">
        <v>3</v>
      </c>
      <c r="E1" s="45" t="s">
        <v>4</v>
      </c>
      <c r="F1" s="45" t="s">
        <v>5</v>
      </c>
      <c r="G1" s="46" t="s">
        <v>15</v>
      </c>
      <c r="H1" s="45" t="s">
        <v>16</v>
      </c>
      <c r="I1" s="47" t="s">
        <v>19</v>
      </c>
      <c r="J1" s="48" t="s">
        <v>20</v>
      </c>
      <c r="K1" s="44" t="s">
        <v>17</v>
      </c>
      <c r="L1" s="23" t="s">
        <v>23</v>
      </c>
    </row>
    <row r="2" spans="1:12" x14ac:dyDescent="0.25">
      <c r="A2" s="41">
        <v>44408</v>
      </c>
      <c r="B2" s="27" t="s">
        <v>13</v>
      </c>
      <c r="C2" s="27" t="s">
        <v>7</v>
      </c>
      <c r="D2" s="28">
        <v>0.30208333333333331</v>
      </c>
      <c r="E2" s="28">
        <v>0.67708333333333337</v>
      </c>
      <c r="F2" s="28">
        <f t="shared" ref="F2:F8" si="0">E2-D2</f>
        <v>0.37500000000000006</v>
      </c>
      <c r="G2" s="28">
        <v>0.375</v>
      </c>
      <c r="H2" s="14">
        <f>F2-$G$2</f>
        <v>0</v>
      </c>
      <c r="I2" s="11">
        <f>G2</f>
        <v>0.375</v>
      </c>
      <c r="J2" s="11">
        <f>IF(I2+K2=0,"",I2+K2)</f>
        <v>0.375</v>
      </c>
      <c r="K2" s="11">
        <f>H2</f>
        <v>0</v>
      </c>
      <c r="L2" s="42">
        <f>'Juillet '!L26</f>
        <v>68.465277777777771</v>
      </c>
    </row>
    <row r="3" spans="1:12" x14ac:dyDescent="0.25">
      <c r="A3" s="37">
        <v>44411</v>
      </c>
      <c r="B3" s="13" t="s">
        <v>14</v>
      </c>
      <c r="C3" s="13" t="s">
        <v>7</v>
      </c>
      <c r="D3" s="14">
        <v>0</v>
      </c>
      <c r="E3" s="14">
        <v>0</v>
      </c>
      <c r="F3" s="14">
        <f t="shared" si="0"/>
        <v>0</v>
      </c>
      <c r="G3" s="14">
        <v>0</v>
      </c>
      <c r="H3" s="14">
        <v>0</v>
      </c>
      <c r="I3" s="11"/>
      <c r="J3" s="8"/>
      <c r="K3" s="12"/>
      <c r="L3" s="17"/>
    </row>
    <row r="4" spans="1:12" x14ac:dyDescent="0.25">
      <c r="A4" s="37">
        <v>44412</v>
      </c>
      <c r="B4" s="13" t="s">
        <v>10</v>
      </c>
      <c r="C4" s="13" t="s">
        <v>7</v>
      </c>
      <c r="D4" s="14">
        <v>0</v>
      </c>
      <c r="E4" s="14">
        <v>0</v>
      </c>
      <c r="F4" s="14">
        <f t="shared" si="0"/>
        <v>0</v>
      </c>
      <c r="G4" s="14">
        <v>0</v>
      </c>
      <c r="H4" s="14">
        <v>0</v>
      </c>
      <c r="I4" s="11"/>
      <c r="J4" s="8"/>
      <c r="K4" s="12"/>
      <c r="L4" s="17"/>
    </row>
    <row r="5" spans="1:12" x14ac:dyDescent="0.25">
      <c r="A5" s="37">
        <v>44413</v>
      </c>
      <c r="B5" s="13" t="s">
        <v>11</v>
      </c>
      <c r="C5" s="13" t="s">
        <v>7</v>
      </c>
      <c r="D5" s="14">
        <v>0</v>
      </c>
      <c r="E5" s="14">
        <v>0</v>
      </c>
      <c r="F5" s="14">
        <f t="shared" si="0"/>
        <v>0</v>
      </c>
      <c r="G5" s="14">
        <v>0</v>
      </c>
      <c r="H5" s="14">
        <v>0</v>
      </c>
      <c r="I5" s="11"/>
      <c r="J5" s="11"/>
      <c r="K5" s="11"/>
      <c r="L5" s="17"/>
    </row>
    <row r="6" spans="1:12" x14ac:dyDescent="0.25">
      <c r="A6" s="37">
        <v>44414</v>
      </c>
      <c r="B6" s="13" t="s">
        <v>12</v>
      </c>
      <c r="C6" s="13" t="s">
        <v>7</v>
      </c>
      <c r="D6" s="14">
        <v>0</v>
      </c>
      <c r="E6" s="14">
        <v>0</v>
      </c>
      <c r="F6" s="14">
        <f t="shared" si="0"/>
        <v>0</v>
      </c>
      <c r="G6" s="14">
        <v>0</v>
      </c>
      <c r="H6" s="14">
        <v>0</v>
      </c>
      <c r="I6" s="11"/>
      <c r="J6" s="11"/>
      <c r="K6" s="12"/>
      <c r="L6" s="17"/>
    </row>
    <row r="7" spans="1:12" x14ac:dyDescent="0.25">
      <c r="A7" s="37">
        <v>44415</v>
      </c>
      <c r="B7" s="13" t="s">
        <v>13</v>
      </c>
      <c r="C7" s="13" t="s">
        <v>7</v>
      </c>
      <c r="D7" s="14">
        <v>0</v>
      </c>
      <c r="E7" s="14">
        <v>0</v>
      </c>
      <c r="F7" s="14">
        <f t="shared" si="0"/>
        <v>0</v>
      </c>
      <c r="G7" s="14">
        <v>0</v>
      </c>
      <c r="H7" s="14">
        <v>0</v>
      </c>
      <c r="I7" s="11">
        <f>G3+G4+G5+G6+G7</f>
        <v>0</v>
      </c>
      <c r="J7" s="11" t="str">
        <f>IF(I7+K7=0,"",I7+K7)</f>
        <v/>
      </c>
      <c r="K7" s="11">
        <f>SUM(H3:H7)</f>
        <v>0</v>
      </c>
      <c r="L7" s="17"/>
    </row>
    <row r="8" spans="1:12" x14ac:dyDescent="0.25">
      <c r="A8" s="37">
        <v>44418</v>
      </c>
      <c r="B8" s="13" t="s">
        <v>6</v>
      </c>
      <c r="C8" s="13" t="s">
        <v>7</v>
      </c>
      <c r="D8" s="14">
        <v>0</v>
      </c>
      <c r="E8" s="14">
        <v>0</v>
      </c>
      <c r="F8" s="14">
        <f t="shared" si="0"/>
        <v>0</v>
      </c>
      <c r="G8" s="14">
        <v>0</v>
      </c>
      <c r="H8" s="14">
        <v>0</v>
      </c>
      <c r="I8" s="11"/>
      <c r="J8" s="11"/>
      <c r="K8" s="11"/>
      <c r="L8" s="17"/>
    </row>
    <row r="9" spans="1:12" x14ac:dyDescent="0.25">
      <c r="A9" s="37">
        <v>44419</v>
      </c>
      <c r="B9" s="13" t="s">
        <v>10</v>
      </c>
      <c r="C9" s="13" t="s">
        <v>7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1"/>
      <c r="J9" s="11"/>
      <c r="K9" s="12"/>
      <c r="L9" s="17"/>
    </row>
    <row r="10" spans="1:12" x14ac:dyDescent="0.25">
      <c r="A10" s="37">
        <v>44420</v>
      </c>
      <c r="B10" s="13" t="s">
        <v>11</v>
      </c>
      <c r="C10" s="13" t="s">
        <v>7</v>
      </c>
      <c r="D10" s="14">
        <v>0</v>
      </c>
      <c r="E10" s="14">
        <v>0</v>
      </c>
      <c r="F10" s="14">
        <f t="shared" ref="F10:F15" si="1">E10-D10</f>
        <v>0</v>
      </c>
      <c r="G10" s="14">
        <v>0</v>
      </c>
      <c r="H10" s="14">
        <v>0</v>
      </c>
      <c r="I10" s="11"/>
      <c r="J10" s="11"/>
      <c r="K10" s="11"/>
      <c r="L10" s="17"/>
    </row>
    <row r="11" spans="1:12" x14ac:dyDescent="0.25">
      <c r="A11" s="37">
        <v>44421</v>
      </c>
      <c r="B11" s="13" t="s">
        <v>12</v>
      </c>
      <c r="C11" s="13" t="s">
        <v>7</v>
      </c>
      <c r="D11" s="14">
        <v>0</v>
      </c>
      <c r="E11" s="14">
        <v>0</v>
      </c>
      <c r="F11" s="14">
        <f t="shared" si="1"/>
        <v>0</v>
      </c>
      <c r="G11" s="14">
        <v>0</v>
      </c>
      <c r="H11" s="14">
        <v>0</v>
      </c>
      <c r="I11" s="11"/>
      <c r="J11" s="11"/>
      <c r="K11" s="11"/>
      <c r="L11" s="17"/>
    </row>
    <row r="12" spans="1:12" x14ac:dyDescent="0.25">
      <c r="A12" s="37">
        <v>44422</v>
      </c>
      <c r="B12" s="13" t="s">
        <v>13</v>
      </c>
      <c r="C12" s="13" t="s">
        <v>7</v>
      </c>
      <c r="D12" s="14">
        <v>0</v>
      </c>
      <c r="E12" s="14">
        <v>0</v>
      </c>
      <c r="F12" s="14">
        <f t="shared" si="1"/>
        <v>0</v>
      </c>
      <c r="G12" s="14">
        <v>0</v>
      </c>
      <c r="H12" s="14">
        <v>0</v>
      </c>
      <c r="I12" s="11">
        <f>G8+G9+G10+G11+G12</f>
        <v>0</v>
      </c>
      <c r="J12" s="11" t="str">
        <f>IF(I12+K12=0,"",I12+K12)</f>
        <v/>
      </c>
      <c r="K12" s="11">
        <f>SUM(H8:H12)</f>
        <v>0</v>
      </c>
      <c r="L12" s="17"/>
    </row>
    <row r="13" spans="1:12" x14ac:dyDescent="0.25">
      <c r="A13" s="36">
        <v>44425</v>
      </c>
      <c r="B13" s="9" t="s">
        <v>14</v>
      </c>
      <c r="C13" s="9" t="s">
        <v>7</v>
      </c>
      <c r="D13" s="10">
        <v>0.30208333333333331</v>
      </c>
      <c r="E13" s="10">
        <v>0.67708333333333337</v>
      </c>
      <c r="F13" s="10">
        <f t="shared" si="1"/>
        <v>0.37500000000000006</v>
      </c>
      <c r="G13" s="10">
        <v>0.375</v>
      </c>
      <c r="H13" s="10">
        <f>F13-$G$2</f>
        <v>0</v>
      </c>
      <c r="I13" s="11"/>
      <c r="J13" s="11"/>
      <c r="K13" s="12"/>
      <c r="L13" s="17"/>
    </row>
    <row r="14" spans="1:12" x14ac:dyDescent="0.25">
      <c r="A14" s="36">
        <v>44426</v>
      </c>
      <c r="B14" s="9" t="s">
        <v>10</v>
      </c>
      <c r="C14" s="9" t="s">
        <v>7</v>
      </c>
      <c r="D14" s="10">
        <v>0.3125</v>
      </c>
      <c r="E14" s="10">
        <v>0.66666666666666663</v>
      </c>
      <c r="F14" s="10">
        <f t="shared" si="1"/>
        <v>0.35416666666666663</v>
      </c>
      <c r="G14" s="10">
        <v>0.375</v>
      </c>
      <c r="H14" s="10">
        <f>F14-$G$2</f>
        <v>-2.083333333333337E-2</v>
      </c>
      <c r="I14" s="11"/>
      <c r="J14" s="11"/>
      <c r="K14" s="12"/>
      <c r="L14" s="17"/>
    </row>
    <row r="15" spans="1:12" x14ac:dyDescent="0.25">
      <c r="A15" s="36">
        <v>44427</v>
      </c>
      <c r="B15" s="9" t="s">
        <v>11</v>
      </c>
      <c r="C15" s="9" t="s">
        <v>7</v>
      </c>
      <c r="D15" s="10">
        <v>0.3298611111111111</v>
      </c>
      <c r="E15" s="10">
        <v>0.67708333333333337</v>
      </c>
      <c r="F15" s="10">
        <f t="shared" si="1"/>
        <v>0.34722222222222227</v>
      </c>
      <c r="G15" s="10">
        <v>0.375</v>
      </c>
      <c r="H15" s="10">
        <f t="shared" ref="H15:H22" si="2">F15-$G$2</f>
        <v>-2.7777777777777735E-2</v>
      </c>
      <c r="I15" s="11"/>
      <c r="J15" s="11" t="str">
        <f>IF(I15+K15=0,"",I15+K15)</f>
        <v/>
      </c>
      <c r="K15" s="11"/>
      <c r="L15" s="17"/>
    </row>
    <row r="16" spans="1:12" x14ac:dyDescent="0.25">
      <c r="A16" s="36">
        <v>44428</v>
      </c>
      <c r="B16" s="9" t="s">
        <v>12</v>
      </c>
      <c r="C16" s="9" t="s">
        <v>7</v>
      </c>
      <c r="D16" s="10">
        <v>0.29166666666666669</v>
      </c>
      <c r="E16" s="10">
        <v>0.70833333333333337</v>
      </c>
      <c r="F16" s="10">
        <f t="shared" ref="F16:F22" si="3">E16-D16</f>
        <v>0.41666666666666669</v>
      </c>
      <c r="G16" s="10">
        <v>0.375</v>
      </c>
      <c r="H16" s="10">
        <f t="shared" si="2"/>
        <v>4.1666666666666685E-2</v>
      </c>
      <c r="I16" s="11"/>
      <c r="J16" s="11" t="str">
        <f t="shared" ref="J16" si="4">IF(I16+K16=0,"",I16+K16)</f>
        <v/>
      </c>
      <c r="K16" s="12"/>
      <c r="L16" s="17"/>
    </row>
    <row r="17" spans="1:12" x14ac:dyDescent="0.25">
      <c r="A17" s="36">
        <v>44429</v>
      </c>
      <c r="B17" s="9" t="s">
        <v>13</v>
      </c>
      <c r="C17" s="9" t="s">
        <v>7</v>
      </c>
      <c r="D17" s="10">
        <v>0.29166666666666669</v>
      </c>
      <c r="E17" s="10">
        <v>0.66666666666666663</v>
      </c>
      <c r="F17" s="10">
        <f t="shared" si="3"/>
        <v>0.37499999999999994</v>
      </c>
      <c r="G17" s="10">
        <v>0.375</v>
      </c>
      <c r="H17" s="10">
        <f t="shared" si="2"/>
        <v>0</v>
      </c>
      <c r="I17" s="11">
        <f>G13+G14+G15+G16+G17</f>
        <v>1.875</v>
      </c>
      <c r="J17" s="11">
        <f>IF(I17+K17=0,"",I17+K17)</f>
        <v>1.8680555555555556</v>
      </c>
      <c r="K17" s="11">
        <f>SUM(H13:H17)</f>
        <v>-6.9444444444444198E-3</v>
      </c>
      <c r="L17" s="17"/>
    </row>
    <row r="18" spans="1:12" x14ac:dyDescent="0.25">
      <c r="A18" s="36">
        <v>44432</v>
      </c>
      <c r="B18" s="9" t="s">
        <v>14</v>
      </c>
      <c r="C18" s="9" t="s">
        <v>7</v>
      </c>
      <c r="D18" s="10">
        <v>0.3125</v>
      </c>
      <c r="E18" s="10">
        <v>0.71527777777777779</v>
      </c>
      <c r="F18" s="10">
        <f t="shared" si="3"/>
        <v>0.40277777777777779</v>
      </c>
      <c r="G18" s="10">
        <v>0.375</v>
      </c>
      <c r="H18" s="10">
        <f t="shared" si="2"/>
        <v>2.777777777777779E-2</v>
      </c>
      <c r="I18" s="11"/>
      <c r="J18" s="11"/>
      <c r="K18" s="11"/>
      <c r="L18" s="17"/>
    </row>
    <row r="19" spans="1:12" x14ac:dyDescent="0.25">
      <c r="A19" s="36">
        <v>44433</v>
      </c>
      <c r="B19" s="9" t="s">
        <v>10</v>
      </c>
      <c r="C19" s="9" t="s">
        <v>7</v>
      </c>
      <c r="D19" s="10">
        <v>0.3125</v>
      </c>
      <c r="E19" s="10">
        <v>0.70833333333333337</v>
      </c>
      <c r="F19" s="10">
        <f t="shared" si="3"/>
        <v>0.39583333333333337</v>
      </c>
      <c r="G19" s="10">
        <v>0.375</v>
      </c>
      <c r="H19" s="10">
        <f t="shared" si="2"/>
        <v>2.083333333333337E-2</v>
      </c>
      <c r="I19" s="11"/>
      <c r="J19" s="8"/>
      <c r="K19" s="12"/>
      <c r="L19" s="17"/>
    </row>
    <row r="20" spans="1:12" x14ac:dyDescent="0.25">
      <c r="A20" s="36">
        <v>44434</v>
      </c>
      <c r="B20" s="9" t="s">
        <v>11</v>
      </c>
      <c r="C20" s="9" t="s">
        <v>7</v>
      </c>
      <c r="D20" s="10">
        <v>0.29166666666666669</v>
      </c>
      <c r="E20" s="10">
        <v>0.72916666666666663</v>
      </c>
      <c r="F20" s="10">
        <f t="shared" si="3"/>
        <v>0.43749999999999994</v>
      </c>
      <c r="G20" s="10">
        <v>0.375</v>
      </c>
      <c r="H20" s="10">
        <f t="shared" si="2"/>
        <v>6.2499999999999944E-2</v>
      </c>
      <c r="I20" s="11"/>
      <c r="J20" s="11"/>
      <c r="K20" s="11"/>
      <c r="L20" s="17"/>
    </row>
    <row r="21" spans="1:12" x14ac:dyDescent="0.25">
      <c r="A21" s="36">
        <v>44435</v>
      </c>
      <c r="B21" s="9" t="s">
        <v>12</v>
      </c>
      <c r="C21" s="9" t="s">
        <v>7</v>
      </c>
      <c r="D21" s="10">
        <v>0.29166666666666669</v>
      </c>
      <c r="E21" s="10">
        <v>0.70833333333333337</v>
      </c>
      <c r="F21" s="10">
        <f t="shared" si="3"/>
        <v>0.41666666666666669</v>
      </c>
      <c r="G21" s="10">
        <v>0.375</v>
      </c>
      <c r="H21" s="10">
        <f t="shared" si="2"/>
        <v>4.1666666666666685E-2</v>
      </c>
      <c r="I21" s="11"/>
      <c r="J21" s="8"/>
      <c r="K21" s="12"/>
      <c r="L21" s="17"/>
    </row>
    <row r="22" spans="1:12" ht="15.75" thickBot="1" x14ac:dyDescent="0.3">
      <c r="A22" s="39">
        <v>44436</v>
      </c>
      <c r="B22" s="25" t="s">
        <v>13</v>
      </c>
      <c r="C22" s="25" t="s">
        <v>7</v>
      </c>
      <c r="D22" s="40">
        <v>0.29166666666666669</v>
      </c>
      <c r="E22" s="40">
        <v>0.70833333333333337</v>
      </c>
      <c r="F22" s="40">
        <f t="shared" si="3"/>
        <v>0.41666666666666669</v>
      </c>
      <c r="G22" s="40">
        <v>0.375</v>
      </c>
      <c r="H22" s="40">
        <f t="shared" si="2"/>
        <v>4.1666666666666685E-2</v>
      </c>
      <c r="I22" s="24">
        <f>G18+G19+G20+G21+G22</f>
        <v>1.875</v>
      </c>
      <c r="J22" s="24">
        <f>IF(I22+K22=0,"",I22+K22)</f>
        <v>2.0694444444444446</v>
      </c>
      <c r="K22" s="24">
        <f>SUM(H18:H22)</f>
        <v>0.19444444444444448</v>
      </c>
      <c r="L22" s="26"/>
    </row>
    <row r="23" spans="1:12" ht="15.75" thickBot="1" x14ac:dyDescent="0.3"/>
    <row r="24" spans="1:12" ht="15.75" thickBot="1" x14ac:dyDescent="0.3">
      <c r="A24" s="31" t="s">
        <v>21</v>
      </c>
      <c r="I24" s="32">
        <f>I12+I17+I22+I7+I2</f>
        <v>4.125</v>
      </c>
      <c r="J24" s="33">
        <f>J22+J17+J2</f>
        <v>4.3125</v>
      </c>
      <c r="K24" s="33">
        <f>SUM(K2:K22)</f>
        <v>0.18750000000000006</v>
      </c>
      <c r="L24" s="34">
        <f>L2-J24</f>
        <v>64.152777777777771</v>
      </c>
    </row>
    <row r="25" spans="1:12" ht="15.75" thickBot="1" x14ac:dyDescent="0.3"/>
    <row r="26" spans="1:12" ht="15.75" thickBot="1" x14ac:dyDescent="0.3">
      <c r="A26" s="50" t="s">
        <v>22</v>
      </c>
      <c r="B26" s="51"/>
      <c r="I26" s="32">
        <f>I24+'Juillet '!I26</f>
        <v>12.375</v>
      </c>
      <c r="J26" s="33">
        <f>J24+'Juillet '!J26</f>
        <v>12.722222222222223</v>
      </c>
      <c r="K26" s="35">
        <f>K24+'Juillet '!K26</f>
        <v>0.34722222222222326</v>
      </c>
      <c r="L26" s="6"/>
    </row>
  </sheetData>
  <mergeCells count="1">
    <mergeCell ref="A26:B26"/>
  </mergeCells>
  <phoneticPr fontId="1" type="noConversion"/>
  <conditionalFormatting sqref="A13:E17">
    <cfRule type="expression" dxfId="1" priority="2">
      <formula>ISNUMBER(SEARCH("vendredi",$B13))</formula>
    </cfRule>
  </conditionalFormatting>
  <conditionalFormatting sqref="A2:K2 A3:G12 H3:L13 F13:G13 F14:L14 F15:G17 H15:L22 A18:G22">
    <cfRule type="expression" dxfId="0" priority="4">
      <formula>ISNUMBER(SEARCH("vendredi",$B2))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A6197C3A-5CC3-4413-ACFA-174EC99FEB56}">
          <x14:formula1>
            <xm:f>Feuil2!$A$3:$A$5</xm:f>
          </x14:formula1>
          <xm:sqref>C2:C22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3D8DE9-BAFE-44E4-8403-9482958CD296}">
  <dimension ref="A3:A5"/>
  <sheetViews>
    <sheetView workbookViewId="0">
      <selection activeCell="A6" sqref="A6"/>
    </sheetView>
  </sheetViews>
  <sheetFormatPr baseColWidth="10" defaultRowHeight="15" x14ac:dyDescent="0.25"/>
  <sheetData>
    <row r="3" spans="1:1" x14ac:dyDescent="0.25">
      <c r="A3" t="s">
        <v>7</v>
      </c>
    </row>
    <row r="4" spans="1:1" x14ac:dyDescent="0.25">
      <c r="A4" t="s">
        <v>8</v>
      </c>
    </row>
    <row r="5" spans="1:1" x14ac:dyDescent="0.25">
      <c r="A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Juillet </vt:lpstr>
      <vt:lpstr>Aout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arnaud2v ..</dc:creator>
  <cp:lastModifiedBy>arnaud2v ..</cp:lastModifiedBy>
  <dcterms:created xsi:type="dcterms:W3CDTF">2025-06-17T14:15:56Z</dcterms:created>
  <dcterms:modified xsi:type="dcterms:W3CDTF">2025-06-18T13:21:47Z</dcterms:modified>
</cp:coreProperties>
</file>