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3F61D342-5093-4A7B-A1CF-30EAB7D5134F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ACTURES" sheetId="1" r:id="rId1"/>
    <sheet name="RESULTAT SOUHAITE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" i="4" l="1"/>
  <c r="C12" i="4" s="1"/>
  <c r="B12" i="4"/>
  <c r="D12" i="4"/>
  <c r="A16" i="4"/>
  <c r="A17" i="4"/>
  <c r="A18" i="4"/>
  <c r="A19" i="4"/>
  <c r="C19" i="4" s="1"/>
  <c r="A20" i="4"/>
  <c r="B16" i="4"/>
  <c r="B17" i="4"/>
  <c r="B18" i="4"/>
  <c r="B19" i="4"/>
  <c r="B20" i="4"/>
  <c r="D19" i="4"/>
  <c r="A10" i="4"/>
  <c r="A11" i="4"/>
  <c r="B10" i="4"/>
  <c r="B11" i="4"/>
  <c r="D10" i="4"/>
  <c r="D11" i="4"/>
  <c r="F12" i="4"/>
  <c r="E12" i="4"/>
  <c r="E16" i="4"/>
  <c r="E17" i="4"/>
  <c r="E19" i="4"/>
  <c r="F18" i="4"/>
  <c r="F19" i="4"/>
  <c r="E10" i="4"/>
  <c r="E11" i="4"/>
  <c r="A5" i="4" l="1"/>
  <c r="B5" i="4"/>
  <c r="A6" i="4"/>
  <c r="B6" i="4"/>
  <c r="A7" i="4"/>
  <c r="B7" i="4"/>
  <c r="A8" i="4"/>
  <c r="B8" i="4"/>
  <c r="A9" i="4"/>
  <c r="B9" i="4"/>
  <c r="A14" i="4"/>
  <c r="B14" i="4"/>
  <c r="A15" i="4"/>
  <c r="B15" i="4"/>
  <c r="A21" i="4"/>
  <c r="B21" i="4"/>
  <c r="F4" i="4"/>
</calcChain>
</file>

<file path=xl/sharedStrings.xml><?xml version="1.0" encoding="utf-8"?>
<sst xmlns="http://schemas.openxmlformats.org/spreadsheetml/2006/main" count="45" uniqueCount="30">
  <si>
    <t>DATE</t>
  </si>
  <si>
    <t>Numéro Facture</t>
  </si>
  <si>
    <t>NOM DU CLIENT</t>
  </si>
  <si>
    <t>1-3 1 2020</t>
  </si>
  <si>
    <t>3-5 1 2020</t>
  </si>
  <si>
    <t>5-7 1 2020</t>
  </si>
  <si>
    <t>6-7 1 2020</t>
  </si>
  <si>
    <t>14-9 1 2020</t>
  </si>
  <si>
    <t>15-9 1 2020</t>
  </si>
  <si>
    <t>Date</t>
  </si>
  <si>
    <t>N°Facture</t>
  </si>
  <si>
    <t>Compte</t>
  </si>
  <si>
    <t>Description</t>
  </si>
  <si>
    <t xml:space="preserve">débit </t>
  </si>
  <si>
    <t>crédit</t>
  </si>
  <si>
    <t>TF</t>
  </si>
  <si>
    <t>SAS</t>
  </si>
  <si>
    <t>BDS</t>
  </si>
  <si>
    <t>EA</t>
  </si>
  <si>
    <t>BDC</t>
  </si>
  <si>
    <t>YS</t>
  </si>
  <si>
    <t>TTC</t>
  </si>
  <si>
    <t>SONSIGNE</t>
  </si>
  <si>
    <t>411DIV</t>
  </si>
  <si>
    <t>TVA202</t>
    <phoneticPr fontId="3" type="noConversion"/>
  </si>
  <si>
    <t>PRODUIT HT avec la TVA 5.5%</t>
    <phoneticPr fontId="3" type="noConversion"/>
  </si>
  <si>
    <t>PRODUIT HT avec la TVA 20%</t>
    <phoneticPr fontId="3" type="noConversion"/>
  </si>
  <si>
    <t>TVA 5,5%</t>
    <phoneticPr fontId="3" type="noConversion"/>
  </si>
  <si>
    <t>TVA 20%</t>
    <phoneticPr fontId="3" type="noConversion"/>
  </si>
  <si>
    <t>FRAIS DE PORT HT</t>
    <phoneticPr fontId="3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</si>
</sst>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.000"/>
    <numFmt numFmtId="177" formatCode="#,##0.00;;"/>
  </numFmts>
  <fonts count="7" x14ac:knownFonts="1">
    <font>
      <sz val="10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等线"/>
      <family val="2"/>
      <scheme val="minor"/>
    </font>
    <font>
      <b/>
      <sz val="8"/>
      <name val="Arial"/>
      <family val="2"/>
    </font>
    <font>
      <sz val="9"/>
      <name val="宋体"/>
      <family val="3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2" borderId="0" xfId="0" applyFont="1" applyFill="1"/>
    <xf numFmtId="0" fontId="5" fillId="2" borderId="0" xfId="0" applyFont="1" applyFill="1" applyAlignment="1">
      <alignment horizontal="left"/>
    </xf>
    <xf numFmtId="176" fontId="4" fillId="2" borderId="0" xfId="0" applyNumberFormat="1" applyFont="1" applyFill="1"/>
    <xf numFmtId="4" fontId="4" fillId="2" borderId="0" xfId="0" applyNumberFormat="1" applyFont="1" applyFill="1"/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" fontId="2" fillId="0" borderId="0" xfId="0" applyNumberFormat="1" applyFont="1" applyAlignment="1">
      <alignment horizont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" fillId="0" borderId="0" xfId="0" applyFont="1"/>
    <xf numFmtId="177" fontId="2" fillId="0" borderId="0" xfId="0" quotePrefix="1" applyNumberFormat="1" applyFont="1"/>
    <xf numFmtId="177" fontId="2" fillId="0" borderId="0" xfId="0" applyNumberFormat="1" applyFont="1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2" fillId="0" borderId="0" xfId="0" applyNumberFormat="1" applyFont="1" applyFill="1" applyAlignment="1">
      <alignment horizontal="center"/>
    </xf>
    <xf numFmtId="0" fontId="2" fillId="0" borderId="0" xfId="0" applyFont="1" applyFill="1"/>
    <xf numFmtId="49" fontId="1" fillId="0" borderId="0" xfId="0" applyNumberFormat="1" applyFont="1" applyAlignment="1">
      <alignment horizontal="center" vertical="center" wrapText="1"/>
    </xf>
    <xf numFmtId="0" fontId="0" fillId="0" borderId="0" xfId="0" applyNumberFormat="1" applyFill="1"/>
    <xf numFmtId="0" fontId="2" fillId="0" borderId="0" xfId="0" applyFont="1" applyFill="1" applyAlignment="1">
      <alignment horizontal="left"/>
    </xf>
    <xf numFmtId="177" fontId="2" fillId="0" borderId="0" xfId="0" quotePrefix="1" applyNumberFormat="1" applyFont="1" applyFill="1"/>
    <xf numFmtId="177" fontId="2" fillId="0" borderId="0" xfId="0" applyNumberFormat="1" applyFont="1" applyFill="1"/>
  </cellXfs>
  <cellStyles count="1">
    <cellStyle name="Normal" xfId="0" builtinId="0"/>
  </cellStyles>
  <dxfs count="21">
    <dxf>
      <numFmt numFmtId="177" formatCode="#,##0.00;;"/>
      <fill>
        <patternFill patternType="none">
          <fgColor indexed="64"/>
          <bgColor auto="1"/>
        </patternFill>
      </fill>
    </dxf>
    <dxf>
      <numFmt numFmtId="177" formatCode="#,##0.00;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78" formatCode="#\ ##,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CS" displayName="FCS" ref="A1:K7" totalsRowShown="0" headerRowDxfId="20" dataDxfId="19">
  <autoFilter ref="A1:K7" xr:uid="{00000000-0009-0000-0100-000001000000}"/>
  <tableColumns count="11">
    <tableColumn id="1" xr3:uid="{00000000-0010-0000-0000-000001000000}" name="DATE" dataDxfId="18"/>
    <tableColumn id="2" xr3:uid="{00000000-0010-0000-0000-000002000000}" name="Numéro Facture" dataDxfId="17"/>
    <tableColumn id="3" xr3:uid="{00000000-0010-0000-0000-000003000000}" name="NOM DU CLIENT" dataDxfId="16"/>
    <tableColumn id="4" xr3:uid="{00000000-0010-0000-0000-000004000000}" name="PRODUIT HT avec la TVA 5.5%" dataDxfId="15"/>
    <tableColumn id="5" xr3:uid="{00000000-0010-0000-0000-000005000000}" name="TVA 5,5%" dataDxfId="14"/>
    <tableColumn id="10" xr3:uid="{2182F184-870A-42C6-8D18-E219E185D804}" name="PRODUIT HT avec la TVA 20%" dataDxfId="13"/>
    <tableColumn id="11" xr3:uid="{5D86DEC6-545C-4C6B-A463-45C5162FDC1E}" name="TVA 20%" dataDxfId="12"/>
    <tableColumn id="8" xr3:uid="{1F3F6FE3-576F-4EBF-B8A3-2A5F766F73AF}" name="FRAIS DE PORT HT" dataDxfId="11"/>
    <tableColumn id="9" xr3:uid="{FA25F0DF-6994-488A-AB52-F05C0F31C892}" name="TVA202" dataDxfId="10"/>
    <tableColumn id="12" xr3:uid="{BC33D75F-0936-415B-ACE5-38C9530CBE70}" name="SONSIGNE" dataDxfId="9"/>
    <tableColumn id="6" xr3:uid="{00000000-0010-0000-0000-000006000000}" name="TTC" dataDxfId="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JLVT" displayName="JLVT" ref="A3:F21" totalsRowShown="0" headerRowDxfId="7" dataDxfId="6">
  <autoFilter ref="A3:F21" xr:uid="{00000000-0009-0000-0100-000003000000}"/>
  <tableColumns count="6">
    <tableColumn id="3" xr3:uid="{00000000-0010-0000-0100-000003000000}" name="Date" dataDxfId="5">
      <calculatedColumnFormula>IFERROR(INDEX(FCS[DATE],MATCH(#REF!,#REF!,0)),"")</calculatedColumnFormula>
    </tableColumn>
    <tableColumn id="4" xr3:uid="{00000000-0010-0000-0100-000004000000}" name="N°Facture" dataDxfId="4">
      <calculatedColumnFormula>IFERROR(INDEX(FCS[Numéro Facture],MATCH(#REF!,#REF!,0)),"")</calculatedColumnFormula>
    </tableColumn>
    <tableColumn id="5" xr3:uid="{00000000-0010-0000-0100-000005000000}" name="Compte" dataDxfId="3">
      <calculatedColumnFormula>IF(JLVT[[#This Row],[Date]]&lt;&gt;"",INDEX(#REF!,COUNTIF(#REF!,#REF!)),"")</calculatedColumnFormula>
    </tableColumn>
    <tableColumn id="7" xr3:uid="{00000000-0010-0000-0100-000007000000}" name="Description" dataDxfId="2">
      <calculatedColumnFormula>IFERROR(INDEX(FCS[NOM DU CLIENT],MATCH(#REF!,#REF!,0)),"")</calculatedColumnFormula>
    </tableColumn>
    <tableColumn id="8" xr3:uid="{00000000-0010-0000-0100-000008000000}" name="débit " dataDxfId="1">
      <calculatedColumnFormula>IFERROR(MAX(INDEX(INDIRECT("FCS["&amp;CHOOSE(COUNTIF(#REF!,#REF!),"HT","TVA","TTC")&amp;"]"),MATCH(#REF!,#REF!,0))*CHOOSE(COUNTIF(#REF!,#REF!),-1,-1,1),0),)</calculatedColumnFormula>
    </tableColumn>
    <tableColumn id="9" xr3:uid="{00000000-0010-0000-0100-000009000000}" name="crédit" dataDxfId="0">
      <calculatedColumnFormula>IFERROR(MAX(INDEX(INDIRECT("FCS["&amp;CHOOSE(COUNTIF(#REF!,#REF!),"HT5,5","TVA5,5","TTC")&amp;"]"),MATCH(#REF!,#REF!,0))*CHOOSE(COUNTIF(#REF!,#REF!),1,1,-1),0),)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"/>
  <sheetViews>
    <sheetView tabSelected="1" workbookViewId="0">
      <selection activeCell="I20" sqref="I20"/>
    </sheetView>
  </sheetViews>
  <sheetFormatPr baseColWidth="10" defaultRowHeight="12.75" x14ac:dyDescent="0.2"/>
  <cols>
    <col min="1" max="2" width="17.7109375" style="7"/>
    <col min="3" max="3" width="17.7109375" style="9"/>
    <col min="4" max="5" width="17.7109375" style="7"/>
    <col min="7" max="7" width="11" style="7" bestFit="1" customWidth="1"/>
    <col min="8" max="9" width="11" style="7" customWidth="1"/>
    <col min="11" max="11" width="16.85546875" style="7" bestFit="1" customWidth="1"/>
    <col min="12" max="12" width="17.7109375" style="7"/>
    <col min="13" max="13" width="11.5703125"/>
  </cols>
  <sheetData>
    <row r="1" spans="1:12" s="20" customFormat="1" ht="85.5" customHeight="1" x14ac:dyDescent="0.2">
      <c r="A1" s="16" t="s">
        <v>0</v>
      </c>
      <c r="B1" s="17" t="s">
        <v>1</v>
      </c>
      <c r="C1" s="18" t="s">
        <v>2</v>
      </c>
      <c r="D1" s="19" t="s">
        <v>25</v>
      </c>
      <c r="E1" s="19" t="s">
        <v>27</v>
      </c>
      <c r="F1" s="19" t="s">
        <v>26</v>
      </c>
      <c r="G1" s="19" t="s">
        <v>28</v>
      </c>
      <c r="H1" s="19" t="s">
        <v>29</v>
      </c>
      <c r="I1" s="23" t="s">
        <v>24</v>
      </c>
      <c r="J1" s="19" t="s">
        <v>22</v>
      </c>
      <c r="K1" s="19" t="s">
        <v>21</v>
      </c>
    </row>
    <row r="2" spans="1:12" x14ac:dyDescent="0.2">
      <c r="A2" s="8">
        <v>43833</v>
      </c>
      <c r="B2" s="7" t="s">
        <v>3</v>
      </c>
      <c r="C2" s="9" t="s">
        <v>15</v>
      </c>
      <c r="D2" s="10">
        <v>100</v>
      </c>
      <c r="E2" s="10">
        <v>5.5</v>
      </c>
      <c r="F2" s="10">
        <v>20</v>
      </c>
      <c r="G2" s="10">
        <v>4</v>
      </c>
      <c r="H2" s="10">
        <v>15</v>
      </c>
      <c r="I2" s="10">
        <v>3</v>
      </c>
      <c r="J2" s="10">
        <v>60</v>
      </c>
      <c r="K2" s="10">
        <v>207.5</v>
      </c>
      <c r="L2"/>
    </row>
    <row r="3" spans="1:12" x14ac:dyDescent="0.2">
      <c r="A3" s="8">
        <v>43835</v>
      </c>
      <c r="B3" s="7" t="s">
        <v>4</v>
      </c>
      <c r="C3" s="9" t="s">
        <v>16</v>
      </c>
      <c r="D3" s="10">
        <v>300</v>
      </c>
      <c r="E3" s="10">
        <v>16.5</v>
      </c>
      <c r="F3" s="10"/>
      <c r="G3" s="10"/>
      <c r="H3" s="10">
        <v>6</v>
      </c>
      <c r="I3" s="10">
        <v>1.2000000000000002</v>
      </c>
      <c r="J3" s="10">
        <v>-50</v>
      </c>
      <c r="K3" s="10">
        <v>273.7</v>
      </c>
      <c r="L3"/>
    </row>
    <row r="4" spans="1:12" x14ac:dyDescent="0.2">
      <c r="A4" s="8">
        <v>43837</v>
      </c>
      <c r="B4" s="7" t="s">
        <v>5</v>
      </c>
      <c r="C4" s="9" t="s">
        <v>17</v>
      </c>
      <c r="D4" s="10">
        <v>400</v>
      </c>
      <c r="E4" s="10">
        <v>22</v>
      </c>
      <c r="F4" s="10">
        <v>50</v>
      </c>
      <c r="G4" s="10">
        <v>10</v>
      </c>
      <c r="H4" s="10">
        <v>15</v>
      </c>
      <c r="I4" s="10">
        <v>3</v>
      </c>
      <c r="J4" s="10">
        <v>10</v>
      </c>
      <c r="K4" s="10">
        <v>510</v>
      </c>
      <c r="L4"/>
    </row>
    <row r="5" spans="1:12" x14ac:dyDescent="0.2">
      <c r="A5" s="8">
        <v>43837</v>
      </c>
      <c r="B5" s="7" t="s">
        <v>6</v>
      </c>
      <c r="C5" s="9" t="s">
        <v>18</v>
      </c>
      <c r="D5" s="10">
        <v>500</v>
      </c>
      <c r="E5" s="10">
        <v>27.5</v>
      </c>
      <c r="F5" s="10">
        <v>20</v>
      </c>
      <c r="G5" s="10">
        <v>4</v>
      </c>
      <c r="H5" s="10">
        <v>0</v>
      </c>
      <c r="I5" s="10">
        <v>0</v>
      </c>
      <c r="J5" s="10">
        <v>30</v>
      </c>
      <c r="K5" s="10">
        <v>581.5</v>
      </c>
      <c r="L5"/>
    </row>
    <row r="6" spans="1:12" x14ac:dyDescent="0.2">
      <c r="A6" s="8">
        <v>43839</v>
      </c>
      <c r="B6" s="7" t="s">
        <v>7</v>
      </c>
      <c r="C6" s="9" t="s">
        <v>19</v>
      </c>
      <c r="D6" s="10">
        <v>600</v>
      </c>
      <c r="E6" s="10">
        <v>33</v>
      </c>
      <c r="F6" s="10">
        <v>20</v>
      </c>
      <c r="G6" s="10">
        <v>4</v>
      </c>
      <c r="H6" s="10">
        <v>0</v>
      </c>
      <c r="I6" s="10">
        <v>0</v>
      </c>
      <c r="J6" s="10">
        <v>-22</v>
      </c>
      <c r="K6" s="10">
        <v>635</v>
      </c>
      <c r="L6"/>
    </row>
    <row r="7" spans="1:12" x14ac:dyDescent="0.2">
      <c r="A7" s="8">
        <v>43839</v>
      </c>
      <c r="B7" s="7" t="s">
        <v>8</v>
      </c>
      <c r="C7" s="9" t="s">
        <v>20</v>
      </c>
      <c r="D7" s="10">
        <v>700</v>
      </c>
      <c r="E7" s="10">
        <v>38.5</v>
      </c>
      <c r="F7" s="10">
        <v>0</v>
      </c>
      <c r="G7" s="10">
        <v>0</v>
      </c>
      <c r="H7" s="10">
        <v>5</v>
      </c>
      <c r="I7" s="10">
        <v>1</v>
      </c>
      <c r="J7" s="10">
        <v>10</v>
      </c>
      <c r="K7" s="10">
        <v>754.5</v>
      </c>
      <c r="L7"/>
    </row>
  </sheetData>
  <phoneticPr fontId="3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1"/>
  <sheetViews>
    <sheetView workbookViewId="0">
      <selection activeCell="A12" sqref="A12:XFD12"/>
    </sheetView>
  </sheetViews>
  <sheetFormatPr baseColWidth="10" defaultRowHeight="12.75" x14ac:dyDescent="0.2"/>
  <cols>
    <col min="1" max="1" width="10.85546875" style="6"/>
  </cols>
  <sheetData>
    <row r="1" spans="1:6" x14ac:dyDescent="0.2">
      <c r="A1" s="5"/>
      <c r="B1" s="1"/>
      <c r="C1" s="1"/>
      <c r="D1" s="2"/>
      <c r="E1" s="3"/>
      <c r="F1" s="4"/>
    </row>
    <row r="2" spans="1:6" x14ac:dyDescent="0.2">
      <c r="A2" s="5"/>
      <c r="B2" s="1"/>
      <c r="C2" s="1"/>
      <c r="D2" s="1"/>
      <c r="E2" s="3"/>
      <c r="F2" s="4"/>
    </row>
    <row r="3" spans="1:6" x14ac:dyDescent="0.2">
      <c r="A3" s="12" t="s">
        <v>9</v>
      </c>
      <c r="B3" s="11" t="s">
        <v>10</v>
      </c>
      <c r="C3" s="11" t="s">
        <v>11</v>
      </c>
      <c r="D3" s="11" t="s">
        <v>12</v>
      </c>
      <c r="E3" s="11" t="s">
        <v>13</v>
      </c>
      <c r="F3" s="11" t="s">
        <v>14</v>
      </c>
    </row>
    <row r="4" spans="1:6" x14ac:dyDescent="0.2">
      <c r="A4" s="8">
        <v>43833</v>
      </c>
      <c r="B4" s="7" t="s">
        <v>3</v>
      </c>
      <c r="C4" s="13" t="s">
        <v>23</v>
      </c>
      <c r="D4" s="9" t="s">
        <v>15</v>
      </c>
      <c r="E4" s="14">
        <v>207.5</v>
      </c>
      <c r="F4" s="15">
        <f ca="1">IFERROR(MAX(INDEX(INDIRECT("FCS["&amp;CHOOSE(COUNTIF(#REF!,#REF!),"HT5,5","TVA5,5","TTC")&amp;"]"),MATCH(#REF!,#REF!,0))*CHOOSE(COUNTIF(#REF!,#REF!),1,1,-1),0),)</f>
        <v>0</v>
      </c>
    </row>
    <row r="5" spans="1:6" x14ac:dyDescent="0.2">
      <c r="A5" s="8" t="str">
        <f>IFERROR(INDEX(FCS[DATE],MATCH(#REF!,#REF!,0)),"")</f>
        <v/>
      </c>
      <c r="B5" s="13" t="str">
        <f>IFERROR(INDEX(FCS[Numéro Facture],MATCH(#REF!,#REF!,0)),"")</f>
        <v/>
      </c>
      <c r="C5">
        <v>70710000</v>
      </c>
      <c r="D5" s="9" t="s">
        <v>15</v>
      </c>
      <c r="E5" s="14"/>
      <c r="F5" s="15">
        <v>100</v>
      </c>
    </row>
    <row r="6" spans="1:6" x14ac:dyDescent="0.2">
      <c r="A6" s="8" t="str">
        <f>IFERROR(INDEX(FCS[DATE],MATCH(#REF!,#REF!,0)),"")</f>
        <v/>
      </c>
      <c r="B6" s="13" t="str">
        <f>IFERROR(INDEX(FCS[Numéro Facture],MATCH(#REF!,#REF!,0)),"")</f>
        <v/>
      </c>
      <c r="C6">
        <v>44571100</v>
      </c>
      <c r="D6" s="9" t="s">
        <v>15</v>
      </c>
      <c r="E6" s="14"/>
      <c r="F6" s="15">
        <v>5.5</v>
      </c>
    </row>
    <row r="7" spans="1:6" x14ac:dyDescent="0.2">
      <c r="A7" s="8" t="str">
        <f>IFERROR(INDEX(FCS[DATE],MATCH(#REF!,#REF!,0)),"")</f>
        <v/>
      </c>
      <c r="B7" s="13" t="str">
        <f>IFERROR(INDEX(FCS[Numéro Facture],MATCH(#REF!,#REF!,0)),"")</f>
        <v/>
      </c>
      <c r="C7">
        <v>70720000</v>
      </c>
      <c r="D7" s="9" t="s">
        <v>15</v>
      </c>
      <c r="E7" s="14"/>
      <c r="F7" s="15">
        <v>20</v>
      </c>
    </row>
    <row r="8" spans="1:6" x14ac:dyDescent="0.2">
      <c r="A8" s="8" t="str">
        <f>IFERROR(INDEX(FCS[DATE],MATCH(#REF!,#REF!,0)),"")</f>
        <v/>
      </c>
      <c r="B8" s="13" t="str">
        <f>IFERROR(INDEX(FCS[Numéro Facture],MATCH(#REF!,#REF!,0)),"")</f>
        <v/>
      </c>
      <c r="C8">
        <v>44572200</v>
      </c>
      <c r="D8" s="9" t="s">
        <v>15</v>
      </c>
      <c r="E8" s="14"/>
      <c r="F8" s="15">
        <v>4</v>
      </c>
    </row>
    <row r="9" spans="1:6" x14ac:dyDescent="0.2">
      <c r="A9" s="8" t="str">
        <f>IFERROR(INDEX(FCS[DATE],MATCH(#REF!,#REF!,0)),"")</f>
        <v/>
      </c>
      <c r="B9" s="13" t="str">
        <f>IFERROR(INDEX(FCS[Numéro Facture],MATCH(#REF!,#REF!,0)),"")</f>
        <v/>
      </c>
      <c r="C9">
        <v>70885000</v>
      </c>
      <c r="D9" s="9" t="s">
        <v>15</v>
      </c>
      <c r="E9" s="14"/>
      <c r="F9" s="15">
        <v>15</v>
      </c>
    </row>
    <row r="10" spans="1:6" x14ac:dyDescent="0.2">
      <c r="A10" s="21" t="str">
        <f>IFERROR(INDEX(FCS[DATE],MATCH(#REF!,#REF!,0)),"")</f>
        <v/>
      </c>
      <c r="B10" s="22" t="str">
        <f>IFERROR(INDEX(FCS[Numéro Facture],MATCH(#REF!,#REF!,0)),"")</f>
        <v/>
      </c>
      <c r="C10" s="24">
        <v>44572200</v>
      </c>
      <c r="D10" s="25" t="str">
        <f>IFERROR(INDEX(FCS[NOM DU CLIENT],MATCH(#REF!,#REF!,0)),"")</f>
        <v/>
      </c>
      <c r="E10" s="26">
        <f ca="1">IFERROR(MAX(INDEX(INDIRECT("FCS["&amp;CHOOSE(COUNTIF(#REF!,#REF!),"HT","TVA","TTC")&amp;"]"),MATCH(#REF!,#REF!,0))*CHOOSE(COUNTIF(#REF!,#REF!),-1,-1,1),0),)</f>
        <v>0</v>
      </c>
      <c r="F10" s="27">
        <v>3</v>
      </c>
    </row>
    <row r="11" spans="1:6" x14ac:dyDescent="0.2">
      <c r="A11" s="21" t="str">
        <f>IFERROR(INDEX(FCS[DATE],MATCH(#REF!,#REF!,0)),"")</f>
        <v/>
      </c>
      <c r="B11" s="22" t="str">
        <f>IFERROR(INDEX(FCS[Numéro Facture],MATCH(#REF!,#REF!,0)),"")</f>
        <v/>
      </c>
      <c r="C11" s="24">
        <v>41960000</v>
      </c>
      <c r="D11" s="25" t="str">
        <f>IFERROR(INDEX(FCS[NOM DU CLIENT],MATCH(#REF!,#REF!,0)),"")</f>
        <v/>
      </c>
      <c r="E11" s="26">
        <f ca="1">IFERROR(MAX(INDEX(INDIRECT("FCS["&amp;CHOOSE(COUNTIF(#REF!,#REF!),"HT","TVA","TTC")&amp;"]"),MATCH(#REF!,#REF!,0))*CHOOSE(COUNTIF(#REF!,#REF!),-1,-1,1),0),)</f>
        <v>0</v>
      </c>
      <c r="F11" s="27">
        <v>60</v>
      </c>
    </row>
    <row r="12" spans="1:6" x14ac:dyDescent="0.2">
      <c r="A12" s="21" t="str">
        <f>IFERROR(INDEX(FCS[DATE],MATCH(#REF!,#REF!,0)),"")</f>
        <v/>
      </c>
      <c r="B12" s="22" t="str">
        <f>IFERROR(INDEX(FCS[Numéro Facture],MATCH(#REF!,#REF!,0)),"")</f>
        <v/>
      </c>
      <c r="C12" s="24" t="str">
        <f>IF(JLVT[[#This Row],[Date]]&lt;&gt;"",INDEX(#REF!,COUNTIF(#REF!,#REF!)),"")</f>
        <v/>
      </c>
      <c r="D12" s="25" t="str">
        <f>IFERROR(INDEX(FCS[NOM DU CLIENT],MATCH(#REF!,#REF!,0)),"")</f>
        <v/>
      </c>
      <c r="E12" s="26">
        <f ca="1">IFERROR(MAX(INDEX(INDIRECT("FCS["&amp;CHOOSE(COUNTIF(#REF!,#REF!),"HT","TVA","TTC")&amp;"]"),MATCH(#REF!,#REF!,0))*CHOOSE(COUNTIF(#REF!,#REF!),-1,-1,1),0),)</f>
        <v>0</v>
      </c>
      <c r="F12" s="27">
        <f ca="1">IFERROR(MAX(INDEX(INDIRECT("FCS["&amp;CHOOSE(COUNTIF(#REF!,#REF!),"HT5,5","TVA5,5","TTC")&amp;"]"),MATCH(#REF!,#REF!,0))*CHOOSE(COUNTIF(#REF!,#REF!),1,1,-1),0),)</f>
        <v>0</v>
      </c>
    </row>
    <row r="13" spans="1:6" x14ac:dyDescent="0.2">
      <c r="A13" s="8">
        <v>43835</v>
      </c>
      <c r="B13" s="7" t="s">
        <v>4</v>
      </c>
      <c r="C13" s="13" t="s">
        <v>23</v>
      </c>
      <c r="D13" s="9" t="s">
        <v>16</v>
      </c>
      <c r="E13" s="10">
        <v>273.7</v>
      </c>
      <c r="F13" s="15"/>
    </row>
    <row r="14" spans="1:6" x14ac:dyDescent="0.2">
      <c r="A14" s="8" t="str">
        <f>IFERROR(INDEX(FCS[DATE],MATCH(#REF!,#REF!,0)),"")</f>
        <v/>
      </c>
      <c r="B14" s="13" t="str">
        <f>IFERROR(INDEX(FCS[Numéro Facture],MATCH(#REF!,#REF!,0)),"")</f>
        <v/>
      </c>
      <c r="C14">
        <v>70710000</v>
      </c>
      <c r="D14" s="9" t="s">
        <v>16</v>
      </c>
      <c r="E14" s="14"/>
      <c r="F14" s="10">
        <v>300</v>
      </c>
    </row>
    <row r="15" spans="1:6" x14ac:dyDescent="0.2">
      <c r="A15" s="8" t="str">
        <f>IFERROR(INDEX(FCS[DATE],MATCH(#REF!,#REF!,0)),"")</f>
        <v/>
      </c>
      <c r="B15" s="13" t="str">
        <f>IFERROR(INDEX(FCS[Numéro Facture],MATCH(#REF!,#REF!,0)),"")</f>
        <v/>
      </c>
      <c r="C15">
        <v>44571100</v>
      </c>
      <c r="D15" s="9" t="s">
        <v>16</v>
      </c>
      <c r="E15" s="14"/>
      <c r="F15" s="10">
        <v>16.5</v>
      </c>
    </row>
    <row r="16" spans="1:6" x14ac:dyDescent="0.2">
      <c r="A16" s="21" t="str">
        <f>IFERROR(INDEX(FCS[DATE],MATCH(#REF!,#REF!,0)),"")</f>
        <v/>
      </c>
      <c r="B16" s="22" t="str">
        <f>IFERROR(INDEX(FCS[Numéro Facture],MATCH(#REF!,#REF!,0)),"")</f>
        <v/>
      </c>
      <c r="C16">
        <v>70885000</v>
      </c>
      <c r="D16" s="9" t="s">
        <v>16</v>
      </c>
      <c r="E16" s="26">
        <f ca="1">IFERROR(MAX(INDEX(INDIRECT("FCS["&amp;CHOOSE(COUNTIF(#REF!,#REF!),"HT","TVA","TTC")&amp;"]"),MATCH(#REF!,#REF!,0))*CHOOSE(COUNTIF(#REF!,#REF!),-1,-1,1),0),)</f>
        <v>0</v>
      </c>
      <c r="F16" s="27">
        <v>6</v>
      </c>
    </row>
    <row r="17" spans="1:6" x14ac:dyDescent="0.2">
      <c r="A17" s="21" t="str">
        <f>IFERROR(INDEX(FCS[DATE],MATCH(#REF!,#REF!,0)),"")</f>
        <v/>
      </c>
      <c r="B17" s="22" t="str">
        <f>IFERROR(INDEX(FCS[Numéro Facture],MATCH(#REF!,#REF!,0)),"")</f>
        <v/>
      </c>
      <c r="C17" s="24">
        <v>44572200</v>
      </c>
      <c r="D17" s="9" t="s">
        <v>16</v>
      </c>
      <c r="E17" s="26">
        <f ca="1">IFERROR(MAX(INDEX(INDIRECT("FCS["&amp;CHOOSE(COUNTIF(#REF!,#REF!),"HT","TVA","TTC")&amp;"]"),MATCH(#REF!,#REF!,0))*CHOOSE(COUNTIF(#REF!,#REF!),-1,-1,1),0),)</f>
        <v>0</v>
      </c>
      <c r="F17" s="27">
        <v>1.2</v>
      </c>
    </row>
    <row r="18" spans="1:6" x14ac:dyDescent="0.2">
      <c r="A18" s="21" t="str">
        <f>IFERROR(INDEX(FCS[DATE],MATCH(#REF!,#REF!,0)),"")</f>
        <v/>
      </c>
      <c r="B18" s="22" t="str">
        <f>IFERROR(INDEX(FCS[Numéro Facture],MATCH(#REF!,#REF!,0)),"")</f>
        <v/>
      </c>
      <c r="C18" s="24">
        <v>41960000</v>
      </c>
      <c r="D18" s="9" t="s">
        <v>16</v>
      </c>
      <c r="E18" s="26">
        <v>50</v>
      </c>
      <c r="F18" s="27">
        <f ca="1">IFERROR(MAX(INDEX(INDIRECT("FCS["&amp;CHOOSE(COUNTIF(#REF!,#REF!),"HT5,5","TVA5,5","TTC")&amp;"]"),MATCH(#REF!,#REF!,0))*CHOOSE(COUNTIF(#REF!,#REF!),1,1,-1),0),)</f>
        <v>0</v>
      </c>
    </row>
    <row r="19" spans="1:6" x14ac:dyDescent="0.2">
      <c r="A19" s="21" t="str">
        <f>IFERROR(INDEX(FCS[DATE],MATCH(#REF!,#REF!,0)),"")</f>
        <v/>
      </c>
      <c r="B19" s="22" t="str">
        <f>IFERROR(INDEX(FCS[Numéro Facture],MATCH(#REF!,#REF!,0)),"")</f>
        <v/>
      </c>
      <c r="C19" s="24" t="str">
        <f>IF(JLVT[[#This Row],[Date]]&lt;&gt;"",INDEX(#REF!,COUNTIF(#REF!,#REF!)),"")</f>
        <v/>
      </c>
      <c r="D19" s="25" t="str">
        <f>IFERROR(INDEX(FCS[NOM DU CLIENT],MATCH(#REF!,#REF!,0)),"")</f>
        <v/>
      </c>
      <c r="E19" s="26">
        <f ca="1">IFERROR(MAX(INDEX(INDIRECT("FCS["&amp;CHOOSE(COUNTIF(#REF!,#REF!),"HT","TVA","TTC")&amp;"]"),MATCH(#REF!,#REF!,0))*CHOOSE(COUNTIF(#REF!,#REF!),-1,-1,1),0),)</f>
        <v>0</v>
      </c>
      <c r="F19" s="27">
        <f ca="1">IFERROR(MAX(INDEX(INDIRECT("FCS["&amp;CHOOSE(COUNTIF(#REF!,#REF!),"HT5,5","TVA5,5","TTC")&amp;"]"),MATCH(#REF!,#REF!,0))*CHOOSE(COUNTIF(#REF!,#REF!),1,1,-1),0),)</f>
        <v>0</v>
      </c>
    </row>
    <row r="20" spans="1:6" x14ac:dyDescent="0.2">
      <c r="A20" s="21" t="str">
        <f>IFERROR(INDEX(FCS[DATE],MATCH(#REF!,#REF!,0)),"")</f>
        <v/>
      </c>
      <c r="B20" s="22" t="str">
        <f>IFERROR(INDEX(FCS[Numéro Facture],MATCH(#REF!,#REF!,0)),"")</f>
        <v/>
      </c>
      <c r="C20" s="24"/>
      <c r="D20" s="25"/>
      <c r="E20" s="26"/>
      <c r="F20" s="27"/>
    </row>
    <row r="21" spans="1:6" x14ac:dyDescent="0.2">
      <c r="A21" s="8" t="str">
        <f>IFERROR(INDEX(FCS[DATE],MATCH(#REF!,#REF!,0)),"")</f>
        <v/>
      </c>
      <c r="B21" s="13" t="str">
        <f>IFERROR(INDEX(FCS[Numéro Facture],MATCH(#REF!,#REF!,0)),"")</f>
        <v/>
      </c>
      <c r="D21" s="9"/>
      <c r="E21" s="14"/>
      <c r="F21" s="15"/>
    </row>
  </sheetData>
  <phoneticPr fontId="6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RESULTAT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hmajdoub</dc:creator>
  <cp:lastModifiedBy>ADMIN</cp:lastModifiedBy>
  <dcterms:created xsi:type="dcterms:W3CDTF">2021-02-02T13:29:05Z</dcterms:created>
  <dcterms:modified xsi:type="dcterms:W3CDTF">2024-03-14T21:47:58Z</dcterms:modified>
</cp:coreProperties>
</file>