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ccom\Downloads\"/>
    </mc:Choice>
  </mc:AlternateContent>
  <xr:revisionPtr revIDLastSave="0" documentId="13_ncr:1_{A7A3EB07-9010-4D07-9B44-724F3F9E60D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FACTURES" sheetId="1" r:id="rId1"/>
    <sheet name="JL" sheetId="4" r:id="rId2"/>
    <sheet name="Listes" sheetId="5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4" l="1"/>
  <c r="A14" i="4"/>
  <c r="B14" i="4"/>
  <c r="E14" i="4"/>
  <c r="F4" i="4"/>
  <c r="A5" i="4"/>
  <c r="B5" i="4"/>
  <c r="E5" i="4"/>
  <c r="A6" i="4"/>
  <c r="B6" i="4"/>
  <c r="E6" i="4"/>
  <c r="A7" i="4"/>
  <c r="B7" i="4"/>
  <c r="E7" i="4"/>
  <c r="A8" i="4"/>
  <c r="B8" i="4"/>
  <c r="E8" i="4"/>
  <c r="A9" i="4"/>
  <c r="B9" i="4"/>
  <c r="E9" i="4"/>
  <c r="F10" i="4"/>
  <c r="A11" i="4"/>
  <c r="B11" i="4"/>
  <c r="D11" i="4"/>
  <c r="E11" i="4"/>
  <c r="A12" i="4"/>
  <c r="B12" i="4"/>
  <c r="D12" i="4"/>
  <c r="E12" i="4"/>
  <c r="A13" i="4"/>
  <c r="B13" i="4"/>
  <c r="D13" i="4"/>
  <c r="E13" i="4"/>
  <c r="A15" i="4"/>
  <c r="B15" i="4"/>
  <c r="D15" i="4"/>
</calcChain>
</file>

<file path=xl/sharedStrings.xml><?xml version="1.0" encoding="utf-8"?>
<sst xmlns="http://schemas.openxmlformats.org/spreadsheetml/2006/main" count="50" uniqueCount="33">
  <si>
    <t>DATE</t>
  </si>
  <si>
    <t>Numéro Facture</t>
  </si>
  <si>
    <t>NOM DU CLIENT</t>
  </si>
  <si>
    <t>1-3 1 2020</t>
  </si>
  <si>
    <t>3-5 1 2020</t>
  </si>
  <si>
    <t>5-7 1 2020</t>
  </si>
  <si>
    <t>6-7 1 2020</t>
  </si>
  <si>
    <t>14-9 1 2020</t>
  </si>
  <si>
    <t>15-9 1 2020</t>
  </si>
  <si>
    <t>Date</t>
  </si>
  <si>
    <t>N°Facture</t>
  </si>
  <si>
    <t>Compte</t>
  </si>
  <si>
    <t>Description</t>
  </si>
  <si>
    <t xml:space="preserve">débit </t>
  </si>
  <si>
    <t>crédit</t>
  </si>
  <si>
    <t>Comptes clients</t>
  </si>
  <si>
    <t>TF</t>
  </si>
  <si>
    <t>SAS</t>
  </si>
  <si>
    <t>BDS</t>
  </si>
  <si>
    <t>EA</t>
  </si>
  <si>
    <t>BDC</t>
  </si>
  <si>
    <t>YS</t>
  </si>
  <si>
    <t>TTC</t>
  </si>
  <si>
    <t>Comptes</t>
  </si>
  <si>
    <t>Libelles</t>
  </si>
  <si>
    <t>HT5,5</t>
  </si>
  <si>
    <t>TVA5,5</t>
  </si>
  <si>
    <t>FRAIS DE PORT</t>
  </si>
  <si>
    <t>SONSIGNE</t>
  </si>
  <si>
    <t>HT20</t>
  </si>
  <si>
    <t>TVA20</t>
  </si>
  <si>
    <t>411DIV</t>
  </si>
  <si>
    <t>TVA202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</si>
</sst>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#,##0.00;;"/>
  </numFmts>
  <fonts count="6" x14ac:knownFonts="1">
    <font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2" borderId="0" xfId="0" applyFont="1" applyFill="1"/>
    <xf numFmtId="0" fontId="5" fillId="2" borderId="0" xfId="0" applyFont="1" applyFill="1" applyAlignment="1">
      <alignment horizontal="left"/>
    </xf>
    <xf numFmtId="164" fontId="4" fillId="2" borderId="0" xfId="0" applyNumberFormat="1" applyFont="1" applyFill="1"/>
    <xf numFmtId="4" fontId="4" fillId="2" borderId="0" xfId="0" applyNumberFormat="1" applyFont="1" applyFill="1"/>
    <xf numFmtId="0" fontId="4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4" fontId="2" fillId="0" borderId="0" xfId="0" applyNumberFormat="1" applyFont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4" fontId="2" fillId="0" borderId="0" xfId="0" applyNumberFormat="1" applyFont="1"/>
    <xf numFmtId="165" fontId="2" fillId="0" borderId="0" xfId="0" quotePrefix="1" applyNumberFormat="1" applyFont="1"/>
    <xf numFmtId="165" fontId="2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4" fontId="1" fillId="0" borderId="0" xfId="0" applyNumberFormat="1" applyFont="1" applyAlignment="1">
      <alignment horizontal="left" vertical="center" wrapText="1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</cellXfs>
  <cellStyles count="1">
    <cellStyle name="Normal" xfId="0" builtinId="0"/>
  </cellStyles>
  <dxfs count="21"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6" formatCode="#\ ##,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5" formatCode="#,##0.00;;"/>
      <fill>
        <patternFill patternType="none">
          <fgColor indexed="64"/>
          <bgColor auto="1"/>
        </patternFill>
      </fill>
    </dxf>
    <dxf>
      <numFmt numFmtId="165" formatCode="#,##0.00;;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CS" displayName="FCS" ref="A1:K7" totalsRowShown="0" headerRowDxfId="5" dataDxfId="14">
  <autoFilter ref="A1:K7" xr:uid="{00000000-0009-0000-0100-000001000000}"/>
  <tableColumns count="11">
    <tableColumn id="1" xr3:uid="{00000000-0010-0000-0000-000001000000}" name="DATE" dataDxfId="13"/>
    <tableColumn id="2" xr3:uid="{00000000-0010-0000-0000-000002000000}" name="Numéro Facture" dataDxfId="12"/>
    <tableColumn id="3" xr3:uid="{00000000-0010-0000-0000-000003000000}" name="NOM DU CLIENT" dataDxfId="11"/>
    <tableColumn id="4" xr3:uid="{00000000-0010-0000-0000-000004000000}" name="HT5,5" dataDxfId="10"/>
    <tableColumn id="5" xr3:uid="{00000000-0010-0000-0000-000005000000}" name="TVA5,5" dataDxfId="4"/>
    <tableColumn id="10" xr3:uid="{2182F184-870A-42C6-8D18-E219E185D804}" name="HT20" dataDxfId="8"/>
    <tableColumn id="11" xr3:uid="{5D86DEC6-545C-4C6B-A463-45C5162FDC1E}" name="TVA20" dataDxfId="3"/>
    <tableColumn id="8" xr3:uid="{1F3F6FE3-576F-4EBF-B8A3-2A5F766F73AF}" name="FRAIS DE PORT" dataDxfId="6"/>
    <tableColumn id="9" xr3:uid="{FA25F0DF-6994-488A-AB52-F05C0F31C892}" name="TVA202" dataDxfId="2"/>
    <tableColumn id="12" xr3:uid="{BC33D75F-0936-415B-ACE5-38C9530CBE70}" name="SONSIGNE" dataDxfId="7"/>
    <tableColumn id="6" xr3:uid="{00000000-0010-0000-0000-000006000000}" name="TTC" dataDxfId="9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JLVT" displayName="JLVT" ref="A3:F15" totalsRowShown="0" headerRowDxfId="1" dataDxfId="0">
  <autoFilter ref="A3:F15" xr:uid="{00000000-0009-0000-0100-000003000000}"/>
  <tableColumns count="6">
    <tableColumn id="3" xr3:uid="{00000000-0010-0000-0100-000003000000}" name="Date" dataDxfId="20">
      <calculatedColumnFormula>IFERROR(INDEX(FCS[DATE],MATCH(#REF!,#REF!,0)),"")</calculatedColumnFormula>
    </tableColumn>
    <tableColumn id="4" xr3:uid="{00000000-0010-0000-0100-000004000000}" name="N°Facture" dataDxfId="19">
      <calculatedColumnFormula>IFERROR(INDEX(FCS[Numéro Facture],MATCH(#REF!,#REF!,0)),"")</calculatedColumnFormula>
    </tableColumn>
    <tableColumn id="5" xr3:uid="{00000000-0010-0000-0100-000005000000}" name="Compte" dataDxfId="18">
      <calculatedColumnFormula>IF(JLVT[[#This Row],[Date]]&lt;&gt;"",INDEX(Plan[Comptes],COUNTIF(#REF!,#REF!)),"")</calculatedColumnFormula>
    </tableColumn>
    <tableColumn id="7" xr3:uid="{00000000-0010-0000-0100-000007000000}" name="Description" dataDxfId="17">
      <calculatedColumnFormula>IFERROR(INDEX(FCS[NOM DU CLIENT],MATCH(#REF!,#REF!,0)),"")</calculatedColumnFormula>
    </tableColumn>
    <tableColumn id="8" xr3:uid="{00000000-0010-0000-0100-000008000000}" name="débit " dataDxfId="16">
      <calculatedColumnFormula>IFERROR(MAX(INDEX(INDIRECT("FCS["&amp;CHOOSE(COUNTIF(#REF!,#REF!),"HT","TVA","TTC")&amp;"]"),MATCH(#REF!,#REF!,0))*CHOOSE(COUNTIF(#REF!,#REF!),-1,-1,1),0),)</calculatedColumnFormula>
    </tableColumn>
    <tableColumn id="9" xr3:uid="{00000000-0010-0000-0100-000009000000}" name="crédit" dataDxfId="15">
      <calculatedColumnFormula>IFERROR(MAX(INDEX(INDIRECT("FCS["&amp;CHOOSE(COUNTIF(#REF!,#REF!),"HT5,5","TVA5,5","TTC")&amp;"]"),MATCH(#REF!,#REF!,0))*CHOOSE(COUNTIF(#REF!,#REF!),1,1,-1),0),)</calculatedColumnFormula>
    </tableColumn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Plan" displayName="Plan" ref="A1:B8" totalsRowShown="0">
  <autoFilter ref="A1:B8" xr:uid="{00000000-0009-0000-0100-000002000000}"/>
  <tableColumns count="2">
    <tableColumn id="1" xr3:uid="{00000000-0010-0000-0200-000001000000}" name="Comptes"/>
    <tableColumn id="2" xr3:uid="{00000000-0010-0000-0200-000002000000}" name="Libelles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7"/>
  <sheetViews>
    <sheetView workbookViewId="0">
      <selection activeCell="I2" sqref="I2"/>
    </sheetView>
  </sheetViews>
  <sheetFormatPr baseColWidth="10" defaultRowHeight="12.75" x14ac:dyDescent="0.2"/>
  <cols>
    <col min="1" max="2" width="17.7109375" style="7"/>
    <col min="3" max="3" width="17.7109375" style="9"/>
    <col min="4" max="5" width="17.7109375" style="7"/>
    <col min="7" max="7" width="11" style="7" bestFit="1" customWidth="1"/>
    <col min="8" max="9" width="11" style="7" customWidth="1"/>
    <col min="11" max="11" width="16.85546875" style="7" bestFit="1" customWidth="1"/>
    <col min="12" max="12" width="17.7109375" style="7"/>
    <col min="13" max="13" width="11.5703125"/>
  </cols>
  <sheetData>
    <row r="1" spans="1:12" s="21" customFormat="1" ht="85.5" customHeight="1" x14ac:dyDescent="0.2">
      <c r="A1" s="17" t="s">
        <v>0</v>
      </c>
      <c r="B1" s="18" t="s">
        <v>1</v>
      </c>
      <c r="C1" s="19" t="s">
        <v>2</v>
      </c>
      <c r="D1" s="20" t="s">
        <v>25</v>
      </c>
      <c r="E1" s="20" t="s">
        <v>26</v>
      </c>
      <c r="F1" s="20" t="s">
        <v>29</v>
      </c>
      <c r="G1" s="20" t="s">
        <v>30</v>
      </c>
      <c r="H1" s="20" t="s">
        <v>27</v>
      </c>
      <c r="I1" s="20" t="s">
        <v>32</v>
      </c>
      <c r="J1" s="20" t="s">
        <v>28</v>
      </c>
      <c r="K1" s="20" t="s">
        <v>22</v>
      </c>
    </row>
    <row r="2" spans="1:12" x14ac:dyDescent="0.2">
      <c r="A2" s="8">
        <v>43833</v>
      </c>
      <c r="B2" s="7" t="s">
        <v>3</v>
      </c>
      <c r="C2" s="9" t="s">
        <v>16</v>
      </c>
      <c r="D2" s="10">
        <v>100</v>
      </c>
      <c r="E2" s="10">
        <v>5.5</v>
      </c>
      <c r="F2" s="10">
        <v>20</v>
      </c>
      <c r="G2" s="10">
        <v>4</v>
      </c>
      <c r="H2" s="10">
        <v>15</v>
      </c>
      <c r="I2" s="10">
        <v>3</v>
      </c>
      <c r="J2" s="10">
        <v>60</v>
      </c>
      <c r="K2" s="10">
        <v>218.4</v>
      </c>
      <c r="L2"/>
    </row>
    <row r="3" spans="1:12" x14ac:dyDescent="0.2">
      <c r="A3" s="8">
        <v>43835</v>
      </c>
      <c r="B3" s="7" t="s">
        <v>4</v>
      </c>
      <c r="C3" s="9" t="s">
        <v>17</v>
      </c>
      <c r="D3" s="10">
        <v>300</v>
      </c>
      <c r="E3" s="10">
        <v>16.5</v>
      </c>
      <c r="F3" s="10"/>
      <c r="G3" s="10"/>
      <c r="H3" s="10">
        <v>6</v>
      </c>
      <c r="I3" s="10">
        <v>1.2000000000000002</v>
      </c>
      <c r="J3" s="10">
        <v>-50</v>
      </c>
      <c r="K3" s="10">
        <v>104.4</v>
      </c>
      <c r="L3"/>
    </row>
    <row r="4" spans="1:12" x14ac:dyDescent="0.2">
      <c r="A4" s="8">
        <v>43837</v>
      </c>
      <c r="B4" s="7" t="s">
        <v>5</v>
      </c>
      <c r="C4" s="9" t="s">
        <v>18</v>
      </c>
      <c r="D4" s="10">
        <v>400</v>
      </c>
      <c r="E4" s="10">
        <v>22</v>
      </c>
      <c r="F4" s="10">
        <v>50</v>
      </c>
      <c r="G4" s="10">
        <v>10</v>
      </c>
      <c r="H4" s="10">
        <v>15</v>
      </c>
      <c r="I4" s="10">
        <v>3</v>
      </c>
      <c r="J4" s="10">
        <v>10</v>
      </c>
      <c r="K4" s="10">
        <v>843.6</v>
      </c>
      <c r="L4"/>
    </row>
    <row r="5" spans="1:12" x14ac:dyDescent="0.2">
      <c r="A5" s="8">
        <v>43837</v>
      </c>
      <c r="B5" s="7" t="s">
        <v>6</v>
      </c>
      <c r="C5" s="9" t="s">
        <v>19</v>
      </c>
      <c r="D5" s="10">
        <v>500</v>
      </c>
      <c r="E5" s="10">
        <v>27.5</v>
      </c>
      <c r="F5" s="10">
        <v>20</v>
      </c>
      <c r="G5" s="10">
        <v>4</v>
      </c>
      <c r="H5" s="10">
        <v>0</v>
      </c>
      <c r="I5" s="10">
        <v>0</v>
      </c>
      <c r="J5" s="10">
        <v>30</v>
      </c>
      <c r="K5" s="10">
        <v>480</v>
      </c>
      <c r="L5"/>
    </row>
    <row r="6" spans="1:12" x14ac:dyDescent="0.2">
      <c r="A6" s="8">
        <v>43839</v>
      </c>
      <c r="B6" s="7" t="s">
        <v>7</v>
      </c>
      <c r="C6" s="9" t="s">
        <v>20</v>
      </c>
      <c r="D6" s="10">
        <v>600</v>
      </c>
      <c r="E6" s="10">
        <v>33</v>
      </c>
      <c r="F6" s="10">
        <v>20</v>
      </c>
      <c r="G6" s="10">
        <v>4</v>
      </c>
      <c r="H6" s="10">
        <v>0</v>
      </c>
      <c r="I6" s="10">
        <v>0</v>
      </c>
      <c r="J6" s="10">
        <v>-22</v>
      </c>
      <c r="K6" s="10">
        <v>144</v>
      </c>
      <c r="L6"/>
    </row>
    <row r="7" spans="1:12" x14ac:dyDescent="0.2">
      <c r="A7" s="8">
        <v>43839</v>
      </c>
      <c r="B7" s="7" t="s">
        <v>8</v>
      </c>
      <c r="C7" s="9" t="s">
        <v>21</v>
      </c>
      <c r="D7" s="10">
        <v>700</v>
      </c>
      <c r="E7" s="10">
        <v>38.5</v>
      </c>
      <c r="F7" s="10">
        <v>0</v>
      </c>
      <c r="G7" s="10">
        <v>0</v>
      </c>
      <c r="H7" s="10">
        <v>5</v>
      </c>
      <c r="I7" s="10">
        <v>1</v>
      </c>
      <c r="J7" s="10">
        <v>10</v>
      </c>
      <c r="K7" s="10">
        <v>277.2</v>
      </c>
      <c r="L7"/>
    </row>
  </sheetData>
  <phoneticPr fontId="3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5"/>
  <sheetViews>
    <sheetView tabSelected="1" workbookViewId="0">
      <selection activeCell="I23" sqref="I23"/>
    </sheetView>
  </sheetViews>
  <sheetFormatPr baseColWidth="10" defaultRowHeight="12.75" x14ac:dyDescent="0.2"/>
  <cols>
    <col min="1" max="1" width="10.85546875" style="6"/>
  </cols>
  <sheetData>
    <row r="1" spans="1:6" x14ac:dyDescent="0.2">
      <c r="A1" s="5"/>
      <c r="B1" s="1"/>
      <c r="C1" s="1"/>
      <c r="D1" s="2"/>
      <c r="E1" s="3"/>
      <c r="F1" s="4"/>
    </row>
    <row r="2" spans="1:6" x14ac:dyDescent="0.2">
      <c r="A2" s="5"/>
      <c r="B2" s="1"/>
      <c r="C2" s="1"/>
      <c r="D2" s="1"/>
      <c r="E2" s="3"/>
      <c r="F2" s="4"/>
    </row>
    <row r="3" spans="1:6" x14ac:dyDescent="0.2">
      <c r="A3" s="12" t="s">
        <v>9</v>
      </c>
      <c r="B3" s="11" t="s">
        <v>10</v>
      </c>
      <c r="C3" s="11" t="s">
        <v>11</v>
      </c>
      <c r="D3" s="11" t="s">
        <v>12</v>
      </c>
      <c r="E3" s="11" t="s">
        <v>13</v>
      </c>
      <c r="F3" s="11" t="s">
        <v>14</v>
      </c>
    </row>
    <row r="4" spans="1:6" x14ac:dyDescent="0.2">
      <c r="A4" s="8">
        <v>43833</v>
      </c>
      <c r="B4" s="7" t="s">
        <v>3</v>
      </c>
      <c r="C4" s="13" t="s">
        <v>31</v>
      </c>
      <c r="D4" s="9" t="s">
        <v>16</v>
      </c>
      <c r="E4" s="15">
        <v>1275.23</v>
      </c>
      <c r="F4" s="16">
        <f ca="1">IFERROR(MAX(INDEX(INDIRECT("FCS["&amp;CHOOSE(COUNTIF(#REF!,#REF!),"HT5,5","TVA5,5","TTC")&amp;"]"),MATCH(#REF!,#REF!,0))*CHOOSE(COUNTIF(#REF!,#REF!),1,1,-1),0),)</f>
        <v>0</v>
      </c>
    </row>
    <row r="5" spans="1:6" x14ac:dyDescent="0.2">
      <c r="A5" s="8" t="str">
        <f>IFERROR(INDEX(FCS[DATE],MATCH(#REF!,#REF!,0)),"")</f>
        <v/>
      </c>
      <c r="B5" s="13" t="str">
        <f>IFERROR(INDEX(FCS[Numéro Facture],MATCH(#REF!,#REF!,0)),"")</f>
        <v/>
      </c>
      <c r="C5">
        <v>70710000</v>
      </c>
      <c r="D5" s="9" t="s">
        <v>16</v>
      </c>
      <c r="E5" s="15">
        <f ca="1">IFERROR(MAX(INDEX(INDIRECT("FCS["&amp;CHOOSE(COUNTIF(#REF!,#REF!),"HT","TVA","TTC")&amp;"]"),MATCH(#REF!,#REF!,0))*CHOOSE(COUNTIF(#REF!,#REF!),-1,-1,1),0),)</f>
        <v>0</v>
      </c>
      <c r="F5" s="16">
        <v>1178.7</v>
      </c>
    </row>
    <row r="6" spans="1:6" x14ac:dyDescent="0.2">
      <c r="A6" s="8" t="str">
        <f>IFERROR(INDEX(FCS[DATE],MATCH(#REF!,#REF!,0)),"")</f>
        <v/>
      </c>
      <c r="B6" s="13" t="str">
        <f>IFERROR(INDEX(FCS[Numéro Facture],MATCH(#REF!,#REF!,0)),"")</f>
        <v/>
      </c>
      <c r="C6">
        <v>4457110</v>
      </c>
      <c r="D6" s="9" t="s">
        <v>16</v>
      </c>
      <c r="E6" s="15">
        <f ca="1">IFERROR(MAX(INDEX(INDIRECT("FCS["&amp;CHOOSE(COUNTIF(#REF!,#REF!),"HT","TVA","TTC")&amp;"]"),MATCH(#REF!,#REF!,0))*CHOOSE(COUNTIF(#REF!,#REF!),-1,-1,1),0),)</f>
        <v>0</v>
      </c>
      <c r="F6" s="16">
        <v>64.83</v>
      </c>
    </row>
    <row r="7" spans="1:6" x14ac:dyDescent="0.2">
      <c r="A7" s="8" t="str">
        <f>IFERROR(INDEX(FCS[DATE],MATCH(#REF!,#REF!,0)),"")</f>
        <v/>
      </c>
      <c r="B7" s="13" t="str">
        <f>IFERROR(INDEX(FCS[Numéro Facture],MATCH(#REF!,#REF!,0)),"")</f>
        <v/>
      </c>
      <c r="C7">
        <v>7088100</v>
      </c>
      <c r="D7" s="9" t="s">
        <v>16</v>
      </c>
      <c r="E7" s="15">
        <f ca="1">IFERROR(MAX(INDEX(INDIRECT("FCS["&amp;CHOOSE(COUNTIF(#REF!,#REF!),"HT","TVA","TTC")&amp;"]"),MATCH(#REF!,#REF!,0))*CHOOSE(COUNTIF(#REF!,#REF!),-1,-1,1),0),)</f>
        <v>0</v>
      </c>
      <c r="F7" s="16">
        <v>15</v>
      </c>
    </row>
    <row r="8" spans="1:6" x14ac:dyDescent="0.2">
      <c r="A8" s="8" t="str">
        <f>IFERROR(INDEX(FCS[DATE],MATCH(#REF!,#REF!,0)),"")</f>
        <v/>
      </c>
      <c r="B8" s="13" t="str">
        <f>IFERROR(INDEX(FCS[Numéro Facture],MATCH(#REF!,#REF!,0)),"")</f>
        <v/>
      </c>
      <c r="C8">
        <v>70720000</v>
      </c>
      <c r="D8" s="9" t="s">
        <v>16</v>
      </c>
      <c r="E8" s="15">
        <f ca="1">IFERROR(MAX(INDEX(INDIRECT("FCS["&amp;CHOOSE(COUNTIF(#REF!,#REF!),"HT","TVA","TTC")&amp;"]"),MATCH(#REF!,#REF!,0))*CHOOSE(COUNTIF(#REF!,#REF!),-1,-1,1),0),)</f>
        <v>0</v>
      </c>
      <c r="F8" s="16">
        <v>3</v>
      </c>
    </row>
    <row r="9" spans="1:6" x14ac:dyDescent="0.2">
      <c r="A9" s="8" t="str">
        <f>IFERROR(INDEX(FCS[DATE],MATCH(#REF!,#REF!,0)),"")</f>
        <v/>
      </c>
      <c r="B9" s="13" t="str">
        <f>IFERROR(INDEX(FCS[Numéro Facture],MATCH(#REF!,#REF!,0)),"")</f>
        <v/>
      </c>
      <c r="C9">
        <v>419600</v>
      </c>
      <c r="D9" s="9" t="s">
        <v>16</v>
      </c>
      <c r="E9" s="15">
        <f ca="1">IFERROR(MAX(INDEX(INDIRECT("FCS["&amp;CHOOSE(COUNTIF(#REF!,#REF!),"HT","TVA","TTC")&amp;"]"),MATCH(#REF!,#REF!,0))*CHOOSE(COUNTIF(#REF!,#REF!),-1,-1,1),0),)</f>
        <v>0</v>
      </c>
      <c r="F9" s="16">
        <v>13.7</v>
      </c>
    </row>
    <row r="10" spans="1:6" x14ac:dyDescent="0.2">
      <c r="A10" s="8">
        <v>43835</v>
      </c>
      <c r="B10" s="7" t="s">
        <v>4</v>
      </c>
      <c r="C10" s="13" t="s">
        <v>31</v>
      </c>
      <c r="D10" s="9" t="s">
        <v>17</v>
      </c>
      <c r="E10" s="10">
        <v>104.4</v>
      </c>
      <c r="F10" s="16">
        <f ca="1">IFERROR(MAX(INDEX(INDIRECT("FCS["&amp;CHOOSE(COUNTIF(#REF!,#REF!),"HT5,5","TVA5,5","TTC")&amp;"]"),MATCH(#REF!,#REF!,0))*CHOOSE(COUNTIF(#REF!,#REF!),1,1,-1),0),)</f>
        <v>0</v>
      </c>
    </row>
    <row r="11" spans="1:6" x14ac:dyDescent="0.2">
      <c r="A11" s="8" t="str">
        <f>IFERROR(INDEX(FCS[DATE],MATCH(#REF!,#REF!,0)),"")</f>
        <v/>
      </c>
      <c r="B11" s="13" t="str">
        <f>IFERROR(INDEX(FCS[Numéro Facture],MATCH(#REF!,#REF!,0)),"")</f>
        <v/>
      </c>
      <c r="C11">
        <v>70710000</v>
      </c>
      <c r="D11" s="14" t="str">
        <f>IFERROR(INDEX(FCS[NOM DU CLIENT],MATCH(#REF!,#REF!,0)),"")</f>
        <v/>
      </c>
      <c r="E11" s="15">
        <f ca="1">IFERROR(MAX(INDEX(INDIRECT("FCS["&amp;CHOOSE(COUNTIF(#REF!,#REF!),"HT","TVA","TTC")&amp;"]"),MATCH(#REF!,#REF!,0))*CHOOSE(COUNTIF(#REF!,#REF!),-1,-1,1),0),)</f>
        <v>0</v>
      </c>
      <c r="F11" s="10">
        <v>300</v>
      </c>
    </row>
    <row r="12" spans="1:6" x14ac:dyDescent="0.2">
      <c r="A12" s="8" t="str">
        <f>IFERROR(INDEX(FCS[DATE],MATCH(#REF!,#REF!,0)),"")</f>
        <v/>
      </c>
      <c r="B12" s="13" t="str">
        <f>IFERROR(INDEX(FCS[Numéro Facture],MATCH(#REF!,#REF!,0)),"")</f>
        <v/>
      </c>
      <c r="C12">
        <v>4457110</v>
      </c>
      <c r="D12" s="14" t="str">
        <f>IFERROR(INDEX(FCS[NOM DU CLIENT],MATCH(#REF!,#REF!,0)),"")</f>
        <v/>
      </c>
      <c r="E12" s="15">
        <f ca="1">IFERROR(MAX(INDEX(INDIRECT("FCS["&amp;CHOOSE(COUNTIF(#REF!,#REF!),"HT","TVA","TTC")&amp;"]"),MATCH(#REF!,#REF!,0))*CHOOSE(COUNTIF(#REF!,#REF!),-1,-1,1),0),)</f>
        <v>0</v>
      </c>
      <c r="F12" s="10">
        <v>16.5</v>
      </c>
    </row>
    <row r="13" spans="1:6" x14ac:dyDescent="0.2">
      <c r="A13" s="8" t="str">
        <f>IFERROR(INDEX(FCS[DATE],MATCH(#REF!,#REF!,0)),"")</f>
        <v/>
      </c>
      <c r="B13" s="13" t="str">
        <f>IFERROR(INDEX(FCS[Numéro Facture],MATCH(#REF!,#REF!,0)),"")</f>
        <v/>
      </c>
      <c r="C13">
        <v>7088100</v>
      </c>
      <c r="D13" s="14" t="str">
        <f>IFERROR(INDEX(FCS[NOM DU CLIENT],MATCH(#REF!,#REF!,0)),"")</f>
        <v/>
      </c>
      <c r="E13" s="15">
        <f ca="1">IFERROR(MAX(INDEX(INDIRECT("FCS["&amp;CHOOSE(COUNTIF(#REF!,#REF!),"HT","TVA","TTC")&amp;"]"),MATCH(#REF!,#REF!,0))*CHOOSE(COUNTIF(#REF!,#REF!),-1,-1,1),0),)</f>
        <v>0</v>
      </c>
      <c r="F13" s="10">
        <v>6</v>
      </c>
    </row>
    <row r="14" spans="1:6" x14ac:dyDescent="0.2">
      <c r="A14" s="23" t="str">
        <f>IFERROR(INDEX(FCS[DATE],MATCH(#REF!,#REF!,0)),"")</f>
        <v/>
      </c>
      <c r="B14" s="24" t="str">
        <f>IFERROR(INDEX(FCS[Numéro Facture],MATCH(#REF!,#REF!,0)),"")</f>
        <v/>
      </c>
      <c r="C14">
        <v>70720000</v>
      </c>
      <c r="D14" s="14" t="str">
        <f>IFERROR(INDEX(FCS[NOM DU CLIENT],MATCH(#REF!,#REF!,0)),"")</f>
        <v/>
      </c>
      <c r="E14" s="15">
        <f ca="1">IFERROR(MAX(INDEX(INDIRECT("FCS["&amp;CHOOSE(COUNTIF(#REF!,#REF!),"HT","TVA","TTC")&amp;"]"),MATCH(#REF!,#REF!,0))*CHOOSE(COUNTIF(#REF!,#REF!),-1,-1,1),0),)</f>
        <v>0</v>
      </c>
      <c r="F14" s="16">
        <v>1.2</v>
      </c>
    </row>
    <row r="15" spans="1:6" x14ac:dyDescent="0.2">
      <c r="A15" s="8" t="str">
        <f>IFERROR(INDEX(FCS[DATE],MATCH(#REF!,#REF!,0)),"")</f>
        <v/>
      </c>
      <c r="B15" s="13" t="str">
        <f>IFERROR(INDEX(FCS[Numéro Facture],MATCH(#REF!,#REF!,0)),"")</f>
        <v/>
      </c>
      <c r="C15">
        <v>419600</v>
      </c>
      <c r="D15" s="14" t="str">
        <f>IFERROR(INDEX(FCS[NOM DU CLIENT],MATCH(#REF!,#REF!,0)),"")</f>
        <v/>
      </c>
      <c r="E15" s="15">
        <v>50</v>
      </c>
      <c r="F15" s="16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8"/>
  <sheetViews>
    <sheetView workbookViewId="0">
      <selection activeCell="A3" sqref="A3"/>
    </sheetView>
  </sheetViews>
  <sheetFormatPr baseColWidth="10" defaultRowHeight="12.75" x14ac:dyDescent="0.2"/>
  <cols>
    <col min="2" max="2" width="21.28515625" bestFit="1" customWidth="1"/>
  </cols>
  <sheetData>
    <row r="1" spans="1:2" x14ac:dyDescent="0.2">
      <c r="A1" t="s">
        <v>23</v>
      </c>
      <c r="B1" t="s">
        <v>24</v>
      </c>
    </row>
    <row r="2" spans="1:2" x14ac:dyDescent="0.2">
      <c r="A2">
        <v>70710000</v>
      </c>
      <c r="B2" t="s">
        <v>25</v>
      </c>
    </row>
    <row r="3" spans="1:2" x14ac:dyDescent="0.2">
      <c r="A3">
        <v>70720000</v>
      </c>
      <c r="B3" t="s">
        <v>29</v>
      </c>
    </row>
    <row r="4" spans="1:2" x14ac:dyDescent="0.2">
      <c r="A4">
        <v>4457120</v>
      </c>
      <c r="B4" t="s">
        <v>30</v>
      </c>
    </row>
    <row r="5" spans="1:2" x14ac:dyDescent="0.2">
      <c r="A5">
        <v>4457110</v>
      </c>
      <c r="B5" t="s">
        <v>26</v>
      </c>
    </row>
    <row r="6" spans="1:2" x14ac:dyDescent="0.2">
      <c r="A6">
        <v>7088100</v>
      </c>
      <c r="B6" s="22" t="s">
        <v>27</v>
      </c>
    </row>
    <row r="7" spans="1:2" x14ac:dyDescent="0.2">
      <c r="A7">
        <v>419600</v>
      </c>
      <c r="B7" t="s">
        <v>28</v>
      </c>
    </row>
    <row r="8" spans="1:2" x14ac:dyDescent="0.2">
      <c r="A8" t="s">
        <v>31</v>
      </c>
      <c r="B8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FACTURES</vt:lpstr>
      <vt:lpstr>JL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hmajdoub</dc:creator>
  <cp:lastModifiedBy>Julie CHEN</cp:lastModifiedBy>
  <dcterms:created xsi:type="dcterms:W3CDTF">2021-02-02T13:29:05Z</dcterms:created>
  <dcterms:modified xsi:type="dcterms:W3CDTF">2024-03-12T10:36:55Z</dcterms:modified>
</cp:coreProperties>
</file>