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xl/drawings/drawing2.xml" ContentType="application/vnd.openxmlformats-officedocument.drawing+xml"/>
  <Override PartName="/xl/activeX/activeX17.xml" ContentType="application/vnd.ms-office.activeX+xml"/>
  <Override PartName="/xl/activeX/activeX18.xml" ContentType="application/vnd.ms-office.activeX+xml"/>
  <Override PartName="/xl/activeX/activeX19.xml" ContentType="application/vnd.ms-office.activeX+xml"/>
  <Override PartName="/xl/activeX/activeX20.xml" ContentType="application/vnd.ms-office.activeX+xml"/>
  <Override PartName="/xl/activeX/activeX21.xml" ContentType="application/vnd.ms-office.activeX+xml"/>
  <Override PartName="/xl/activeX/activeX22.xml" ContentType="application/vnd.ms-office.activeX+xml"/>
  <Override PartName="/xl/activeX/activeX23.xml" ContentType="application/vnd.ms-office.activeX+xml"/>
  <Override PartName="/xl/activeX/activeX24.xml" ContentType="application/vnd.ms-office.activeX+xml"/>
  <Override PartName="/xl/activeX/activeX25.xml" ContentType="application/vnd.ms-office.activeX+xml"/>
  <Override PartName="/xl/activeX/activeX26.xml" ContentType="application/vnd.ms-office.activeX+xml"/>
  <Override PartName="/xl/activeX/activeX27.xml" ContentType="application/vnd.ms-office.activeX+xml"/>
  <Override PartName="/xl/activeX/activeX28.xml" ContentType="application/vnd.ms-office.activeX+xml"/>
  <Override PartName="/xl/activeX/activeX29.xml" ContentType="application/vnd.ms-office.activeX+xml"/>
  <Override PartName="/xl/activeX/activeX30.xml" ContentType="application/vnd.ms-office.activeX+xml"/>
  <Override PartName="/xl/activeX/activeX31.xml" ContentType="application/vnd.ms-office.activeX+xml"/>
  <Override PartName="/xl/activeX/activeX32.xml" ContentType="application/vnd.ms-office.activeX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ml.chartshap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5.xml" ContentType="application/vnd.openxmlformats-officedocument.drawingml.chartshapes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6.xml" ContentType="application/vnd.openxmlformats-officedocument.drawingml.chartshapes+xml"/>
  <Override PartName="/xl/drawings/drawing7.xml" ContentType="application/vnd.openxmlformats-officedocument.drawing+xml"/>
  <Override PartName="/xl/tables/table1.xml" ContentType="application/vnd.openxmlformats-officedocument.spreadsheetml.table+xml"/>
  <Override PartName="/xl/drawings/drawing8.xml" ContentType="application/vnd.openxmlformats-officedocument.drawing+xml"/>
  <Override PartName="/xl/tables/table2.xml" ContentType="application/vnd.openxmlformats-officedocument.spreadsheetml.table+xml"/>
  <Override PartName="/xl/drawings/drawing9.xml" ContentType="application/vnd.openxmlformats-officedocument.drawing+xml"/>
  <Override PartName="/xl/tables/table3.xml" ContentType="application/vnd.openxmlformats-officedocument.spreadsheetml.table+xml"/>
  <Override PartName="/xl/drawings/drawing10.xml" ContentType="application/vnd.openxmlformats-officedocument.drawing+xml"/>
  <Override PartName="/xl/tables/table4.xml" ContentType="application/vnd.openxmlformats-officedocument.spreadsheetml.table+xml"/>
  <Override PartName="/xl/drawings/drawing11.xml" ContentType="application/vnd.openxmlformats-officedocument.drawing+xml"/>
  <Override PartName="/xl/tables/table5.xml" ContentType="application/vnd.openxmlformats-officedocument.spreadsheetml.table+xml"/>
  <Override PartName="/xl/drawings/drawing12.xml" ContentType="application/vnd.openxmlformats-officedocument.drawing+xml"/>
  <Override PartName="/xl/tables/table6.xml" ContentType="application/vnd.openxmlformats-officedocument.spreadsheetml.table+xml"/>
  <Override PartName="/xl/drawings/drawing13.xml" ContentType="application/vnd.openxmlformats-officedocument.drawing+xml"/>
  <Override PartName="/xl/tables/table7.xml" ContentType="application/vnd.openxmlformats-officedocument.spreadsheetml.table+xml"/>
  <Override PartName="/xl/drawings/drawing14.xml" ContentType="application/vnd.openxmlformats-officedocument.drawing+xml"/>
  <Override PartName="/xl/tables/table8.xml" ContentType="application/vnd.openxmlformats-officedocument.spreadsheetml.table+xml"/>
  <Override PartName="/xl/drawings/drawing15.xml" ContentType="application/vnd.openxmlformats-officedocument.drawing+xml"/>
  <Override PartName="/xl/tables/table9.xml" ContentType="application/vnd.openxmlformats-officedocument.spreadsheetml.table+xml"/>
  <Override PartName="/xl/drawings/drawing16.xml" ContentType="application/vnd.openxmlformats-officedocument.drawing+xml"/>
  <Override PartName="/xl/tables/table10.xml" ContentType="application/vnd.openxmlformats-officedocument.spreadsheetml.table+xml"/>
  <Override PartName="/xl/drawings/drawing17.xml" ContentType="application/vnd.openxmlformats-officedocument.drawing+xml"/>
  <Override PartName="/xl/tables/table11.xml" ContentType="application/vnd.openxmlformats-officedocument.spreadsheetml.table+xml"/>
  <Override PartName="/xl/drawings/drawing18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19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-120" yWindow="-120" windowWidth="29040" windowHeight="15996" firstSheet="1" activeTab="1"/>
  </bookViews>
  <sheets>
    <sheet name="Page d'accueil" sheetId="13" r:id="rId1"/>
    <sheet name="Feuil1" sheetId="16" r:id="rId2"/>
    <sheet name="suivi commande" sheetId="14" r:id="rId3"/>
    <sheet name="suivi coupe" sheetId="9" r:id="rId4"/>
    <sheet name="suivi rectif " sheetId="10" r:id="rId5"/>
    <sheet name="suivi commande fabrication" sheetId="2" r:id="rId6"/>
    <sheet name="suivi conventionnel" sheetId="15" r:id="rId7"/>
    <sheet name="suivi fabrication" sheetId="4" r:id="rId8"/>
    <sheet name="suivi commande affutage" sheetId="3" r:id="rId9"/>
    <sheet name="suivi controle" sheetId="19" r:id="rId10"/>
    <sheet name="suivi affutage" sheetId="5" r:id="rId11"/>
    <sheet name="suivi expedition" sheetId="20" r:id="rId12"/>
    <sheet name=" suivi commande barreau" sheetId="17" r:id="rId13"/>
    <sheet name="suivi stock barreau" sheetId="6" r:id="rId14"/>
    <sheet name="suivi stock piece fini" sheetId="18" r:id="rId15"/>
    <sheet name="base de donnée" sheetId="7" r:id="rId16"/>
    <sheet name="plannification machine" sheetId="8" r:id="rId17"/>
    <sheet name="employer" sheetId="11" r:id="rId18"/>
    <sheet name="Feuil12" sheetId="12" r:id="rId19"/>
  </sheets>
  <definedNames>
    <definedName name="fabrication">'suivi controle'!$B$11:$B$12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3" i="3" l="1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" i="3" l="1"/>
  <c r="M11" i="3"/>
  <c r="M12" i="3"/>
  <c r="M9" i="3"/>
  <c r="R11" i="7" l="1"/>
  <c r="R12" i="7"/>
  <c r="O11" i="7"/>
  <c r="O12" i="7"/>
  <c r="L11" i="7"/>
  <c r="L12" i="7"/>
  <c r="I11" i="7"/>
  <c r="I12" i="7"/>
  <c r="F11" i="7"/>
  <c r="F12" i="7"/>
  <c r="F10" i="7"/>
  <c r="I10" i="7"/>
  <c r="L10" i="7"/>
  <c r="O10" i="7"/>
  <c r="R10" i="7"/>
  <c r="E52" i="12" l="1"/>
  <c r="G16" i="12"/>
  <c r="F19" i="12" s="1"/>
  <c r="F21" i="12" s="1"/>
  <c r="F22" i="12" s="1"/>
  <c r="B6" i="2" l="1"/>
  <c r="H11" i="14" l="1"/>
</calcChain>
</file>

<file path=xl/sharedStrings.xml><?xml version="1.0" encoding="utf-8"?>
<sst xmlns="http://schemas.openxmlformats.org/spreadsheetml/2006/main" count="360" uniqueCount="140">
  <si>
    <t>date</t>
  </si>
  <si>
    <t>Suivi commande fabrication</t>
  </si>
  <si>
    <t>Date</t>
  </si>
  <si>
    <t>Client</t>
  </si>
  <si>
    <t>Bon de fabrication</t>
  </si>
  <si>
    <t>reference</t>
  </si>
  <si>
    <t>quantité</t>
  </si>
  <si>
    <t xml:space="preserve">tps de reglage </t>
  </si>
  <si>
    <t>tps fabrication</t>
  </si>
  <si>
    <t>tps total</t>
  </si>
  <si>
    <t>Designation</t>
  </si>
  <si>
    <t>num de commande</t>
  </si>
  <si>
    <t>rapport</t>
  </si>
  <si>
    <t>Colonne1</t>
  </si>
  <si>
    <t>Suivi commande affutage</t>
  </si>
  <si>
    <t>suivi fabrication</t>
  </si>
  <si>
    <t>Suivi affutage</t>
  </si>
  <si>
    <t>suivi stock</t>
  </si>
  <si>
    <t>Base de donnée</t>
  </si>
  <si>
    <t>machine</t>
  </si>
  <si>
    <t xml:space="preserve">liste deroulante </t>
  </si>
  <si>
    <t>affutage</t>
  </si>
  <si>
    <t>fabrication</t>
  </si>
  <si>
    <t>Donnee pour creation vba</t>
  </si>
  <si>
    <t>Reference</t>
  </si>
  <si>
    <t>Designiation</t>
  </si>
  <si>
    <t>Tps reglage</t>
  </si>
  <si>
    <t>Tps fabrication</t>
  </si>
  <si>
    <t>Tps total</t>
  </si>
  <si>
    <t>Tps affutage</t>
  </si>
  <si>
    <t>Dia barreau</t>
  </si>
  <si>
    <t>Pas trou d huile</t>
  </si>
  <si>
    <t>Ecart trou d huile</t>
  </si>
  <si>
    <t>Lg outils</t>
  </si>
  <si>
    <t>Coupe</t>
  </si>
  <si>
    <t>rectif</t>
  </si>
  <si>
    <t>weldom</t>
  </si>
  <si>
    <t>Fabrication</t>
  </si>
  <si>
    <t>Affutage</t>
  </si>
  <si>
    <t>details</t>
  </si>
  <si>
    <t>Tps rectif</t>
  </si>
  <si>
    <t>Tps coupe</t>
  </si>
  <si>
    <t>Tps reglage2</t>
  </si>
  <si>
    <t>Tps total3</t>
  </si>
  <si>
    <t>Tps reglage4</t>
  </si>
  <si>
    <t>Tps total5</t>
  </si>
  <si>
    <t>Tps reglage6</t>
  </si>
  <si>
    <t>Tps fabrication7</t>
  </si>
  <si>
    <t>Tps total8</t>
  </si>
  <si>
    <t>Tps reglage9</t>
  </si>
  <si>
    <t>Tps total10</t>
  </si>
  <si>
    <t>0362AF-708</t>
  </si>
  <si>
    <t>FRAISE A LAMER Ø4,15X7X50</t>
  </si>
  <si>
    <t>0362AF707</t>
  </si>
  <si>
    <t>FR-Z2-D3,15</t>
  </si>
  <si>
    <t>203 200260R1073</t>
  </si>
  <si>
    <t>FRAISE 2 TAILLE D8X7,74</t>
  </si>
  <si>
    <t>Suivi commande</t>
  </si>
  <si>
    <t>Commande</t>
  </si>
  <si>
    <t>coupe</t>
  </si>
  <si>
    <t>aaaaaa</t>
  </si>
  <si>
    <t>mmmm</t>
  </si>
  <si>
    <t>dates</t>
  </si>
  <si>
    <t>GGDDD</t>
  </si>
  <si>
    <t>conventionel</t>
  </si>
  <si>
    <t>bf026</t>
  </si>
  <si>
    <t>cde00</t>
  </si>
  <si>
    <t>fb</t>
  </si>
  <si>
    <t>jj</t>
  </si>
  <si>
    <t>m</t>
  </si>
  <si>
    <t>kjnn</t>
  </si>
  <si>
    <t>444gggg</t>
  </si>
  <si>
    <t>ddd</t>
  </si>
  <si>
    <t>dr</t>
  </si>
  <si>
    <t>ccc</t>
  </si>
  <si>
    <t>vvvv</t>
  </si>
  <si>
    <t>xxxx</t>
  </si>
  <si>
    <t>eeee</t>
  </si>
  <si>
    <t>dd</t>
  </si>
  <si>
    <t>aa</t>
  </si>
  <si>
    <t>maurice</t>
  </si>
  <si>
    <t>Frederic</t>
  </si>
  <si>
    <t>alain</t>
  </si>
  <si>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</si>
  <si>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</si>
  <si>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</si>
  <si>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</si>
  <si>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</si>
  <si>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</si>
  <si>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</si>
  <si>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</si>
  <si>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realiser</t>
  </si>
  <si>
    <t>objectif</t>
  </si>
  <si>
    <t>taux de realisation</t>
  </si>
  <si>
    <t>cadran</t>
  </si>
  <si>
    <t>trait</t>
  </si>
  <si>
    <t>graduation 1</t>
  </si>
  <si>
    <t>graduation 2</t>
  </si>
  <si>
    <t>graduation 3</t>
  </si>
  <si>
    <t>graduation 4</t>
  </si>
  <si>
    <t>graduation 5</t>
  </si>
  <si>
    <t>graduation 6</t>
  </si>
  <si>
    <t>graduation 7</t>
  </si>
  <si>
    <t>graduation 8</t>
  </si>
  <si>
    <t>graduation 9</t>
  </si>
  <si>
    <t>graduation 10</t>
  </si>
  <si>
    <t>graduation 11</t>
  </si>
  <si>
    <t>graduation 12</t>
  </si>
  <si>
    <t>graduation 13</t>
  </si>
  <si>
    <t>graduation 14</t>
  </si>
  <si>
    <t>graduation 15</t>
  </si>
  <si>
    <t>graduation 16</t>
  </si>
  <si>
    <t>aiguille</t>
  </si>
  <si>
    <t>invisible</t>
  </si>
  <si>
    <t>etiquettes</t>
  </si>
  <si>
    <t>Ordre de lancement</t>
  </si>
  <si>
    <t>avancement</t>
  </si>
  <si>
    <t>date affutage</t>
  </si>
  <si>
    <t>date de contrôle</t>
  </si>
  <si>
    <t>date expedition</t>
  </si>
  <si>
    <t>suivi pieces</t>
  </si>
  <si>
    <t>bf052</t>
  </si>
  <si>
    <t>bf025</t>
  </si>
  <si>
    <t>N°de piece</t>
  </si>
  <si>
    <t>liste deroulante</t>
  </si>
  <si>
    <t xml:space="preserve">affutage </t>
  </si>
  <si>
    <t>Expedition</t>
  </si>
  <si>
    <t>Contrôle</t>
  </si>
  <si>
    <t>suivi expedition</t>
  </si>
  <si>
    <t>bc</t>
  </si>
  <si>
    <t>nc</t>
  </si>
  <si>
    <t>des</t>
  </si>
  <si>
    <t>qty</t>
  </si>
  <si>
    <t>snecma</t>
  </si>
  <si>
    <t>bf50</t>
  </si>
  <si>
    <t>s</t>
  </si>
  <si>
    <t>suivi coupe</t>
  </si>
  <si>
    <t>suivi rectif</t>
  </si>
  <si>
    <t>suivi conventionel</t>
  </si>
  <si>
    <t>suivi 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</si>
</sst>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20"/>
      <color theme="1"/>
      <name val="Arial Black"/>
      <family val="2"/>
    </font>
    <font>
      <sz val="28"/>
      <color theme="1"/>
      <name val="Arial Black"/>
      <family val="2"/>
    </font>
    <font>
      <b/>
      <i/>
      <sz val="28"/>
      <color theme="1"/>
      <name val="Arial Black"/>
      <family val="2"/>
    </font>
    <font>
      <b/>
      <i/>
      <u/>
      <sz val="28"/>
      <color theme="1"/>
      <name val="Arial Black"/>
      <family val="2"/>
    </font>
    <font>
      <sz val="16"/>
      <color theme="1"/>
      <name val="Calibri"/>
      <family val="2"/>
      <scheme val="minor"/>
    </font>
    <font>
      <sz val="16"/>
      <color theme="1"/>
      <name val="Arial Black"/>
      <family val="2"/>
    </font>
    <font>
      <sz val="11"/>
      <color theme="1"/>
      <name val="Calibri"/>
      <family val="2"/>
      <scheme val="minor"/>
    </font>
    <font>
      <b/>
      <i/>
      <u/>
      <sz val="20"/>
      <color theme="1"/>
      <name val="Arial Black"/>
      <family val="2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u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22"/>
      <color theme="1"/>
      <name val="Arial Black"/>
      <family val="2"/>
    </font>
  </fonts>
  <fills count="1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499984740745262"/>
        <bgColor theme="6"/>
      </patternFill>
    </fill>
    <fill>
      <patternFill patternType="solid">
        <fgColor theme="0"/>
        <bgColor theme="6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theme="6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theme="6"/>
      </patternFill>
    </fill>
  </fills>
  <borders count="12">
    <border>
      <left/>
      <right/>
      <top/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81">
    <xf numFmtId="0" fontId="0" fillId="0" borderId="0" xfId="0"/>
    <xf numFmtId="14" fontId="0" fillId="0" borderId="0" xfId="0" applyNumberFormat="1"/>
    <xf numFmtId="0" fontId="1" fillId="4" borderId="0" xfId="0" applyFont="1" applyFill="1"/>
    <xf numFmtId="0" fontId="1" fillId="4" borderId="1" xfId="0" applyFont="1" applyFill="1" applyBorder="1"/>
    <xf numFmtId="0" fontId="1" fillId="4" borderId="2" xfId="0" applyFont="1" applyFill="1" applyBorder="1"/>
    <xf numFmtId="0" fontId="0" fillId="0" borderId="3" xfId="0" applyBorder="1"/>
    <xf numFmtId="0" fontId="0" fillId="6" borderId="0" xfId="0" applyFill="1"/>
    <xf numFmtId="9" fontId="0" fillId="0" borderId="0" xfId="1" applyFont="1"/>
    <xf numFmtId="9" fontId="0" fillId="0" borderId="0" xfId="0" applyNumberFormat="1"/>
    <xf numFmtId="0" fontId="11" fillId="8" borderId="3" xfId="0" applyFont="1" applyFill="1" applyBorder="1" applyAlignment="1">
      <alignment horizontal="center" vertical="center"/>
    </xf>
    <xf numFmtId="0" fontId="13" fillId="6" borderId="3" xfId="0" applyFont="1" applyFill="1" applyBorder="1" applyAlignment="1">
      <alignment horizontal="center" vertical="center"/>
    </xf>
    <xf numFmtId="14" fontId="13" fillId="6" borderId="3" xfId="0" applyNumberFormat="1" applyFont="1" applyFill="1" applyBorder="1" applyAlignment="1">
      <alignment horizontal="center" vertical="center" wrapText="1"/>
    </xf>
    <xf numFmtId="0" fontId="12" fillId="6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/>
    <xf numFmtId="0" fontId="11" fillId="8" borderId="4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0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3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5" borderId="0" xfId="0" applyFill="1" applyAlignment="1">
      <alignment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1" fillId="9" borderId="3" xfId="0" applyFont="1" applyFill="1" applyBorder="1" applyAlignment="1">
      <alignment horizontal="center" vertical="center"/>
    </xf>
    <xf numFmtId="0" fontId="11" fillId="5" borderId="3" xfId="0" applyNumberFormat="1" applyFont="1" applyFill="1" applyBorder="1" applyAlignment="1">
      <alignment horizontal="center" vertical="center"/>
    </xf>
    <xf numFmtId="14" fontId="11" fillId="9" borderId="3" xfId="0" applyNumberFormat="1" applyFont="1" applyFill="1" applyBorder="1" applyAlignment="1">
      <alignment horizontal="center" vertical="center"/>
    </xf>
    <xf numFmtId="14" fontId="15" fillId="9" borderId="3" xfId="0" applyNumberFormat="1" applyFont="1" applyFill="1" applyBorder="1" applyAlignment="1">
      <alignment horizontal="center" vertical="center"/>
    </xf>
    <xf numFmtId="0" fontId="15" fillId="9" borderId="3" xfId="0" applyFont="1" applyFill="1" applyBorder="1" applyAlignment="1">
      <alignment horizontal="center" vertical="center"/>
    </xf>
    <xf numFmtId="2" fontId="5" fillId="2" borderId="0" xfId="0" applyNumberFormat="1" applyFon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8" fillId="3" borderId="3" xfId="0" applyNumberFormat="1" applyFont="1" applyFill="1" applyBorder="1" applyAlignment="1">
      <alignment horizontal="center" vertical="center"/>
    </xf>
    <xf numFmtId="2" fontId="0" fillId="3" borderId="3" xfId="0" applyNumberFormat="1" applyFill="1" applyBorder="1" applyAlignment="1">
      <alignment horizontal="center" vertical="center"/>
    </xf>
    <xf numFmtId="2" fontId="7" fillId="3" borderId="3" xfId="0" applyNumberFormat="1" applyFont="1" applyFill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16" fillId="10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1" fillId="11" borderId="5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14" fontId="0" fillId="5" borderId="7" xfId="0" applyNumberForma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164" fontId="0" fillId="5" borderId="9" xfId="0" applyNumberFormat="1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6" fillId="12" borderId="0" xfId="0" applyFon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" fillId="13" borderId="5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0" fontId="5" fillId="12" borderId="0" xfId="0" applyFont="1" applyFill="1" applyAlignment="1">
      <alignment horizontal="center"/>
    </xf>
    <xf numFmtId="0" fontId="5" fillId="12" borderId="0" xfId="0" applyFont="1" applyFill="1" applyAlignment="1">
      <alignment horizontal="center" vertical="center"/>
    </xf>
    <xf numFmtId="0" fontId="6" fillId="12" borderId="0" xfId="0" applyFont="1" applyFill="1" applyAlignment="1">
      <alignment horizontal="center"/>
    </xf>
    <xf numFmtId="0" fontId="0" fillId="12" borderId="0" xfId="0" applyFill="1" applyAlignment="1">
      <alignment horizontal="center"/>
    </xf>
    <xf numFmtId="0" fontId="4" fillId="5" borderId="0" xfId="0" applyFont="1" applyFill="1" applyAlignment="1"/>
    <xf numFmtId="0" fontId="14" fillId="12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16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m/yyyy"/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</dxf>
    <dxf>
      <border outline="0">
        <top style="thin">
          <color theme="6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thin">
          <color theme="6"/>
        </top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</dxf>
  </dxfs>
  <tableStyles count="0" defaultTableStyle="TableStyleMedium2" defaultPivotStyle="PivotStyleLight16"/>
  <colors>
    <mruColors>
      <color rgb="FF000000"/>
      <color rgb="FF008000"/>
      <color rgb="FFE56E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5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6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19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1281047105953863"/>
          <c:y val="8.1992908781139198E-2"/>
          <c:w val="0.59192291753004556"/>
          <c:h val="0.78923055670672748"/>
        </c:manualLayout>
      </c:layout>
      <c:pieChart>
        <c:varyColors val="1"/>
        <c:ser>
          <c:idx val="1"/>
          <c:order val="1"/>
          <c:tx>
            <c:strRef>
              <c:f>Feuil12!$F$18</c:f>
              <c:strCache>
                <c:ptCount val="1"/>
                <c:pt idx="0">
                  <c:v>aiguille</c:v>
                </c:pt>
              </c:strCache>
            </c:strRef>
          </c:tx>
          <c:spPr>
            <a:noFill/>
            <a:effectLst>
              <a:glow rad="127000">
                <a:schemeClr val="tx1"/>
              </a:glow>
            </a:effectLst>
          </c:spPr>
          <c:explosion val="20"/>
          <c:dPt>
            <c:idx val="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B58-471C-940E-6948B3A8F089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B58-471C-940E-6948B3A8F089}"/>
              </c:ext>
            </c:extLst>
          </c:dPt>
          <c:dPt>
            <c:idx val="2"/>
            <c:bubble3D val="0"/>
            <c:explosion val="49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B58-471C-940E-6948B3A8F089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B58-471C-940E-6948B3A8F089}"/>
              </c:ext>
            </c:extLst>
          </c:dPt>
          <c:dPt>
            <c:idx val="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8B58-471C-940E-6948B3A8F089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8B58-471C-940E-6948B3A8F089}"/>
              </c:ext>
            </c:extLst>
          </c:dPt>
          <c:dPt>
            <c:idx val="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8B58-471C-940E-6948B3A8F089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8B58-471C-940E-6948B3A8F089}"/>
              </c:ext>
            </c:extLst>
          </c:dPt>
          <c:dPt>
            <c:idx val="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8B58-471C-940E-6948B3A8F089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8B58-471C-940E-6948B3A8F089}"/>
              </c:ext>
            </c:extLst>
          </c:dPt>
          <c:dPt>
            <c:idx val="1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8B58-471C-940E-6948B3A8F089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8B58-471C-940E-6948B3A8F089}"/>
              </c:ext>
            </c:extLst>
          </c:dPt>
          <c:dPt>
            <c:idx val="1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8B58-471C-940E-6948B3A8F089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8B58-471C-940E-6948B3A8F089}"/>
              </c:ext>
            </c:extLst>
          </c:dPt>
          <c:dPt>
            <c:idx val="1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8B58-471C-940E-6948B3A8F089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8B58-471C-940E-6948B3A8F089}"/>
              </c:ext>
            </c:extLst>
          </c:dPt>
          <c:dPt>
            <c:idx val="1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8B58-471C-940E-6948B3A8F089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8B58-471C-940E-6948B3A8F089}"/>
              </c:ext>
            </c:extLst>
          </c:dPt>
          <c:dPt>
            <c:idx val="1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8B58-471C-940E-6948B3A8F089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8B58-471C-940E-6948B3A8F089}"/>
              </c:ext>
            </c:extLst>
          </c:dPt>
          <c:dPt>
            <c:idx val="2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8B58-471C-940E-6948B3A8F089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8B58-471C-940E-6948B3A8F089}"/>
              </c:ext>
            </c:extLst>
          </c:dPt>
          <c:dPt>
            <c:idx val="2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8B58-471C-940E-6948B3A8F089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8B58-471C-940E-6948B3A8F089}"/>
              </c:ext>
            </c:extLst>
          </c:dPt>
          <c:dPt>
            <c:idx val="2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8B58-471C-940E-6948B3A8F089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8B58-471C-940E-6948B3A8F089}"/>
              </c:ext>
            </c:extLst>
          </c:dPt>
          <c:dPt>
            <c:idx val="2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8B58-471C-940E-6948B3A8F089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8B58-471C-940E-6948B3A8F089}"/>
              </c:ext>
            </c:extLst>
          </c:dPt>
          <c:dPt>
            <c:idx val="2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9-8B58-471C-940E-6948B3A8F089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B-8B58-471C-940E-6948B3A8F089}"/>
              </c:ext>
            </c:extLst>
          </c:dPt>
          <c:dPt>
            <c:idx val="3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D-8B58-471C-940E-6948B3A8F089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F-8B58-471C-940E-6948B3A8F089}"/>
              </c:ext>
            </c:extLst>
          </c:dPt>
          <c:dPt>
            <c:idx val="3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1-8B58-471C-940E-6948B3A8F089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3-8B58-471C-940E-6948B3A8F089}"/>
              </c:ext>
            </c:extLst>
          </c:dPt>
          <c:val>
            <c:numRef>
              <c:f>Feuil12!$F$19:$F$52</c:f>
              <c:numCache>
                <c:formatCode>0%</c:formatCode>
                <c:ptCount val="34"/>
                <c:pt idx="0">
                  <c:v>0.65666666666666662</c:v>
                </c:pt>
                <c:pt idx="1">
                  <c:v>0.02</c:v>
                </c:pt>
                <c:pt idx="2">
                  <c:v>1.4566666666666666</c:v>
                </c:pt>
                <c:pt idx="3">
                  <c:v>2.1133333333333333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4-8B58-471C-940E-6948B3A8F0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pieChart>
        <c:varyColors val="1"/>
        <c:ser>
          <c:idx val="0"/>
          <c:order val="0"/>
          <c:tx>
            <c:strRef>
              <c:f>Feuil12!$E$18</c:f>
              <c:strCache>
                <c:ptCount val="1"/>
                <c:pt idx="0">
                  <c:v>cadran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>
              <a:softEdge rad="0"/>
            </a:effectLst>
          </c:spPr>
          <c:explosion val="400"/>
          <c:dPt>
            <c:idx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6-8B58-471C-940E-6948B3A8F089}"/>
              </c:ext>
            </c:extLst>
          </c:dPt>
          <c:dPt>
            <c:idx val="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8-8B58-471C-940E-6948B3A8F089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A-8B58-471C-940E-6948B3A8F089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C-8B58-471C-940E-6948B3A8F089}"/>
              </c:ext>
            </c:extLst>
          </c:dPt>
          <c:dPt>
            <c:idx val="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E-8B58-471C-940E-6948B3A8F089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0-8B58-471C-940E-6948B3A8F089}"/>
              </c:ext>
            </c:extLst>
          </c:dPt>
          <c:dPt>
            <c:idx val="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2-8B58-471C-940E-6948B3A8F089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4-8B58-471C-940E-6948B3A8F089}"/>
              </c:ext>
            </c:extLst>
          </c:dPt>
          <c:dPt>
            <c:idx val="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6-8B58-471C-940E-6948B3A8F089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8-8B58-471C-940E-6948B3A8F089}"/>
              </c:ext>
            </c:extLst>
          </c:dPt>
          <c:dPt>
            <c:idx val="1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A-8B58-471C-940E-6948B3A8F089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C-8B58-471C-940E-6948B3A8F089}"/>
              </c:ext>
            </c:extLst>
          </c:dPt>
          <c:dPt>
            <c:idx val="1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E-8B58-471C-940E-6948B3A8F089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0-8B58-471C-940E-6948B3A8F089}"/>
              </c:ext>
            </c:extLst>
          </c:dPt>
          <c:dPt>
            <c:idx val="1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2-8B58-471C-940E-6948B3A8F089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4-8B58-471C-940E-6948B3A8F089}"/>
              </c:ext>
            </c:extLst>
          </c:dPt>
          <c:dPt>
            <c:idx val="1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6-8B58-471C-940E-6948B3A8F089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8-8B58-471C-940E-6948B3A8F089}"/>
              </c:ext>
            </c:extLst>
          </c:dPt>
          <c:dPt>
            <c:idx val="1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A-8B58-471C-940E-6948B3A8F089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C-8B58-471C-940E-6948B3A8F089}"/>
              </c:ext>
            </c:extLst>
          </c:dPt>
          <c:dPt>
            <c:idx val="2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E-8B58-471C-940E-6948B3A8F089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0-8B58-471C-940E-6948B3A8F089}"/>
              </c:ext>
            </c:extLst>
          </c:dPt>
          <c:dPt>
            <c:idx val="2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2-8B58-471C-940E-6948B3A8F089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4-8B58-471C-940E-6948B3A8F089}"/>
              </c:ext>
            </c:extLst>
          </c:dPt>
          <c:dPt>
            <c:idx val="2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6-8B58-471C-940E-6948B3A8F089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8-8B58-471C-940E-6948B3A8F089}"/>
              </c:ext>
            </c:extLst>
          </c:dPt>
          <c:dPt>
            <c:idx val="2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A-8B58-471C-940E-6948B3A8F089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C-8B58-471C-940E-6948B3A8F089}"/>
              </c:ext>
            </c:extLst>
          </c:dPt>
          <c:dPt>
            <c:idx val="2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E-8B58-471C-940E-6948B3A8F089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0-8B58-471C-940E-6948B3A8F089}"/>
              </c:ext>
            </c:extLst>
          </c:dPt>
          <c:dPt>
            <c:idx val="3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2-8B58-471C-940E-6948B3A8F089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4-8B58-471C-940E-6948B3A8F089}"/>
              </c:ext>
            </c:extLst>
          </c:dPt>
          <c:dPt>
            <c:idx val="3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6-8B58-471C-940E-6948B3A8F089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8-8B58-471C-940E-6948B3A8F089}"/>
              </c:ext>
            </c:extLst>
          </c:dPt>
          <c:dLbls>
            <c:dLbl>
              <c:idx val="0"/>
              <c:layout>
                <c:manualLayout>
                  <c:x val="-7.0603674540682419E-3"/>
                  <c:y val="-2.1012936624028714E-3"/>
                </c:manualLayout>
              </c:layout>
              <c:tx>
                <c:rich>
                  <a:bodyPr/>
                  <a:lstStyle/>
                  <a:p>
                    <a:fld id="{C4D30CC1-A8AA-4594-8C45-BA3139733AA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6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7773106-425F-46F6-AC08-6163C1C9EDC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>
                <c:manualLayout>
                  <c:x val="-8.7719298245614308E-3"/>
                  <c:y val="-5.0965837768302677E-3"/>
                </c:manualLayout>
              </c:layout>
              <c:tx>
                <c:rich>
                  <a:bodyPr/>
                  <a:lstStyle/>
                  <a:p>
                    <a:fld id="{FC5428E8-B555-40ED-8344-AB0FFD0B723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A-8B58-471C-940E-6948B3A8F089}"/>
                </c:ext>
                <c:ext xmlns:c15="http://schemas.microsoft.com/office/drawing/2012/chart" uri="{CE6537A1-D6FC-4f65-9D91-7224C49458BB}">
                  <c15:layout>
                    <c:manualLayout>
                      <c:w val="5.2631578947368418E-2"/>
                      <c:h val="5.3524374176548088E-2"/>
                    </c:manualLayout>
                  </c15:layout>
                  <c15:dlblFieldTable/>
                  <c15:showDataLabelsRange val="1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91D42856-68D1-46A8-9795-16BBF4297C2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>
                <c:manualLayout>
                  <c:x val="-1.2318229958097343E-2"/>
                  <c:y val="3.5674270953284988E-3"/>
                </c:manualLayout>
              </c:layout>
              <c:tx>
                <c:rich>
                  <a:bodyPr/>
                  <a:lstStyle/>
                  <a:p>
                    <a:fld id="{C4F64010-8D20-430D-9554-E8B883A9430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E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5AB4ACA9-4379-412A-9729-9E26BE37B21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>
                <c:manualLayout>
                  <c:x val="-1.1148409080443893E-2"/>
                  <c:y val="3.8488271969956325E-3"/>
                </c:manualLayout>
              </c:layout>
              <c:tx>
                <c:rich>
                  <a:bodyPr/>
                  <a:lstStyle/>
                  <a:p>
                    <a:fld id="{CE319951-D7BB-4674-A395-E5AF8552F81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2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9B820456-8A1F-41E8-9F3F-FD56A3C9FED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>
                <c:manualLayout>
                  <c:x val="-1.8736243495878803E-2"/>
                  <c:y val="1.5309721660286535E-3"/>
                </c:manualLayout>
              </c:layout>
              <c:tx>
                <c:rich>
                  <a:bodyPr/>
                  <a:lstStyle/>
                  <a:p>
                    <a:fld id="{6DEA663F-5E0D-4948-BC91-A7DA657FE32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6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72E53CB7-F9F8-4069-9F79-CB88B21C4B6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>
                <c:manualLayout>
                  <c:x val="-1.3601095915642151E-2"/>
                  <c:y val="-7.1270735426846345E-3"/>
                </c:manualLayout>
              </c:layout>
              <c:tx>
                <c:rich>
                  <a:bodyPr/>
                  <a:lstStyle/>
                  <a:p>
                    <a:fld id="{CC260A2B-A2C3-4F13-8A39-FE264B9F82A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A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D4EB5758-1080-488C-A109-57B15EDAC61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>
                <c:manualLayout>
                  <c:x val="-4.094027720219183E-3"/>
                  <c:y val="-4.1999937754816224E-3"/>
                </c:manualLayout>
              </c:layout>
              <c:tx>
                <c:rich>
                  <a:bodyPr/>
                  <a:lstStyle/>
                  <a:p>
                    <a:fld id="{0C8BFE38-0E2B-452F-9672-F1BE2BB6494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E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BF266546-5BC0-400B-B89E-521483D3AA5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>
                <c:manualLayout>
                  <c:x val="-1.6480176820002762E-3"/>
                  <c:y val="-1.5845548950649945E-2"/>
                </c:manualLayout>
              </c:layout>
              <c:tx>
                <c:rich>
                  <a:bodyPr/>
                  <a:lstStyle/>
                  <a:p>
                    <a:fld id="{34FDAD99-A1BA-4450-A52E-5BA64AF14C6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2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484CA456-71A6-4341-B20E-8043F8B9629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>
                <c:manualLayout>
                  <c:x val="-8.4106920845420634E-3"/>
                  <c:y val="-1.3165893788968078E-2"/>
                </c:manualLayout>
              </c:layout>
              <c:tx>
                <c:rich>
                  <a:bodyPr/>
                  <a:lstStyle/>
                  <a:p>
                    <a:fld id="{C5371299-70E9-4996-BAF7-B965D4D8399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6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F3551C35-6779-4803-9411-3FC0294411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>
                <c:manualLayout>
                  <c:x val="-1.3531565133305706E-2"/>
                  <c:y val="-1.2735883311028809E-2"/>
                </c:manualLayout>
              </c:layout>
              <c:tx>
                <c:rich>
                  <a:bodyPr/>
                  <a:lstStyle/>
                  <a:p>
                    <a:fld id="{D3CB8796-41CB-4E7D-AB98-57504738EA2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A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F65BBA74-68A9-40B6-95C7-296746B8FBB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0"/>
              <c:layout>
                <c:manualLayout>
                  <c:x val="-3.6499056039047749E-3"/>
                  <c:y val="-1.5976263836585643E-3"/>
                </c:manualLayout>
              </c:layout>
              <c:tx>
                <c:rich>
                  <a:bodyPr/>
                  <a:lstStyle/>
                  <a:p>
                    <a:fld id="{5A9CFD60-3553-4501-B6D2-047C5C9E57A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E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8A1B91FB-A28C-4CED-9BFC-FAAE04EF3C3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2"/>
              <c:layout>
                <c:manualLayout>
                  <c:x val="-5.0577888290279501E-3"/>
                  <c:y val="-8.1382984241594302E-3"/>
                </c:manualLayout>
              </c:layout>
              <c:tx>
                <c:rich>
                  <a:bodyPr/>
                  <a:lstStyle/>
                  <a:p>
                    <a:fld id="{B746DF3D-8BA8-4A95-88A1-E303909CC51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2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415256EA-89A7-4D03-B714-D4CD288F828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4"/>
              <c:layout>
                <c:manualLayout>
                  <c:x val="-2.003039093798558E-4"/>
                  <c:y val="-1.2094498563173675E-2"/>
                </c:manualLayout>
              </c:layout>
              <c:tx>
                <c:rich>
                  <a:bodyPr/>
                  <a:lstStyle/>
                  <a:p>
                    <a:fld id="{845D9078-DFAA-4EA5-ABD3-82D6D8ADF4E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6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71EC934C-FA90-49D2-81A6-DB1BACC0A2A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6"/>
              <c:layout>
                <c:manualLayout>
                  <c:x val="4.6871114794861165E-3"/>
                  <c:y val="-1.3390495160436962E-3"/>
                </c:manualLayout>
              </c:layout>
              <c:tx>
                <c:rich>
                  <a:bodyPr/>
                  <a:lstStyle/>
                  <a:p>
                    <a:fld id="{ACF81E11-4190-45FE-B890-B88141C6FAA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A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11F1D00B-4728-4DDC-9832-7BA563B8FBA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8"/>
              <c:layout>
                <c:manualLayout>
                  <c:x val="6.4587650227930964E-3"/>
                  <c:y val="-4.6798004004439554E-3"/>
                </c:manualLayout>
              </c:layout>
              <c:tx>
                <c:rich>
                  <a:bodyPr/>
                  <a:lstStyle/>
                  <a:p>
                    <a:fld id="{1A6F5C70-3F17-40A9-A896-BD99C5EDAC3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E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C7A15BBA-6FC8-430E-8934-B74916EE2F3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0"/>
              <c:layout>
                <c:manualLayout>
                  <c:x val="3.4636459916193613E-3"/>
                  <c:y val="-9.3232911103503374E-3"/>
                </c:manualLayout>
              </c:layout>
              <c:tx>
                <c:rich>
                  <a:bodyPr/>
                  <a:lstStyle/>
                  <a:p>
                    <a:fld id="{75F9E491-5174-48FF-8E58-90377E93021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2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4A4F97D9-E7B5-4108-971E-0A009DD1AA5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2"/>
              <c:layout>
                <c:manualLayout>
                  <c:x val="1.7096053782750841E-3"/>
                  <c:y val="-1.7733912213542476E-2"/>
                </c:manualLayout>
              </c:layout>
              <c:tx>
                <c:rich>
                  <a:bodyPr/>
                  <a:lstStyle/>
                  <a:p>
                    <a:fld id="{4DC1D2EC-80DD-49BC-A67F-C518EE17622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6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B43C8003-74CD-4006-9DEA-59D828EBFF8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>
                <a:outerShdw blurRad="12700" dist="50800" dir="600000" algn="ctr" rotWithShape="0">
                  <a:srgbClr val="000000">
                    <a:alpha val="43137"/>
                  </a:srgbClr>
                </a:outerShdw>
                <a:softEdge rad="0"/>
              </a:effectLst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>
                  <a:softEdge rad="393700"/>
                </a:effectLst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Feuil12!$E$19:$E$52</c:f>
              <c:numCache>
                <c:formatCode>General</c:formatCode>
                <c:ptCount val="34"/>
                <c:pt idx="0">
                  <c:v>1</c:v>
                </c:pt>
                <c:pt idx="1">
                  <c:v>10</c:v>
                </c:pt>
                <c:pt idx="2">
                  <c:v>1</c:v>
                </c:pt>
                <c:pt idx="3">
                  <c:v>10</c:v>
                </c:pt>
                <c:pt idx="4">
                  <c:v>1</c:v>
                </c:pt>
                <c:pt idx="5">
                  <c:v>10</c:v>
                </c:pt>
                <c:pt idx="6">
                  <c:v>1</c:v>
                </c:pt>
                <c:pt idx="7">
                  <c:v>10</c:v>
                </c:pt>
                <c:pt idx="8">
                  <c:v>1</c:v>
                </c:pt>
                <c:pt idx="9">
                  <c:v>10</c:v>
                </c:pt>
                <c:pt idx="10">
                  <c:v>1</c:v>
                </c:pt>
                <c:pt idx="11">
                  <c:v>10</c:v>
                </c:pt>
                <c:pt idx="12">
                  <c:v>1</c:v>
                </c:pt>
                <c:pt idx="13">
                  <c:v>10</c:v>
                </c:pt>
                <c:pt idx="14">
                  <c:v>1</c:v>
                </c:pt>
                <c:pt idx="15">
                  <c:v>10</c:v>
                </c:pt>
                <c:pt idx="16">
                  <c:v>1</c:v>
                </c:pt>
                <c:pt idx="17">
                  <c:v>10</c:v>
                </c:pt>
                <c:pt idx="18">
                  <c:v>1</c:v>
                </c:pt>
                <c:pt idx="19">
                  <c:v>10</c:v>
                </c:pt>
                <c:pt idx="20">
                  <c:v>1</c:v>
                </c:pt>
                <c:pt idx="21">
                  <c:v>10</c:v>
                </c:pt>
                <c:pt idx="22">
                  <c:v>1</c:v>
                </c:pt>
                <c:pt idx="23">
                  <c:v>10</c:v>
                </c:pt>
                <c:pt idx="24">
                  <c:v>1</c:v>
                </c:pt>
                <c:pt idx="25">
                  <c:v>10</c:v>
                </c:pt>
                <c:pt idx="26">
                  <c:v>1</c:v>
                </c:pt>
                <c:pt idx="27">
                  <c:v>10</c:v>
                </c:pt>
                <c:pt idx="28">
                  <c:v>1</c:v>
                </c:pt>
                <c:pt idx="29">
                  <c:v>10</c:v>
                </c:pt>
                <c:pt idx="30">
                  <c:v>1</c:v>
                </c:pt>
                <c:pt idx="31">
                  <c:v>10</c:v>
                </c:pt>
                <c:pt idx="32">
                  <c:v>1</c:v>
                </c:pt>
                <c:pt idx="33">
                  <c:v>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89-8B58-471C-940E-6948B3A8F089}"/>
            </c:ext>
            <c:ext xmlns:c15="http://schemas.microsoft.com/office/drawing/2012/chart" uri="{02D57815-91ED-43cb-92C2-25804820EDAC}">
              <c15:datalabelsRange>
                <c15:f>Feuil12!$G$19:$G$52</c15:f>
                <c15:dlblRangeCache>
                  <c:ptCount val="34"/>
                  <c:pt idx="0">
                    <c:v>0</c:v>
                  </c:pt>
                  <c:pt idx="2">
                    <c:v>10</c:v>
                  </c:pt>
                  <c:pt idx="4">
                    <c:v>20</c:v>
                  </c:pt>
                  <c:pt idx="6">
                    <c:v>30</c:v>
                  </c:pt>
                  <c:pt idx="8">
                    <c:v>40</c:v>
                  </c:pt>
                  <c:pt idx="10">
                    <c:v>50</c:v>
                  </c:pt>
                  <c:pt idx="12">
                    <c:v>60</c:v>
                  </c:pt>
                  <c:pt idx="14">
                    <c:v>70</c:v>
                  </c:pt>
                  <c:pt idx="16">
                    <c:v>80</c:v>
                  </c:pt>
                  <c:pt idx="18">
                    <c:v>90</c:v>
                  </c:pt>
                  <c:pt idx="20">
                    <c:v>100</c:v>
                  </c:pt>
                  <c:pt idx="22">
                    <c:v>110</c:v>
                  </c:pt>
                  <c:pt idx="24">
                    <c:v>120</c:v>
                  </c:pt>
                  <c:pt idx="26">
                    <c:v>130</c:v>
                  </c:pt>
                  <c:pt idx="28">
                    <c:v>140</c:v>
                  </c:pt>
                  <c:pt idx="30">
                    <c:v>150</c:v>
                  </c:pt>
                  <c:pt idx="32">
                    <c:v>160%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1"/>
    </a:solidFill>
    <a:ln w="1270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5267070161005994"/>
          <c:y val="0.10248483283851814"/>
          <c:w val="0.59192291753004556"/>
          <c:h val="0.78923055670672748"/>
        </c:manualLayout>
      </c:layout>
      <c:pieChart>
        <c:varyColors val="1"/>
        <c:ser>
          <c:idx val="1"/>
          <c:order val="1"/>
          <c:tx>
            <c:strRef>
              <c:f>Feuil12!$F$18</c:f>
              <c:strCache>
                <c:ptCount val="1"/>
                <c:pt idx="0">
                  <c:v>aiguille</c:v>
                </c:pt>
              </c:strCache>
            </c:strRef>
          </c:tx>
          <c:spPr>
            <a:noFill/>
            <a:effectLst>
              <a:glow rad="127000">
                <a:schemeClr val="tx1"/>
              </a:glow>
            </a:effectLst>
          </c:spPr>
          <c:explosion val="20"/>
          <c:dPt>
            <c:idx val="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3CB-4874-BF84-394ABDF3E850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3CB-4874-BF84-394ABDF3E850}"/>
              </c:ext>
            </c:extLst>
          </c:dPt>
          <c:dPt>
            <c:idx val="2"/>
            <c:bubble3D val="0"/>
            <c:explosion val="49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3CB-4874-BF84-394ABDF3E850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C3CB-4874-BF84-394ABDF3E850}"/>
              </c:ext>
            </c:extLst>
          </c:dPt>
          <c:dPt>
            <c:idx val="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C3CB-4874-BF84-394ABDF3E850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C3CB-4874-BF84-394ABDF3E850}"/>
              </c:ext>
            </c:extLst>
          </c:dPt>
          <c:dPt>
            <c:idx val="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C3CB-4874-BF84-394ABDF3E850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C3CB-4874-BF84-394ABDF3E850}"/>
              </c:ext>
            </c:extLst>
          </c:dPt>
          <c:dPt>
            <c:idx val="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C3CB-4874-BF84-394ABDF3E850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C3CB-4874-BF84-394ABDF3E850}"/>
              </c:ext>
            </c:extLst>
          </c:dPt>
          <c:dPt>
            <c:idx val="1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C3CB-4874-BF84-394ABDF3E850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C3CB-4874-BF84-394ABDF3E850}"/>
              </c:ext>
            </c:extLst>
          </c:dPt>
          <c:dPt>
            <c:idx val="1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C3CB-4874-BF84-394ABDF3E850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C3CB-4874-BF84-394ABDF3E850}"/>
              </c:ext>
            </c:extLst>
          </c:dPt>
          <c:dPt>
            <c:idx val="1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C3CB-4874-BF84-394ABDF3E850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C3CB-4874-BF84-394ABDF3E850}"/>
              </c:ext>
            </c:extLst>
          </c:dPt>
          <c:dPt>
            <c:idx val="1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C3CB-4874-BF84-394ABDF3E850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C3CB-4874-BF84-394ABDF3E850}"/>
              </c:ext>
            </c:extLst>
          </c:dPt>
          <c:dPt>
            <c:idx val="1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C3CB-4874-BF84-394ABDF3E850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C3CB-4874-BF84-394ABDF3E850}"/>
              </c:ext>
            </c:extLst>
          </c:dPt>
          <c:dPt>
            <c:idx val="2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C3CB-4874-BF84-394ABDF3E850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C3CB-4874-BF84-394ABDF3E850}"/>
              </c:ext>
            </c:extLst>
          </c:dPt>
          <c:dPt>
            <c:idx val="2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C3CB-4874-BF84-394ABDF3E850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C3CB-4874-BF84-394ABDF3E850}"/>
              </c:ext>
            </c:extLst>
          </c:dPt>
          <c:dPt>
            <c:idx val="2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C3CB-4874-BF84-394ABDF3E850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C3CB-4874-BF84-394ABDF3E850}"/>
              </c:ext>
            </c:extLst>
          </c:dPt>
          <c:dPt>
            <c:idx val="2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C3CB-4874-BF84-394ABDF3E850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C3CB-4874-BF84-394ABDF3E850}"/>
              </c:ext>
            </c:extLst>
          </c:dPt>
          <c:dPt>
            <c:idx val="2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9-C3CB-4874-BF84-394ABDF3E850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B-C3CB-4874-BF84-394ABDF3E850}"/>
              </c:ext>
            </c:extLst>
          </c:dPt>
          <c:dPt>
            <c:idx val="3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D-C3CB-4874-BF84-394ABDF3E850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F-C3CB-4874-BF84-394ABDF3E850}"/>
              </c:ext>
            </c:extLst>
          </c:dPt>
          <c:dPt>
            <c:idx val="3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1-C3CB-4874-BF84-394ABDF3E850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3-C3CB-4874-BF84-394ABDF3E850}"/>
              </c:ext>
            </c:extLst>
          </c:dPt>
          <c:val>
            <c:numRef>
              <c:f>Feuil12!$F$19:$F$52</c:f>
              <c:numCache>
                <c:formatCode>0%</c:formatCode>
                <c:ptCount val="34"/>
                <c:pt idx="0">
                  <c:v>0.65666666666666662</c:v>
                </c:pt>
                <c:pt idx="1">
                  <c:v>0.02</c:v>
                </c:pt>
                <c:pt idx="2">
                  <c:v>1.4566666666666666</c:v>
                </c:pt>
                <c:pt idx="3">
                  <c:v>2.1133333333333333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4-C3CB-4874-BF84-394ABDF3E8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pieChart>
        <c:varyColors val="1"/>
        <c:ser>
          <c:idx val="0"/>
          <c:order val="0"/>
          <c:tx>
            <c:strRef>
              <c:f>Feuil12!$E$18</c:f>
              <c:strCache>
                <c:ptCount val="1"/>
                <c:pt idx="0">
                  <c:v>cadran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>
              <a:softEdge rad="0"/>
            </a:effectLst>
          </c:spPr>
          <c:explosion val="400"/>
          <c:dPt>
            <c:idx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6-C3CB-4874-BF84-394ABDF3E850}"/>
              </c:ext>
            </c:extLst>
          </c:dPt>
          <c:dPt>
            <c:idx val="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8-C3CB-4874-BF84-394ABDF3E850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A-C3CB-4874-BF84-394ABDF3E850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C-C3CB-4874-BF84-394ABDF3E850}"/>
              </c:ext>
            </c:extLst>
          </c:dPt>
          <c:dPt>
            <c:idx val="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E-C3CB-4874-BF84-394ABDF3E850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0-C3CB-4874-BF84-394ABDF3E850}"/>
              </c:ext>
            </c:extLst>
          </c:dPt>
          <c:dPt>
            <c:idx val="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2-C3CB-4874-BF84-394ABDF3E850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4-C3CB-4874-BF84-394ABDF3E850}"/>
              </c:ext>
            </c:extLst>
          </c:dPt>
          <c:dPt>
            <c:idx val="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6-C3CB-4874-BF84-394ABDF3E850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8-C3CB-4874-BF84-394ABDF3E850}"/>
              </c:ext>
            </c:extLst>
          </c:dPt>
          <c:dPt>
            <c:idx val="1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A-C3CB-4874-BF84-394ABDF3E850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C-C3CB-4874-BF84-394ABDF3E850}"/>
              </c:ext>
            </c:extLst>
          </c:dPt>
          <c:dPt>
            <c:idx val="1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E-C3CB-4874-BF84-394ABDF3E850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0-C3CB-4874-BF84-394ABDF3E850}"/>
              </c:ext>
            </c:extLst>
          </c:dPt>
          <c:dPt>
            <c:idx val="1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2-C3CB-4874-BF84-394ABDF3E850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4-C3CB-4874-BF84-394ABDF3E850}"/>
              </c:ext>
            </c:extLst>
          </c:dPt>
          <c:dPt>
            <c:idx val="1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6-C3CB-4874-BF84-394ABDF3E850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8-C3CB-4874-BF84-394ABDF3E850}"/>
              </c:ext>
            </c:extLst>
          </c:dPt>
          <c:dPt>
            <c:idx val="1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A-C3CB-4874-BF84-394ABDF3E850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C-C3CB-4874-BF84-394ABDF3E850}"/>
              </c:ext>
            </c:extLst>
          </c:dPt>
          <c:dPt>
            <c:idx val="2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E-C3CB-4874-BF84-394ABDF3E850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0-C3CB-4874-BF84-394ABDF3E850}"/>
              </c:ext>
            </c:extLst>
          </c:dPt>
          <c:dPt>
            <c:idx val="2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2-C3CB-4874-BF84-394ABDF3E850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4-C3CB-4874-BF84-394ABDF3E850}"/>
              </c:ext>
            </c:extLst>
          </c:dPt>
          <c:dPt>
            <c:idx val="2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6-C3CB-4874-BF84-394ABDF3E850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8-C3CB-4874-BF84-394ABDF3E850}"/>
              </c:ext>
            </c:extLst>
          </c:dPt>
          <c:dPt>
            <c:idx val="2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A-C3CB-4874-BF84-394ABDF3E850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C-C3CB-4874-BF84-394ABDF3E850}"/>
              </c:ext>
            </c:extLst>
          </c:dPt>
          <c:dPt>
            <c:idx val="2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E-C3CB-4874-BF84-394ABDF3E850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0-C3CB-4874-BF84-394ABDF3E850}"/>
              </c:ext>
            </c:extLst>
          </c:dPt>
          <c:dPt>
            <c:idx val="3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2-C3CB-4874-BF84-394ABDF3E850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4-C3CB-4874-BF84-394ABDF3E850}"/>
              </c:ext>
            </c:extLst>
          </c:dPt>
          <c:dPt>
            <c:idx val="3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6-C3CB-4874-BF84-394ABDF3E850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8-C3CB-4874-BF84-394ABDF3E850}"/>
              </c:ext>
            </c:extLst>
          </c:dPt>
          <c:dLbls>
            <c:dLbl>
              <c:idx val="0"/>
              <c:layout>
                <c:manualLayout>
                  <c:x val="-7.0603674540682419E-3"/>
                  <c:y val="-2.1012936624028714E-3"/>
                </c:manualLayout>
              </c:layout>
              <c:tx>
                <c:rich>
                  <a:bodyPr/>
                  <a:lstStyle/>
                  <a:p>
                    <a:fld id="{A30F0A14-4FF5-42FB-8303-106800093A4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6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E80368DD-5338-45FD-9360-9D5607736D4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>
                <c:manualLayout>
                  <c:x val="-8.7719298245614308E-3"/>
                  <c:y val="-5.0965837768302677E-3"/>
                </c:manualLayout>
              </c:layout>
              <c:tx>
                <c:rich>
                  <a:bodyPr/>
                  <a:lstStyle/>
                  <a:p>
                    <a:fld id="{D45A2819-30F5-408B-BE6B-411CCF8F03E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A-C3CB-4874-BF84-394ABDF3E850}"/>
                </c:ext>
                <c:ext xmlns:c15="http://schemas.microsoft.com/office/drawing/2012/chart" uri="{CE6537A1-D6FC-4f65-9D91-7224C49458BB}">
                  <c15:layout>
                    <c:manualLayout>
                      <c:w val="5.2631578947368418E-2"/>
                      <c:h val="5.3524374176548088E-2"/>
                    </c:manualLayout>
                  </c15:layout>
                  <c15:dlblFieldTable/>
                  <c15:showDataLabelsRange val="1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B73404F-E657-401A-A606-8D6790FB8DC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>
                <c:manualLayout>
                  <c:x val="-1.2318229958097343E-2"/>
                  <c:y val="3.5674270953284988E-3"/>
                </c:manualLayout>
              </c:layout>
              <c:tx>
                <c:rich>
                  <a:bodyPr/>
                  <a:lstStyle/>
                  <a:p>
                    <a:fld id="{54719209-991C-435A-9F21-51FB08AD2F9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E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F22139B5-051F-4585-A585-646334641AA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>
                <c:manualLayout>
                  <c:x val="-1.1148409080443893E-2"/>
                  <c:y val="3.8488271969956325E-3"/>
                </c:manualLayout>
              </c:layout>
              <c:tx>
                <c:rich>
                  <a:bodyPr/>
                  <a:lstStyle/>
                  <a:p>
                    <a:fld id="{F7D7E374-35DE-4C27-9C37-004720AA4FE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2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9B3526B4-F04E-4620-82EA-FCA1AE78241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>
                <c:manualLayout>
                  <c:x val="-1.8736243495878803E-2"/>
                  <c:y val="1.5309721660286535E-3"/>
                </c:manualLayout>
              </c:layout>
              <c:tx>
                <c:rich>
                  <a:bodyPr/>
                  <a:lstStyle/>
                  <a:p>
                    <a:fld id="{9DFDC06F-0737-4523-98F0-382779D637A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6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1E171024-F35C-4D78-925F-31C9402A975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>
                <c:manualLayout>
                  <c:x val="-1.3601095915642151E-2"/>
                  <c:y val="-7.1270735426846345E-3"/>
                </c:manualLayout>
              </c:layout>
              <c:tx>
                <c:rich>
                  <a:bodyPr/>
                  <a:lstStyle/>
                  <a:p>
                    <a:fld id="{7039D125-28FA-4D97-BE1C-0AFEDAC3C90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A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2E2F7EE6-2E2A-481A-B639-A51765D4F0D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>
                <c:manualLayout>
                  <c:x val="-4.094027720219183E-3"/>
                  <c:y val="-4.1999937754816224E-3"/>
                </c:manualLayout>
              </c:layout>
              <c:tx>
                <c:rich>
                  <a:bodyPr/>
                  <a:lstStyle/>
                  <a:p>
                    <a:fld id="{D72E1068-3EC0-404F-BB11-603E2EDB46F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E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C11D0CB0-F7DF-4409-BE8C-6C146C93638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>
                <c:manualLayout>
                  <c:x val="-1.6480176820002762E-3"/>
                  <c:y val="-1.5845548950649945E-2"/>
                </c:manualLayout>
              </c:layout>
              <c:tx>
                <c:rich>
                  <a:bodyPr/>
                  <a:lstStyle/>
                  <a:p>
                    <a:fld id="{FE704BBE-17A8-4822-B78E-3991429C008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2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3E5C38D6-A7E4-461D-BD97-30FAC74C4EF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>
                <c:manualLayout>
                  <c:x val="-8.4106920845420634E-3"/>
                  <c:y val="-1.3165893788968078E-2"/>
                </c:manualLayout>
              </c:layout>
              <c:tx>
                <c:rich>
                  <a:bodyPr/>
                  <a:lstStyle/>
                  <a:p>
                    <a:fld id="{3448F802-6362-4AC9-ACE4-9AB4565C171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6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03DEB1A1-676C-4921-B67A-F1161306591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>
                <c:manualLayout>
                  <c:x val="-1.3531565133305706E-2"/>
                  <c:y val="-1.2735883311028809E-2"/>
                </c:manualLayout>
              </c:layout>
              <c:tx>
                <c:rich>
                  <a:bodyPr/>
                  <a:lstStyle/>
                  <a:p>
                    <a:fld id="{0B441EB1-943E-4330-970A-356F1ABB1B8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A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19C03BDD-2449-4971-A999-35EE3F82B3B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0"/>
              <c:layout>
                <c:manualLayout>
                  <c:x val="-3.6499056039047749E-3"/>
                  <c:y val="-1.5976263836585643E-3"/>
                </c:manualLayout>
              </c:layout>
              <c:tx>
                <c:rich>
                  <a:bodyPr/>
                  <a:lstStyle/>
                  <a:p>
                    <a:fld id="{7D647C8E-C117-4772-8974-4C52D72651D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E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2B4681E2-8D1C-428D-ADD1-0D0D44757A9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2"/>
              <c:layout>
                <c:manualLayout>
                  <c:x val="-5.0577888290279501E-3"/>
                  <c:y val="-8.1382984241594302E-3"/>
                </c:manualLayout>
              </c:layout>
              <c:tx>
                <c:rich>
                  <a:bodyPr/>
                  <a:lstStyle/>
                  <a:p>
                    <a:fld id="{F755EED3-E6CC-4272-8679-3B77E5A2AB9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2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4B117CFA-31B6-410C-A458-BFEA8908F3A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4"/>
              <c:layout>
                <c:manualLayout>
                  <c:x val="-2.003039093798558E-4"/>
                  <c:y val="-1.2094498563173675E-2"/>
                </c:manualLayout>
              </c:layout>
              <c:tx>
                <c:rich>
                  <a:bodyPr/>
                  <a:lstStyle/>
                  <a:p>
                    <a:fld id="{561313C8-4618-4F98-AFC2-CD8C3378900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6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76099DDA-DAA4-4E90-9031-B8D10DE3636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6"/>
              <c:layout>
                <c:manualLayout>
                  <c:x val="4.6871114794861165E-3"/>
                  <c:y val="-1.3390495160436962E-3"/>
                </c:manualLayout>
              </c:layout>
              <c:tx>
                <c:rich>
                  <a:bodyPr/>
                  <a:lstStyle/>
                  <a:p>
                    <a:fld id="{180FF55D-BD9D-4FC8-8609-83BF10027F2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A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C9D8C3E1-C499-470E-B433-1845AFBC10F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8"/>
              <c:layout>
                <c:manualLayout>
                  <c:x val="6.4587650227930964E-3"/>
                  <c:y val="-4.6798004004439554E-3"/>
                </c:manualLayout>
              </c:layout>
              <c:tx>
                <c:rich>
                  <a:bodyPr/>
                  <a:lstStyle/>
                  <a:p>
                    <a:fld id="{C3F28226-4F21-4215-8108-78884919044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E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A0D52DC1-CDE8-4650-AD75-1312935EE68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0"/>
              <c:layout>
                <c:manualLayout>
                  <c:x val="3.4636459916193613E-3"/>
                  <c:y val="-9.3232911103503374E-3"/>
                </c:manualLayout>
              </c:layout>
              <c:tx>
                <c:rich>
                  <a:bodyPr/>
                  <a:lstStyle/>
                  <a:p>
                    <a:fld id="{CC22051F-630D-4DAD-AC95-F337B965938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2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41513CB5-0EB4-41F9-93D0-C3B1D40FFF6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2"/>
              <c:layout>
                <c:manualLayout>
                  <c:x val="1.7096053782750841E-3"/>
                  <c:y val="-1.7733912213542476E-2"/>
                </c:manualLayout>
              </c:layout>
              <c:tx>
                <c:rich>
                  <a:bodyPr/>
                  <a:lstStyle/>
                  <a:p>
                    <a:fld id="{1549F2C0-6EF6-48EF-BC4B-F7C02D461BF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6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9C3C45CE-6347-4D95-AD1B-01445A14297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>
                <a:outerShdw blurRad="12700" dist="50800" dir="600000" algn="ctr" rotWithShape="0">
                  <a:srgbClr val="000000">
                    <a:alpha val="43137"/>
                  </a:srgbClr>
                </a:outerShdw>
                <a:softEdge rad="0"/>
              </a:effectLst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>
                  <a:softEdge rad="393700"/>
                </a:effectLst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Feuil12!$E$19:$E$52</c:f>
              <c:numCache>
                <c:formatCode>General</c:formatCode>
                <c:ptCount val="34"/>
                <c:pt idx="0">
                  <c:v>1</c:v>
                </c:pt>
                <c:pt idx="1">
                  <c:v>10</c:v>
                </c:pt>
                <c:pt idx="2">
                  <c:v>1</c:v>
                </c:pt>
                <c:pt idx="3">
                  <c:v>10</c:v>
                </c:pt>
                <c:pt idx="4">
                  <c:v>1</c:v>
                </c:pt>
                <c:pt idx="5">
                  <c:v>10</c:v>
                </c:pt>
                <c:pt idx="6">
                  <c:v>1</c:v>
                </c:pt>
                <c:pt idx="7">
                  <c:v>10</c:v>
                </c:pt>
                <c:pt idx="8">
                  <c:v>1</c:v>
                </c:pt>
                <c:pt idx="9">
                  <c:v>10</c:v>
                </c:pt>
                <c:pt idx="10">
                  <c:v>1</c:v>
                </c:pt>
                <c:pt idx="11">
                  <c:v>10</c:v>
                </c:pt>
                <c:pt idx="12">
                  <c:v>1</c:v>
                </c:pt>
                <c:pt idx="13">
                  <c:v>10</c:v>
                </c:pt>
                <c:pt idx="14">
                  <c:v>1</c:v>
                </c:pt>
                <c:pt idx="15">
                  <c:v>10</c:v>
                </c:pt>
                <c:pt idx="16">
                  <c:v>1</c:v>
                </c:pt>
                <c:pt idx="17">
                  <c:v>10</c:v>
                </c:pt>
                <c:pt idx="18">
                  <c:v>1</c:v>
                </c:pt>
                <c:pt idx="19">
                  <c:v>10</c:v>
                </c:pt>
                <c:pt idx="20">
                  <c:v>1</c:v>
                </c:pt>
                <c:pt idx="21">
                  <c:v>10</c:v>
                </c:pt>
                <c:pt idx="22">
                  <c:v>1</c:v>
                </c:pt>
                <c:pt idx="23">
                  <c:v>10</c:v>
                </c:pt>
                <c:pt idx="24">
                  <c:v>1</c:v>
                </c:pt>
                <c:pt idx="25">
                  <c:v>10</c:v>
                </c:pt>
                <c:pt idx="26">
                  <c:v>1</c:v>
                </c:pt>
                <c:pt idx="27">
                  <c:v>10</c:v>
                </c:pt>
                <c:pt idx="28">
                  <c:v>1</c:v>
                </c:pt>
                <c:pt idx="29">
                  <c:v>10</c:v>
                </c:pt>
                <c:pt idx="30">
                  <c:v>1</c:v>
                </c:pt>
                <c:pt idx="31">
                  <c:v>10</c:v>
                </c:pt>
                <c:pt idx="32">
                  <c:v>1</c:v>
                </c:pt>
                <c:pt idx="33">
                  <c:v>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89-C3CB-4874-BF84-394ABDF3E850}"/>
            </c:ext>
            <c:ext xmlns:c15="http://schemas.microsoft.com/office/drawing/2012/chart" uri="{02D57815-91ED-43cb-92C2-25804820EDAC}">
              <c15:datalabelsRange>
                <c15:f>Feuil12!$G$19:$G$52</c15:f>
                <c15:dlblRangeCache>
                  <c:ptCount val="34"/>
                  <c:pt idx="0">
                    <c:v>0</c:v>
                  </c:pt>
                  <c:pt idx="2">
                    <c:v>10</c:v>
                  </c:pt>
                  <c:pt idx="4">
                    <c:v>20</c:v>
                  </c:pt>
                  <c:pt idx="6">
                    <c:v>30</c:v>
                  </c:pt>
                  <c:pt idx="8">
                    <c:v>40</c:v>
                  </c:pt>
                  <c:pt idx="10">
                    <c:v>50</c:v>
                  </c:pt>
                  <c:pt idx="12">
                    <c:v>60</c:v>
                  </c:pt>
                  <c:pt idx="14">
                    <c:v>70</c:v>
                  </c:pt>
                  <c:pt idx="16">
                    <c:v>80</c:v>
                  </c:pt>
                  <c:pt idx="18">
                    <c:v>90</c:v>
                  </c:pt>
                  <c:pt idx="20">
                    <c:v>100</c:v>
                  </c:pt>
                  <c:pt idx="22">
                    <c:v>110</c:v>
                  </c:pt>
                  <c:pt idx="24">
                    <c:v>120</c:v>
                  </c:pt>
                  <c:pt idx="26">
                    <c:v>130</c:v>
                  </c:pt>
                  <c:pt idx="28">
                    <c:v>140</c:v>
                  </c:pt>
                  <c:pt idx="30">
                    <c:v>150</c:v>
                  </c:pt>
                  <c:pt idx="32">
                    <c:v>160%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1"/>
    </a:solidFill>
    <a:ln w="1270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1281047105953863"/>
          <c:y val="8.1992908781139198E-2"/>
          <c:w val="0.59192291753004556"/>
          <c:h val="0.78923055670672748"/>
        </c:manualLayout>
      </c:layout>
      <c:pieChart>
        <c:varyColors val="1"/>
        <c:ser>
          <c:idx val="1"/>
          <c:order val="1"/>
          <c:tx>
            <c:strRef>
              <c:f>Feuil12!$F$18</c:f>
              <c:strCache>
                <c:ptCount val="1"/>
                <c:pt idx="0">
                  <c:v>aiguille</c:v>
                </c:pt>
              </c:strCache>
            </c:strRef>
          </c:tx>
          <c:spPr>
            <a:noFill/>
            <a:effectLst>
              <a:glow rad="127000">
                <a:schemeClr val="tx1"/>
              </a:glow>
            </a:effectLst>
          </c:spPr>
          <c:explosion val="20"/>
          <c:dPt>
            <c:idx val="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E55-4E3A-BB5A-3BC5F06CFDF2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E55-4E3A-BB5A-3BC5F06CFDF2}"/>
              </c:ext>
            </c:extLst>
          </c:dPt>
          <c:dPt>
            <c:idx val="2"/>
            <c:bubble3D val="0"/>
            <c:explosion val="49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E55-4E3A-BB5A-3BC5F06CFDF2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CE55-4E3A-BB5A-3BC5F06CFDF2}"/>
              </c:ext>
            </c:extLst>
          </c:dPt>
          <c:dPt>
            <c:idx val="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CE55-4E3A-BB5A-3BC5F06CFDF2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CE55-4E3A-BB5A-3BC5F06CFDF2}"/>
              </c:ext>
            </c:extLst>
          </c:dPt>
          <c:dPt>
            <c:idx val="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CE55-4E3A-BB5A-3BC5F06CFDF2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CE55-4E3A-BB5A-3BC5F06CFDF2}"/>
              </c:ext>
            </c:extLst>
          </c:dPt>
          <c:dPt>
            <c:idx val="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CE55-4E3A-BB5A-3BC5F06CFDF2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CE55-4E3A-BB5A-3BC5F06CFDF2}"/>
              </c:ext>
            </c:extLst>
          </c:dPt>
          <c:dPt>
            <c:idx val="1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CE55-4E3A-BB5A-3BC5F06CFDF2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CE55-4E3A-BB5A-3BC5F06CFDF2}"/>
              </c:ext>
            </c:extLst>
          </c:dPt>
          <c:dPt>
            <c:idx val="1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CE55-4E3A-BB5A-3BC5F06CFDF2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CE55-4E3A-BB5A-3BC5F06CFDF2}"/>
              </c:ext>
            </c:extLst>
          </c:dPt>
          <c:dPt>
            <c:idx val="1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CE55-4E3A-BB5A-3BC5F06CFDF2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CE55-4E3A-BB5A-3BC5F06CFDF2}"/>
              </c:ext>
            </c:extLst>
          </c:dPt>
          <c:dPt>
            <c:idx val="1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CE55-4E3A-BB5A-3BC5F06CFDF2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CE55-4E3A-BB5A-3BC5F06CFDF2}"/>
              </c:ext>
            </c:extLst>
          </c:dPt>
          <c:dPt>
            <c:idx val="1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CE55-4E3A-BB5A-3BC5F06CFDF2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CE55-4E3A-BB5A-3BC5F06CFDF2}"/>
              </c:ext>
            </c:extLst>
          </c:dPt>
          <c:dPt>
            <c:idx val="2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CE55-4E3A-BB5A-3BC5F06CFDF2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CE55-4E3A-BB5A-3BC5F06CFDF2}"/>
              </c:ext>
            </c:extLst>
          </c:dPt>
          <c:dPt>
            <c:idx val="2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CE55-4E3A-BB5A-3BC5F06CFDF2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CE55-4E3A-BB5A-3BC5F06CFDF2}"/>
              </c:ext>
            </c:extLst>
          </c:dPt>
          <c:dPt>
            <c:idx val="2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CE55-4E3A-BB5A-3BC5F06CFDF2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CE55-4E3A-BB5A-3BC5F06CFDF2}"/>
              </c:ext>
            </c:extLst>
          </c:dPt>
          <c:dPt>
            <c:idx val="2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CE55-4E3A-BB5A-3BC5F06CFDF2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CE55-4E3A-BB5A-3BC5F06CFDF2}"/>
              </c:ext>
            </c:extLst>
          </c:dPt>
          <c:dPt>
            <c:idx val="2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9-CE55-4E3A-BB5A-3BC5F06CFDF2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B-CE55-4E3A-BB5A-3BC5F06CFDF2}"/>
              </c:ext>
            </c:extLst>
          </c:dPt>
          <c:dPt>
            <c:idx val="3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D-CE55-4E3A-BB5A-3BC5F06CFDF2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F-CE55-4E3A-BB5A-3BC5F06CFDF2}"/>
              </c:ext>
            </c:extLst>
          </c:dPt>
          <c:dPt>
            <c:idx val="3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1-CE55-4E3A-BB5A-3BC5F06CFDF2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3-CE55-4E3A-BB5A-3BC5F06CFDF2}"/>
              </c:ext>
            </c:extLst>
          </c:dPt>
          <c:val>
            <c:numRef>
              <c:f>Feuil12!$F$19:$F$52</c:f>
              <c:numCache>
                <c:formatCode>0%</c:formatCode>
                <c:ptCount val="34"/>
                <c:pt idx="0">
                  <c:v>0.65666666666666662</c:v>
                </c:pt>
                <c:pt idx="1">
                  <c:v>0.02</c:v>
                </c:pt>
                <c:pt idx="2">
                  <c:v>1.4566666666666666</c:v>
                </c:pt>
                <c:pt idx="3">
                  <c:v>2.1133333333333333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4-CE55-4E3A-BB5A-3BC5F06CFD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pieChart>
        <c:varyColors val="1"/>
        <c:ser>
          <c:idx val="0"/>
          <c:order val="0"/>
          <c:tx>
            <c:strRef>
              <c:f>Feuil12!$E$18</c:f>
              <c:strCache>
                <c:ptCount val="1"/>
                <c:pt idx="0">
                  <c:v>cadran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>
              <a:softEdge rad="0"/>
            </a:effectLst>
          </c:spPr>
          <c:explosion val="400"/>
          <c:dPt>
            <c:idx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6-CE55-4E3A-BB5A-3BC5F06CFDF2}"/>
              </c:ext>
            </c:extLst>
          </c:dPt>
          <c:dPt>
            <c:idx val="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8-CE55-4E3A-BB5A-3BC5F06CFDF2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A-CE55-4E3A-BB5A-3BC5F06CFDF2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C-CE55-4E3A-BB5A-3BC5F06CFDF2}"/>
              </c:ext>
            </c:extLst>
          </c:dPt>
          <c:dPt>
            <c:idx val="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E-CE55-4E3A-BB5A-3BC5F06CFDF2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0-CE55-4E3A-BB5A-3BC5F06CFDF2}"/>
              </c:ext>
            </c:extLst>
          </c:dPt>
          <c:dPt>
            <c:idx val="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2-CE55-4E3A-BB5A-3BC5F06CFDF2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4-CE55-4E3A-BB5A-3BC5F06CFDF2}"/>
              </c:ext>
            </c:extLst>
          </c:dPt>
          <c:dPt>
            <c:idx val="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6-CE55-4E3A-BB5A-3BC5F06CFDF2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8-CE55-4E3A-BB5A-3BC5F06CFDF2}"/>
              </c:ext>
            </c:extLst>
          </c:dPt>
          <c:dPt>
            <c:idx val="1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A-CE55-4E3A-BB5A-3BC5F06CFDF2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C-CE55-4E3A-BB5A-3BC5F06CFDF2}"/>
              </c:ext>
            </c:extLst>
          </c:dPt>
          <c:dPt>
            <c:idx val="1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E-CE55-4E3A-BB5A-3BC5F06CFDF2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0-CE55-4E3A-BB5A-3BC5F06CFDF2}"/>
              </c:ext>
            </c:extLst>
          </c:dPt>
          <c:dPt>
            <c:idx val="1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2-CE55-4E3A-BB5A-3BC5F06CFDF2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4-CE55-4E3A-BB5A-3BC5F06CFDF2}"/>
              </c:ext>
            </c:extLst>
          </c:dPt>
          <c:dPt>
            <c:idx val="1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6-CE55-4E3A-BB5A-3BC5F06CFDF2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8-CE55-4E3A-BB5A-3BC5F06CFDF2}"/>
              </c:ext>
            </c:extLst>
          </c:dPt>
          <c:dPt>
            <c:idx val="1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A-CE55-4E3A-BB5A-3BC5F06CFDF2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C-CE55-4E3A-BB5A-3BC5F06CFDF2}"/>
              </c:ext>
            </c:extLst>
          </c:dPt>
          <c:dPt>
            <c:idx val="2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E-CE55-4E3A-BB5A-3BC5F06CFDF2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0-CE55-4E3A-BB5A-3BC5F06CFDF2}"/>
              </c:ext>
            </c:extLst>
          </c:dPt>
          <c:dPt>
            <c:idx val="2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2-CE55-4E3A-BB5A-3BC5F06CFDF2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4-CE55-4E3A-BB5A-3BC5F06CFDF2}"/>
              </c:ext>
            </c:extLst>
          </c:dPt>
          <c:dPt>
            <c:idx val="2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6-CE55-4E3A-BB5A-3BC5F06CFDF2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8-CE55-4E3A-BB5A-3BC5F06CFDF2}"/>
              </c:ext>
            </c:extLst>
          </c:dPt>
          <c:dPt>
            <c:idx val="2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A-CE55-4E3A-BB5A-3BC5F06CFDF2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C-CE55-4E3A-BB5A-3BC5F06CFDF2}"/>
              </c:ext>
            </c:extLst>
          </c:dPt>
          <c:dPt>
            <c:idx val="2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E-CE55-4E3A-BB5A-3BC5F06CFDF2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0-CE55-4E3A-BB5A-3BC5F06CFDF2}"/>
              </c:ext>
            </c:extLst>
          </c:dPt>
          <c:dPt>
            <c:idx val="3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2-CE55-4E3A-BB5A-3BC5F06CFDF2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4-CE55-4E3A-BB5A-3BC5F06CFDF2}"/>
              </c:ext>
            </c:extLst>
          </c:dPt>
          <c:dPt>
            <c:idx val="3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6-CE55-4E3A-BB5A-3BC5F06CFDF2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8-CE55-4E3A-BB5A-3BC5F06CFDF2}"/>
              </c:ext>
            </c:extLst>
          </c:dPt>
          <c:dLbls>
            <c:dLbl>
              <c:idx val="0"/>
              <c:layout>
                <c:manualLayout>
                  <c:x val="-7.0603674540682419E-3"/>
                  <c:y val="-2.1012936624028714E-3"/>
                </c:manualLayout>
              </c:layout>
              <c:tx>
                <c:rich>
                  <a:bodyPr/>
                  <a:lstStyle/>
                  <a:p>
                    <a:fld id="{B43DBA91-37E4-4009-914F-BFA7B039EBB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6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D3B0B6A8-FD82-45A1-91EA-BD4B6DC0846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>
                <c:manualLayout>
                  <c:x val="-8.7719298245614308E-3"/>
                  <c:y val="-5.0965837768302677E-3"/>
                </c:manualLayout>
              </c:layout>
              <c:tx>
                <c:rich>
                  <a:bodyPr/>
                  <a:lstStyle/>
                  <a:p>
                    <a:fld id="{21DD606D-F8D3-4318-943A-3A8A287534E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A-CE55-4E3A-BB5A-3BC5F06CFDF2}"/>
                </c:ext>
                <c:ext xmlns:c15="http://schemas.microsoft.com/office/drawing/2012/chart" uri="{CE6537A1-D6FC-4f65-9D91-7224C49458BB}">
                  <c15:layout>
                    <c:manualLayout>
                      <c:w val="5.2631578947368418E-2"/>
                      <c:h val="5.3524374176548088E-2"/>
                    </c:manualLayout>
                  </c15:layout>
                  <c15:dlblFieldTable/>
                  <c15:showDataLabelsRange val="1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C3699B19-97E2-420A-B3D6-2E48600061E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>
                <c:manualLayout>
                  <c:x val="-1.2318229958097343E-2"/>
                  <c:y val="3.5674270953284988E-3"/>
                </c:manualLayout>
              </c:layout>
              <c:tx>
                <c:rich>
                  <a:bodyPr/>
                  <a:lstStyle/>
                  <a:p>
                    <a:fld id="{2F173E24-9E38-4C5A-A09D-4362C9DD8AE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E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A0CE866D-1B75-4EC4-8115-C84537E6974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>
                <c:manualLayout>
                  <c:x val="-1.1148409080443893E-2"/>
                  <c:y val="3.8488271969956325E-3"/>
                </c:manualLayout>
              </c:layout>
              <c:tx>
                <c:rich>
                  <a:bodyPr/>
                  <a:lstStyle/>
                  <a:p>
                    <a:fld id="{EA142888-D606-49D5-AAB0-124B47D5806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2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FD88C3C9-1228-48E1-B5B5-A67FBBA5613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>
                <c:manualLayout>
                  <c:x val="-1.8736243495878803E-2"/>
                  <c:y val="1.5309721660286535E-3"/>
                </c:manualLayout>
              </c:layout>
              <c:tx>
                <c:rich>
                  <a:bodyPr/>
                  <a:lstStyle/>
                  <a:p>
                    <a:fld id="{8497E7D5-94D8-496A-BD42-8E5D84F01BB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6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F3ACA089-2220-40B2-90FF-C9A50F41430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>
                <c:manualLayout>
                  <c:x val="-1.3601095915642151E-2"/>
                  <c:y val="-7.1270735426846345E-3"/>
                </c:manualLayout>
              </c:layout>
              <c:tx>
                <c:rich>
                  <a:bodyPr/>
                  <a:lstStyle/>
                  <a:p>
                    <a:fld id="{22AFE96F-5217-4539-8023-EEA6D4F54A6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A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89EF654E-85E2-40A2-98B7-394D9269C52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>
                <c:manualLayout>
                  <c:x val="-4.094027720219183E-3"/>
                  <c:y val="-4.1999937754816224E-3"/>
                </c:manualLayout>
              </c:layout>
              <c:tx>
                <c:rich>
                  <a:bodyPr/>
                  <a:lstStyle/>
                  <a:p>
                    <a:fld id="{D28539FD-B344-4053-AC1E-38671F71A63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E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0486C57F-C689-454C-B6B2-7D82DC30318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>
                <c:manualLayout>
                  <c:x val="-1.6480176820002762E-3"/>
                  <c:y val="-1.5845548950649945E-2"/>
                </c:manualLayout>
              </c:layout>
              <c:tx>
                <c:rich>
                  <a:bodyPr/>
                  <a:lstStyle/>
                  <a:p>
                    <a:fld id="{15F517E8-0890-4AC4-8B93-EE071E5CE62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2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DACB8B8A-D3B0-4698-A602-CA10C5974A3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>
                <c:manualLayout>
                  <c:x val="-8.4106920845420634E-3"/>
                  <c:y val="-1.3165893788968078E-2"/>
                </c:manualLayout>
              </c:layout>
              <c:tx>
                <c:rich>
                  <a:bodyPr/>
                  <a:lstStyle/>
                  <a:p>
                    <a:fld id="{182D6459-7F89-4096-A360-C6003A86630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6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8C1B2D5A-87BF-4873-B22D-0BFE4EBEE9B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>
                <c:manualLayout>
                  <c:x val="-1.3531565133305706E-2"/>
                  <c:y val="-1.2735883311028809E-2"/>
                </c:manualLayout>
              </c:layout>
              <c:tx>
                <c:rich>
                  <a:bodyPr/>
                  <a:lstStyle/>
                  <a:p>
                    <a:fld id="{07DBD630-92B5-41B2-BE10-95FD0B17F4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A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26C649BC-3F0D-4A2D-8597-6A4F7558EF1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0"/>
              <c:layout>
                <c:manualLayout>
                  <c:x val="-3.6499056039047749E-3"/>
                  <c:y val="-1.5976263836585643E-3"/>
                </c:manualLayout>
              </c:layout>
              <c:tx>
                <c:rich>
                  <a:bodyPr/>
                  <a:lstStyle/>
                  <a:p>
                    <a:fld id="{5B2F05FE-8DBF-4366-A5D7-8259C99AAD6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E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41C55B3C-6226-416A-8EBF-49C0409CEB3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2"/>
              <c:layout>
                <c:manualLayout>
                  <c:x val="-5.0577888290279501E-3"/>
                  <c:y val="-8.1382984241594302E-3"/>
                </c:manualLayout>
              </c:layout>
              <c:tx>
                <c:rich>
                  <a:bodyPr/>
                  <a:lstStyle/>
                  <a:p>
                    <a:fld id="{C5FECB46-54A2-4A7E-9F1B-14D517494C7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2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37152B09-3387-4192-9C26-5CA3FBFA9C7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4"/>
              <c:layout>
                <c:manualLayout>
                  <c:x val="-2.003039093798558E-4"/>
                  <c:y val="-1.2094498563173675E-2"/>
                </c:manualLayout>
              </c:layout>
              <c:tx>
                <c:rich>
                  <a:bodyPr/>
                  <a:lstStyle/>
                  <a:p>
                    <a:fld id="{FE853EFB-6249-49B5-B5D4-8BF468D6113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6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F59C5100-0FE5-4681-9512-51A734F93C7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6"/>
              <c:layout>
                <c:manualLayout>
                  <c:x val="4.6871114794861165E-3"/>
                  <c:y val="-1.3390495160436962E-3"/>
                </c:manualLayout>
              </c:layout>
              <c:tx>
                <c:rich>
                  <a:bodyPr/>
                  <a:lstStyle/>
                  <a:p>
                    <a:fld id="{EBF6B23A-5F70-488A-B023-BA6148AA19B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A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AF294702-763B-4592-A2E9-186273F6B07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8"/>
              <c:layout>
                <c:manualLayout>
                  <c:x val="6.4587650227930964E-3"/>
                  <c:y val="-4.6798004004439554E-3"/>
                </c:manualLayout>
              </c:layout>
              <c:tx>
                <c:rich>
                  <a:bodyPr/>
                  <a:lstStyle/>
                  <a:p>
                    <a:fld id="{7FC3DE58-EF44-4838-A3FE-A6EF0A0773E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E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2516FBF1-E9B8-418E-A0DD-A5EAD679549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0"/>
              <c:layout>
                <c:manualLayout>
                  <c:x val="3.4636459916193613E-3"/>
                  <c:y val="-9.3232911103503374E-3"/>
                </c:manualLayout>
              </c:layout>
              <c:tx>
                <c:rich>
                  <a:bodyPr/>
                  <a:lstStyle/>
                  <a:p>
                    <a:fld id="{68FEF97F-6156-400B-955F-A45D81C2585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2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C58DDCB6-E074-4FC5-9270-FED2AE58907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2"/>
              <c:layout>
                <c:manualLayout>
                  <c:x val="1.7096053782750841E-3"/>
                  <c:y val="-1.7733912213542476E-2"/>
                </c:manualLayout>
              </c:layout>
              <c:tx>
                <c:rich>
                  <a:bodyPr/>
                  <a:lstStyle/>
                  <a:p>
                    <a:fld id="{72F09D84-DD03-41AD-8B57-AAE2F11BE24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6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F4D2DE3E-8D95-4D45-BFD3-6A5837BA604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>
                <a:outerShdw blurRad="12700" dist="50800" dir="600000" algn="ctr" rotWithShape="0">
                  <a:srgbClr val="000000">
                    <a:alpha val="43137"/>
                  </a:srgbClr>
                </a:outerShdw>
                <a:softEdge rad="0"/>
              </a:effectLst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>
                  <a:softEdge rad="393700"/>
                </a:effectLst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Feuil12!$E$19:$E$52</c:f>
              <c:numCache>
                <c:formatCode>General</c:formatCode>
                <c:ptCount val="34"/>
                <c:pt idx="0">
                  <c:v>1</c:v>
                </c:pt>
                <c:pt idx="1">
                  <c:v>10</c:v>
                </c:pt>
                <c:pt idx="2">
                  <c:v>1</c:v>
                </c:pt>
                <c:pt idx="3">
                  <c:v>10</c:v>
                </c:pt>
                <c:pt idx="4">
                  <c:v>1</c:v>
                </c:pt>
                <c:pt idx="5">
                  <c:v>10</c:v>
                </c:pt>
                <c:pt idx="6">
                  <c:v>1</c:v>
                </c:pt>
                <c:pt idx="7">
                  <c:v>10</c:v>
                </c:pt>
                <c:pt idx="8">
                  <c:v>1</c:v>
                </c:pt>
                <c:pt idx="9">
                  <c:v>10</c:v>
                </c:pt>
                <c:pt idx="10">
                  <c:v>1</c:v>
                </c:pt>
                <c:pt idx="11">
                  <c:v>10</c:v>
                </c:pt>
                <c:pt idx="12">
                  <c:v>1</c:v>
                </c:pt>
                <c:pt idx="13">
                  <c:v>10</c:v>
                </c:pt>
                <c:pt idx="14">
                  <c:v>1</c:v>
                </c:pt>
                <c:pt idx="15">
                  <c:v>10</c:v>
                </c:pt>
                <c:pt idx="16">
                  <c:v>1</c:v>
                </c:pt>
                <c:pt idx="17">
                  <c:v>10</c:v>
                </c:pt>
                <c:pt idx="18">
                  <c:v>1</c:v>
                </c:pt>
                <c:pt idx="19">
                  <c:v>10</c:v>
                </c:pt>
                <c:pt idx="20">
                  <c:v>1</c:v>
                </c:pt>
                <c:pt idx="21">
                  <c:v>10</c:v>
                </c:pt>
                <c:pt idx="22">
                  <c:v>1</c:v>
                </c:pt>
                <c:pt idx="23">
                  <c:v>10</c:v>
                </c:pt>
                <c:pt idx="24">
                  <c:v>1</c:v>
                </c:pt>
                <c:pt idx="25">
                  <c:v>10</c:v>
                </c:pt>
                <c:pt idx="26">
                  <c:v>1</c:v>
                </c:pt>
                <c:pt idx="27">
                  <c:v>10</c:v>
                </c:pt>
                <c:pt idx="28">
                  <c:v>1</c:v>
                </c:pt>
                <c:pt idx="29">
                  <c:v>10</c:v>
                </c:pt>
                <c:pt idx="30">
                  <c:v>1</c:v>
                </c:pt>
                <c:pt idx="31">
                  <c:v>10</c:v>
                </c:pt>
                <c:pt idx="32">
                  <c:v>1</c:v>
                </c:pt>
                <c:pt idx="33">
                  <c:v>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89-CE55-4E3A-BB5A-3BC5F06CFDF2}"/>
            </c:ext>
            <c:ext xmlns:c15="http://schemas.microsoft.com/office/drawing/2012/chart" uri="{02D57815-91ED-43cb-92C2-25804820EDAC}">
              <c15:datalabelsRange>
                <c15:f>Feuil12!$G$19:$G$52</c15:f>
                <c15:dlblRangeCache>
                  <c:ptCount val="34"/>
                  <c:pt idx="0">
                    <c:v>0</c:v>
                  </c:pt>
                  <c:pt idx="2">
                    <c:v>10</c:v>
                  </c:pt>
                  <c:pt idx="4">
                    <c:v>20</c:v>
                  </c:pt>
                  <c:pt idx="6">
                    <c:v>30</c:v>
                  </c:pt>
                  <c:pt idx="8">
                    <c:v>40</c:v>
                  </c:pt>
                  <c:pt idx="10">
                    <c:v>50</c:v>
                  </c:pt>
                  <c:pt idx="12">
                    <c:v>60</c:v>
                  </c:pt>
                  <c:pt idx="14">
                    <c:v>70</c:v>
                  </c:pt>
                  <c:pt idx="16">
                    <c:v>80</c:v>
                  </c:pt>
                  <c:pt idx="18">
                    <c:v>90</c:v>
                  </c:pt>
                  <c:pt idx="20">
                    <c:v>100</c:v>
                  </c:pt>
                  <c:pt idx="22">
                    <c:v>110</c:v>
                  </c:pt>
                  <c:pt idx="24">
                    <c:v>120</c:v>
                  </c:pt>
                  <c:pt idx="26">
                    <c:v>130</c:v>
                  </c:pt>
                  <c:pt idx="28">
                    <c:v>140</c:v>
                  </c:pt>
                  <c:pt idx="30">
                    <c:v>150</c:v>
                  </c:pt>
                  <c:pt idx="32">
                    <c:v>160%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1"/>
    </a:solidFill>
    <a:ln w="1270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3445237080407685"/>
          <c:y val="0.12980723721010284"/>
          <c:w val="0.59192291753004556"/>
          <c:h val="0.78923055670672748"/>
        </c:manualLayout>
      </c:layout>
      <c:pieChart>
        <c:varyColors val="1"/>
        <c:ser>
          <c:idx val="1"/>
          <c:order val="1"/>
          <c:tx>
            <c:strRef>
              <c:f>Feuil12!$F$18</c:f>
              <c:strCache>
                <c:ptCount val="1"/>
                <c:pt idx="0">
                  <c:v>aiguille</c:v>
                </c:pt>
              </c:strCache>
            </c:strRef>
          </c:tx>
          <c:spPr>
            <a:noFill/>
            <a:effectLst>
              <a:glow rad="127000">
                <a:schemeClr val="tx1"/>
              </a:glow>
            </a:effectLst>
          </c:spPr>
          <c:explosion val="20"/>
          <c:dPt>
            <c:idx val="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902-4D2C-901F-B2971F08A0E2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902-4D2C-901F-B2971F08A0E2}"/>
              </c:ext>
            </c:extLst>
          </c:dPt>
          <c:dPt>
            <c:idx val="2"/>
            <c:bubble3D val="0"/>
            <c:explosion val="49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902-4D2C-901F-B2971F08A0E2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0902-4D2C-901F-B2971F08A0E2}"/>
              </c:ext>
            </c:extLst>
          </c:dPt>
          <c:dPt>
            <c:idx val="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0902-4D2C-901F-B2971F08A0E2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0902-4D2C-901F-B2971F08A0E2}"/>
              </c:ext>
            </c:extLst>
          </c:dPt>
          <c:dPt>
            <c:idx val="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0902-4D2C-901F-B2971F08A0E2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0902-4D2C-901F-B2971F08A0E2}"/>
              </c:ext>
            </c:extLst>
          </c:dPt>
          <c:dPt>
            <c:idx val="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0902-4D2C-901F-B2971F08A0E2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0902-4D2C-901F-B2971F08A0E2}"/>
              </c:ext>
            </c:extLst>
          </c:dPt>
          <c:dPt>
            <c:idx val="1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0902-4D2C-901F-B2971F08A0E2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0902-4D2C-901F-B2971F08A0E2}"/>
              </c:ext>
            </c:extLst>
          </c:dPt>
          <c:dPt>
            <c:idx val="1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0902-4D2C-901F-B2971F08A0E2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0902-4D2C-901F-B2971F08A0E2}"/>
              </c:ext>
            </c:extLst>
          </c:dPt>
          <c:dPt>
            <c:idx val="1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0902-4D2C-901F-B2971F08A0E2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0902-4D2C-901F-B2971F08A0E2}"/>
              </c:ext>
            </c:extLst>
          </c:dPt>
          <c:dPt>
            <c:idx val="1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0902-4D2C-901F-B2971F08A0E2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0902-4D2C-901F-B2971F08A0E2}"/>
              </c:ext>
            </c:extLst>
          </c:dPt>
          <c:dPt>
            <c:idx val="1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0902-4D2C-901F-B2971F08A0E2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0902-4D2C-901F-B2971F08A0E2}"/>
              </c:ext>
            </c:extLst>
          </c:dPt>
          <c:dPt>
            <c:idx val="2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0902-4D2C-901F-B2971F08A0E2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0902-4D2C-901F-B2971F08A0E2}"/>
              </c:ext>
            </c:extLst>
          </c:dPt>
          <c:dPt>
            <c:idx val="2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0902-4D2C-901F-B2971F08A0E2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0902-4D2C-901F-B2971F08A0E2}"/>
              </c:ext>
            </c:extLst>
          </c:dPt>
          <c:dPt>
            <c:idx val="2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0902-4D2C-901F-B2971F08A0E2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0902-4D2C-901F-B2971F08A0E2}"/>
              </c:ext>
            </c:extLst>
          </c:dPt>
          <c:dPt>
            <c:idx val="2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0902-4D2C-901F-B2971F08A0E2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0902-4D2C-901F-B2971F08A0E2}"/>
              </c:ext>
            </c:extLst>
          </c:dPt>
          <c:dPt>
            <c:idx val="2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9-0902-4D2C-901F-B2971F08A0E2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B-0902-4D2C-901F-B2971F08A0E2}"/>
              </c:ext>
            </c:extLst>
          </c:dPt>
          <c:dPt>
            <c:idx val="3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D-0902-4D2C-901F-B2971F08A0E2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F-0902-4D2C-901F-B2971F08A0E2}"/>
              </c:ext>
            </c:extLst>
          </c:dPt>
          <c:dPt>
            <c:idx val="3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1-0902-4D2C-901F-B2971F08A0E2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3-0902-4D2C-901F-B2971F08A0E2}"/>
              </c:ext>
            </c:extLst>
          </c:dPt>
          <c:val>
            <c:numRef>
              <c:f>Feuil12!$F$19:$F$52</c:f>
              <c:numCache>
                <c:formatCode>0%</c:formatCode>
                <c:ptCount val="34"/>
                <c:pt idx="0">
                  <c:v>0.65666666666666662</c:v>
                </c:pt>
                <c:pt idx="1">
                  <c:v>0.02</c:v>
                </c:pt>
                <c:pt idx="2">
                  <c:v>1.4566666666666666</c:v>
                </c:pt>
                <c:pt idx="3">
                  <c:v>2.1133333333333333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4-0902-4D2C-901F-B2971F08A0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pieChart>
        <c:varyColors val="1"/>
        <c:ser>
          <c:idx val="0"/>
          <c:order val="0"/>
          <c:tx>
            <c:strRef>
              <c:f>Feuil12!$E$18</c:f>
              <c:strCache>
                <c:ptCount val="1"/>
                <c:pt idx="0">
                  <c:v>cadran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>
              <a:softEdge rad="0"/>
            </a:effectLst>
          </c:spPr>
          <c:explosion val="400"/>
          <c:dPt>
            <c:idx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6-0902-4D2C-901F-B2971F08A0E2}"/>
              </c:ext>
            </c:extLst>
          </c:dPt>
          <c:dPt>
            <c:idx val="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8-0902-4D2C-901F-B2971F08A0E2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A-0902-4D2C-901F-B2971F08A0E2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C-0902-4D2C-901F-B2971F08A0E2}"/>
              </c:ext>
            </c:extLst>
          </c:dPt>
          <c:dPt>
            <c:idx val="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E-0902-4D2C-901F-B2971F08A0E2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0-0902-4D2C-901F-B2971F08A0E2}"/>
              </c:ext>
            </c:extLst>
          </c:dPt>
          <c:dPt>
            <c:idx val="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2-0902-4D2C-901F-B2971F08A0E2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4-0902-4D2C-901F-B2971F08A0E2}"/>
              </c:ext>
            </c:extLst>
          </c:dPt>
          <c:dPt>
            <c:idx val="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6-0902-4D2C-901F-B2971F08A0E2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8-0902-4D2C-901F-B2971F08A0E2}"/>
              </c:ext>
            </c:extLst>
          </c:dPt>
          <c:dPt>
            <c:idx val="1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A-0902-4D2C-901F-B2971F08A0E2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C-0902-4D2C-901F-B2971F08A0E2}"/>
              </c:ext>
            </c:extLst>
          </c:dPt>
          <c:dPt>
            <c:idx val="1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E-0902-4D2C-901F-B2971F08A0E2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0-0902-4D2C-901F-B2971F08A0E2}"/>
              </c:ext>
            </c:extLst>
          </c:dPt>
          <c:dPt>
            <c:idx val="1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2-0902-4D2C-901F-B2971F08A0E2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4-0902-4D2C-901F-B2971F08A0E2}"/>
              </c:ext>
            </c:extLst>
          </c:dPt>
          <c:dPt>
            <c:idx val="1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6-0902-4D2C-901F-B2971F08A0E2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8-0902-4D2C-901F-B2971F08A0E2}"/>
              </c:ext>
            </c:extLst>
          </c:dPt>
          <c:dPt>
            <c:idx val="1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A-0902-4D2C-901F-B2971F08A0E2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C-0902-4D2C-901F-B2971F08A0E2}"/>
              </c:ext>
            </c:extLst>
          </c:dPt>
          <c:dPt>
            <c:idx val="2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E-0902-4D2C-901F-B2971F08A0E2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0-0902-4D2C-901F-B2971F08A0E2}"/>
              </c:ext>
            </c:extLst>
          </c:dPt>
          <c:dPt>
            <c:idx val="2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2-0902-4D2C-901F-B2971F08A0E2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4-0902-4D2C-901F-B2971F08A0E2}"/>
              </c:ext>
            </c:extLst>
          </c:dPt>
          <c:dPt>
            <c:idx val="2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6-0902-4D2C-901F-B2971F08A0E2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8-0902-4D2C-901F-B2971F08A0E2}"/>
              </c:ext>
            </c:extLst>
          </c:dPt>
          <c:dPt>
            <c:idx val="2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A-0902-4D2C-901F-B2971F08A0E2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C-0902-4D2C-901F-B2971F08A0E2}"/>
              </c:ext>
            </c:extLst>
          </c:dPt>
          <c:dPt>
            <c:idx val="2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E-0902-4D2C-901F-B2971F08A0E2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0-0902-4D2C-901F-B2971F08A0E2}"/>
              </c:ext>
            </c:extLst>
          </c:dPt>
          <c:dPt>
            <c:idx val="3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2-0902-4D2C-901F-B2971F08A0E2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4-0902-4D2C-901F-B2971F08A0E2}"/>
              </c:ext>
            </c:extLst>
          </c:dPt>
          <c:dPt>
            <c:idx val="3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6-0902-4D2C-901F-B2971F08A0E2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8-0902-4D2C-901F-B2971F08A0E2}"/>
              </c:ext>
            </c:extLst>
          </c:dPt>
          <c:dLbls>
            <c:dLbl>
              <c:idx val="0"/>
              <c:layout>
                <c:manualLayout>
                  <c:x val="-7.0603674540682419E-3"/>
                  <c:y val="-2.1012936624028714E-3"/>
                </c:manualLayout>
              </c:layout>
              <c:tx>
                <c:rich>
                  <a:bodyPr/>
                  <a:lstStyle/>
                  <a:p>
                    <a:fld id="{C8523C8D-FF86-4376-92CA-4836949F71E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6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51905396-95BE-4B4B-A15B-C6A6443508B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>
                <c:manualLayout>
                  <c:x val="-8.7719298245614308E-3"/>
                  <c:y val="-5.0965837768302677E-3"/>
                </c:manualLayout>
              </c:layout>
              <c:tx>
                <c:rich>
                  <a:bodyPr/>
                  <a:lstStyle/>
                  <a:p>
                    <a:fld id="{C49E305B-20F1-45AE-BE8F-2F3DC68477B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A-0902-4D2C-901F-B2971F08A0E2}"/>
                </c:ext>
                <c:ext xmlns:c15="http://schemas.microsoft.com/office/drawing/2012/chart" uri="{CE6537A1-D6FC-4f65-9D91-7224C49458BB}">
                  <c15:layout>
                    <c:manualLayout>
                      <c:w val="5.2631578947368418E-2"/>
                      <c:h val="5.3524374176548088E-2"/>
                    </c:manualLayout>
                  </c15:layout>
                  <c15:dlblFieldTable/>
                  <c15:showDataLabelsRange val="1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56130595-48D5-4BFE-A29E-BBF94171FC8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>
                <c:manualLayout>
                  <c:x val="-1.2318229958097343E-2"/>
                  <c:y val="3.5674270953284988E-3"/>
                </c:manualLayout>
              </c:layout>
              <c:tx>
                <c:rich>
                  <a:bodyPr/>
                  <a:lstStyle/>
                  <a:p>
                    <a:fld id="{A538A6C3-E770-4D94-BE4A-458E0C14955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E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BF0F3073-80EA-49F5-B2D9-AA1793546A2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>
                <c:manualLayout>
                  <c:x val="-1.1148409080443893E-2"/>
                  <c:y val="3.8488271969956325E-3"/>
                </c:manualLayout>
              </c:layout>
              <c:tx>
                <c:rich>
                  <a:bodyPr/>
                  <a:lstStyle/>
                  <a:p>
                    <a:fld id="{69D4F3AC-F6F7-4F46-8D37-43D705DA50A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2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3181B4AC-BA0A-4537-8EBB-7D4B2DB8ABB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>
                <c:manualLayout>
                  <c:x val="-1.8736243495878803E-2"/>
                  <c:y val="1.5309721660286535E-3"/>
                </c:manualLayout>
              </c:layout>
              <c:tx>
                <c:rich>
                  <a:bodyPr/>
                  <a:lstStyle/>
                  <a:p>
                    <a:fld id="{C949A0A7-6C36-404B-86EC-D2C8F9DAD90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6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49B7060F-9FB0-4535-8BAB-E42338B98AD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>
                <c:manualLayout>
                  <c:x val="-1.3601095915642151E-2"/>
                  <c:y val="-7.1270735426846345E-3"/>
                </c:manualLayout>
              </c:layout>
              <c:tx>
                <c:rich>
                  <a:bodyPr/>
                  <a:lstStyle/>
                  <a:p>
                    <a:fld id="{C28A1C36-49D8-4CE1-8F17-905880D9A58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A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027F8AAF-7196-4DAC-B358-230C05EBC6D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>
                <c:manualLayout>
                  <c:x val="-4.094027720219183E-3"/>
                  <c:y val="-4.1999937754816224E-3"/>
                </c:manualLayout>
              </c:layout>
              <c:tx>
                <c:rich>
                  <a:bodyPr/>
                  <a:lstStyle/>
                  <a:p>
                    <a:fld id="{F13C5CC6-DBFC-4F38-8A47-D6B11249DFB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E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1B3818C7-873F-44D6-BF4B-242AC45666C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>
                <c:manualLayout>
                  <c:x val="-1.6480176820002762E-3"/>
                  <c:y val="-1.5845548950649945E-2"/>
                </c:manualLayout>
              </c:layout>
              <c:tx>
                <c:rich>
                  <a:bodyPr/>
                  <a:lstStyle/>
                  <a:p>
                    <a:fld id="{A5993558-1439-4138-B28E-AA653675164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2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1DC766D4-4805-41BC-BA66-84BBBBF3EAE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>
                <c:manualLayout>
                  <c:x val="-8.4106920845420634E-3"/>
                  <c:y val="-1.3165893788968078E-2"/>
                </c:manualLayout>
              </c:layout>
              <c:tx>
                <c:rich>
                  <a:bodyPr/>
                  <a:lstStyle/>
                  <a:p>
                    <a:fld id="{FA792BDB-5B41-4ED0-BFC4-CBBF51875E6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6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B45CCF03-A620-4D24-AAF4-1420718BB8A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>
                <c:manualLayout>
                  <c:x val="-1.3531565133305706E-2"/>
                  <c:y val="-1.2735883311028809E-2"/>
                </c:manualLayout>
              </c:layout>
              <c:tx>
                <c:rich>
                  <a:bodyPr/>
                  <a:lstStyle/>
                  <a:p>
                    <a:fld id="{82818345-8395-4833-B6DB-DD13A6A4A4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A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89B7FC02-C3BE-4475-9281-66CBF0A5A8D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0"/>
              <c:layout>
                <c:manualLayout>
                  <c:x val="-3.6499056039047749E-3"/>
                  <c:y val="-1.5976263836585643E-3"/>
                </c:manualLayout>
              </c:layout>
              <c:tx>
                <c:rich>
                  <a:bodyPr/>
                  <a:lstStyle/>
                  <a:p>
                    <a:fld id="{EC193A3A-EE58-4910-8EDA-9125FDB1D38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E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9D5D600A-1618-455D-A30D-8D82D447AD9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2"/>
              <c:layout>
                <c:manualLayout>
                  <c:x val="-5.0577888290279501E-3"/>
                  <c:y val="-8.1382984241594302E-3"/>
                </c:manualLayout>
              </c:layout>
              <c:tx>
                <c:rich>
                  <a:bodyPr/>
                  <a:lstStyle/>
                  <a:p>
                    <a:fld id="{B4ED5DD7-72E7-4295-B970-E995F627C78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2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8A3D7B09-2645-4D16-8BC0-F4A312B54C4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4"/>
              <c:layout>
                <c:manualLayout>
                  <c:x val="-2.003039093798558E-4"/>
                  <c:y val="-1.2094498563173675E-2"/>
                </c:manualLayout>
              </c:layout>
              <c:tx>
                <c:rich>
                  <a:bodyPr/>
                  <a:lstStyle/>
                  <a:p>
                    <a:fld id="{7932525A-60C3-472B-9AFB-D8500B33CE5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6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ABA3BAD2-153B-467C-8FF5-83C91C6CCB4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6"/>
              <c:layout>
                <c:manualLayout>
                  <c:x val="4.6871114794861165E-3"/>
                  <c:y val="-1.3390495160436962E-3"/>
                </c:manualLayout>
              </c:layout>
              <c:tx>
                <c:rich>
                  <a:bodyPr/>
                  <a:lstStyle/>
                  <a:p>
                    <a:fld id="{2F5CA094-658D-4C53-A701-5F88A4E0B7E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A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115AEE19-D8C8-483A-BBD1-C97896346A9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8"/>
              <c:layout>
                <c:manualLayout>
                  <c:x val="6.4587650227930964E-3"/>
                  <c:y val="-4.6798004004439554E-3"/>
                </c:manualLayout>
              </c:layout>
              <c:tx>
                <c:rich>
                  <a:bodyPr/>
                  <a:lstStyle/>
                  <a:p>
                    <a:fld id="{162F20DB-E109-4BB1-88C7-3457D8BB9D6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E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F3ECF41E-9607-4FED-902B-B7AAA22CC08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0"/>
              <c:layout>
                <c:manualLayout>
                  <c:x val="3.4636459916193613E-3"/>
                  <c:y val="-9.3232911103503374E-3"/>
                </c:manualLayout>
              </c:layout>
              <c:tx>
                <c:rich>
                  <a:bodyPr/>
                  <a:lstStyle/>
                  <a:p>
                    <a:fld id="{A04B57E2-E5C8-40A2-B1AA-78221A8B597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2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EF98F35E-279C-4DF3-8429-5070BB7A5A3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2"/>
              <c:layout>
                <c:manualLayout>
                  <c:x val="1.7096053782750841E-3"/>
                  <c:y val="-1.7733912213542476E-2"/>
                </c:manualLayout>
              </c:layout>
              <c:tx>
                <c:rich>
                  <a:bodyPr/>
                  <a:lstStyle/>
                  <a:p>
                    <a:fld id="{94308AA7-44A5-4099-8A87-68166942BC1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6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83C5634B-25C4-4809-B36E-462662D5526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>
                <a:outerShdw blurRad="12700" dist="50800" dir="600000" algn="ctr" rotWithShape="0">
                  <a:srgbClr val="000000">
                    <a:alpha val="43137"/>
                  </a:srgbClr>
                </a:outerShdw>
                <a:softEdge rad="0"/>
              </a:effectLst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>
                  <a:softEdge rad="393700"/>
                </a:effectLst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Feuil12!$E$19:$E$52</c:f>
              <c:numCache>
                <c:formatCode>General</c:formatCode>
                <c:ptCount val="34"/>
                <c:pt idx="0">
                  <c:v>1</c:v>
                </c:pt>
                <c:pt idx="1">
                  <c:v>10</c:v>
                </c:pt>
                <c:pt idx="2">
                  <c:v>1</c:v>
                </c:pt>
                <c:pt idx="3">
                  <c:v>10</c:v>
                </c:pt>
                <c:pt idx="4">
                  <c:v>1</c:v>
                </c:pt>
                <c:pt idx="5">
                  <c:v>10</c:v>
                </c:pt>
                <c:pt idx="6">
                  <c:v>1</c:v>
                </c:pt>
                <c:pt idx="7">
                  <c:v>10</c:v>
                </c:pt>
                <c:pt idx="8">
                  <c:v>1</c:v>
                </c:pt>
                <c:pt idx="9">
                  <c:v>10</c:v>
                </c:pt>
                <c:pt idx="10">
                  <c:v>1</c:v>
                </c:pt>
                <c:pt idx="11">
                  <c:v>10</c:v>
                </c:pt>
                <c:pt idx="12">
                  <c:v>1</c:v>
                </c:pt>
                <c:pt idx="13">
                  <c:v>10</c:v>
                </c:pt>
                <c:pt idx="14">
                  <c:v>1</c:v>
                </c:pt>
                <c:pt idx="15">
                  <c:v>10</c:v>
                </c:pt>
                <c:pt idx="16">
                  <c:v>1</c:v>
                </c:pt>
                <c:pt idx="17">
                  <c:v>10</c:v>
                </c:pt>
                <c:pt idx="18">
                  <c:v>1</c:v>
                </c:pt>
                <c:pt idx="19">
                  <c:v>10</c:v>
                </c:pt>
                <c:pt idx="20">
                  <c:v>1</c:v>
                </c:pt>
                <c:pt idx="21">
                  <c:v>10</c:v>
                </c:pt>
                <c:pt idx="22">
                  <c:v>1</c:v>
                </c:pt>
                <c:pt idx="23">
                  <c:v>10</c:v>
                </c:pt>
                <c:pt idx="24">
                  <c:v>1</c:v>
                </c:pt>
                <c:pt idx="25">
                  <c:v>10</c:v>
                </c:pt>
                <c:pt idx="26">
                  <c:v>1</c:v>
                </c:pt>
                <c:pt idx="27">
                  <c:v>10</c:v>
                </c:pt>
                <c:pt idx="28">
                  <c:v>1</c:v>
                </c:pt>
                <c:pt idx="29">
                  <c:v>10</c:v>
                </c:pt>
                <c:pt idx="30">
                  <c:v>1</c:v>
                </c:pt>
                <c:pt idx="31">
                  <c:v>10</c:v>
                </c:pt>
                <c:pt idx="32">
                  <c:v>1</c:v>
                </c:pt>
                <c:pt idx="33">
                  <c:v>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89-0902-4D2C-901F-B2971F08A0E2}"/>
            </c:ext>
            <c:ext xmlns:c15="http://schemas.microsoft.com/office/drawing/2012/chart" uri="{02D57815-91ED-43cb-92C2-25804820EDAC}">
              <c15:datalabelsRange>
                <c15:f>Feuil12!$G$19:$G$52</c15:f>
                <c15:dlblRangeCache>
                  <c:ptCount val="34"/>
                  <c:pt idx="0">
                    <c:v>0</c:v>
                  </c:pt>
                  <c:pt idx="2">
                    <c:v>10</c:v>
                  </c:pt>
                  <c:pt idx="4">
                    <c:v>20</c:v>
                  </c:pt>
                  <c:pt idx="6">
                    <c:v>30</c:v>
                  </c:pt>
                  <c:pt idx="8">
                    <c:v>40</c:v>
                  </c:pt>
                  <c:pt idx="10">
                    <c:v>50</c:v>
                  </c:pt>
                  <c:pt idx="12">
                    <c:v>60</c:v>
                  </c:pt>
                  <c:pt idx="14">
                    <c:v>70</c:v>
                  </c:pt>
                  <c:pt idx="16">
                    <c:v>80</c:v>
                  </c:pt>
                  <c:pt idx="18">
                    <c:v>90</c:v>
                  </c:pt>
                  <c:pt idx="20">
                    <c:v>100</c:v>
                  </c:pt>
                  <c:pt idx="22">
                    <c:v>110</c:v>
                  </c:pt>
                  <c:pt idx="24">
                    <c:v>120</c:v>
                  </c:pt>
                  <c:pt idx="26">
                    <c:v>130</c:v>
                  </c:pt>
                  <c:pt idx="28">
                    <c:v>140</c:v>
                  </c:pt>
                  <c:pt idx="30">
                    <c:v>150</c:v>
                  </c:pt>
                  <c:pt idx="32">
                    <c:v>160%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1"/>
    </a:solidFill>
    <a:ln w="1270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1281047105953863"/>
          <c:y val="8.1992908781139198E-2"/>
          <c:w val="0.59192291753004556"/>
          <c:h val="0.78923055670672748"/>
        </c:manualLayout>
      </c:layout>
      <c:pieChart>
        <c:varyColors val="1"/>
        <c:ser>
          <c:idx val="1"/>
          <c:order val="1"/>
          <c:tx>
            <c:strRef>
              <c:f>Feuil12!$F$18</c:f>
              <c:strCache>
                <c:ptCount val="1"/>
                <c:pt idx="0">
                  <c:v>aiguille</c:v>
                </c:pt>
              </c:strCache>
            </c:strRef>
          </c:tx>
          <c:spPr>
            <a:noFill/>
            <a:effectLst>
              <a:glow rad="127000">
                <a:schemeClr val="tx1"/>
              </a:glow>
            </a:effectLst>
          </c:spPr>
          <c:dPt>
            <c:idx val="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452-419F-BF73-EC7244DA35CC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452-419F-BF73-EC7244DA35CC}"/>
              </c:ext>
            </c:extLst>
          </c:dPt>
          <c:dPt>
            <c:idx val="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E452-419F-BF73-EC7244DA35CC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E452-419F-BF73-EC7244DA35CC}"/>
              </c:ext>
            </c:extLst>
          </c:dPt>
          <c:dPt>
            <c:idx val="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E452-419F-BF73-EC7244DA35CC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E452-419F-BF73-EC7244DA35CC}"/>
              </c:ext>
            </c:extLst>
          </c:dPt>
          <c:dPt>
            <c:idx val="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E452-419F-BF73-EC7244DA35CC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E452-419F-BF73-EC7244DA35CC}"/>
              </c:ext>
            </c:extLst>
          </c:dPt>
          <c:dPt>
            <c:idx val="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E452-419F-BF73-EC7244DA35CC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E452-419F-BF73-EC7244DA35CC}"/>
              </c:ext>
            </c:extLst>
          </c:dPt>
          <c:dPt>
            <c:idx val="1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E452-419F-BF73-EC7244DA35CC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E452-419F-BF73-EC7244DA35CC}"/>
              </c:ext>
            </c:extLst>
          </c:dPt>
          <c:dPt>
            <c:idx val="1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E452-419F-BF73-EC7244DA35CC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E452-419F-BF73-EC7244DA35CC}"/>
              </c:ext>
            </c:extLst>
          </c:dPt>
          <c:dPt>
            <c:idx val="1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E452-419F-BF73-EC7244DA35CC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E452-419F-BF73-EC7244DA35CC}"/>
              </c:ext>
            </c:extLst>
          </c:dPt>
          <c:dPt>
            <c:idx val="1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E452-419F-BF73-EC7244DA35CC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E452-419F-BF73-EC7244DA35CC}"/>
              </c:ext>
            </c:extLst>
          </c:dPt>
          <c:dPt>
            <c:idx val="1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E452-419F-BF73-EC7244DA35CC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E452-419F-BF73-EC7244DA35CC}"/>
              </c:ext>
            </c:extLst>
          </c:dPt>
          <c:dPt>
            <c:idx val="2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E452-419F-BF73-EC7244DA35CC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E452-419F-BF73-EC7244DA35CC}"/>
              </c:ext>
            </c:extLst>
          </c:dPt>
          <c:dPt>
            <c:idx val="2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E452-419F-BF73-EC7244DA35CC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E452-419F-BF73-EC7244DA35CC}"/>
              </c:ext>
            </c:extLst>
          </c:dPt>
          <c:dPt>
            <c:idx val="2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E452-419F-BF73-EC7244DA35CC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E452-419F-BF73-EC7244DA35CC}"/>
              </c:ext>
            </c:extLst>
          </c:dPt>
          <c:dPt>
            <c:idx val="2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E452-419F-BF73-EC7244DA35CC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E452-419F-BF73-EC7244DA35CC}"/>
              </c:ext>
            </c:extLst>
          </c:dPt>
          <c:dPt>
            <c:idx val="2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9-E452-419F-BF73-EC7244DA35CC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B-E452-419F-BF73-EC7244DA35CC}"/>
              </c:ext>
            </c:extLst>
          </c:dPt>
          <c:dPt>
            <c:idx val="3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D-E452-419F-BF73-EC7244DA35CC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F-E452-419F-BF73-EC7244DA35CC}"/>
              </c:ext>
            </c:extLst>
          </c:dPt>
          <c:dPt>
            <c:idx val="3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1-E452-419F-BF73-EC7244DA35CC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3-E452-419F-BF73-EC7244DA35CC}"/>
              </c:ext>
            </c:extLst>
          </c:dPt>
          <c:val>
            <c:numRef>
              <c:f>Feuil12!$F$19:$F$52</c:f>
              <c:numCache>
                <c:formatCode>0%</c:formatCode>
                <c:ptCount val="34"/>
                <c:pt idx="0">
                  <c:v>0.65666666666666662</c:v>
                </c:pt>
                <c:pt idx="1">
                  <c:v>0.02</c:v>
                </c:pt>
                <c:pt idx="2">
                  <c:v>1.4566666666666666</c:v>
                </c:pt>
                <c:pt idx="3">
                  <c:v>2.1133333333333333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4-E452-419F-BF73-EC7244DA35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pieChart>
        <c:varyColors val="1"/>
        <c:ser>
          <c:idx val="0"/>
          <c:order val="0"/>
          <c:tx>
            <c:strRef>
              <c:f>Feuil12!$E$18</c:f>
              <c:strCache>
                <c:ptCount val="1"/>
                <c:pt idx="0">
                  <c:v>cadran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>
              <a:softEdge rad="0"/>
            </a:effectLst>
          </c:spPr>
          <c:explosion val="400"/>
          <c:dPt>
            <c:idx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6-E452-419F-BF73-EC7244DA35CC}"/>
              </c:ext>
            </c:extLst>
          </c:dPt>
          <c:dPt>
            <c:idx val="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8-E452-419F-BF73-EC7244DA35CC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A-E452-419F-BF73-EC7244DA35CC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C-E452-419F-BF73-EC7244DA35CC}"/>
              </c:ext>
            </c:extLst>
          </c:dPt>
          <c:dPt>
            <c:idx val="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E-E452-419F-BF73-EC7244DA35CC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0-E452-419F-BF73-EC7244DA35CC}"/>
              </c:ext>
            </c:extLst>
          </c:dPt>
          <c:dPt>
            <c:idx val="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2-E452-419F-BF73-EC7244DA35CC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4-E452-419F-BF73-EC7244DA35CC}"/>
              </c:ext>
            </c:extLst>
          </c:dPt>
          <c:dPt>
            <c:idx val="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6-E452-419F-BF73-EC7244DA35CC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8-E452-419F-BF73-EC7244DA35CC}"/>
              </c:ext>
            </c:extLst>
          </c:dPt>
          <c:dPt>
            <c:idx val="1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A-E452-419F-BF73-EC7244DA35CC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C-E452-419F-BF73-EC7244DA35CC}"/>
              </c:ext>
            </c:extLst>
          </c:dPt>
          <c:dPt>
            <c:idx val="1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E-E452-419F-BF73-EC7244DA35CC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0-E452-419F-BF73-EC7244DA35CC}"/>
              </c:ext>
            </c:extLst>
          </c:dPt>
          <c:dPt>
            <c:idx val="1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2-E452-419F-BF73-EC7244DA35CC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4-E452-419F-BF73-EC7244DA35CC}"/>
              </c:ext>
            </c:extLst>
          </c:dPt>
          <c:dPt>
            <c:idx val="1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6-E452-419F-BF73-EC7244DA35CC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8-E452-419F-BF73-EC7244DA35CC}"/>
              </c:ext>
            </c:extLst>
          </c:dPt>
          <c:dPt>
            <c:idx val="1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A-E452-419F-BF73-EC7244DA35CC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C-E452-419F-BF73-EC7244DA35CC}"/>
              </c:ext>
            </c:extLst>
          </c:dPt>
          <c:dPt>
            <c:idx val="2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E-E452-419F-BF73-EC7244DA35CC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0-E452-419F-BF73-EC7244DA35CC}"/>
              </c:ext>
            </c:extLst>
          </c:dPt>
          <c:dPt>
            <c:idx val="2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2-E452-419F-BF73-EC7244DA35CC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4-E452-419F-BF73-EC7244DA35CC}"/>
              </c:ext>
            </c:extLst>
          </c:dPt>
          <c:dPt>
            <c:idx val="2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6-E452-419F-BF73-EC7244DA35CC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8-E452-419F-BF73-EC7244DA35CC}"/>
              </c:ext>
            </c:extLst>
          </c:dPt>
          <c:dPt>
            <c:idx val="2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A-E452-419F-BF73-EC7244DA35CC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C-E452-419F-BF73-EC7244DA35CC}"/>
              </c:ext>
            </c:extLst>
          </c:dPt>
          <c:dPt>
            <c:idx val="2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E-E452-419F-BF73-EC7244DA35CC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0-E452-419F-BF73-EC7244DA35CC}"/>
              </c:ext>
            </c:extLst>
          </c:dPt>
          <c:dPt>
            <c:idx val="3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2-E452-419F-BF73-EC7244DA35CC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4-E452-419F-BF73-EC7244DA35CC}"/>
              </c:ext>
            </c:extLst>
          </c:dPt>
          <c:dPt>
            <c:idx val="3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6-E452-419F-BF73-EC7244DA35CC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8-E452-419F-BF73-EC7244DA35CC}"/>
              </c:ext>
            </c:extLst>
          </c:dPt>
          <c:dLbls>
            <c:dLbl>
              <c:idx val="0"/>
              <c:layout>
                <c:manualLayout>
                  <c:x val="-7.0603674540682419E-3"/>
                  <c:y val="-2.1012936624028714E-3"/>
                </c:manualLayout>
              </c:layout>
              <c:tx>
                <c:rich>
                  <a:bodyPr/>
                  <a:lstStyle/>
                  <a:p>
                    <a:fld id="{E67BE7A9-D9CB-4E49-B80E-641EAB6E44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6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EFE04C53-F4D7-448A-BCA2-1BAA9AE7557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>
                <c:manualLayout>
                  <c:x val="-8.7719298245614308E-3"/>
                  <c:y val="-5.0965837768302677E-3"/>
                </c:manualLayout>
              </c:layout>
              <c:tx>
                <c:rich>
                  <a:bodyPr/>
                  <a:lstStyle/>
                  <a:p>
                    <a:fld id="{D6E9CD41-24BF-44D3-8536-9667141D7A7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A-E452-419F-BF73-EC7244DA35CC}"/>
                </c:ext>
                <c:ext xmlns:c15="http://schemas.microsoft.com/office/drawing/2012/chart" uri="{CE6537A1-D6FC-4f65-9D91-7224C49458BB}">
                  <c15:layout>
                    <c:manualLayout>
                      <c:w val="5.2631578947368418E-2"/>
                      <c:h val="5.3524374176548088E-2"/>
                    </c:manualLayout>
                  </c15:layout>
                  <c15:dlblFieldTable/>
                  <c15:showDataLabelsRange val="1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3EFCFE8D-FA36-45FA-B3F8-D0073FDF355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>
                <c:manualLayout>
                  <c:x val="-1.2318229958097343E-2"/>
                  <c:y val="3.5674270953284988E-3"/>
                </c:manualLayout>
              </c:layout>
              <c:tx>
                <c:rich>
                  <a:bodyPr/>
                  <a:lstStyle/>
                  <a:p>
                    <a:fld id="{3456A692-55C6-4502-914D-79D21F97725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E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0C626955-02F8-4BC1-95BF-BEA54A4CFA0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>
                <c:manualLayout>
                  <c:x val="-1.1148409080443893E-2"/>
                  <c:y val="3.8488271969956325E-3"/>
                </c:manualLayout>
              </c:layout>
              <c:tx>
                <c:rich>
                  <a:bodyPr/>
                  <a:lstStyle/>
                  <a:p>
                    <a:fld id="{BA107A3C-02CC-4CB5-BB91-11738634A50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2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705ADBF8-C519-481D-9DD7-6E1409E3D75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>
                <c:manualLayout>
                  <c:x val="-1.8736243495878803E-2"/>
                  <c:y val="1.5309721660286535E-3"/>
                </c:manualLayout>
              </c:layout>
              <c:tx>
                <c:rich>
                  <a:bodyPr/>
                  <a:lstStyle/>
                  <a:p>
                    <a:fld id="{7B69F0CB-F9B8-49CA-AF1A-8BC723679D2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6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D305638E-387A-4A77-8C8D-A4E3BBEF19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>
                <c:manualLayout>
                  <c:x val="-1.3601095915642151E-2"/>
                  <c:y val="-7.1270735426846345E-3"/>
                </c:manualLayout>
              </c:layout>
              <c:tx>
                <c:rich>
                  <a:bodyPr/>
                  <a:lstStyle/>
                  <a:p>
                    <a:fld id="{2FC54BD0-FF09-4EFF-A13E-EAB9BDEFF31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A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A436899D-207F-490A-9ACF-727E0F7E494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>
                <c:manualLayout>
                  <c:x val="-4.094027720219183E-3"/>
                  <c:y val="-4.1999937754816224E-3"/>
                </c:manualLayout>
              </c:layout>
              <c:tx>
                <c:rich>
                  <a:bodyPr/>
                  <a:lstStyle/>
                  <a:p>
                    <a:fld id="{FC55FC24-F356-4A81-BBD9-D84710C64B3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E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0E9E789A-C9AC-412A-9F95-784A27A6736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>
                <c:manualLayout>
                  <c:x val="-1.6480176820002762E-3"/>
                  <c:y val="-1.5845548950649945E-2"/>
                </c:manualLayout>
              </c:layout>
              <c:tx>
                <c:rich>
                  <a:bodyPr/>
                  <a:lstStyle/>
                  <a:p>
                    <a:fld id="{BE021085-4986-49DA-996D-1CCE63000B1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2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CB38031D-7900-4F03-9F97-9D1D4F7A96C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>
                <c:manualLayout>
                  <c:x val="-8.4106920845420634E-3"/>
                  <c:y val="-1.3165893788968078E-2"/>
                </c:manualLayout>
              </c:layout>
              <c:tx>
                <c:rich>
                  <a:bodyPr/>
                  <a:lstStyle/>
                  <a:p>
                    <a:fld id="{72AAF659-8EE7-4A0E-BE0D-8ABFCFF680B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6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F172689B-D834-41F6-B54F-A797765DE9B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>
                <c:manualLayout>
                  <c:x val="-1.3531565133305706E-2"/>
                  <c:y val="-1.2735883311028809E-2"/>
                </c:manualLayout>
              </c:layout>
              <c:tx>
                <c:rich>
                  <a:bodyPr/>
                  <a:lstStyle/>
                  <a:p>
                    <a:fld id="{4710710A-9C9E-4ECA-9709-8094A2C681C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A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5CABD148-DF4D-4F80-A354-81EE96EE64D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0"/>
              <c:layout>
                <c:manualLayout>
                  <c:x val="-3.6499056039047749E-3"/>
                  <c:y val="-1.5976263836585643E-3"/>
                </c:manualLayout>
              </c:layout>
              <c:tx>
                <c:rich>
                  <a:bodyPr/>
                  <a:lstStyle/>
                  <a:p>
                    <a:fld id="{4732B0B5-866D-4F7C-AA3F-B9592F989FC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E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E8A2904E-D724-4FCC-8AB7-616C3DBA669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2"/>
              <c:layout>
                <c:manualLayout>
                  <c:x val="-5.0577888290279501E-3"/>
                  <c:y val="-8.1382984241594302E-3"/>
                </c:manualLayout>
              </c:layout>
              <c:tx>
                <c:rich>
                  <a:bodyPr/>
                  <a:lstStyle/>
                  <a:p>
                    <a:fld id="{2C482417-B85D-4632-BBA2-7D5CA04D764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2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C054EAFD-5706-420D-BEDE-82896C8045C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4"/>
              <c:layout>
                <c:manualLayout>
                  <c:x val="-2.003039093798558E-4"/>
                  <c:y val="-1.2094498563173675E-2"/>
                </c:manualLayout>
              </c:layout>
              <c:tx>
                <c:rich>
                  <a:bodyPr/>
                  <a:lstStyle/>
                  <a:p>
                    <a:fld id="{E925D991-CBCD-47C8-ADDD-0B780B9CFC5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6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DAAFB1D4-7BCE-4A5C-9FE8-21DED3F441B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6"/>
              <c:layout>
                <c:manualLayout>
                  <c:x val="4.6871114794861165E-3"/>
                  <c:y val="-1.3390495160436962E-3"/>
                </c:manualLayout>
              </c:layout>
              <c:tx>
                <c:rich>
                  <a:bodyPr/>
                  <a:lstStyle/>
                  <a:p>
                    <a:fld id="{83A2BF17-1DA7-4983-BC8E-824E68D6630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A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346FEBE1-B4A3-416C-95FE-D7397D9CD5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8"/>
              <c:layout>
                <c:manualLayout>
                  <c:x val="6.4587650227930964E-3"/>
                  <c:y val="-4.6798004004439554E-3"/>
                </c:manualLayout>
              </c:layout>
              <c:tx>
                <c:rich>
                  <a:bodyPr/>
                  <a:lstStyle/>
                  <a:p>
                    <a:fld id="{9BD7A239-D72A-4F0D-B6C0-B4855596524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E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1B3295F6-8226-403C-BF10-31E5F709794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0"/>
              <c:layout>
                <c:manualLayout>
                  <c:x val="3.4636459916193613E-3"/>
                  <c:y val="-9.3232911103503374E-3"/>
                </c:manualLayout>
              </c:layout>
              <c:tx>
                <c:rich>
                  <a:bodyPr/>
                  <a:lstStyle/>
                  <a:p>
                    <a:fld id="{86CFF5EA-CAEE-4D0A-AA9E-FA233DF5207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2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2D353EED-0532-49FC-BA95-0E24509706A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2"/>
              <c:layout>
                <c:manualLayout>
                  <c:x val="1.7096053782750841E-3"/>
                  <c:y val="-1.7733912213542476E-2"/>
                </c:manualLayout>
              </c:layout>
              <c:tx>
                <c:rich>
                  <a:bodyPr/>
                  <a:lstStyle/>
                  <a:p>
                    <a:fld id="{E23BA655-2F4B-4D62-9062-7D9A5E6EC00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6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D3921592-687A-4CAE-8200-B77C31951AB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>
                <a:outerShdw blurRad="12700" dist="50800" dir="600000" algn="ctr" rotWithShape="0">
                  <a:srgbClr val="000000">
                    <a:alpha val="43137"/>
                  </a:srgbClr>
                </a:outerShdw>
                <a:softEdge rad="0"/>
              </a:effectLst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>
                  <a:softEdge rad="393700"/>
                </a:effectLst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Feuil12!$E$19:$E$52</c:f>
              <c:numCache>
                <c:formatCode>General</c:formatCode>
                <c:ptCount val="34"/>
                <c:pt idx="0">
                  <c:v>1</c:v>
                </c:pt>
                <c:pt idx="1">
                  <c:v>10</c:v>
                </c:pt>
                <c:pt idx="2">
                  <c:v>1</c:v>
                </c:pt>
                <c:pt idx="3">
                  <c:v>10</c:v>
                </c:pt>
                <c:pt idx="4">
                  <c:v>1</c:v>
                </c:pt>
                <c:pt idx="5">
                  <c:v>10</c:v>
                </c:pt>
                <c:pt idx="6">
                  <c:v>1</c:v>
                </c:pt>
                <c:pt idx="7">
                  <c:v>10</c:v>
                </c:pt>
                <c:pt idx="8">
                  <c:v>1</c:v>
                </c:pt>
                <c:pt idx="9">
                  <c:v>10</c:v>
                </c:pt>
                <c:pt idx="10">
                  <c:v>1</c:v>
                </c:pt>
                <c:pt idx="11">
                  <c:v>10</c:v>
                </c:pt>
                <c:pt idx="12">
                  <c:v>1</c:v>
                </c:pt>
                <c:pt idx="13">
                  <c:v>10</c:v>
                </c:pt>
                <c:pt idx="14">
                  <c:v>1</c:v>
                </c:pt>
                <c:pt idx="15">
                  <c:v>10</c:v>
                </c:pt>
                <c:pt idx="16">
                  <c:v>1</c:v>
                </c:pt>
                <c:pt idx="17">
                  <c:v>10</c:v>
                </c:pt>
                <c:pt idx="18">
                  <c:v>1</c:v>
                </c:pt>
                <c:pt idx="19">
                  <c:v>10</c:v>
                </c:pt>
                <c:pt idx="20">
                  <c:v>1</c:v>
                </c:pt>
                <c:pt idx="21">
                  <c:v>10</c:v>
                </c:pt>
                <c:pt idx="22">
                  <c:v>1</c:v>
                </c:pt>
                <c:pt idx="23">
                  <c:v>10</c:v>
                </c:pt>
                <c:pt idx="24">
                  <c:v>1</c:v>
                </c:pt>
                <c:pt idx="25">
                  <c:v>10</c:v>
                </c:pt>
                <c:pt idx="26">
                  <c:v>1</c:v>
                </c:pt>
                <c:pt idx="27">
                  <c:v>10</c:v>
                </c:pt>
                <c:pt idx="28">
                  <c:v>1</c:v>
                </c:pt>
                <c:pt idx="29">
                  <c:v>10</c:v>
                </c:pt>
                <c:pt idx="30">
                  <c:v>1</c:v>
                </c:pt>
                <c:pt idx="31">
                  <c:v>10</c:v>
                </c:pt>
                <c:pt idx="32">
                  <c:v>1</c:v>
                </c:pt>
                <c:pt idx="33">
                  <c:v>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89-E452-419F-BF73-EC7244DA35CC}"/>
            </c:ext>
            <c:ext xmlns:c15="http://schemas.microsoft.com/office/drawing/2012/chart" uri="{02D57815-91ED-43cb-92C2-25804820EDAC}">
              <c15:datalabelsRange>
                <c15:f>Feuil12!$G$19:$G$52</c15:f>
                <c15:dlblRangeCache>
                  <c:ptCount val="34"/>
                  <c:pt idx="0">
                    <c:v>0</c:v>
                  </c:pt>
                  <c:pt idx="2">
                    <c:v>10</c:v>
                  </c:pt>
                  <c:pt idx="4">
                    <c:v>20</c:v>
                  </c:pt>
                  <c:pt idx="6">
                    <c:v>30</c:v>
                  </c:pt>
                  <c:pt idx="8">
                    <c:v>40</c:v>
                  </c:pt>
                  <c:pt idx="10">
                    <c:v>50</c:v>
                  </c:pt>
                  <c:pt idx="12">
                    <c:v>60</c:v>
                  </c:pt>
                  <c:pt idx="14">
                    <c:v>70</c:v>
                  </c:pt>
                  <c:pt idx="16">
                    <c:v>80</c:v>
                  </c:pt>
                  <c:pt idx="18">
                    <c:v>90</c:v>
                  </c:pt>
                  <c:pt idx="20">
                    <c:v>100</c:v>
                  </c:pt>
                  <c:pt idx="22">
                    <c:v>110</c:v>
                  </c:pt>
                  <c:pt idx="24">
                    <c:v>120</c:v>
                  </c:pt>
                  <c:pt idx="26">
                    <c:v>130</c:v>
                  </c:pt>
                  <c:pt idx="28">
                    <c:v>140</c:v>
                  </c:pt>
                  <c:pt idx="30">
                    <c:v>150</c:v>
                  </c:pt>
                  <c:pt idx="32">
                    <c:v>160%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1"/>
    </a:solidFill>
    <a:ln w="1270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image" Target="../media/image9.emf"/><Relationship Id="rId7" Type="http://schemas.openxmlformats.org/officeDocument/2006/relationships/image" Target="../media/image5.emf"/><Relationship Id="rId2" Type="http://schemas.openxmlformats.org/officeDocument/2006/relationships/image" Target="../media/image10.emf"/><Relationship Id="rId1" Type="http://schemas.openxmlformats.org/officeDocument/2006/relationships/image" Target="../media/image11.emf"/><Relationship Id="rId6" Type="http://schemas.openxmlformats.org/officeDocument/2006/relationships/image" Target="../media/image6.emf"/><Relationship Id="rId11" Type="http://schemas.openxmlformats.org/officeDocument/2006/relationships/image" Target="../media/image1.emf"/><Relationship Id="rId5" Type="http://schemas.openxmlformats.org/officeDocument/2006/relationships/image" Target="../media/image7.emf"/><Relationship Id="rId10" Type="http://schemas.openxmlformats.org/officeDocument/2006/relationships/image" Target="../media/image2.emf"/><Relationship Id="rId4" Type="http://schemas.openxmlformats.org/officeDocument/2006/relationships/image" Target="../media/image8.emf"/><Relationship Id="rId9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image" Target="../media/image15.emf"/><Relationship Id="rId7" Type="http://schemas.openxmlformats.org/officeDocument/2006/relationships/image" Target="../media/image19.emf"/><Relationship Id="rId2" Type="http://schemas.openxmlformats.org/officeDocument/2006/relationships/image" Target="../media/image14.emf"/><Relationship Id="rId1" Type="http://schemas.openxmlformats.org/officeDocument/2006/relationships/image" Target="../media/image13.emf"/><Relationship Id="rId6" Type="http://schemas.openxmlformats.org/officeDocument/2006/relationships/image" Target="../media/image18.emf"/><Relationship Id="rId11" Type="http://schemas.openxmlformats.org/officeDocument/2006/relationships/image" Target="../media/image22.emf"/><Relationship Id="rId5" Type="http://schemas.openxmlformats.org/officeDocument/2006/relationships/image" Target="../media/image17.emf"/><Relationship Id="rId10" Type="http://schemas.openxmlformats.org/officeDocument/2006/relationships/image" Target="../media/image21.emf"/><Relationship Id="rId4" Type="http://schemas.openxmlformats.org/officeDocument/2006/relationships/image" Target="../media/image16.emf"/><Relationship Id="rId9" Type="http://schemas.openxmlformats.org/officeDocument/2006/relationships/image" Target="../media/image2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23</xdr:col>
      <xdr:colOff>685800</xdr:colOff>
      <xdr:row>39</xdr:row>
      <xdr:rowOff>137830</xdr:rowOff>
    </xdr:to>
    <xdr:pic>
      <xdr:nvPicPr>
        <xdr:cNvPr id="2" name="yui_3_5_1_1_1709482678363_760" descr="https://tse2.explicit.bing.net/th?id=OIP.yKUu5-dx2IgHs9rht0ENtQHaE7&amp;pid=Api&amp;P=0&amp;h=180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8912840" cy="72701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noFill/>
          <a:miter lim="800000"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</xdr:pic>
    <xdr:clientData/>
  </xdr:twoCellAnchor>
  <xdr:twoCellAnchor>
    <xdr:from>
      <xdr:col>0</xdr:col>
      <xdr:colOff>114300</xdr:colOff>
      <xdr:row>0</xdr:row>
      <xdr:rowOff>106680</xdr:rowOff>
    </xdr:from>
    <xdr:to>
      <xdr:col>2</xdr:col>
      <xdr:colOff>762000</xdr:colOff>
      <xdr:row>2</xdr:row>
      <xdr:rowOff>106680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14300" y="106680"/>
          <a:ext cx="2232660" cy="365760"/>
        </a:xfrm>
        <a:prstGeom prst="roundRect">
          <a:avLst/>
        </a:prstGeom>
        <a:solidFill>
          <a:schemeClr val="accent1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0</xdr:row>
      <xdr:rowOff>121921</xdr:rowOff>
    </xdr:from>
    <xdr:to>
      <xdr:col>1</xdr:col>
      <xdr:colOff>182880</xdr:colOff>
      <xdr:row>2</xdr:row>
      <xdr:rowOff>91440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213360" y="121921"/>
          <a:ext cx="762000" cy="335279"/>
        </a:xfrm>
        <a:prstGeom prst="rect">
          <a:avLst/>
        </a:prstGeom>
        <a:noFill/>
        <a:ln w="9525" cmpd="sng">
          <a:solidFill>
            <a:schemeClr val="lt1">
              <a:shade val="50000"/>
              <a:alpha val="0"/>
            </a:schemeClr>
          </a:solidFill>
        </a:ln>
        <a:effectLst>
          <a:softEdge rad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latin typeface="Arial Black" panose="020B0A04020102020204" pitchFamily="34" charset="0"/>
            </a:rPr>
            <a:t>Date:</a:t>
          </a:r>
        </a:p>
      </xdr:txBody>
    </xdr:sp>
    <xdr:clientData/>
  </xdr:twoCellAnchor>
  <xdr:twoCellAnchor>
    <xdr:from>
      <xdr:col>1</xdr:col>
      <xdr:colOff>38100</xdr:colOff>
      <xdr:row>0</xdr:row>
      <xdr:rowOff>129540</xdr:rowOff>
    </xdr:from>
    <xdr:to>
      <xdr:col>2</xdr:col>
      <xdr:colOff>548640</xdr:colOff>
      <xdr:row>2</xdr:row>
      <xdr:rowOff>83820</xdr:rowOff>
    </xdr:to>
    <xdr:sp macro="" textlink="'suivi commande fabrication'!B6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/>
      </xdr:nvSpPr>
      <xdr:spPr>
        <a:xfrm>
          <a:off x="830580" y="129540"/>
          <a:ext cx="1303020" cy="320040"/>
        </a:xfrm>
        <a:prstGeom prst="rect">
          <a:avLst/>
        </a:prstGeom>
        <a:noFill/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5E50DCE5-BAC4-4380-8291-F3603E3B4E4F}" type="TxLink">
            <a:rPr lang="en-US" sz="1400" b="0" i="0" u="none" strike="noStrike">
              <a:solidFill>
                <a:srgbClr val="000000"/>
              </a:solidFill>
              <a:latin typeface="Arial Black" panose="020B0A04020102020204" pitchFamily="34" charset="0"/>
            </a:rPr>
            <a:pPr/>
            <a:t>10/03/2024</a:t>
          </a:fld>
          <a:endParaRPr lang="fr-FR" sz="1400">
            <a:latin typeface="Arial Black" panose="020B0A04020102020204" pitchFamily="34" charset="0"/>
          </a:endParaRPr>
        </a:p>
      </xdr:txBody>
    </xdr:sp>
    <xdr:clientData/>
  </xdr:twoCellAnchor>
  <xdr:twoCellAnchor>
    <xdr:from>
      <xdr:col>6</xdr:col>
      <xdr:colOff>274320</xdr:colOff>
      <xdr:row>11</xdr:row>
      <xdr:rowOff>30479</xdr:rowOff>
    </xdr:from>
    <xdr:to>
      <xdr:col>12</xdr:col>
      <xdr:colOff>640080</xdr:colOff>
      <xdr:row>28</xdr:row>
      <xdr:rowOff>175260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029200" y="2042159"/>
          <a:ext cx="5120640" cy="3253741"/>
        </a:xfrm>
        <a:prstGeom prst="roundRect">
          <a:avLst/>
        </a:prstGeom>
        <a:gradFill>
          <a:gsLst>
            <a:gs pos="0">
              <a:schemeClr val="accent3">
                <a:lumMod val="110000"/>
                <a:satMod val="105000"/>
                <a:tint val="67000"/>
              </a:schemeClr>
            </a:gs>
            <a:gs pos="0">
              <a:schemeClr val="accent3">
                <a:lumMod val="105000"/>
                <a:satMod val="103000"/>
                <a:tint val="73000"/>
              </a:schemeClr>
            </a:gs>
            <a:gs pos="100000">
              <a:schemeClr val="accent3">
                <a:lumMod val="105000"/>
                <a:satMod val="109000"/>
                <a:tint val="81000"/>
              </a:schemeClr>
            </a:gs>
          </a:gsLst>
        </a:gra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327660</xdr:colOff>
          <xdr:row>10</xdr:row>
          <xdr:rowOff>60960</xdr:rowOff>
        </xdr:from>
        <xdr:to>
          <xdr:col>2</xdr:col>
          <xdr:colOff>38100</xdr:colOff>
          <xdr:row>11</xdr:row>
          <xdr:rowOff>121920</xdr:rowOff>
        </xdr:to>
        <xdr:sp macro="" textlink="">
          <xdr:nvSpPr>
            <xdr:cNvPr id="13314" name="datecde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xmlns="" id="{00000000-0008-0000-00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19</xdr:row>
          <xdr:rowOff>152400</xdr:rowOff>
        </xdr:from>
        <xdr:to>
          <xdr:col>2</xdr:col>
          <xdr:colOff>38100</xdr:colOff>
          <xdr:row>21</xdr:row>
          <xdr:rowOff>30480</xdr:rowOff>
        </xdr:to>
        <xdr:sp macro="" textlink="">
          <xdr:nvSpPr>
            <xdr:cNvPr id="13315" name="desig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xmlns="" id="{00000000-0008-0000-00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21</xdr:row>
          <xdr:rowOff>99060</xdr:rowOff>
        </xdr:from>
        <xdr:to>
          <xdr:col>1</xdr:col>
          <xdr:colOff>670560</xdr:colOff>
          <xdr:row>22</xdr:row>
          <xdr:rowOff>160020</xdr:rowOff>
        </xdr:to>
        <xdr:sp macro="" textlink="">
          <xdr:nvSpPr>
            <xdr:cNvPr id="13316" name="quantité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xmlns="" id="{00000000-0008-0000-00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220980</xdr:colOff>
          <xdr:row>12</xdr:row>
          <xdr:rowOff>7620</xdr:rowOff>
        </xdr:from>
        <xdr:to>
          <xdr:col>1</xdr:col>
          <xdr:colOff>685800</xdr:colOff>
          <xdr:row>13</xdr:row>
          <xdr:rowOff>76200</xdr:rowOff>
        </xdr:to>
        <xdr:sp macro="" textlink="">
          <xdr:nvSpPr>
            <xdr:cNvPr id="13317" name="referencecde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xmlns="" id="{00000000-0008-0000-00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18</xdr:row>
          <xdr:rowOff>7620</xdr:rowOff>
        </xdr:from>
        <xdr:to>
          <xdr:col>2</xdr:col>
          <xdr:colOff>449580</xdr:colOff>
          <xdr:row>19</xdr:row>
          <xdr:rowOff>76200</xdr:rowOff>
        </xdr:to>
        <xdr:sp macro="" textlink="">
          <xdr:nvSpPr>
            <xdr:cNvPr id="13318" name="numcde" hidden="1">
              <a:extLst>
                <a:ext uri="{63B3BB69-23CF-44E3-9099-C40C66FF867C}">
                  <a14:compatExt spid="_x0000_s13318"/>
                </a:ext>
                <a:ext uri="{FF2B5EF4-FFF2-40B4-BE49-F238E27FC236}">
                  <a16:creationId xmlns:a16="http://schemas.microsoft.com/office/drawing/2014/main" xmlns="" id="{00000000-0008-0000-0000-00000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16</xdr:row>
          <xdr:rowOff>60960</xdr:rowOff>
        </xdr:from>
        <xdr:to>
          <xdr:col>1</xdr:col>
          <xdr:colOff>670560</xdr:colOff>
          <xdr:row>17</xdr:row>
          <xdr:rowOff>121920</xdr:rowOff>
        </xdr:to>
        <xdr:sp macro="" textlink="">
          <xdr:nvSpPr>
            <xdr:cNvPr id="13319" name="bondefab" hidden="1">
              <a:extLst>
                <a:ext uri="{63B3BB69-23CF-44E3-9099-C40C66FF867C}">
                  <a14:compatExt spid="_x0000_s13319"/>
                </a:ext>
                <a:ext uri="{FF2B5EF4-FFF2-40B4-BE49-F238E27FC236}">
                  <a16:creationId xmlns:a16="http://schemas.microsoft.com/office/drawing/2014/main" xmlns="" id="{00000000-0008-0000-0000-00000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175260</xdr:colOff>
          <xdr:row>14</xdr:row>
          <xdr:rowOff>38100</xdr:rowOff>
        </xdr:from>
        <xdr:to>
          <xdr:col>1</xdr:col>
          <xdr:colOff>647700</xdr:colOff>
          <xdr:row>15</xdr:row>
          <xdr:rowOff>106680</xdr:rowOff>
        </xdr:to>
        <xdr:sp macro="" textlink="">
          <xdr:nvSpPr>
            <xdr:cNvPr id="13322" name="client" hidden="1">
              <a:extLst>
                <a:ext uri="{63B3BB69-23CF-44E3-9099-C40C66FF867C}">
                  <a14:compatExt spid="_x0000_s13322"/>
                </a:ext>
                <a:ext uri="{FF2B5EF4-FFF2-40B4-BE49-F238E27FC236}">
                  <a16:creationId xmlns:a16="http://schemas.microsoft.com/office/drawing/2014/main" xmlns="" id="{00000000-0008-0000-0000-00000A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274320</xdr:colOff>
          <xdr:row>12</xdr:row>
          <xdr:rowOff>30480</xdr:rowOff>
        </xdr:from>
        <xdr:to>
          <xdr:col>4</xdr:col>
          <xdr:colOff>266700</xdr:colOff>
          <xdr:row>13</xdr:row>
          <xdr:rowOff>106680</xdr:rowOff>
        </xdr:to>
        <xdr:sp macro="" textlink="">
          <xdr:nvSpPr>
            <xdr:cNvPr id="13324" name="txtref" hidden="1">
              <a:extLst>
                <a:ext uri="{63B3BB69-23CF-44E3-9099-C40C66FF867C}">
                  <a14:compatExt spid="_x0000_s13324"/>
                </a:ext>
                <a:ext uri="{FF2B5EF4-FFF2-40B4-BE49-F238E27FC236}">
                  <a16:creationId xmlns:a16="http://schemas.microsoft.com/office/drawing/2014/main" xmlns="" id="{00000000-0008-0000-0000-00000C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274320</xdr:colOff>
          <xdr:row>10</xdr:row>
          <xdr:rowOff>22860</xdr:rowOff>
        </xdr:from>
        <xdr:to>
          <xdr:col>4</xdr:col>
          <xdr:colOff>266700</xdr:colOff>
          <xdr:row>11</xdr:row>
          <xdr:rowOff>99060</xdr:rowOff>
        </xdr:to>
        <xdr:sp macro="" textlink="">
          <xdr:nvSpPr>
            <xdr:cNvPr id="13325" name="txtdate" hidden="1">
              <a:extLst>
                <a:ext uri="{63B3BB69-23CF-44E3-9099-C40C66FF867C}">
                  <a14:compatExt spid="_x0000_s13325"/>
                </a:ext>
                <a:ext uri="{FF2B5EF4-FFF2-40B4-BE49-F238E27FC236}">
                  <a16:creationId xmlns:a16="http://schemas.microsoft.com/office/drawing/2014/main" xmlns="" id="{00000000-0008-0000-0000-00000D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251460</xdr:colOff>
          <xdr:row>14</xdr:row>
          <xdr:rowOff>7620</xdr:rowOff>
        </xdr:from>
        <xdr:to>
          <xdr:col>4</xdr:col>
          <xdr:colOff>236220</xdr:colOff>
          <xdr:row>15</xdr:row>
          <xdr:rowOff>83820</xdr:rowOff>
        </xdr:to>
        <xdr:sp macro="" textlink="">
          <xdr:nvSpPr>
            <xdr:cNvPr id="13326" name="txtclient" hidden="1">
              <a:extLst>
                <a:ext uri="{63B3BB69-23CF-44E3-9099-C40C66FF867C}">
                  <a14:compatExt spid="_x0000_s13326"/>
                </a:ext>
                <a:ext uri="{FF2B5EF4-FFF2-40B4-BE49-F238E27FC236}">
                  <a16:creationId xmlns:a16="http://schemas.microsoft.com/office/drawing/2014/main" xmlns="" id="{00000000-0008-0000-0000-00000E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16</xdr:row>
          <xdr:rowOff>45720</xdr:rowOff>
        </xdr:from>
        <xdr:to>
          <xdr:col>4</xdr:col>
          <xdr:colOff>220980</xdr:colOff>
          <xdr:row>17</xdr:row>
          <xdr:rowOff>121920</xdr:rowOff>
        </xdr:to>
        <xdr:sp macro="" textlink="">
          <xdr:nvSpPr>
            <xdr:cNvPr id="13327" name="txtnumbf" hidden="1">
              <a:extLst>
                <a:ext uri="{63B3BB69-23CF-44E3-9099-C40C66FF867C}">
                  <a14:compatExt spid="_x0000_s13327"/>
                </a:ext>
                <a:ext uri="{FF2B5EF4-FFF2-40B4-BE49-F238E27FC236}">
                  <a16:creationId xmlns:a16="http://schemas.microsoft.com/office/drawing/2014/main" xmlns="" id="{00000000-0008-0000-0000-00000F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220980</xdr:colOff>
          <xdr:row>21</xdr:row>
          <xdr:rowOff>68580</xdr:rowOff>
        </xdr:from>
        <xdr:to>
          <xdr:col>4</xdr:col>
          <xdr:colOff>213360</xdr:colOff>
          <xdr:row>22</xdr:row>
          <xdr:rowOff>144780</xdr:rowOff>
        </xdr:to>
        <xdr:sp macro="" textlink="">
          <xdr:nvSpPr>
            <xdr:cNvPr id="13328" name="txtquantite" hidden="1">
              <a:extLst>
                <a:ext uri="{63B3BB69-23CF-44E3-9099-C40C66FF867C}">
                  <a14:compatExt spid="_x0000_s13328"/>
                </a:ext>
                <a:ext uri="{FF2B5EF4-FFF2-40B4-BE49-F238E27FC236}">
                  <a16:creationId xmlns:a16="http://schemas.microsoft.com/office/drawing/2014/main" xmlns="" id="{00000000-0008-0000-0000-000010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18</xdr:row>
          <xdr:rowOff>30480</xdr:rowOff>
        </xdr:from>
        <xdr:to>
          <xdr:col>4</xdr:col>
          <xdr:colOff>220980</xdr:colOff>
          <xdr:row>19</xdr:row>
          <xdr:rowOff>106680</xdr:rowOff>
        </xdr:to>
        <xdr:sp macro="" textlink="">
          <xdr:nvSpPr>
            <xdr:cNvPr id="13329" name="txtnumcde" hidden="1">
              <a:extLst>
                <a:ext uri="{63B3BB69-23CF-44E3-9099-C40C66FF867C}">
                  <a14:compatExt spid="_x0000_s13329"/>
                </a:ext>
                <a:ext uri="{FF2B5EF4-FFF2-40B4-BE49-F238E27FC236}">
                  <a16:creationId xmlns:a16="http://schemas.microsoft.com/office/drawing/2014/main" xmlns="" id="{00000000-0008-0000-0000-00001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19</xdr:row>
          <xdr:rowOff>144780</xdr:rowOff>
        </xdr:from>
        <xdr:to>
          <xdr:col>4</xdr:col>
          <xdr:colOff>220980</xdr:colOff>
          <xdr:row>21</xdr:row>
          <xdr:rowOff>30480</xdr:rowOff>
        </xdr:to>
        <xdr:sp macro="" textlink="">
          <xdr:nvSpPr>
            <xdr:cNvPr id="13330" name="txtdesig" hidden="1">
              <a:extLst>
                <a:ext uri="{63B3BB69-23CF-44E3-9099-C40C66FF867C}">
                  <a14:compatExt spid="_x0000_s13330"/>
                </a:ext>
                <a:ext uri="{FF2B5EF4-FFF2-40B4-BE49-F238E27FC236}">
                  <a16:creationId xmlns:a16="http://schemas.microsoft.com/office/drawing/2014/main" xmlns="" id="{00000000-0008-0000-0000-00001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6</xdr:row>
          <xdr:rowOff>60960</xdr:rowOff>
        </xdr:from>
        <xdr:to>
          <xdr:col>5</xdr:col>
          <xdr:colOff>381000</xdr:colOff>
          <xdr:row>8</xdr:row>
          <xdr:rowOff>68580</xdr:rowOff>
        </xdr:to>
        <xdr:sp macro="" textlink="">
          <xdr:nvSpPr>
            <xdr:cNvPr id="13333" name="boxaction" hidden="1">
              <a:extLst>
                <a:ext uri="{63B3BB69-23CF-44E3-9099-C40C66FF867C}">
                  <a14:compatExt spid="_x0000_s13333"/>
                </a:ext>
                <a:ext uri="{FF2B5EF4-FFF2-40B4-BE49-F238E27FC236}">
                  <a16:creationId xmlns:a16="http://schemas.microsoft.com/office/drawing/2014/main" xmlns="" id="{00000000-0008-0000-0000-00001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556260</xdr:colOff>
          <xdr:row>10</xdr:row>
          <xdr:rowOff>83820</xdr:rowOff>
        </xdr:from>
        <xdr:to>
          <xdr:col>6</xdr:col>
          <xdr:colOff>251460</xdr:colOff>
          <xdr:row>12</xdr:row>
          <xdr:rowOff>38100</xdr:rowOff>
        </xdr:to>
        <xdr:sp macro="" textlink="">
          <xdr:nvSpPr>
            <xdr:cNvPr id="13337" name="CommandButton1" hidden="1">
              <a:extLst>
                <a:ext uri="{63B3BB69-23CF-44E3-9099-C40C66FF867C}">
                  <a14:compatExt spid="_x0000_s13337"/>
                </a:ext>
                <a:ext uri="{FF2B5EF4-FFF2-40B4-BE49-F238E27FC236}">
                  <a16:creationId xmlns:a16="http://schemas.microsoft.com/office/drawing/2014/main" xmlns="" id="{00000000-0008-0000-0000-000019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701040</xdr:colOff>
      <xdr:row>0</xdr:row>
      <xdr:rowOff>68580</xdr:rowOff>
    </xdr:from>
    <xdr:to>
      <xdr:col>11</xdr:col>
      <xdr:colOff>45720</xdr:colOff>
      <xdr:row>5</xdr:row>
      <xdr:rowOff>7620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3078480" y="68580"/>
          <a:ext cx="5684520" cy="8534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logo entreprise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43910</xdr:colOff>
      <xdr:row>10</xdr:row>
      <xdr:rowOff>53298</xdr:rowOff>
    </xdr:from>
    <xdr:to>
      <xdr:col>8</xdr:col>
      <xdr:colOff>233077</xdr:colOff>
      <xdr:row>25</xdr:row>
      <xdr:rowOff>141169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pSpPr/>
      </xdr:nvGrpSpPr>
      <xdr:grpSpPr>
        <a:xfrm>
          <a:off x="3183350" y="1882098"/>
          <a:ext cx="3328607" cy="2831071"/>
          <a:chOff x="3457266" y="1459793"/>
          <a:chExt cx="360360" cy="1562232"/>
        </a:xfrm>
        <a:effectLst/>
      </xdr:grpSpPr>
      <xdr:sp macro="[0]!suivicommandefabrication" textlink="">
        <xdr:nvSpPr>
          <xdr:cNvPr id="4" name="Forme libre 3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SpPr/>
        </xdr:nvSpPr>
        <xdr:spPr>
          <a:xfrm>
            <a:off x="3457266" y="1717227"/>
            <a:ext cx="134747" cy="498408"/>
          </a:xfrm>
          <a:custGeom>
            <a:avLst/>
            <a:gdLst>
              <a:gd name="connsiteX0" fmla="*/ 0 w 1211502"/>
              <a:gd name="connsiteY0" fmla="*/ 520055 h 1040110"/>
              <a:gd name="connsiteX1" fmla="*/ 260028 w 1211502"/>
              <a:gd name="connsiteY1" fmla="*/ 0 h 1040110"/>
              <a:gd name="connsiteX2" fmla="*/ 951475 w 1211502"/>
              <a:gd name="connsiteY2" fmla="*/ 0 h 1040110"/>
              <a:gd name="connsiteX3" fmla="*/ 1211502 w 1211502"/>
              <a:gd name="connsiteY3" fmla="*/ 520055 h 1040110"/>
              <a:gd name="connsiteX4" fmla="*/ 951475 w 1211502"/>
              <a:gd name="connsiteY4" fmla="*/ 1040110 h 1040110"/>
              <a:gd name="connsiteX5" fmla="*/ 260028 w 1211502"/>
              <a:gd name="connsiteY5" fmla="*/ 1040110 h 1040110"/>
              <a:gd name="connsiteX6" fmla="*/ 0 w 1211502"/>
              <a:gd name="connsiteY6" fmla="*/ 520055 h 104011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1211502" h="1040110">
                <a:moveTo>
                  <a:pt x="0" y="520055"/>
                </a:moveTo>
                <a:lnTo>
                  <a:pt x="260028" y="0"/>
                </a:lnTo>
                <a:lnTo>
                  <a:pt x="951475" y="0"/>
                </a:lnTo>
                <a:lnTo>
                  <a:pt x="1211502" y="520055"/>
                </a:lnTo>
                <a:lnTo>
                  <a:pt x="951475" y="1040110"/>
                </a:lnTo>
                <a:lnTo>
                  <a:pt x="260028" y="1040110"/>
                </a:lnTo>
                <a:lnTo>
                  <a:pt x="0" y="520055"/>
                </a:lnTo>
                <a:close/>
              </a:path>
            </a:pathLst>
          </a:custGeom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1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187634" tIns="175060" rIns="187634" bIns="175060" numCol="1" spcCol="1270" anchor="ctr" anchorCtr="0">
            <a:noAutofit/>
          </a:bodyPr>
          <a:lstStyle/>
          <a:p>
            <a:pPr lvl="0" algn="ctr" defTabSz="466725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050" b="0" i="1" kern="1200">
                <a:latin typeface="Arial Black" panose="020B0A04020102020204" pitchFamily="34" charset="0"/>
              </a:rPr>
              <a:t>Fabrication</a:t>
            </a:r>
          </a:p>
        </xdr:txBody>
      </xdr:sp>
      <xdr:sp macro="[0]!suivicoupe" textlink="">
        <xdr:nvSpPr>
          <xdr:cNvPr id="8" name="Forme lib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SpPr/>
        </xdr:nvSpPr>
        <xdr:spPr>
          <a:xfrm>
            <a:off x="3568271" y="1992256"/>
            <a:ext cx="134747" cy="498408"/>
          </a:xfrm>
          <a:custGeom>
            <a:avLst/>
            <a:gdLst>
              <a:gd name="connsiteX0" fmla="*/ 0 w 1211502"/>
              <a:gd name="connsiteY0" fmla="*/ 520055 h 1040110"/>
              <a:gd name="connsiteX1" fmla="*/ 260028 w 1211502"/>
              <a:gd name="connsiteY1" fmla="*/ 0 h 1040110"/>
              <a:gd name="connsiteX2" fmla="*/ 951475 w 1211502"/>
              <a:gd name="connsiteY2" fmla="*/ 0 h 1040110"/>
              <a:gd name="connsiteX3" fmla="*/ 1211502 w 1211502"/>
              <a:gd name="connsiteY3" fmla="*/ 520055 h 1040110"/>
              <a:gd name="connsiteX4" fmla="*/ 951475 w 1211502"/>
              <a:gd name="connsiteY4" fmla="*/ 1040110 h 1040110"/>
              <a:gd name="connsiteX5" fmla="*/ 260028 w 1211502"/>
              <a:gd name="connsiteY5" fmla="*/ 1040110 h 1040110"/>
              <a:gd name="connsiteX6" fmla="*/ 0 w 1211502"/>
              <a:gd name="connsiteY6" fmla="*/ 520055 h 104011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1211502" h="1040110">
                <a:moveTo>
                  <a:pt x="0" y="520055"/>
                </a:moveTo>
                <a:lnTo>
                  <a:pt x="260028" y="0"/>
                </a:lnTo>
                <a:lnTo>
                  <a:pt x="951475" y="0"/>
                </a:lnTo>
                <a:lnTo>
                  <a:pt x="1211502" y="520055"/>
                </a:lnTo>
                <a:lnTo>
                  <a:pt x="951475" y="1040110"/>
                </a:lnTo>
                <a:lnTo>
                  <a:pt x="260028" y="1040110"/>
                </a:lnTo>
                <a:lnTo>
                  <a:pt x="0" y="520055"/>
                </a:lnTo>
                <a:close/>
              </a:path>
            </a:pathLst>
          </a:custGeom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1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187634" tIns="175060" rIns="187634" bIns="175060" numCol="1" spcCol="1270" anchor="ctr" anchorCtr="0">
            <a:noAutofit/>
          </a:bodyPr>
          <a:lstStyle/>
          <a:p>
            <a:pPr lvl="0" algn="ctr" defTabSz="466725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050" b="0" i="1" kern="1200">
                <a:latin typeface="Arial Black" panose="020B0A04020102020204" pitchFamily="34" charset="0"/>
              </a:rPr>
              <a:t>coupe</a:t>
            </a:r>
          </a:p>
        </xdr:txBody>
      </xdr:sp>
      <xdr:sp macro="[0]!suivirectif" textlink="">
        <xdr:nvSpPr>
          <xdr:cNvPr id="12" name="Forme libre 11">
            <a:extLst>
              <a:ext uri="{FF2B5EF4-FFF2-40B4-BE49-F238E27FC236}">
                <a16:creationId xmlns:a16="http://schemas.microsoft.com/office/drawing/2014/main" xmlns="" id="{00000000-0008-0000-0100-00000C000000}"/>
              </a:ext>
            </a:extLst>
          </xdr:cNvPr>
          <xdr:cNvSpPr/>
        </xdr:nvSpPr>
        <xdr:spPr>
          <a:xfrm>
            <a:off x="3568637" y="2523618"/>
            <a:ext cx="134747" cy="498407"/>
          </a:xfrm>
          <a:custGeom>
            <a:avLst/>
            <a:gdLst>
              <a:gd name="connsiteX0" fmla="*/ 0 w 1211502"/>
              <a:gd name="connsiteY0" fmla="*/ 520055 h 1040110"/>
              <a:gd name="connsiteX1" fmla="*/ 260028 w 1211502"/>
              <a:gd name="connsiteY1" fmla="*/ 0 h 1040110"/>
              <a:gd name="connsiteX2" fmla="*/ 951475 w 1211502"/>
              <a:gd name="connsiteY2" fmla="*/ 0 h 1040110"/>
              <a:gd name="connsiteX3" fmla="*/ 1211502 w 1211502"/>
              <a:gd name="connsiteY3" fmla="*/ 520055 h 1040110"/>
              <a:gd name="connsiteX4" fmla="*/ 951475 w 1211502"/>
              <a:gd name="connsiteY4" fmla="*/ 1040110 h 1040110"/>
              <a:gd name="connsiteX5" fmla="*/ 260028 w 1211502"/>
              <a:gd name="connsiteY5" fmla="*/ 1040110 h 1040110"/>
              <a:gd name="connsiteX6" fmla="*/ 0 w 1211502"/>
              <a:gd name="connsiteY6" fmla="*/ 520055 h 104011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1211502" h="1040110">
                <a:moveTo>
                  <a:pt x="0" y="520055"/>
                </a:moveTo>
                <a:lnTo>
                  <a:pt x="260028" y="0"/>
                </a:lnTo>
                <a:lnTo>
                  <a:pt x="951475" y="0"/>
                </a:lnTo>
                <a:lnTo>
                  <a:pt x="1211502" y="520055"/>
                </a:lnTo>
                <a:lnTo>
                  <a:pt x="951475" y="1040110"/>
                </a:lnTo>
                <a:lnTo>
                  <a:pt x="260028" y="1040110"/>
                </a:lnTo>
                <a:lnTo>
                  <a:pt x="0" y="520055"/>
                </a:lnTo>
                <a:close/>
              </a:path>
            </a:pathLst>
          </a:custGeom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1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187634" tIns="175060" rIns="187634" bIns="175060" numCol="1" spcCol="1270" anchor="ctr" anchorCtr="0">
            <a:noAutofit/>
          </a:bodyPr>
          <a:lstStyle/>
          <a:p>
            <a:pPr lvl="0" algn="ctr" defTabSz="466725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050" b="0" i="1" kern="1200">
                <a:latin typeface="Arial Black" panose="020B0A04020102020204" pitchFamily="34" charset="0"/>
              </a:rPr>
              <a:t>Rectif</a:t>
            </a:r>
          </a:p>
        </xdr:txBody>
      </xdr:sp>
      <xdr:sp macro="[0]!suiviaffutage" textlink="">
        <xdr:nvSpPr>
          <xdr:cNvPr id="16" name="Forme libre 15">
            <a:extLst>
              <a:ext uri="{FF2B5EF4-FFF2-40B4-BE49-F238E27FC236}">
                <a16:creationId xmlns:a16="http://schemas.microsoft.com/office/drawing/2014/main" xmlns="" id="{00000000-0008-0000-0100-000010000000}"/>
              </a:ext>
            </a:extLst>
          </xdr:cNvPr>
          <xdr:cNvSpPr/>
        </xdr:nvSpPr>
        <xdr:spPr>
          <a:xfrm>
            <a:off x="3682879" y="1720870"/>
            <a:ext cx="134747" cy="498408"/>
          </a:xfrm>
          <a:custGeom>
            <a:avLst/>
            <a:gdLst>
              <a:gd name="connsiteX0" fmla="*/ 0 w 1462670"/>
              <a:gd name="connsiteY0" fmla="*/ 648306 h 1296612"/>
              <a:gd name="connsiteX1" fmla="*/ 324153 w 1462670"/>
              <a:gd name="connsiteY1" fmla="*/ 0 h 1296612"/>
              <a:gd name="connsiteX2" fmla="*/ 1138517 w 1462670"/>
              <a:gd name="connsiteY2" fmla="*/ 0 h 1296612"/>
              <a:gd name="connsiteX3" fmla="*/ 1462670 w 1462670"/>
              <a:gd name="connsiteY3" fmla="*/ 648306 h 1296612"/>
              <a:gd name="connsiteX4" fmla="*/ 1138517 w 1462670"/>
              <a:gd name="connsiteY4" fmla="*/ 1296612 h 1296612"/>
              <a:gd name="connsiteX5" fmla="*/ 324153 w 1462670"/>
              <a:gd name="connsiteY5" fmla="*/ 1296612 h 1296612"/>
              <a:gd name="connsiteX6" fmla="*/ 0 w 1462670"/>
              <a:gd name="connsiteY6" fmla="*/ 648306 h 1296612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1462670" h="1296612">
                <a:moveTo>
                  <a:pt x="0" y="648306"/>
                </a:moveTo>
                <a:lnTo>
                  <a:pt x="324153" y="0"/>
                </a:lnTo>
                <a:lnTo>
                  <a:pt x="1138517" y="0"/>
                </a:lnTo>
                <a:lnTo>
                  <a:pt x="1462670" y="648306"/>
                </a:lnTo>
                <a:lnTo>
                  <a:pt x="1138517" y="1296612"/>
                </a:lnTo>
                <a:lnTo>
                  <a:pt x="324153" y="1296612"/>
                </a:lnTo>
                <a:lnTo>
                  <a:pt x="0" y="648306"/>
                </a:lnTo>
                <a:close/>
              </a:path>
            </a:pathLst>
          </a:custGeom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1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229940" tIns="217805" rIns="229940" bIns="217805" numCol="1" spcCol="1270" anchor="ctr" anchorCtr="0">
            <a:noAutofit/>
          </a:bodyPr>
          <a:lstStyle/>
          <a:p>
            <a:pPr lvl="0" algn="ctr" defTabSz="466725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050" b="0" i="1" kern="1200">
                <a:latin typeface="Arial Black" panose="020B0A04020102020204" pitchFamily="34" charset="0"/>
              </a:rPr>
              <a:t>Affutage</a:t>
            </a:r>
          </a:p>
        </xdr:txBody>
      </xdr:sp>
      <xdr:sp macro="[0]!suvicde" textlink="">
        <xdr:nvSpPr>
          <xdr:cNvPr id="20" name="Forme libre 19">
            <a:extLst>
              <a:ext uri="{FF2B5EF4-FFF2-40B4-BE49-F238E27FC236}">
                <a16:creationId xmlns:a16="http://schemas.microsoft.com/office/drawing/2014/main" xmlns="" id="{00000000-0008-0000-0100-000014000000}"/>
              </a:ext>
            </a:extLst>
          </xdr:cNvPr>
          <xdr:cNvSpPr/>
        </xdr:nvSpPr>
        <xdr:spPr>
          <a:xfrm>
            <a:off x="3569321" y="1459793"/>
            <a:ext cx="135172" cy="496635"/>
          </a:xfrm>
          <a:custGeom>
            <a:avLst/>
            <a:gdLst>
              <a:gd name="connsiteX0" fmla="*/ 0 w 1211502"/>
              <a:gd name="connsiteY0" fmla="*/ 520055 h 1040110"/>
              <a:gd name="connsiteX1" fmla="*/ 260028 w 1211502"/>
              <a:gd name="connsiteY1" fmla="*/ 0 h 1040110"/>
              <a:gd name="connsiteX2" fmla="*/ 951475 w 1211502"/>
              <a:gd name="connsiteY2" fmla="*/ 0 h 1040110"/>
              <a:gd name="connsiteX3" fmla="*/ 1211502 w 1211502"/>
              <a:gd name="connsiteY3" fmla="*/ 520055 h 1040110"/>
              <a:gd name="connsiteX4" fmla="*/ 951475 w 1211502"/>
              <a:gd name="connsiteY4" fmla="*/ 1040110 h 1040110"/>
              <a:gd name="connsiteX5" fmla="*/ 260028 w 1211502"/>
              <a:gd name="connsiteY5" fmla="*/ 1040110 h 1040110"/>
              <a:gd name="connsiteX6" fmla="*/ 0 w 1211502"/>
              <a:gd name="connsiteY6" fmla="*/ 520055 h 104011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1211502" h="1040110">
                <a:moveTo>
                  <a:pt x="0" y="520055"/>
                </a:moveTo>
                <a:lnTo>
                  <a:pt x="260028" y="0"/>
                </a:lnTo>
                <a:lnTo>
                  <a:pt x="951475" y="0"/>
                </a:lnTo>
                <a:lnTo>
                  <a:pt x="1211502" y="520055"/>
                </a:lnTo>
                <a:lnTo>
                  <a:pt x="951475" y="1040110"/>
                </a:lnTo>
                <a:lnTo>
                  <a:pt x="260028" y="1040110"/>
                </a:lnTo>
                <a:lnTo>
                  <a:pt x="0" y="520055"/>
                </a:lnTo>
                <a:close/>
              </a:path>
            </a:pathLst>
          </a:custGeom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1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187634" tIns="175060" rIns="187634" bIns="175060" numCol="1" spcCol="1270" anchor="ctr" anchorCtr="0">
            <a:noAutofit/>
          </a:bodyPr>
          <a:lstStyle/>
          <a:p>
            <a:pPr lvl="0" algn="ctr" defTabSz="466725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050" b="1" i="1" kern="1200">
                <a:effectLst/>
                <a:latin typeface="Arial Black" panose="020B0A04020102020204" pitchFamily="34" charset="0"/>
              </a:rPr>
              <a:t>commande</a:t>
            </a:r>
          </a:p>
        </xdr:txBody>
      </xdr:sp>
    </xdr:grpSp>
    <xdr:clientData/>
  </xdr:twoCellAnchor>
  <xdr:oneCellAnchor>
    <xdr:from>
      <xdr:col>5</xdr:col>
      <xdr:colOff>777240</xdr:colOff>
      <xdr:row>10</xdr:row>
      <xdr:rowOff>7620</xdr:rowOff>
    </xdr:from>
    <xdr:ext cx="184731" cy="264560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xmlns="" id="{00000000-0008-0000-0100-000018000000}"/>
            </a:ext>
          </a:extLst>
        </xdr:cNvPr>
        <xdr:cNvSpPr txBox="1"/>
      </xdr:nvSpPr>
      <xdr:spPr>
        <a:xfrm>
          <a:off x="4739640" y="18364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5</xdr:col>
      <xdr:colOff>289560</xdr:colOff>
      <xdr:row>26</xdr:row>
      <xdr:rowOff>30480</xdr:rowOff>
    </xdr:from>
    <xdr:to>
      <xdr:col>6</xdr:col>
      <xdr:colOff>757080</xdr:colOff>
      <xdr:row>31</xdr:row>
      <xdr:rowOff>16080</xdr:rowOff>
    </xdr:to>
    <xdr:sp macro="[0]!suivicontrole" textlink="">
      <xdr:nvSpPr>
        <xdr:cNvPr id="32" name="Forme libre 31">
          <a:extLst>
            <a:ext uri="{FF2B5EF4-FFF2-40B4-BE49-F238E27FC236}">
              <a16:creationId xmlns:a16="http://schemas.microsoft.com/office/drawing/2014/main" xmlns="" id="{00000000-0008-0000-0100-000020000000}"/>
            </a:ext>
          </a:extLst>
        </xdr:cNvPr>
        <xdr:cNvSpPr/>
      </xdr:nvSpPr>
      <xdr:spPr>
        <a:xfrm>
          <a:off x="4251960" y="4785360"/>
          <a:ext cx="1260000" cy="900000"/>
        </a:xfrm>
        <a:custGeom>
          <a:avLst/>
          <a:gdLst>
            <a:gd name="connsiteX0" fmla="*/ 0 w 1462670"/>
            <a:gd name="connsiteY0" fmla="*/ 648306 h 1296612"/>
            <a:gd name="connsiteX1" fmla="*/ 324153 w 1462670"/>
            <a:gd name="connsiteY1" fmla="*/ 0 h 1296612"/>
            <a:gd name="connsiteX2" fmla="*/ 1138517 w 1462670"/>
            <a:gd name="connsiteY2" fmla="*/ 0 h 1296612"/>
            <a:gd name="connsiteX3" fmla="*/ 1462670 w 1462670"/>
            <a:gd name="connsiteY3" fmla="*/ 648306 h 1296612"/>
            <a:gd name="connsiteX4" fmla="*/ 1138517 w 1462670"/>
            <a:gd name="connsiteY4" fmla="*/ 1296612 h 1296612"/>
            <a:gd name="connsiteX5" fmla="*/ 324153 w 1462670"/>
            <a:gd name="connsiteY5" fmla="*/ 1296612 h 1296612"/>
            <a:gd name="connsiteX6" fmla="*/ 0 w 1462670"/>
            <a:gd name="connsiteY6" fmla="*/ 648306 h 12966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462670" h="1296612">
              <a:moveTo>
                <a:pt x="0" y="648306"/>
              </a:moveTo>
              <a:lnTo>
                <a:pt x="324153" y="0"/>
              </a:lnTo>
              <a:lnTo>
                <a:pt x="1138517" y="0"/>
              </a:lnTo>
              <a:lnTo>
                <a:pt x="1462670" y="648306"/>
              </a:lnTo>
              <a:lnTo>
                <a:pt x="1138517" y="1296612"/>
              </a:lnTo>
              <a:lnTo>
                <a:pt x="324153" y="1296612"/>
              </a:lnTo>
              <a:lnTo>
                <a:pt x="0" y="648306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229940" tIns="217805" rIns="229940" bIns="217805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i="1" kern="1200">
              <a:latin typeface="Arial Black" panose="020B0A04020102020204" pitchFamily="34" charset="0"/>
            </a:rPr>
            <a:t>Controle</a:t>
          </a:r>
        </a:p>
      </xdr:txBody>
    </xdr:sp>
    <xdr:clientData/>
  </xdr:twoCellAnchor>
  <xdr:twoCellAnchor>
    <xdr:from>
      <xdr:col>6</xdr:col>
      <xdr:colOff>548640</xdr:colOff>
      <xdr:row>23</xdr:row>
      <xdr:rowOff>76200</xdr:rowOff>
    </xdr:from>
    <xdr:to>
      <xdr:col>8</xdr:col>
      <xdr:colOff>223680</xdr:colOff>
      <xdr:row>28</xdr:row>
      <xdr:rowOff>61800</xdr:rowOff>
    </xdr:to>
    <xdr:sp macro="[0]!suiviexpedition" textlink="">
      <xdr:nvSpPr>
        <xdr:cNvPr id="33" name="Forme libre 32">
          <a:extLst>
            <a:ext uri="{FF2B5EF4-FFF2-40B4-BE49-F238E27FC236}">
              <a16:creationId xmlns:a16="http://schemas.microsoft.com/office/drawing/2014/main" xmlns="" id="{00000000-0008-0000-0100-000021000000}"/>
            </a:ext>
          </a:extLst>
        </xdr:cNvPr>
        <xdr:cNvSpPr/>
      </xdr:nvSpPr>
      <xdr:spPr>
        <a:xfrm>
          <a:off x="5303520" y="4282440"/>
          <a:ext cx="1260000" cy="900000"/>
        </a:xfrm>
        <a:custGeom>
          <a:avLst/>
          <a:gdLst>
            <a:gd name="connsiteX0" fmla="*/ 0 w 1462670"/>
            <a:gd name="connsiteY0" fmla="*/ 648306 h 1296612"/>
            <a:gd name="connsiteX1" fmla="*/ 324153 w 1462670"/>
            <a:gd name="connsiteY1" fmla="*/ 0 h 1296612"/>
            <a:gd name="connsiteX2" fmla="*/ 1138517 w 1462670"/>
            <a:gd name="connsiteY2" fmla="*/ 0 h 1296612"/>
            <a:gd name="connsiteX3" fmla="*/ 1462670 w 1462670"/>
            <a:gd name="connsiteY3" fmla="*/ 648306 h 1296612"/>
            <a:gd name="connsiteX4" fmla="*/ 1138517 w 1462670"/>
            <a:gd name="connsiteY4" fmla="*/ 1296612 h 1296612"/>
            <a:gd name="connsiteX5" fmla="*/ 324153 w 1462670"/>
            <a:gd name="connsiteY5" fmla="*/ 1296612 h 1296612"/>
            <a:gd name="connsiteX6" fmla="*/ 0 w 1462670"/>
            <a:gd name="connsiteY6" fmla="*/ 648306 h 12966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462670" h="1296612">
              <a:moveTo>
                <a:pt x="0" y="648306"/>
              </a:moveTo>
              <a:lnTo>
                <a:pt x="324153" y="0"/>
              </a:lnTo>
              <a:lnTo>
                <a:pt x="1138517" y="0"/>
              </a:lnTo>
              <a:lnTo>
                <a:pt x="1462670" y="648306"/>
              </a:lnTo>
              <a:lnTo>
                <a:pt x="1138517" y="1296612"/>
              </a:lnTo>
              <a:lnTo>
                <a:pt x="324153" y="1296612"/>
              </a:lnTo>
              <a:lnTo>
                <a:pt x="0" y="648306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229940" tIns="217805" rIns="229940" bIns="217805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i="1" kern="1200">
              <a:latin typeface="Arial Black" panose="020B0A04020102020204" pitchFamily="34" charset="0"/>
            </a:rPr>
            <a:t>Expedition</a:t>
          </a:r>
        </a:p>
      </xdr:txBody>
    </xdr:sp>
    <xdr:clientData/>
  </xdr:twoCellAnchor>
  <xdr:twoCellAnchor>
    <xdr:from>
      <xdr:col>4</xdr:col>
      <xdr:colOff>22860</xdr:colOff>
      <xdr:row>23</xdr:row>
      <xdr:rowOff>76200</xdr:rowOff>
    </xdr:from>
    <xdr:to>
      <xdr:col>5</xdr:col>
      <xdr:colOff>490380</xdr:colOff>
      <xdr:row>28</xdr:row>
      <xdr:rowOff>61800</xdr:rowOff>
    </xdr:to>
    <xdr:sp macro="[0]!suiviconventionel" textlink="">
      <xdr:nvSpPr>
        <xdr:cNvPr id="34" name="Forme libre 33">
          <a:extLst>
            <a:ext uri="{FF2B5EF4-FFF2-40B4-BE49-F238E27FC236}">
              <a16:creationId xmlns:a16="http://schemas.microsoft.com/office/drawing/2014/main" xmlns="" id="{00000000-0008-0000-0100-000022000000}"/>
            </a:ext>
          </a:extLst>
        </xdr:cNvPr>
        <xdr:cNvSpPr/>
      </xdr:nvSpPr>
      <xdr:spPr>
        <a:xfrm>
          <a:off x="3192780" y="4282440"/>
          <a:ext cx="1260000" cy="900000"/>
        </a:xfrm>
        <a:custGeom>
          <a:avLst/>
          <a:gdLst>
            <a:gd name="connsiteX0" fmla="*/ 0 w 1462670"/>
            <a:gd name="connsiteY0" fmla="*/ 648306 h 1296612"/>
            <a:gd name="connsiteX1" fmla="*/ 324153 w 1462670"/>
            <a:gd name="connsiteY1" fmla="*/ 0 h 1296612"/>
            <a:gd name="connsiteX2" fmla="*/ 1138517 w 1462670"/>
            <a:gd name="connsiteY2" fmla="*/ 0 h 1296612"/>
            <a:gd name="connsiteX3" fmla="*/ 1462670 w 1462670"/>
            <a:gd name="connsiteY3" fmla="*/ 648306 h 1296612"/>
            <a:gd name="connsiteX4" fmla="*/ 1138517 w 1462670"/>
            <a:gd name="connsiteY4" fmla="*/ 1296612 h 1296612"/>
            <a:gd name="connsiteX5" fmla="*/ 324153 w 1462670"/>
            <a:gd name="connsiteY5" fmla="*/ 1296612 h 1296612"/>
            <a:gd name="connsiteX6" fmla="*/ 0 w 1462670"/>
            <a:gd name="connsiteY6" fmla="*/ 648306 h 12966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462670" h="1296612">
              <a:moveTo>
                <a:pt x="0" y="648306"/>
              </a:moveTo>
              <a:lnTo>
                <a:pt x="324153" y="0"/>
              </a:lnTo>
              <a:lnTo>
                <a:pt x="1138517" y="0"/>
              </a:lnTo>
              <a:lnTo>
                <a:pt x="1462670" y="648306"/>
              </a:lnTo>
              <a:lnTo>
                <a:pt x="1138517" y="1296612"/>
              </a:lnTo>
              <a:lnTo>
                <a:pt x="324153" y="1296612"/>
              </a:lnTo>
              <a:lnTo>
                <a:pt x="0" y="648306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229940" tIns="217805" rIns="229940" bIns="217805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800" b="0" i="0" kern="1200">
              <a:latin typeface="Arial Black" panose="020B0A04020102020204" pitchFamily="34" charset="0"/>
            </a:rPr>
            <a:t>conventionel</a:t>
          </a:r>
        </a:p>
      </xdr:txBody>
    </xdr:sp>
    <xdr:clientData/>
  </xdr:twoCellAnchor>
  <xdr:twoCellAnchor>
    <xdr:from>
      <xdr:col>0</xdr:col>
      <xdr:colOff>15240</xdr:colOff>
      <xdr:row>32</xdr:row>
      <xdr:rowOff>38100</xdr:rowOff>
    </xdr:from>
    <xdr:to>
      <xdr:col>4</xdr:col>
      <xdr:colOff>182880</xdr:colOff>
      <xdr:row>45</xdr:row>
      <xdr:rowOff>7620</xdr:rowOff>
    </xdr:to>
    <xdr:graphicFrame macro="">
      <xdr:nvGraphicFramePr>
        <xdr:cNvPr id="37" name="Graphique 36">
          <a:extLst>
            <a:ext uri="{FF2B5EF4-FFF2-40B4-BE49-F238E27FC236}">
              <a16:creationId xmlns:a16="http://schemas.microsoft.com/office/drawing/2014/main" xmlns="" id="{00000000-0008-0000-0100-00002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678180</xdr:colOff>
      <xdr:row>32</xdr:row>
      <xdr:rowOff>53340</xdr:rowOff>
    </xdr:from>
    <xdr:to>
      <xdr:col>13</xdr:col>
      <xdr:colOff>342900</xdr:colOff>
      <xdr:row>45</xdr:row>
      <xdr:rowOff>0</xdr:rowOff>
    </xdr:to>
    <xdr:graphicFrame macro="">
      <xdr:nvGraphicFramePr>
        <xdr:cNvPr id="38" name="Graphique 37">
          <a:extLst>
            <a:ext uri="{FF2B5EF4-FFF2-40B4-BE49-F238E27FC236}">
              <a16:creationId xmlns:a16="http://schemas.microsoft.com/office/drawing/2014/main" xmlns="" id="{00000000-0008-0000-0100-00002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289560</xdr:colOff>
      <xdr:row>32</xdr:row>
      <xdr:rowOff>38100</xdr:rowOff>
    </xdr:from>
    <xdr:to>
      <xdr:col>8</xdr:col>
      <xdr:colOff>586740</xdr:colOff>
      <xdr:row>45</xdr:row>
      <xdr:rowOff>7620</xdr:rowOff>
    </xdr:to>
    <xdr:graphicFrame macro="">
      <xdr:nvGraphicFramePr>
        <xdr:cNvPr id="39" name="Graphique 38">
          <a:extLst>
            <a:ext uri="{FF2B5EF4-FFF2-40B4-BE49-F238E27FC236}">
              <a16:creationId xmlns:a16="http://schemas.microsoft.com/office/drawing/2014/main" xmlns="" id="{00000000-0008-0000-0100-00002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441960</xdr:colOff>
      <xdr:row>32</xdr:row>
      <xdr:rowOff>60960</xdr:rowOff>
    </xdr:from>
    <xdr:to>
      <xdr:col>18</xdr:col>
      <xdr:colOff>76200</xdr:colOff>
      <xdr:row>45</xdr:row>
      <xdr:rowOff>0</xdr:rowOff>
    </xdr:to>
    <xdr:graphicFrame macro="">
      <xdr:nvGraphicFramePr>
        <xdr:cNvPr id="40" name="Graphique 39">
          <a:extLst>
            <a:ext uri="{FF2B5EF4-FFF2-40B4-BE49-F238E27FC236}">
              <a16:creationId xmlns:a16="http://schemas.microsoft.com/office/drawing/2014/main" xmlns="" id="{00000000-0008-0000-0100-00002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45720</xdr:colOff>
      <xdr:row>7</xdr:row>
      <xdr:rowOff>114300</xdr:rowOff>
    </xdr:from>
    <xdr:to>
      <xdr:col>5</xdr:col>
      <xdr:colOff>509281</xdr:colOff>
      <xdr:row>12</xdr:row>
      <xdr:rowOff>103113</xdr:rowOff>
    </xdr:to>
    <xdr:sp macro="" textlink="">
      <xdr:nvSpPr>
        <xdr:cNvPr id="42" name="Forme libre 41">
          <a:extLst>
            <a:ext uri="{FF2B5EF4-FFF2-40B4-BE49-F238E27FC236}">
              <a16:creationId xmlns:a16="http://schemas.microsoft.com/office/drawing/2014/main" xmlns="" id="{00000000-0008-0000-0100-00002A000000}"/>
            </a:ext>
          </a:extLst>
        </xdr:cNvPr>
        <xdr:cNvSpPr/>
      </xdr:nvSpPr>
      <xdr:spPr>
        <a:xfrm>
          <a:off x="3215640" y="1394460"/>
          <a:ext cx="1256041" cy="903213"/>
        </a:xfrm>
        <a:custGeom>
          <a:avLst/>
          <a:gdLst>
            <a:gd name="connsiteX0" fmla="*/ 0 w 1211502"/>
            <a:gd name="connsiteY0" fmla="*/ 520055 h 1040110"/>
            <a:gd name="connsiteX1" fmla="*/ 260028 w 1211502"/>
            <a:gd name="connsiteY1" fmla="*/ 0 h 1040110"/>
            <a:gd name="connsiteX2" fmla="*/ 951475 w 1211502"/>
            <a:gd name="connsiteY2" fmla="*/ 0 h 1040110"/>
            <a:gd name="connsiteX3" fmla="*/ 1211502 w 1211502"/>
            <a:gd name="connsiteY3" fmla="*/ 520055 h 1040110"/>
            <a:gd name="connsiteX4" fmla="*/ 951475 w 1211502"/>
            <a:gd name="connsiteY4" fmla="*/ 1040110 h 1040110"/>
            <a:gd name="connsiteX5" fmla="*/ 260028 w 1211502"/>
            <a:gd name="connsiteY5" fmla="*/ 1040110 h 1040110"/>
            <a:gd name="connsiteX6" fmla="*/ 0 w 1211502"/>
            <a:gd name="connsiteY6" fmla="*/ 520055 h 104011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211502" h="1040110">
              <a:moveTo>
                <a:pt x="0" y="520055"/>
              </a:moveTo>
              <a:lnTo>
                <a:pt x="260028" y="0"/>
              </a:lnTo>
              <a:lnTo>
                <a:pt x="951475" y="0"/>
              </a:lnTo>
              <a:lnTo>
                <a:pt x="1211502" y="520055"/>
              </a:lnTo>
              <a:lnTo>
                <a:pt x="951475" y="1040110"/>
              </a:lnTo>
              <a:lnTo>
                <a:pt x="260028" y="1040110"/>
              </a:lnTo>
              <a:lnTo>
                <a:pt x="0" y="520055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87634" tIns="175060" rIns="187634" bIns="175060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i="1" kern="1200">
              <a:latin typeface="Arial Black" panose="020B0A04020102020204" pitchFamily="34" charset="0"/>
            </a:rPr>
            <a:t>Plan</a:t>
          </a:r>
        </a:p>
      </xdr:txBody>
    </xdr:sp>
    <xdr:clientData/>
  </xdr:twoCellAnchor>
  <xdr:twoCellAnchor>
    <xdr:from>
      <xdr:col>6</xdr:col>
      <xdr:colOff>556260</xdr:colOff>
      <xdr:row>7</xdr:row>
      <xdr:rowOff>106680</xdr:rowOff>
    </xdr:from>
    <xdr:to>
      <xdr:col>8</xdr:col>
      <xdr:colOff>227341</xdr:colOff>
      <xdr:row>12</xdr:row>
      <xdr:rowOff>95493</xdr:rowOff>
    </xdr:to>
    <xdr:sp macro="[0]!suivistockbrut" textlink="">
      <xdr:nvSpPr>
        <xdr:cNvPr id="43" name="Forme libre 42">
          <a:extLst>
            <a:ext uri="{FF2B5EF4-FFF2-40B4-BE49-F238E27FC236}">
              <a16:creationId xmlns:a16="http://schemas.microsoft.com/office/drawing/2014/main" xmlns="" id="{00000000-0008-0000-0100-00002B000000}"/>
            </a:ext>
          </a:extLst>
        </xdr:cNvPr>
        <xdr:cNvSpPr/>
      </xdr:nvSpPr>
      <xdr:spPr>
        <a:xfrm>
          <a:off x="5311140" y="1386840"/>
          <a:ext cx="1256041" cy="903213"/>
        </a:xfrm>
        <a:custGeom>
          <a:avLst/>
          <a:gdLst>
            <a:gd name="connsiteX0" fmla="*/ 0 w 1211502"/>
            <a:gd name="connsiteY0" fmla="*/ 520055 h 1040110"/>
            <a:gd name="connsiteX1" fmla="*/ 260028 w 1211502"/>
            <a:gd name="connsiteY1" fmla="*/ 0 h 1040110"/>
            <a:gd name="connsiteX2" fmla="*/ 951475 w 1211502"/>
            <a:gd name="connsiteY2" fmla="*/ 0 h 1040110"/>
            <a:gd name="connsiteX3" fmla="*/ 1211502 w 1211502"/>
            <a:gd name="connsiteY3" fmla="*/ 520055 h 1040110"/>
            <a:gd name="connsiteX4" fmla="*/ 951475 w 1211502"/>
            <a:gd name="connsiteY4" fmla="*/ 1040110 h 1040110"/>
            <a:gd name="connsiteX5" fmla="*/ 260028 w 1211502"/>
            <a:gd name="connsiteY5" fmla="*/ 1040110 h 1040110"/>
            <a:gd name="connsiteX6" fmla="*/ 0 w 1211502"/>
            <a:gd name="connsiteY6" fmla="*/ 520055 h 104011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211502" h="1040110">
              <a:moveTo>
                <a:pt x="0" y="520055"/>
              </a:moveTo>
              <a:lnTo>
                <a:pt x="260028" y="0"/>
              </a:lnTo>
              <a:lnTo>
                <a:pt x="951475" y="0"/>
              </a:lnTo>
              <a:lnTo>
                <a:pt x="1211502" y="520055"/>
              </a:lnTo>
              <a:lnTo>
                <a:pt x="951475" y="1040110"/>
              </a:lnTo>
              <a:lnTo>
                <a:pt x="260028" y="1040110"/>
              </a:lnTo>
              <a:lnTo>
                <a:pt x="0" y="520055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87634" tIns="175060" rIns="187634" bIns="175060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i="1" kern="1200">
              <a:latin typeface="Arial Black" panose="020B0A04020102020204" pitchFamily="34" charset="0"/>
            </a:rPr>
            <a:t>Stock</a:t>
          </a:r>
        </a:p>
      </xdr:txBody>
    </xdr:sp>
    <xdr:clientData/>
  </xdr:twoCellAnchor>
  <xdr:twoCellAnchor>
    <xdr:from>
      <xdr:col>0</xdr:col>
      <xdr:colOff>30480</xdr:colOff>
      <xdr:row>0</xdr:row>
      <xdr:rowOff>45720</xdr:rowOff>
    </xdr:from>
    <xdr:to>
      <xdr:col>2</xdr:col>
      <xdr:colOff>624840</xdr:colOff>
      <xdr:row>2</xdr:row>
      <xdr:rowOff>22860</xdr:rowOff>
    </xdr:to>
    <xdr:sp macro="" textlink="">
      <xdr:nvSpPr>
        <xdr:cNvPr id="45" name="Rectangle à coins arrondis 44">
          <a:extLst>
            <a:ext uri="{FF2B5EF4-FFF2-40B4-BE49-F238E27FC236}">
              <a16:creationId xmlns:a16="http://schemas.microsoft.com/office/drawing/2014/main" xmlns="" id="{00000000-0008-0000-0100-00002D000000}"/>
            </a:ext>
          </a:extLst>
        </xdr:cNvPr>
        <xdr:cNvSpPr/>
      </xdr:nvSpPr>
      <xdr:spPr>
        <a:xfrm>
          <a:off x="30480" y="45720"/>
          <a:ext cx="2179320" cy="342900"/>
        </a:xfrm>
        <a:prstGeom prst="roundRect">
          <a:avLst/>
        </a:prstGeom>
        <a:noFill/>
        <a:ln w="22225" cmpd="sng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 u="sng">
              <a:latin typeface="Arial Black" panose="020B0A04020102020204" pitchFamily="34" charset="0"/>
            </a:rPr>
            <a:t>Date:</a:t>
          </a:r>
        </a:p>
      </xdr:txBody>
    </xdr:sp>
    <xdr:clientData/>
  </xdr:twoCellAnchor>
  <xdr:twoCellAnchor>
    <xdr:from>
      <xdr:col>0</xdr:col>
      <xdr:colOff>723900</xdr:colOff>
      <xdr:row>0</xdr:row>
      <xdr:rowOff>53340</xdr:rowOff>
    </xdr:from>
    <xdr:to>
      <xdr:col>2</xdr:col>
      <xdr:colOff>609600</xdr:colOff>
      <xdr:row>2</xdr:row>
      <xdr:rowOff>0</xdr:rowOff>
    </xdr:to>
    <xdr:sp macro="" textlink="'suivi commande'!A9">
      <xdr:nvSpPr>
        <xdr:cNvPr id="46" name="Rectangle à coins arrondis 45">
          <a:extLst>
            <a:ext uri="{FF2B5EF4-FFF2-40B4-BE49-F238E27FC236}">
              <a16:creationId xmlns:a16="http://schemas.microsoft.com/office/drawing/2014/main" xmlns="" id="{00000000-0008-0000-0100-00002E000000}"/>
            </a:ext>
          </a:extLst>
        </xdr:cNvPr>
        <xdr:cNvSpPr/>
      </xdr:nvSpPr>
      <xdr:spPr>
        <a:xfrm>
          <a:off x="723900" y="53340"/>
          <a:ext cx="1470660" cy="31242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A0575FBC-9A7A-4B01-AB1F-522BE4A098BC}" type="TxLink">
            <a:rPr lang="en-US" sz="1100" b="0" i="0" u="none" strike="noStrike">
              <a:solidFill>
                <a:srgbClr val="000000"/>
              </a:solidFill>
              <a:latin typeface="Calibri"/>
            </a:rPr>
            <a:pPr algn="l"/>
            <a:t> </a:t>
          </a:fld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60960</xdr:colOff>
          <xdr:row>14</xdr:row>
          <xdr:rowOff>7620</xdr:rowOff>
        </xdr:from>
        <xdr:to>
          <xdr:col>1</xdr:col>
          <xdr:colOff>533400</xdr:colOff>
          <xdr:row>15</xdr:row>
          <xdr:rowOff>76200</xdr:rowOff>
        </xdr:to>
        <xdr:sp macro="" textlink="">
          <xdr:nvSpPr>
            <xdr:cNvPr id="27665" name="Label1" hidden="1">
              <a:extLst>
                <a:ext uri="{63B3BB69-23CF-44E3-9099-C40C66FF867C}">
                  <a14:compatExt spid="_x0000_s27665"/>
                </a:ext>
                <a:ext uri="{FF2B5EF4-FFF2-40B4-BE49-F238E27FC236}">
                  <a16:creationId xmlns:a16="http://schemas.microsoft.com/office/drawing/2014/main" xmlns="" id="{00000000-0008-0000-0100-00001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22</xdr:row>
          <xdr:rowOff>30480</xdr:rowOff>
        </xdr:from>
        <xdr:to>
          <xdr:col>1</xdr:col>
          <xdr:colOff>601980</xdr:colOff>
          <xdr:row>23</xdr:row>
          <xdr:rowOff>99060</xdr:rowOff>
        </xdr:to>
        <xdr:sp macro="" textlink="">
          <xdr:nvSpPr>
            <xdr:cNvPr id="27666" name="Label2" hidden="1">
              <a:extLst>
                <a:ext uri="{63B3BB69-23CF-44E3-9099-C40C66FF867C}">
                  <a14:compatExt spid="_x0000_s27666"/>
                </a:ext>
                <a:ext uri="{FF2B5EF4-FFF2-40B4-BE49-F238E27FC236}">
                  <a16:creationId xmlns:a16="http://schemas.microsoft.com/office/drawing/2014/main" xmlns="" id="{00000000-0008-0000-0100-00001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137160</xdr:rowOff>
        </xdr:from>
        <xdr:to>
          <xdr:col>1</xdr:col>
          <xdr:colOff>464820</xdr:colOff>
          <xdr:row>25</xdr:row>
          <xdr:rowOff>7620</xdr:rowOff>
        </xdr:to>
        <xdr:sp macro="" textlink="">
          <xdr:nvSpPr>
            <xdr:cNvPr id="27667" name="Label3" hidden="1">
              <a:extLst>
                <a:ext uri="{63B3BB69-23CF-44E3-9099-C40C66FF867C}">
                  <a14:compatExt spid="_x0000_s27667"/>
                </a:ext>
                <a:ext uri="{FF2B5EF4-FFF2-40B4-BE49-F238E27FC236}">
                  <a16:creationId xmlns:a16="http://schemas.microsoft.com/office/drawing/2014/main" xmlns="" id="{00000000-0008-0000-0100-00001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15</xdr:row>
          <xdr:rowOff>152400</xdr:rowOff>
        </xdr:from>
        <xdr:to>
          <xdr:col>1</xdr:col>
          <xdr:colOff>495300</xdr:colOff>
          <xdr:row>17</xdr:row>
          <xdr:rowOff>30480</xdr:rowOff>
        </xdr:to>
        <xdr:sp macro="" textlink="">
          <xdr:nvSpPr>
            <xdr:cNvPr id="27668" name="Label4" hidden="1">
              <a:extLst>
                <a:ext uri="{63B3BB69-23CF-44E3-9099-C40C66FF867C}">
                  <a14:compatExt spid="_x0000_s27668"/>
                </a:ext>
                <a:ext uri="{FF2B5EF4-FFF2-40B4-BE49-F238E27FC236}">
                  <a16:creationId xmlns:a16="http://schemas.microsoft.com/office/drawing/2014/main" xmlns="" id="{00000000-0008-0000-0100-000014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20</xdr:row>
          <xdr:rowOff>99060</xdr:rowOff>
        </xdr:from>
        <xdr:to>
          <xdr:col>2</xdr:col>
          <xdr:colOff>266700</xdr:colOff>
          <xdr:row>21</xdr:row>
          <xdr:rowOff>160020</xdr:rowOff>
        </xdr:to>
        <xdr:sp macro="" textlink="">
          <xdr:nvSpPr>
            <xdr:cNvPr id="27669" name="Label5" hidden="1">
              <a:extLst>
                <a:ext uri="{63B3BB69-23CF-44E3-9099-C40C66FF867C}">
                  <a14:compatExt spid="_x0000_s27669"/>
                </a:ext>
                <a:ext uri="{FF2B5EF4-FFF2-40B4-BE49-F238E27FC236}">
                  <a16:creationId xmlns:a16="http://schemas.microsoft.com/office/drawing/2014/main" xmlns="" id="{00000000-0008-0000-0100-000015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19</xdr:row>
          <xdr:rowOff>22860</xdr:rowOff>
        </xdr:from>
        <xdr:to>
          <xdr:col>1</xdr:col>
          <xdr:colOff>502920</xdr:colOff>
          <xdr:row>20</xdr:row>
          <xdr:rowOff>83820</xdr:rowOff>
        </xdr:to>
        <xdr:sp macro="" textlink="">
          <xdr:nvSpPr>
            <xdr:cNvPr id="27670" name="Label6" hidden="1">
              <a:extLst>
                <a:ext uri="{63B3BB69-23CF-44E3-9099-C40C66FF867C}">
                  <a14:compatExt spid="_x0000_s27670"/>
                </a:ext>
                <a:ext uri="{FF2B5EF4-FFF2-40B4-BE49-F238E27FC236}">
                  <a16:creationId xmlns:a16="http://schemas.microsoft.com/office/drawing/2014/main" xmlns="" id="{00000000-0008-0000-0100-000016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</xdr:colOff>
          <xdr:row>17</xdr:row>
          <xdr:rowOff>83820</xdr:rowOff>
        </xdr:from>
        <xdr:to>
          <xdr:col>1</xdr:col>
          <xdr:colOff>525780</xdr:colOff>
          <xdr:row>18</xdr:row>
          <xdr:rowOff>152400</xdr:rowOff>
        </xdr:to>
        <xdr:sp macro="" textlink="">
          <xdr:nvSpPr>
            <xdr:cNvPr id="27671" name="Label7" hidden="1">
              <a:extLst>
                <a:ext uri="{63B3BB69-23CF-44E3-9099-C40C66FF867C}">
                  <a14:compatExt spid="_x0000_s27671"/>
                </a:ext>
                <a:ext uri="{FF2B5EF4-FFF2-40B4-BE49-F238E27FC236}">
                  <a16:creationId xmlns:a16="http://schemas.microsoft.com/office/drawing/2014/main" xmlns="" id="{00000000-0008-0000-0100-000017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15</xdr:row>
          <xdr:rowOff>99060</xdr:rowOff>
        </xdr:from>
        <xdr:to>
          <xdr:col>4</xdr:col>
          <xdr:colOff>30480</xdr:colOff>
          <xdr:row>16</xdr:row>
          <xdr:rowOff>175260</xdr:rowOff>
        </xdr:to>
        <xdr:sp macro="" textlink="">
          <xdr:nvSpPr>
            <xdr:cNvPr id="27672" name="TextBox1" hidden="1">
              <a:extLst>
                <a:ext uri="{63B3BB69-23CF-44E3-9099-C40C66FF867C}">
                  <a14:compatExt spid="_x0000_s27672"/>
                </a:ext>
                <a:ext uri="{FF2B5EF4-FFF2-40B4-BE49-F238E27FC236}">
                  <a16:creationId xmlns:a16="http://schemas.microsoft.com/office/drawing/2014/main" xmlns="" id="{00000000-0008-0000-0100-000018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13</xdr:row>
          <xdr:rowOff>152400</xdr:rowOff>
        </xdr:from>
        <xdr:to>
          <xdr:col>4</xdr:col>
          <xdr:colOff>30480</xdr:colOff>
          <xdr:row>15</xdr:row>
          <xdr:rowOff>38100</xdr:rowOff>
        </xdr:to>
        <xdr:sp macro="" textlink="">
          <xdr:nvSpPr>
            <xdr:cNvPr id="27673" name="TextBox2" hidden="1">
              <a:extLst>
                <a:ext uri="{63B3BB69-23CF-44E3-9099-C40C66FF867C}">
                  <a14:compatExt spid="_x0000_s27673"/>
                </a:ext>
                <a:ext uri="{FF2B5EF4-FFF2-40B4-BE49-F238E27FC236}">
                  <a16:creationId xmlns:a16="http://schemas.microsoft.com/office/drawing/2014/main" xmlns="" id="{00000000-0008-0000-0100-000019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17</xdr:row>
          <xdr:rowOff>30480</xdr:rowOff>
        </xdr:from>
        <xdr:to>
          <xdr:col>4</xdr:col>
          <xdr:colOff>30480</xdr:colOff>
          <xdr:row>18</xdr:row>
          <xdr:rowOff>106680</xdr:rowOff>
        </xdr:to>
        <xdr:sp macro="" textlink="">
          <xdr:nvSpPr>
            <xdr:cNvPr id="27674" name="TextBox3" hidden="1">
              <a:extLst>
                <a:ext uri="{63B3BB69-23CF-44E3-9099-C40C66FF867C}">
                  <a14:compatExt spid="_x0000_s27674"/>
                </a:ext>
                <a:ext uri="{FF2B5EF4-FFF2-40B4-BE49-F238E27FC236}">
                  <a16:creationId xmlns:a16="http://schemas.microsoft.com/office/drawing/2014/main" xmlns="" id="{00000000-0008-0000-0100-00001A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18</xdr:row>
          <xdr:rowOff>152400</xdr:rowOff>
        </xdr:from>
        <xdr:to>
          <xdr:col>4</xdr:col>
          <xdr:colOff>30480</xdr:colOff>
          <xdr:row>20</xdr:row>
          <xdr:rowOff>38100</xdr:rowOff>
        </xdr:to>
        <xdr:sp macro="" textlink="">
          <xdr:nvSpPr>
            <xdr:cNvPr id="27675" name="TextBox4" hidden="1">
              <a:extLst>
                <a:ext uri="{63B3BB69-23CF-44E3-9099-C40C66FF867C}">
                  <a14:compatExt spid="_x0000_s27675"/>
                </a:ext>
                <a:ext uri="{FF2B5EF4-FFF2-40B4-BE49-F238E27FC236}">
                  <a16:creationId xmlns:a16="http://schemas.microsoft.com/office/drawing/2014/main" xmlns="" id="{00000000-0008-0000-0100-00001B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23</xdr:row>
          <xdr:rowOff>137160</xdr:rowOff>
        </xdr:from>
        <xdr:to>
          <xdr:col>4</xdr:col>
          <xdr:colOff>22860</xdr:colOff>
          <xdr:row>25</xdr:row>
          <xdr:rowOff>22860</xdr:rowOff>
        </xdr:to>
        <xdr:sp macro="" textlink="">
          <xdr:nvSpPr>
            <xdr:cNvPr id="27676" name="TextBox5" hidden="1">
              <a:extLst>
                <a:ext uri="{63B3BB69-23CF-44E3-9099-C40C66FF867C}">
                  <a14:compatExt spid="_x0000_s27676"/>
                </a:ext>
                <a:ext uri="{FF2B5EF4-FFF2-40B4-BE49-F238E27FC236}">
                  <a16:creationId xmlns:a16="http://schemas.microsoft.com/office/drawing/2014/main" xmlns="" id="{00000000-0008-0000-0100-00001C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76200</xdr:rowOff>
        </xdr:from>
        <xdr:to>
          <xdr:col>4</xdr:col>
          <xdr:colOff>30480</xdr:colOff>
          <xdr:row>21</xdr:row>
          <xdr:rowOff>152400</xdr:rowOff>
        </xdr:to>
        <xdr:sp macro="" textlink="">
          <xdr:nvSpPr>
            <xdr:cNvPr id="27677" name="TextBox6" hidden="1">
              <a:extLst>
                <a:ext uri="{63B3BB69-23CF-44E3-9099-C40C66FF867C}">
                  <a14:compatExt spid="_x0000_s27677"/>
                </a:ext>
                <a:ext uri="{FF2B5EF4-FFF2-40B4-BE49-F238E27FC236}">
                  <a16:creationId xmlns:a16="http://schemas.microsoft.com/office/drawing/2014/main" xmlns="" id="{00000000-0008-0000-0100-00001D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22</xdr:row>
          <xdr:rowOff>7620</xdr:rowOff>
        </xdr:from>
        <xdr:to>
          <xdr:col>4</xdr:col>
          <xdr:colOff>22860</xdr:colOff>
          <xdr:row>23</xdr:row>
          <xdr:rowOff>83820</xdr:rowOff>
        </xdr:to>
        <xdr:sp macro="" textlink="">
          <xdr:nvSpPr>
            <xdr:cNvPr id="27678" name="TextBox7" hidden="1">
              <a:extLst>
                <a:ext uri="{63B3BB69-23CF-44E3-9099-C40C66FF867C}">
                  <a14:compatExt spid="_x0000_s27678"/>
                </a:ext>
                <a:ext uri="{FF2B5EF4-FFF2-40B4-BE49-F238E27FC236}">
                  <a16:creationId xmlns:a16="http://schemas.microsoft.com/office/drawing/2014/main" xmlns="" id="{00000000-0008-0000-0100-00001E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8</xdr:row>
          <xdr:rowOff>83820</xdr:rowOff>
        </xdr:from>
        <xdr:to>
          <xdr:col>3</xdr:col>
          <xdr:colOff>426720</xdr:colOff>
          <xdr:row>10</xdr:row>
          <xdr:rowOff>99060</xdr:rowOff>
        </xdr:to>
        <xdr:sp macro="" textlink="">
          <xdr:nvSpPr>
            <xdr:cNvPr id="27679" name="ComboBox1" hidden="1">
              <a:extLst>
                <a:ext uri="{63B3BB69-23CF-44E3-9099-C40C66FF867C}">
                  <a14:compatExt spid="_x0000_s27679"/>
                </a:ext>
                <a:ext uri="{FF2B5EF4-FFF2-40B4-BE49-F238E27FC236}">
                  <a16:creationId xmlns:a16="http://schemas.microsoft.com/office/drawing/2014/main" xmlns="" id="{00000000-0008-0000-0100-00001F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</xdr:colOff>
          <xdr:row>26</xdr:row>
          <xdr:rowOff>22860</xdr:rowOff>
        </xdr:from>
        <xdr:to>
          <xdr:col>3</xdr:col>
          <xdr:colOff>678180</xdr:colOff>
          <xdr:row>27</xdr:row>
          <xdr:rowOff>152400</xdr:rowOff>
        </xdr:to>
        <xdr:sp macro="" textlink="">
          <xdr:nvSpPr>
            <xdr:cNvPr id="27680" name="CommandButton1" hidden="1">
              <a:extLst>
                <a:ext uri="{63B3BB69-23CF-44E3-9099-C40C66FF867C}">
                  <a14:compatExt spid="_x0000_s27680"/>
                </a:ext>
                <a:ext uri="{FF2B5EF4-FFF2-40B4-BE49-F238E27FC236}">
                  <a16:creationId xmlns:a16="http://schemas.microsoft.com/office/drawing/2014/main" xmlns="" id="{00000000-0008-0000-0100-000020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746760</xdr:colOff>
      <xdr:row>0</xdr:row>
      <xdr:rowOff>30480</xdr:rowOff>
    </xdr:from>
    <xdr:to>
      <xdr:col>10</xdr:col>
      <xdr:colOff>777240</xdr:colOff>
      <xdr:row>6</xdr:row>
      <xdr:rowOff>114300</xdr:rowOff>
    </xdr:to>
    <xdr:sp macro="" textlink="">
      <xdr:nvSpPr>
        <xdr:cNvPr id="47" name="Rectangle à coins arrondis 46">
          <a:extLst>
            <a:ext uri="{FF2B5EF4-FFF2-40B4-BE49-F238E27FC236}">
              <a16:creationId xmlns:a16="http://schemas.microsoft.com/office/drawing/2014/main" xmlns="" id="{00000000-0008-0000-0100-00002F000000}"/>
            </a:ext>
          </a:extLst>
        </xdr:cNvPr>
        <xdr:cNvSpPr/>
      </xdr:nvSpPr>
      <xdr:spPr>
        <a:xfrm>
          <a:off x="2331720" y="30480"/>
          <a:ext cx="6370320" cy="1181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logo entreprise </a:t>
          </a:r>
        </a:p>
      </xdr:txBody>
    </xdr:sp>
    <xdr:clientData/>
  </xdr:twoCellAnchor>
  <xdr:twoCellAnchor>
    <xdr:from>
      <xdr:col>8</xdr:col>
      <xdr:colOff>358140</xdr:colOff>
      <xdr:row>7</xdr:row>
      <xdr:rowOff>114300</xdr:rowOff>
    </xdr:from>
    <xdr:to>
      <xdr:col>10</xdr:col>
      <xdr:colOff>541020</xdr:colOff>
      <xdr:row>12</xdr:row>
      <xdr:rowOff>103113</xdr:rowOff>
    </xdr:to>
    <xdr:sp macro="[0]!suivistockbrut" textlink="">
      <xdr:nvSpPr>
        <xdr:cNvPr id="41" name="Forme libre 40">
          <a:extLst>
            <a:ext uri="{FF2B5EF4-FFF2-40B4-BE49-F238E27FC236}">
              <a16:creationId xmlns:a16="http://schemas.microsoft.com/office/drawing/2014/main" xmlns="" id="{00000000-0008-0000-0100-00002B000000}"/>
            </a:ext>
          </a:extLst>
        </xdr:cNvPr>
        <xdr:cNvSpPr/>
      </xdr:nvSpPr>
      <xdr:spPr>
        <a:xfrm>
          <a:off x="6637020" y="1394460"/>
          <a:ext cx="1752600" cy="903213"/>
        </a:xfrm>
        <a:custGeom>
          <a:avLst/>
          <a:gdLst>
            <a:gd name="connsiteX0" fmla="*/ 0 w 1211502"/>
            <a:gd name="connsiteY0" fmla="*/ 520055 h 1040110"/>
            <a:gd name="connsiteX1" fmla="*/ 260028 w 1211502"/>
            <a:gd name="connsiteY1" fmla="*/ 0 h 1040110"/>
            <a:gd name="connsiteX2" fmla="*/ 951475 w 1211502"/>
            <a:gd name="connsiteY2" fmla="*/ 0 h 1040110"/>
            <a:gd name="connsiteX3" fmla="*/ 1211502 w 1211502"/>
            <a:gd name="connsiteY3" fmla="*/ 520055 h 1040110"/>
            <a:gd name="connsiteX4" fmla="*/ 951475 w 1211502"/>
            <a:gd name="connsiteY4" fmla="*/ 1040110 h 1040110"/>
            <a:gd name="connsiteX5" fmla="*/ 260028 w 1211502"/>
            <a:gd name="connsiteY5" fmla="*/ 1040110 h 1040110"/>
            <a:gd name="connsiteX6" fmla="*/ 0 w 1211502"/>
            <a:gd name="connsiteY6" fmla="*/ 520055 h 104011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211502" h="1040110">
              <a:moveTo>
                <a:pt x="0" y="520055"/>
              </a:moveTo>
              <a:lnTo>
                <a:pt x="260028" y="0"/>
              </a:lnTo>
              <a:lnTo>
                <a:pt x="951475" y="0"/>
              </a:lnTo>
              <a:lnTo>
                <a:pt x="1211502" y="520055"/>
              </a:lnTo>
              <a:lnTo>
                <a:pt x="951475" y="1040110"/>
              </a:lnTo>
              <a:lnTo>
                <a:pt x="260028" y="1040110"/>
              </a:lnTo>
              <a:lnTo>
                <a:pt x="0" y="520055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87634" tIns="175060" rIns="187634" bIns="175060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i="1" kern="1200">
              <a:latin typeface="Arial Black" panose="020B0A04020102020204" pitchFamily="34" charset="0"/>
            </a:rPr>
            <a:t>Stock brut</a:t>
          </a:r>
        </a:p>
      </xdr:txBody>
    </xdr:sp>
    <xdr:clientData/>
  </xdr:twoCellAnchor>
  <xdr:twoCellAnchor>
    <xdr:from>
      <xdr:col>8</xdr:col>
      <xdr:colOff>350520</xdr:colOff>
      <xdr:row>12</xdr:row>
      <xdr:rowOff>175260</xdr:rowOff>
    </xdr:from>
    <xdr:to>
      <xdr:col>10</xdr:col>
      <xdr:colOff>534000</xdr:colOff>
      <xdr:row>17</xdr:row>
      <xdr:rowOff>164073</xdr:rowOff>
    </xdr:to>
    <xdr:sp macro="[0]!commandebrut" textlink="">
      <xdr:nvSpPr>
        <xdr:cNvPr id="44" name="Forme libre 43">
          <a:extLst>
            <a:ext uri="{FF2B5EF4-FFF2-40B4-BE49-F238E27FC236}">
              <a16:creationId xmlns:a16="http://schemas.microsoft.com/office/drawing/2014/main" xmlns="" id="{00000000-0008-0000-0100-00002B000000}"/>
            </a:ext>
          </a:extLst>
        </xdr:cNvPr>
        <xdr:cNvSpPr/>
      </xdr:nvSpPr>
      <xdr:spPr>
        <a:xfrm>
          <a:off x="6629400" y="2369820"/>
          <a:ext cx="1753200" cy="903213"/>
        </a:xfrm>
        <a:custGeom>
          <a:avLst/>
          <a:gdLst>
            <a:gd name="connsiteX0" fmla="*/ 0 w 1211502"/>
            <a:gd name="connsiteY0" fmla="*/ 520055 h 1040110"/>
            <a:gd name="connsiteX1" fmla="*/ 260028 w 1211502"/>
            <a:gd name="connsiteY1" fmla="*/ 0 h 1040110"/>
            <a:gd name="connsiteX2" fmla="*/ 951475 w 1211502"/>
            <a:gd name="connsiteY2" fmla="*/ 0 h 1040110"/>
            <a:gd name="connsiteX3" fmla="*/ 1211502 w 1211502"/>
            <a:gd name="connsiteY3" fmla="*/ 520055 h 1040110"/>
            <a:gd name="connsiteX4" fmla="*/ 951475 w 1211502"/>
            <a:gd name="connsiteY4" fmla="*/ 1040110 h 1040110"/>
            <a:gd name="connsiteX5" fmla="*/ 260028 w 1211502"/>
            <a:gd name="connsiteY5" fmla="*/ 1040110 h 1040110"/>
            <a:gd name="connsiteX6" fmla="*/ 0 w 1211502"/>
            <a:gd name="connsiteY6" fmla="*/ 520055 h 104011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211502" h="1040110">
              <a:moveTo>
                <a:pt x="0" y="520055"/>
              </a:moveTo>
              <a:lnTo>
                <a:pt x="260028" y="0"/>
              </a:lnTo>
              <a:lnTo>
                <a:pt x="951475" y="0"/>
              </a:lnTo>
              <a:lnTo>
                <a:pt x="1211502" y="520055"/>
              </a:lnTo>
              <a:lnTo>
                <a:pt x="951475" y="1040110"/>
              </a:lnTo>
              <a:lnTo>
                <a:pt x="260028" y="1040110"/>
              </a:lnTo>
              <a:lnTo>
                <a:pt x="0" y="520055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87634" tIns="175060" rIns="187634" bIns="175060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i="1" kern="1200">
              <a:latin typeface="Arial Black" panose="020B0A04020102020204" pitchFamily="34" charset="0"/>
            </a:rPr>
            <a:t>commande</a:t>
          </a:r>
          <a:r>
            <a:rPr lang="fr-FR" sz="1050" b="0" i="1" kern="1200" baseline="0">
              <a:latin typeface="Arial Black" panose="020B0A04020102020204" pitchFamily="34" charset="0"/>
            </a:rPr>
            <a:t> </a:t>
          </a:r>
          <a:r>
            <a:rPr lang="fr-FR" sz="1050" b="0" i="1" kern="1200">
              <a:latin typeface="Arial Black" panose="020B0A04020102020204" pitchFamily="34" charset="0"/>
            </a:rPr>
            <a:t>brut</a:t>
          </a:r>
        </a:p>
      </xdr:txBody>
    </xdr:sp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0.39248</cdr:x>
      <cdr:y>0.42833</cdr:y>
    </cdr:from>
    <cdr:to>
      <cdr:x>0.65915</cdr:x>
      <cdr:y>0.58248</cdr:y>
    </cdr:to>
    <cdr:sp macro="" textlink="">
      <cdr:nvSpPr>
        <cdr:cNvPr id="2" name="Rectangle à coins arrondis 1"/>
        <cdr:cNvSpPr/>
      </cdr:nvSpPr>
      <cdr:spPr>
        <a:xfrm xmlns:a="http://schemas.openxmlformats.org/drawingml/2006/main">
          <a:off x="1202269" y="796392"/>
          <a:ext cx="816874" cy="286608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r>
            <a:rPr lang="fr-FR" sz="1100" b="1" i="1"/>
            <a:t>Fabrication</a:t>
          </a:r>
        </a:p>
      </cdr:txBody>
    </cdr:sp>
  </cdr:relSizeAnchor>
  <cdr:relSizeAnchor xmlns:cdr="http://schemas.openxmlformats.org/drawingml/2006/chartDrawing">
    <cdr:from>
      <cdr:x>0.39287</cdr:x>
      <cdr:y>0.66527</cdr:y>
    </cdr:from>
    <cdr:to>
      <cdr:x>0.63323</cdr:x>
      <cdr:y>0.7799</cdr:y>
    </cdr:to>
    <cdr:sp macro="" textlink="">
      <cdr:nvSpPr>
        <cdr:cNvPr id="3" name="Étiquette 2"/>
        <cdr:cNvSpPr/>
      </cdr:nvSpPr>
      <cdr:spPr>
        <a:xfrm xmlns:a="http://schemas.openxmlformats.org/drawingml/2006/main">
          <a:off x="1299261" y="1561371"/>
          <a:ext cx="794889" cy="269032"/>
        </a:xfrm>
        <a:prstGeom xmlns:a="http://schemas.openxmlformats.org/drawingml/2006/main" prst="plaque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0.38766</cdr:x>
      <cdr:y>0.46112</cdr:y>
    </cdr:from>
    <cdr:to>
      <cdr:x>0.65433</cdr:x>
      <cdr:y>0.61527</cdr:y>
    </cdr:to>
    <cdr:sp macro="" textlink="">
      <cdr:nvSpPr>
        <cdr:cNvPr id="2" name="Rectangle à coins arrondis 1"/>
        <cdr:cNvSpPr/>
      </cdr:nvSpPr>
      <cdr:spPr>
        <a:xfrm xmlns:a="http://schemas.openxmlformats.org/drawingml/2006/main">
          <a:off x="965955" y="857352"/>
          <a:ext cx="664473" cy="286608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r>
            <a:rPr lang="fr-FR" sz="1100" b="1" i="1">
              <a:latin typeface="+mn-lt"/>
            </a:rPr>
            <a:t>Affutage</a:t>
          </a:r>
        </a:p>
      </cdr:txBody>
    </cdr:sp>
  </cdr:relSizeAnchor>
  <cdr:relSizeAnchor xmlns:cdr="http://schemas.openxmlformats.org/drawingml/2006/chartDrawing">
    <cdr:from>
      <cdr:x>0.40544</cdr:x>
      <cdr:y>0.68593</cdr:y>
    </cdr:from>
    <cdr:to>
      <cdr:x>0.6458</cdr:x>
      <cdr:y>0.80056</cdr:y>
    </cdr:to>
    <cdr:sp macro="" textlink="">
      <cdr:nvSpPr>
        <cdr:cNvPr id="3" name="Étiquette 2"/>
        <cdr:cNvSpPr/>
      </cdr:nvSpPr>
      <cdr:spPr>
        <a:xfrm xmlns:a="http://schemas.openxmlformats.org/drawingml/2006/main">
          <a:off x="1010263" y="1275334"/>
          <a:ext cx="598915" cy="213129"/>
        </a:xfrm>
        <a:prstGeom xmlns:a="http://schemas.openxmlformats.org/drawingml/2006/main" prst="plaque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0.37258</cdr:x>
      <cdr:y>0.45292</cdr:y>
    </cdr:from>
    <cdr:to>
      <cdr:x>0.63925</cdr:x>
      <cdr:y>0.60707</cdr:y>
    </cdr:to>
    <cdr:sp macro="" textlink="">
      <cdr:nvSpPr>
        <cdr:cNvPr id="2" name="Rectangle à coins arrondis 1"/>
        <cdr:cNvSpPr/>
      </cdr:nvSpPr>
      <cdr:spPr>
        <a:xfrm xmlns:a="http://schemas.openxmlformats.org/drawingml/2006/main">
          <a:off x="1141309" y="842112"/>
          <a:ext cx="816874" cy="286608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r>
            <a:rPr lang="fr-FR" sz="1100" b="1" i="1"/>
            <a:t>Rectif</a:t>
          </a:r>
        </a:p>
      </cdr:txBody>
    </cdr:sp>
  </cdr:relSizeAnchor>
  <cdr:relSizeAnchor xmlns:cdr="http://schemas.openxmlformats.org/drawingml/2006/chartDrawing">
    <cdr:from>
      <cdr:x>0.38845</cdr:x>
      <cdr:y>0.66953</cdr:y>
    </cdr:from>
    <cdr:to>
      <cdr:x>0.62881</cdr:x>
      <cdr:y>0.78416</cdr:y>
    </cdr:to>
    <cdr:sp macro="" textlink="">
      <cdr:nvSpPr>
        <cdr:cNvPr id="3" name="Étiquette 2"/>
        <cdr:cNvSpPr/>
      </cdr:nvSpPr>
      <cdr:spPr>
        <a:xfrm xmlns:a="http://schemas.openxmlformats.org/drawingml/2006/main">
          <a:off x="1189908" y="1244850"/>
          <a:ext cx="736280" cy="213130"/>
        </a:xfrm>
        <a:prstGeom xmlns:a="http://schemas.openxmlformats.org/drawingml/2006/main" prst="plaque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0.36761</cdr:x>
      <cdr:y>0.42424</cdr:y>
    </cdr:from>
    <cdr:to>
      <cdr:x>0.63428</cdr:x>
      <cdr:y>0.57839</cdr:y>
    </cdr:to>
    <cdr:sp macro="" textlink="">
      <cdr:nvSpPr>
        <cdr:cNvPr id="2" name="Rectangle à coins arrondis 1"/>
        <cdr:cNvSpPr/>
      </cdr:nvSpPr>
      <cdr:spPr>
        <a:xfrm xmlns:a="http://schemas.openxmlformats.org/drawingml/2006/main">
          <a:off x="1126069" y="788772"/>
          <a:ext cx="816874" cy="286608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r>
            <a:rPr lang="fr-FR" sz="1100" b="1" i="1"/>
            <a:t>Controle</a:t>
          </a:r>
        </a:p>
      </cdr:txBody>
    </cdr:sp>
  </cdr:relSizeAnchor>
  <cdr:relSizeAnchor xmlns:cdr="http://schemas.openxmlformats.org/drawingml/2006/chartDrawing">
    <cdr:from>
      <cdr:x>0.4138</cdr:x>
      <cdr:y>0.70998</cdr:y>
    </cdr:from>
    <cdr:to>
      <cdr:x>0.65416</cdr:x>
      <cdr:y>0.82461</cdr:y>
    </cdr:to>
    <cdr:sp macro="" textlink="">
      <cdr:nvSpPr>
        <cdr:cNvPr id="3" name="Étiquette 2"/>
        <cdr:cNvSpPr/>
      </cdr:nvSpPr>
      <cdr:spPr>
        <a:xfrm xmlns:a="http://schemas.openxmlformats.org/drawingml/2006/main">
          <a:off x="1472514" y="1644646"/>
          <a:ext cx="855331" cy="265538"/>
        </a:xfrm>
        <a:prstGeom xmlns:a="http://schemas.openxmlformats.org/drawingml/2006/main" prst="plaque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68581</xdr:colOff>
      <xdr:row>0</xdr:row>
      <xdr:rowOff>60960</xdr:rowOff>
    </xdr:from>
    <xdr:to>
      <xdr:col>9</xdr:col>
      <xdr:colOff>268973</xdr:colOff>
      <xdr:row>2</xdr:row>
      <xdr:rowOff>98263</xdr:rowOff>
    </xdr:to>
    <xdr:pic macro="[0]!retourpage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26981" y="60960"/>
          <a:ext cx="1259572" cy="403063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38100</xdr:colOff>
      <xdr:row>0</xdr:row>
      <xdr:rowOff>60960</xdr:rowOff>
    </xdr:from>
    <xdr:to>
      <xdr:col>8</xdr:col>
      <xdr:colOff>1297672</xdr:colOff>
      <xdr:row>2</xdr:row>
      <xdr:rowOff>98263</xdr:rowOff>
    </xdr:to>
    <xdr:pic macro="[0]!retourpage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35240" y="60960"/>
          <a:ext cx="1259572" cy="403063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22860</xdr:colOff>
      <xdr:row>0</xdr:row>
      <xdr:rowOff>99060</xdr:rowOff>
    </xdr:from>
    <xdr:to>
      <xdr:col>8</xdr:col>
      <xdr:colOff>1282432</xdr:colOff>
      <xdr:row>2</xdr:row>
      <xdr:rowOff>136363</xdr:rowOff>
    </xdr:to>
    <xdr:pic macro="[0]!retourpage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0" y="99060"/>
          <a:ext cx="1259572" cy="403063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</xdr:row>
      <xdr:rowOff>0</xdr:rowOff>
    </xdr:from>
    <xdr:to>
      <xdr:col>9</xdr:col>
      <xdr:colOff>185152</xdr:colOff>
      <xdr:row>3</xdr:row>
      <xdr:rowOff>37303</xdr:rowOff>
    </xdr:to>
    <xdr:pic macro="[0]!retourpage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53600" y="182880"/>
          <a:ext cx="1259572" cy="403063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53340</xdr:colOff>
      <xdr:row>0</xdr:row>
      <xdr:rowOff>83820</xdr:rowOff>
    </xdr:from>
    <xdr:to>
      <xdr:col>9</xdr:col>
      <xdr:colOff>215632</xdr:colOff>
      <xdr:row>2</xdr:row>
      <xdr:rowOff>121123</xdr:rowOff>
    </xdr:to>
    <xdr:pic macro="[0]!retourpage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50480" y="83820"/>
          <a:ext cx="1259572" cy="403063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</xdr:colOff>
      <xdr:row>1</xdr:row>
      <xdr:rowOff>7620</xdr:rowOff>
    </xdr:from>
    <xdr:to>
      <xdr:col>11</xdr:col>
      <xdr:colOff>489952</xdr:colOff>
      <xdr:row>3</xdr:row>
      <xdr:rowOff>44923</xdr:rowOff>
    </xdr:to>
    <xdr:pic macro="[0]!retourpage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58400" y="190500"/>
          <a:ext cx="1259572" cy="403063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7620</xdr:colOff>
      <xdr:row>1</xdr:row>
      <xdr:rowOff>30480</xdr:rowOff>
    </xdr:from>
    <xdr:to>
      <xdr:col>9</xdr:col>
      <xdr:colOff>474712</xdr:colOff>
      <xdr:row>3</xdr:row>
      <xdr:rowOff>67783</xdr:rowOff>
    </xdr:to>
    <xdr:pic macro="[0]!retourpage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35440" y="213360"/>
          <a:ext cx="1259572" cy="403063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45720</xdr:colOff>
      <xdr:row>0</xdr:row>
      <xdr:rowOff>60960</xdr:rowOff>
    </xdr:from>
    <xdr:to>
      <xdr:col>9</xdr:col>
      <xdr:colOff>520432</xdr:colOff>
      <xdr:row>2</xdr:row>
      <xdr:rowOff>98263</xdr:rowOff>
    </xdr:to>
    <xdr:pic macro="[0]!retourpage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35240" y="60960"/>
          <a:ext cx="1259572" cy="403063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30480</xdr:colOff>
      <xdr:row>0</xdr:row>
      <xdr:rowOff>76200</xdr:rowOff>
    </xdr:from>
    <xdr:to>
      <xdr:col>9</xdr:col>
      <xdr:colOff>93712</xdr:colOff>
      <xdr:row>2</xdr:row>
      <xdr:rowOff>113503</xdr:rowOff>
    </xdr:to>
    <xdr:pic macro="[0]!retourpage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7620" y="76200"/>
          <a:ext cx="1259572" cy="403063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83820</xdr:colOff>
      <xdr:row>0</xdr:row>
      <xdr:rowOff>167640</xdr:rowOff>
    </xdr:from>
    <xdr:to>
      <xdr:col>9</xdr:col>
      <xdr:colOff>558532</xdr:colOff>
      <xdr:row>3</xdr:row>
      <xdr:rowOff>22063</xdr:rowOff>
    </xdr:to>
    <xdr:pic macro="[0]!retourpage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32620" y="167640"/>
          <a:ext cx="1259572" cy="403063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53340</xdr:colOff>
      <xdr:row>0</xdr:row>
      <xdr:rowOff>175260</xdr:rowOff>
    </xdr:from>
    <xdr:to>
      <xdr:col>11</xdr:col>
      <xdr:colOff>528052</xdr:colOff>
      <xdr:row>3</xdr:row>
      <xdr:rowOff>29683</xdr:rowOff>
    </xdr:to>
    <xdr:pic macro="[0]!retourpage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01940" y="175260"/>
          <a:ext cx="1259572" cy="403063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274320</xdr:colOff>
      <xdr:row>12</xdr:row>
      <xdr:rowOff>53340</xdr:rowOff>
    </xdr:from>
    <xdr:to>
      <xdr:col>12</xdr:col>
      <xdr:colOff>655320</xdr:colOff>
      <xdr:row>33</xdr:row>
      <xdr:rowOff>68580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1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c:userShapes xmlns:c="http://schemas.openxmlformats.org/drawingml/2006/chart">
  <cdr:relSizeAnchor xmlns:cdr="http://schemas.openxmlformats.org/drawingml/2006/chartDrawing">
    <cdr:from>
      <cdr:x>0.3614</cdr:x>
      <cdr:y>0.38735</cdr:y>
    </cdr:from>
    <cdr:to>
      <cdr:x>0.62807</cdr:x>
      <cdr:y>0.5415</cdr:y>
    </cdr:to>
    <cdr:sp macro="" textlink="">
      <cdr:nvSpPr>
        <cdr:cNvPr id="2" name="Rectangle à coins arrondis 1"/>
        <cdr:cNvSpPr/>
      </cdr:nvSpPr>
      <cdr:spPr>
        <a:xfrm xmlns:a="http://schemas.openxmlformats.org/drawingml/2006/main">
          <a:off x="1569720" y="1493520"/>
          <a:ext cx="1158240" cy="594360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0.38596</cdr:x>
      <cdr:y>0.63636</cdr:y>
    </cdr:from>
    <cdr:to>
      <cdr:x>0.62632</cdr:x>
      <cdr:y>0.75099</cdr:y>
    </cdr:to>
    <cdr:sp macro="" textlink="">
      <cdr:nvSpPr>
        <cdr:cNvPr id="3" name="Étiquette 2"/>
        <cdr:cNvSpPr/>
      </cdr:nvSpPr>
      <cdr:spPr>
        <a:xfrm xmlns:a="http://schemas.openxmlformats.org/drawingml/2006/main">
          <a:off x="1676400" y="2453640"/>
          <a:ext cx="1043940" cy="441960"/>
        </a:xfrm>
        <a:prstGeom xmlns:a="http://schemas.openxmlformats.org/drawingml/2006/main" prst="plaque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ables/table1.xml><?xml version="1.0" encoding="utf-8"?>
<table xmlns="http://schemas.openxmlformats.org/spreadsheetml/2006/main" id="7" name="TBL_Suivi_Commande" displayName="TBL_Suivi_Commande" ref="A10:L50" totalsRowShown="0" headerRowDxfId="126" dataDxfId="125">
  <autoFilter ref="A10:L50"/>
  <tableColumns count="12">
    <tableColumn id="5" name="dates" dataDxfId="138"/>
    <tableColumn id="1" name="Client" dataDxfId="137"/>
    <tableColumn id="2" name="reference" dataDxfId="136"/>
    <tableColumn id="23" name="Bon de fabrication" dataDxfId="135"/>
    <tableColumn id="24" name="num de commande" dataDxfId="134"/>
    <tableColumn id="25" name="Designation" dataDxfId="133"/>
    <tableColumn id="3" name="quantité" dataDxfId="132"/>
    <tableColumn id="4" name="avancement" dataDxfId="131"/>
    <tableColumn id="19" name="Dia barreau" dataDxfId="130"/>
    <tableColumn id="20" name="Lg outils" dataDxfId="129"/>
    <tableColumn id="21" name="Pas trou d huile" dataDxfId="128"/>
    <tableColumn id="22" name="Ecart trou d huile" dataDxfId="127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5" name="TBL_Suivi_Coupe" displayName="TBL_Suivi_Coupe" ref="A8:L15" totalsRowShown="0" headerRowDxfId="18" dataDxfId="2" headerRowBorderDxfId="16" tableBorderDxfId="17" totalsRowBorderDxfId="15">
  <autoFilter ref="A8:L15"/>
  <tableColumns count="12">
    <tableColumn id="1" name="Date" dataDxfId="14"/>
    <tableColumn id="2" name="Client" dataDxfId="13"/>
    <tableColumn id="3" name="reference" dataDxfId="12"/>
    <tableColumn id="4" name="Bon de fabrication" dataDxfId="11"/>
    <tableColumn id="5" name="num de commande" dataDxfId="10"/>
    <tableColumn id="6" name="Designation" dataDxfId="9"/>
    <tableColumn id="7" name="quantité" dataDxfId="8"/>
    <tableColumn id="8" name="machine" dataDxfId="7"/>
    <tableColumn id="9" name="tps de reglage " dataDxfId="6"/>
    <tableColumn id="10" name="tps fabrication" dataDxfId="5"/>
    <tableColumn id="11" name="tps total" dataDxfId="4"/>
    <tableColumn id="12" name="rapport" dataDxfId="3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6" name="TBL_Suivi_Rectif" displayName="TBL_Suivi_Rectif" ref="A8:L18" totalsRowShown="0" headerRowDxfId="1" dataDxfId="124" headerRowBorderDxfId="122" tableBorderDxfId="123" totalsRowBorderDxfId="121">
  <autoFilter ref="A8:L18"/>
  <tableColumns count="12">
    <tableColumn id="1" name="Date" dataDxfId="120"/>
    <tableColumn id="2" name="Client" dataDxfId="119"/>
    <tableColumn id="3" name="reference" dataDxfId="118"/>
    <tableColumn id="4" name="Bon de fabrication" dataDxfId="117"/>
    <tableColumn id="5" name="num de commande" dataDxfId="116"/>
    <tableColumn id="6" name="Designation" dataDxfId="115"/>
    <tableColumn id="7" name="quantité" dataDxfId="114"/>
    <tableColumn id="8" name="machine" dataDxfId="113"/>
    <tableColumn id="9" name="tps de reglage " dataDxfId="112"/>
    <tableColumn id="10" name="tps fabrication" dataDxfId="111"/>
    <tableColumn id="11" name="tps total" dataDxfId="110"/>
    <tableColumn id="12" name="rapport" dataDxfId="10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BL_Suivi_Commande_Fabrication" displayName="TBL_Suivi_Commande_Fabrication" ref="A8:L20" totalsRowShown="0" headerRowDxfId="93" dataDxfId="92" headerRowBorderDxfId="107" tableBorderDxfId="108" totalsRowBorderDxfId="106">
  <autoFilter ref="A8:L20"/>
  <tableColumns count="12">
    <tableColumn id="1" name="Date" dataDxfId="105"/>
    <tableColumn id="2" name="Client" dataDxfId="104"/>
    <tableColumn id="3" name="reference" dataDxfId="103"/>
    <tableColumn id="4" name="Bon de fabrication" dataDxfId="102"/>
    <tableColumn id="5" name="num de commande" dataDxfId="101"/>
    <tableColumn id="6" name="Designation" dataDxfId="100"/>
    <tableColumn id="7" name="quantité" dataDxfId="99"/>
    <tableColumn id="12" name="machine" dataDxfId="98"/>
    <tableColumn id="8" name="tps de reglage " dataDxfId="97"/>
    <tableColumn id="9" name="tps fabrication" dataDxfId="96"/>
    <tableColumn id="10" name="tps total" dataDxfId="95"/>
    <tableColumn id="11" name="rapport" dataDxfId="94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9" name="TBL_Suivi_Conventionnel" displayName="TBL_Suivi_Conventionnel" ref="A8:L11" totalsRowShown="0" headerRowDxfId="75" dataDxfId="91" headerRowBorderDxfId="89" tableBorderDxfId="90" totalsRowBorderDxfId="88">
  <autoFilter ref="A8:L11"/>
  <tableColumns count="12">
    <tableColumn id="1" name="Date" dataDxfId="87"/>
    <tableColumn id="2" name="Client" dataDxfId="86"/>
    <tableColumn id="3" name="reference" dataDxfId="85"/>
    <tableColumn id="4" name="Bon de fabrication" dataDxfId="84"/>
    <tableColumn id="5" name="num de commande" dataDxfId="83"/>
    <tableColumn id="6" name="Designation" dataDxfId="82"/>
    <tableColumn id="7" name="quantité" dataDxfId="81"/>
    <tableColumn id="8" name="machine" dataDxfId="80"/>
    <tableColumn id="9" name="tps de reglage " dataDxfId="79"/>
    <tableColumn id="10" name="tps fabrication" dataDxfId="78"/>
    <tableColumn id="11" name="tps total" dataDxfId="77"/>
    <tableColumn id="12" name="rapport" dataDxfId="7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BL_Suivi_Fabrication" displayName="TBL_Suivi_Fabrication" ref="A8:L9" insertRow="1" totalsRowShown="0" headerRowDxfId="166">
  <autoFilter ref="A8:L9"/>
  <tableColumns count="12">
    <tableColumn id="1" name="Date"/>
    <tableColumn id="2" name="Client"/>
    <tableColumn id="3" name="reference"/>
    <tableColumn id="4" name="Bon de fabrication"/>
    <tableColumn id="5" name="num de commande"/>
    <tableColumn id="6" name="Designation"/>
    <tableColumn id="7" name="quantité"/>
    <tableColumn id="8" name="machine"/>
    <tableColumn id="9" name="tps de reglage "/>
    <tableColumn id="10" name="tps fabrication"/>
    <tableColumn id="11" name="tps total"/>
    <tableColumn id="12" name="rappor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3" name="TBL_Suivi_Commande_Affutage" displayName="TBL_Suivi_Commande_Affutage" ref="A8:N106" totalsRowShown="0" headerRowDxfId="165" dataDxfId="163" headerRowBorderDxfId="164" tableBorderDxfId="162">
  <autoFilter ref="A8:N106"/>
  <tableColumns count="14">
    <tableColumn id="1" name="Date" dataDxfId="161"/>
    <tableColumn id="2" name="Client" dataDxfId="160"/>
    <tableColumn id="3" name="reference" dataDxfId="159"/>
    <tableColumn id="14" name="N°de piece" dataDxfId="158"/>
    <tableColumn id="4" name="Bon de fabrication" dataDxfId="157"/>
    <tableColumn id="5" name="num de commande" dataDxfId="156"/>
    <tableColumn id="6" name="Designation" dataDxfId="155"/>
    <tableColumn id="7" name="quantité" dataDxfId="154"/>
    <tableColumn id="12" name="machine" dataDxfId="153"/>
    <tableColumn id="8" name="date affutage" dataDxfId="152"/>
    <tableColumn id="9" name="date de contrôle" dataDxfId="151"/>
    <tableColumn id="10" name="date expedition" dataDxfId="150"/>
    <tableColumn id="13" name="suivi pieces" dataDxfId="149">
      <calculatedColumnFormula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calculatedColumnFormula>
    </tableColumn>
    <tableColumn id="11" name="rapport" dataDxfId="148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id="2" name="TBL_Suivi_Controle" displayName="TBL_Suivi_Controle" ref="A8:J15" insertRowShift="1" totalsRowShown="0" headerRowDxfId="147" dataDxfId="145" headerRowBorderDxfId="146" tableBorderDxfId="144">
  <autoFilter ref="A8:J15"/>
  <tableColumns count="10">
    <tableColumn id="1" name="Date" dataDxfId="74"/>
    <tableColumn id="2" name="Colonne1" dataDxfId="73"/>
    <tableColumn id="3" name="Client" dataDxfId="72"/>
    <tableColumn id="4" name="reference" dataDxfId="71"/>
    <tableColumn id="5" name="N°de piece" dataDxfId="70"/>
    <tableColumn id="6" name="Bon de fabrication" dataDxfId="69"/>
    <tableColumn id="7" name="num de commande" dataDxfId="68"/>
    <tableColumn id="8" name="Designation" dataDxfId="67"/>
    <tableColumn id="9" name="quantité" dataDxfId="66"/>
    <tableColumn id="10" name="rapport" dataDxfId="65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10" name="TBL_Suivi_Affutage" displayName="TBL_Suivi_Affutage" ref="A8:L9" insertRow="1" totalsRowShown="0" headerRowDxfId="143">
  <autoFilter ref="A8:L9"/>
  <tableColumns count="12">
    <tableColumn id="1" name="Date" dataDxfId="64"/>
    <tableColumn id="2" name="Client" dataDxfId="63"/>
    <tableColumn id="3" name="reference" dataDxfId="62"/>
    <tableColumn id="4" name="Bon de fabrication" dataDxfId="61"/>
    <tableColumn id="5" name="num de commande" dataDxfId="60"/>
    <tableColumn id="6" name="Designation" dataDxfId="59"/>
    <tableColumn id="7" name="quantité" dataDxfId="58"/>
    <tableColumn id="8" name="machine" dataDxfId="57"/>
    <tableColumn id="9" name="tps de reglage " dataDxfId="56"/>
    <tableColumn id="10" name="tps fabrication" dataDxfId="55"/>
    <tableColumn id="11" name="tps total" dataDxfId="54"/>
    <tableColumn id="12" name="rapport" dataDxfId="5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BL_Suivi_Expedition" displayName="TBL_Suivi_Expedition" ref="A8:G9" totalsRowShown="0" headerRowDxfId="0" dataDxfId="50" headerRowBorderDxfId="51" tableBorderDxfId="52">
  <autoFilter ref="A8:G9"/>
  <tableColumns count="7">
    <tableColumn id="1" name="Date" dataDxfId="49"/>
    <tableColumn id="2" name="Client" dataDxfId="48"/>
    <tableColumn id="3" name="reference" dataDxfId="47"/>
    <tableColumn id="4" name="Bon de fabrication" dataDxfId="46"/>
    <tableColumn id="5" name="num de commande" dataDxfId="45"/>
    <tableColumn id="6" name="Designation" dataDxfId="44"/>
    <tableColumn id="7" name="quantité" dataDxfId="4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4" name="TBL_Base_De_Donnée" displayName="TBL_Base_De_Donnée" ref="A9:V12" totalsRowShown="0" headerRowDxfId="20" dataDxfId="19">
  <autoFilter ref="A9:V12"/>
  <tableColumns count="22">
    <tableColumn id="1" name="Reference" dataDxfId="42"/>
    <tableColumn id="2" name="Client" dataDxfId="41"/>
    <tableColumn id="3" name="Designiation" dataDxfId="40"/>
    <tableColumn id="4" name="Tps reglage" dataDxfId="39"/>
    <tableColumn id="5" name="Tps coupe" dataDxfId="38"/>
    <tableColumn id="6" name="Tps total" dataDxfId="37">
      <calculatedColumnFormula>SUM(TBL_Base_De_Donnée[[#This Row],[Tps reglage]:[Tps coupe]])</calculatedColumnFormula>
    </tableColumn>
    <tableColumn id="7" name="Tps reglage2" dataDxfId="36"/>
    <tableColumn id="8" name="Tps rectif" dataDxfId="35"/>
    <tableColumn id="9" name="Tps total3" dataDxfId="34">
      <calculatedColumnFormula>SUM(TBL_Base_De_Donnée[[#This Row],[Tps reglage2]:[Tps rectif]])</calculatedColumnFormula>
    </tableColumn>
    <tableColumn id="10" name="Tps reglage4" dataDxfId="33"/>
    <tableColumn id="11" name="Tps fabrication" dataDxfId="32"/>
    <tableColumn id="12" name="Tps total5" dataDxfId="31">
      <calculatedColumnFormula>SUM(TBL_Base_De_Donnée[[#This Row],[Tps reglage4]:[Tps fabrication]])</calculatedColumnFormula>
    </tableColumn>
    <tableColumn id="13" name="Tps reglage6" dataDxfId="30"/>
    <tableColumn id="14" name="Tps fabrication7" dataDxfId="29"/>
    <tableColumn id="15" name="Tps total8" dataDxfId="28">
      <calculatedColumnFormula>SUM(TBL_Base_De_Donnée[[#This Row],[Tps reglage6]:[Tps fabrication7]])</calculatedColumnFormula>
    </tableColumn>
    <tableColumn id="16" name="Tps reglage9" dataDxfId="27"/>
    <tableColumn id="17" name="Tps affutage" dataDxfId="26"/>
    <tableColumn id="18" name="Tps total10" dataDxfId="25">
      <calculatedColumnFormula>SUM(TBL_Base_De_Donnée[[#This Row],[Tps reglage9]:[Tps affutage]])</calculatedColumnFormula>
    </tableColumn>
    <tableColumn id="19" name="Dia barreau" dataDxfId="24"/>
    <tableColumn id="20" name="Lg outils" dataDxfId="23"/>
    <tableColumn id="21" name="Pas trou d huile" dataDxfId="22"/>
    <tableColumn id="22" name="Ecart trou d huile" dataDxfId="2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7" row="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F36364E7-5B42-42B5-98B2-5CFB513F106E}">
  <we:reference id="wa200005669" version="2.0.0.0" store="fr-FR" storeType="OMEX"/>
  <we:alternateReferences>
    <we:reference id="WA200005669" version="2.0.0.0" store="WA200005669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8.xml"/><Relationship Id="rId18" Type="http://schemas.openxmlformats.org/officeDocument/2006/relationships/control" Target="../activeX/activeX11.xml"/><Relationship Id="rId26" Type="http://schemas.openxmlformats.org/officeDocument/2006/relationships/control" Target="../activeX/activeX15.xml"/><Relationship Id="rId3" Type="http://schemas.openxmlformats.org/officeDocument/2006/relationships/control" Target="../activeX/activeX1.xml"/><Relationship Id="rId21" Type="http://schemas.openxmlformats.org/officeDocument/2006/relationships/image" Target="../media/image7.emf"/><Relationship Id="rId7" Type="http://schemas.openxmlformats.org/officeDocument/2006/relationships/control" Target="../activeX/activeX3.xml"/><Relationship Id="rId12" Type="http://schemas.openxmlformats.org/officeDocument/2006/relationships/control" Target="../activeX/activeX7.xml"/><Relationship Id="rId17" Type="http://schemas.openxmlformats.org/officeDocument/2006/relationships/image" Target="../media/image5.emf"/><Relationship Id="rId25" Type="http://schemas.openxmlformats.org/officeDocument/2006/relationships/image" Target="../media/image9.emf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0.xml"/><Relationship Id="rId20" Type="http://schemas.openxmlformats.org/officeDocument/2006/relationships/control" Target="../activeX/activeX12.xml"/><Relationship Id="rId29" Type="http://schemas.openxmlformats.org/officeDocument/2006/relationships/image" Target="../media/image11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6.xml"/><Relationship Id="rId24" Type="http://schemas.openxmlformats.org/officeDocument/2006/relationships/control" Target="../activeX/activeX14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9.xml"/><Relationship Id="rId23" Type="http://schemas.openxmlformats.org/officeDocument/2006/relationships/image" Target="../media/image8.emf"/><Relationship Id="rId28" Type="http://schemas.openxmlformats.org/officeDocument/2006/relationships/control" Target="../activeX/activeX16.xml"/><Relationship Id="rId10" Type="http://schemas.openxmlformats.org/officeDocument/2006/relationships/control" Target="../activeX/activeX5.xml"/><Relationship Id="rId19" Type="http://schemas.openxmlformats.org/officeDocument/2006/relationships/image" Target="../media/image6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4.emf"/><Relationship Id="rId22" Type="http://schemas.openxmlformats.org/officeDocument/2006/relationships/control" Target="../activeX/activeX13.xml"/><Relationship Id="rId27" Type="http://schemas.openxmlformats.org/officeDocument/2006/relationships/image" Target="../media/image10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.emf"/><Relationship Id="rId13" Type="http://schemas.openxmlformats.org/officeDocument/2006/relationships/control" Target="../activeX/activeX22.xml"/><Relationship Id="rId18" Type="http://schemas.openxmlformats.org/officeDocument/2006/relationships/image" Target="../media/image3.emf"/><Relationship Id="rId26" Type="http://schemas.openxmlformats.org/officeDocument/2006/relationships/control" Target="../activeX/activeX31.xml"/><Relationship Id="rId3" Type="http://schemas.openxmlformats.org/officeDocument/2006/relationships/control" Target="../activeX/activeX17.xml"/><Relationship Id="rId21" Type="http://schemas.openxmlformats.org/officeDocument/2006/relationships/control" Target="../activeX/activeX26.xml"/><Relationship Id="rId7" Type="http://schemas.openxmlformats.org/officeDocument/2006/relationships/control" Target="../activeX/activeX19.xml"/><Relationship Id="rId12" Type="http://schemas.openxmlformats.org/officeDocument/2006/relationships/image" Target="../media/image17.emf"/><Relationship Id="rId17" Type="http://schemas.openxmlformats.org/officeDocument/2006/relationships/control" Target="../activeX/activeX24.xml"/><Relationship Id="rId25" Type="http://schemas.openxmlformats.org/officeDocument/2006/relationships/control" Target="../activeX/activeX30.xml"/><Relationship Id="rId2" Type="http://schemas.openxmlformats.org/officeDocument/2006/relationships/vmlDrawing" Target="../drawings/vmlDrawing2.vml"/><Relationship Id="rId16" Type="http://schemas.openxmlformats.org/officeDocument/2006/relationships/image" Target="../media/image19.emf"/><Relationship Id="rId20" Type="http://schemas.openxmlformats.org/officeDocument/2006/relationships/image" Target="../media/image20.emf"/><Relationship Id="rId29" Type="http://schemas.openxmlformats.org/officeDocument/2006/relationships/image" Target="../media/image22.emf"/><Relationship Id="rId1" Type="http://schemas.openxmlformats.org/officeDocument/2006/relationships/drawing" Target="../drawings/drawing2.xml"/><Relationship Id="rId6" Type="http://schemas.openxmlformats.org/officeDocument/2006/relationships/image" Target="../media/image14.emf"/><Relationship Id="rId11" Type="http://schemas.openxmlformats.org/officeDocument/2006/relationships/control" Target="../activeX/activeX21.xml"/><Relationship Id="rId24" Type="http://schemas.openxmlformats.org/officeDocument/2006/relationships/control" Target="../activeX/activeX29.xml"/><Relationship Id="rId5" Type="http://schemas.openxmlformats.org/officeDocument/2006/relationships/control" Target="../activeX/activeX18.xml"/><Relationship Id="rId15" Type="http://schemas.openxmlformats.org/officeDocument/2006/relationships/control" Target="../activeX/activeX23.xml"/><Relationship Id="rId23" Type="http://schemas.openxmlformats.org/officeDocument/2006/relationships/control" Target="../activeX/activeX28.xml"/><Relationship Id="rId28" Type="http://schemas.openxmlformats.org/officeDocument/2006/relationships/control" Target="../activeX/activeX32.xml"/><Relationship Id="rId10" Type="http://schemas.openxmlformats.org/officeDocument/2006/relationships/image" Target="../media/image16.emf"/><Relationship Id="rId19" Type="http://schemas.openxmlformats.org/officeDocument/2006/relationships/control" Target="../activeX/activeX25.xml"/><Relationship Id="rId4" Type="http://schemas.openxmlformats.org/officeDocument/2006/relationships/image" Target="../media/image13.emf"/><Relationship Id="rId9" Type="http://schemas.openxmlformats.org/officeDocument/2006/relationships/control" Target="../activeX/activeX20.xml"/><Relationship Id="rId14" Type="http://schemas.openxmlformats.org/officeDocument/2006/relationships/image" Target="../media/image18.emf"/><Relationship Id="rId22" Type="http://schemas.openxmlformats.org/officeDocument/2006/relationships/control" Target="../activeX/activeX27.xml"/><Relationship Id="rId27" Type="http://schemas.openxmlformats.org/officeDocument/2006/relationships/image" Target="../media/image21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7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8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9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10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1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1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13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14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15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6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8"/>
  <sheetViews>
    <sheetView workbookViewId="0">
      <selection sqref="A1:XFD10"/>
    </sheetView>
  </sheetViews>
  <sheetFormatPr baseColWidth="10" defaultColWidth="11.44140625" defaultRowHeight="14.4" x14ac:dyDescent="0.3"/>
  <sheetData>
    <row r="1" spans="1:1" x14ac:dyDescent="0.3">
      <c r="A1">
        <v>66</v>
      </c>
    </row>
    <row r="2" spans="1:1" x14ac:dyDescent="0.3">
      <c r="A2" s="1"/>
    </row>
    <row r="3" spans="1:1" x14ac:dyDescent="0.3">
      <c r="A3" s="1"/>
    </row>
    <row r="4" spans="1:1" x14ac:dyDescent="0.3">
      <c r="A4" s="1"/>
    </row>
    <row r="5" spans="1:1" x14ac:dyDescent="0.3">
      <c r="A5" s="1"/>
    </row>
    <row r="6" spans="1:1" x14ac:dyDescent="0.3">
      <c r="A6" s="1"/>
    </row>
    <row r="7" spans="1:1" x14ac:dyDescent="0.3">
      <c r="A7" s="1"/>
    </row>
    <row r="8" spans="1:1" x14ac:dyDescent="0.3">
      <c r="A8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337" r:id="rId3" name="CommandButton1">
          <controlPr defaultSize="0" autoLine="0" autoPict="0" r:id="rId4">
            <anchor moveWithCells="1">
              <from>
                <xdr:col>4</xdr:col>
                <xdr:colOff>556260</xdr:colOff>
                <xdr:row>10</xdr:row>
                <xdr:rowOff>83820</xdr:rowOff>
              </from>
              <to>
                <xdr:col>6</xdr:col>
                <xdr:colOff>251460</xdr:colOff>
                <xdr:row>12</xdr:row>
                <xdr:rowOff>38100</xdr:rowOff>
              </to>
            </anchor>
          </controlPr>
        </control>
      </mc:Choice>
      <mc:Fallback>
        <control shapeId="13337" r:id="rId3" name="CommandButton1"/>
      </mc:Fallback>
    </mc:AlternateContent>
    <mc:AlternateContent xmlns:mc="http://schemas.openxmlformats.org/markup-compatibility/2006">
      <mc:Choice Requires="x14">
        <control shapeId="13333" r:id="rId5" name="boxaction">
          <controlPr defaultSize="0" autoLine="0" listFillRange="Feuil12!A13:A18" r:id="rId6">
            <anchor moveWithCells="1">
              <from>
                <xdr:col>2</xdr:col>
                <xdr:colOff>30480</xdr:colOff>
                <xdr:row>6</xdr:row>
                <xdr:rowOff>60960</xdr:rowOff>
              </from>
              <to>
                <xdr:col>5</xdr:col>
                <xdr:colOff>312420</xdr:colOff>
                <xdr:row>8</xdr:row>
                <xdr:rowOff>83820</xdr:rowOff>
              </to>
            </anchor>
          </controlPr>
        </control>
      </mc:Choice>
      <mc:Fallback>
        <control shapeId="13333" r:id="rId5" name="boxaction"/>
      </mc:Fallback>
    </mc:AlternateContent>
    <mc:AlternateContent xmlns:mc="http://schemas.openxmlformats.org/markup-compatibility/2006">
      <mc:Choice Requires="x14">
        <control shapeId="13330" r:id="rId7" name="txtdesig">
          <controlPr defaultSize="0" autoLine="0" r:id="rId8">
            <anchor moveWithCells="1">
              <from>
                <xdr:col>2</xdr:col>
                <xdr:colOff>228600</xdr:colOff>
                <xdr:row>19</xdr:row>
                <xdr:rowOff>144780</xdr:rowOff>
              </from>
              <to>
                <xdr:col>4</xdr:col>
                <xdr:colOff>175260</xdr:colOff>
                <xdr:row>21</xdr:row>
                <xdr:rowOff>45720</xdr:rowOff>
              </to>
            </anchor>
          </controlPr>
        </control>
      </mc:Choice>
      <mc:Fallback>
        <control shapeId="13330" r:id="rId7" name="txtdesig"/>
      </mc:Fallback>
    </mc:AlternateContent>
    <mc:AlternateContent xmlns:mc="http://schemas.openxmlformats.org/markup-compatibility/2006">
      <mc:Choice Requires="x14">
        <control shapeId="13329" r:id="rId9" name="txtnumcde">
          <controlPr defaultSize="0" autoLine="0" r:id="rId8">
            <anchor moveWithCells="1">
              <from>
                <xdr:col>2</xdr:col>
                <xdr:colOff>228600</xdr:colOff>
                <xdr:row>18</xdr:row>
                <xdr:rowOff>30480</xdr:rowOff>
              </from>
              <to>
                <xdr:col>4</xdr:col>
                <xdr:colOff>175260</xdr:colOff>
                <xdr:row>19</xdr:row>
                <xdr:rowOff>114300</xdr:rowOff>
              </to>
            </anchor>
          </controlPr>
        </control>
      </mc:Choice>
      <mc:Fallback>
        <control shapeId="13329" r:id="rId9" name="txtnumcde"/>
      </mc:Fallback>
    </mc:AlternateContent>
    <mc:AlternateContent xmlns:mc="http://schemas.openxmlformats.org/markup-compatibility/2006">
      <mc:Choice Requires="x14">
        <control shapeId="13328" r:id="rId10" name="txtquantite">
          <controlPr defaultSize="0" autoLine="0" r:id="rId8">
            <anchor moveWithCells="1">
              <from>
                <xdr:col>2</xdr:col>
                <xdr:colOff>220980</xdr:colOff>
                <xdr:row>21</xdr:row>
                <xdr:rowOff>68580</xdr:rowOff>
              </from>
              <to>
                <xdr:col>4</xdr:col>
                <xdr:colOff>167640</xdr:colOff>
                <xdr:row>22</xdr:row>
                <xdr:rowOff>152400</xdr:rowOff>
              </to>
            </anchor>
          </controlPr>
        </control>
      </mc:Choice>
      <mc:Fallback>
        <control shapeId="13328" r:id="rId10" name="txtquantite"/>
      </mc:Fallback>
    </mc:AlternateContent>
    <mc:AlternateContent xmlns:mc="http://schemas.openxmlformats.org/markup-compatibility/2006">
      <mc:Choice Requires="x14">
        <control shapeId="13327" r:id="rId11" name="txtnumbf">
          <controlPr defaultSize="0" autoLine="0" r:id="rId8">
            <anchor moveWithCells="1">
              <from>
                <xdr:col>2</xdr:col>
                <xdr:colOff>228600</xdr:colOff>
                <xdr:row>16</xdr:row>
                <xdr:rowOff>45720</xdr:rowOff>
              </from>
              <to>
                <xdr:col>4</xdr:col>
                <xdr:colOff>175260</xdr:colOff>
                <xdr:row>17</xdr:row>
                <xdr:rowOff>129540</xdr:rowOff>
              </to>
            </anchor>
          </controlPr>
        </control>
      </mc:Choice>
      <mc:Fallback>
        <control shapeId="13327" r:id="rId11" name="txtnumbf"/>
      </mc:Fallback>
    </mc:AlternateContent>
    <mc:AlternateContent xmlns:mc="http://schemas.openxmlformats.org/markup-compatibility/2006">
      <mc:Choice Requires="x14">
        <control shapeId="13326" r:id="rId12" name="txtclient">
          <controlPr defaultSize="0" autoLine="0" r:id="rId8">
            <anchor moveWithCells="1">
              <from>
                <xdr:col>2</xdr:col>
                <xdr:colOff>251460</xdr:colOff>
                <xdr:row>14</xdr:row>
                <xdr:rowOff>7620</xdr:rowOff>
              </from>
              <to>
                <xdr:col>4</xdr:col>
                <xdr:colOff>198120</xdr:colOff>
                <xdr:row>15</xdr:row>
                <xdr:rowOff>91440</xdr:rowOff>
              </to>
            </anchor>
          </controlPr>
        </control>
      </mc:Choice>
      <mc:Fallback>
        <control shapeId="13326" r:id="rId12" name="txtclient"/>
      </mc:Fallback>
    </mc:AlternateContent>
    <mc:AlternateContent xmlns:mc="http://schemas.openxmlformats.org/markup-compatibility/2006">
      <mc:Choice Requires="x14">
        <control shapeId="13325" r:id="rId13" name="txtdate">
          <controlPr defaultSize="0" autoLine="0" r:id="rId14">
            <anchor moveWithCells="1">
              <from>
                <xdr:col>2</xdr:col>
                <xdr:colOff>274320</xdr:colOff>
                <xdr:row>10</xdr:row>
                <xdr:rowOff>22860</xdr:rowOff>
              </from>
              <to>
                <xdr:col>4</xdr:col>
                <xdr:colOff>220980</xdr:colOff>
                <xdr:row>11</xdr:row>
                <xdr:rowOff>106680</xdr:rowOff>
              </to>
            </anchor>
          </controlPr>
        </control>
      </mc:Choice>
      <mc:Fallback>
        <control shapeId="13325" r:id="rId13" name="txtdate"/>
      </mc:Fallback>
    </mc:AlternateContent>
    <mc:AlternateContent xmlns:mc="http://schemas.openxmlformats.org/markup-compatibility/2006">
      <mc:Choice Requires="x14">
        <control shapeId="13324" r:id="rId15" name="txtref">
          <controlPr defaultSize="0" autoLine="0" r:id="rId8">
            <anchor moveWithCells="1">
              <from>
                <xdr:col>2</xdr:col>
                <xdr:colOff>274320</xdr:colOff>
                <xdr:row>12</xdr:row>
                <xdr:rowOff>30480</xdr:rowOff>
              </from>
              <to>
                <xdr:col>4</xdr:col>
                <xdr:colOff>220980</xdr:colOff>
                <xdr:row>13</xdr:row>
                <xdr:rowOff>114300</xdr:rowOff>
              </to>
            </anchor>
          </controlPr>
        </control>
      </mc:Choice>
      <mc:Fallback>
        <control shapeId="13324" r:id="rId15" name="txtref"/>
      </mc:Fallback>
    </mc:AlternateContent>
    <mc:AlternateContent xmlns:mc="http://schemas.openxmlformats.org/markup-compatibility/2006">
      <mc:Choice Requires="x14">
        <control shapeId="13322" r:id="rId16" name="client">
          <controlPr defaultSize="0" autoLine="0" r:id="rId17">
            <anchor moveWithCells="1">
              <from>
                <xdr:col>0</xdr:col>
                <xdr:colOff>175260</xdr:colOff>
                <xdr:row>14</xdr:row>
                <xdr:rowOff>38100</xdr:rowOff>
              </from>
              <to>
                <xdr:col>1</xdr:col>
                <xdr:colOff>624840</xdr:colOff>
                <xdr:row>15</xdr:row>
                <xdr:rowOff>114300</xdr:rowOff>
              </to>
            </anchor>
          </controlPr>
        </control>
      </mc:Choice>
      <mc:Fallback>
        <control shapeId="13322" r:id="rId16" name="client"/>
      </mc:Fallback>
    </mc:AlternateContent>
    <mc:AlternateContent xmlns:mc="http://schemas.openxmlformats.org/markup-compatibility/2006">
      <mc:Choice Requires="x14">
        <control shapeId="13319" r:id="rId18" name="bondefab">
          <controlPr defaultSize="0" autoLine="0" r:id="rId19">
            <anchor moveWithCells="1">
              <from>
                <xdr:col>0</xdr:col>
                <xdr:colOff>198120</xdr:colOff>
                <xdr:row>16</xdr:row>
                <xdr:rowOff>60960</xdr:rowOff>
              </from>
              <to>
                <xdr:col>1</xdr:col>
                <xdr:colOff>640080</xdr:colOff>
                <xdr:row>17</xdr:row>
                <xdr:rowOff>137160</xdr:rowOff>
              </to>
            </anchor>
          </controlPr>
        </control>
      </mc:Choice>
      <mc:Fallback>
        <control shapeId="13319" r:id="rId18" name="bondefab"/>
      </mc:Fallback>
    </mc:AlternateContent>
    <mc:AlternateContent xmlns:mc="http://schemas.openxmlformats.org/markup-compatibility/2006">
      <mc:Choice Requires="x14">
        <control shapeId="13318" r:id="rId20" name="numcde">
          <controlPr defaultSize="0" autoLine="0" r:id="rId21">
            <anchor moveWithCells="1">
              <from>
                <xdr:col>0</xdr:col>
                <xdr:colOff>198120</xdr:colOff>
                <xdr:row>18</xdr:row>
                <xdr:rowOff>7620</xdr:rowOff>
              </from>
              <to>
                <xdr:col>2</xdr:col>
                <xdr:colOff>396240</xdr:colOff>
                <xdr:row>19</xdr:row>
                <xdr:rowOff>83820</xdr:rowOff>
              </to>
            </anchor>
          </controlPr>
        </control>
      </mc:Choice>
      <mc:Fallback>
        <control shapeId="13318" r:id="rId20" name="numcde"/>
      </mc:Fallback>
    </mc:AlternateContent>
    <mc:AlternateContent xmlns:mc="http://schemas.openxmlformats.org/markup-compatibility/2006">
      <mc:Choice Requires="x14">
        <control shapeId="13317" r:id="rId22" name="referencecde">
          <controlPr defaultSize="0" autoLine="0" r:id="rId23">
            <anchor moveWithCells="1">
              <from>
                <xdr:col>0</xdr:col>
                <xdr:colOff>220980</xdr:colOff>
                <xdr:row>12</xdr:row>
                <xdr:rowOff>7620</xdr:rowOff>
              </from>
              <to>
                <xdr:col>1</xdr:col>
                <xdr:colOff>662940</xdr:colOff>
                <xdr:row>13</xdr:row>
                <xdr:rowOff>83820</xdr:rowOff>
              </to>
            </anchor>
          </controlPr>
        </control>
      </mc:Choice>
      <mc:Fallback>
        <control shapeId="13317" r:id="rId22" name="referencecde"/>
      </mc:Fallback>
    </mc:AlternateContent>
    <mc:AlternateContent xmlns:mc="http://schemas.openxmlformats.org/markup-compatibility/2006">
      <mc:Choice Requires="x14">
        <control shapeId="13316" r:id="rId24" name="quantité">
          <controlPr defaultSize="0" autoLine="0" r:id="rId25">
            <anchor moveWithCells="1">
              <from>
                <xdr:col>0</xdr:col>
                <xdr:colOff>198120</xdr:colOff>
                <xdr:row>21</xdr:row>
                <xdr:rowOff>99060</xdr:rowOff>
              </from>
              <to>
                <xdr:col>1</xdr:col>
                <xdr:colOff>640080</xdr:colOff>
                <xdr:row>22</xdr:row>
                <xdr:rowOff>175260</xdr:rowOff>
              </to>
            </anchor>
          </controlPr>
        </control>
      </mc:Choice>
      <mc:Fallback>
        <control shapeId="13316" r:id="rId24" name="quantité"/>
      </mc:Fallback>
    </mc:AlternateContent>
    <mc:AlternateContent xmlns:mc="http://schemas.openxmlformats.org/markup-compatibility/2006">
      <mc:Choice Requires="x14">
        <control shapeId="13315" r:id="rId26" name="desig">
          <controlPr defaultSize="0" autoLine="0" r:id="rId27">
            <anchor moveWithCells="1">
              <from>
                <xdr:col>0</xdr:col>
                <xdr:colOff>198120</xdr:colOff>
                <xdr:row>19</xdr:row>
                <xdr:rowOff>152400</xdr:rowOff>
              </from>
              <to>
                <xdr:col>1</xdr:col>
                <xdr:colOff>777240</xdr:colOff>
                <xdr:row>21</xdr:row>
                <xdr:rowOff>45720</xdr:rowOff>
              </to>
            </anchor>
          </controlPr>
        </control>
      </mc:Choice>
      <mc:Fallback>
        <control shapeId="13315" r:id="rId26" name="desig"/>
      </mc:Fallback>
    </mc:AlternateContent>
    <mc:AlternateContent xmlns:mc="http://schemas.openxmlformats.org/markup-compatibility/2006">
      <mc:Choice Requires="x14">
        <control shapeId="13314" r:id="rId28" name="datecde">
          <controlPr defaultSize="0" autoLine="0" r:id="rId29">
            <anchor moveWithCells="1">
              <from>
                <xdr:col>0</xdr:col>
                <xdr:colOff>327660</xdr:colOff>
                <xdr:row>10</xdr:row>
                <xdr:rowOff>60960</xdr:rowOff>
              </from>
              <to>
                <xdr:col>1</xdr:col>
                <xdr:colOff>777240</xdr:colOff>
                <xdr:row>11</xdr:row>
                <xdr:rowOff>137160</xdr:rowOff>
              </to>
            </anchor>
          </controlPr>
        </control>
      </mc:Choice>
      <mc:Fallback>
        <control shapeId="13314" r:id="rId28" name="datecd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45"/>
  <sheetViews>
    <sheetView showGridLines="0" tabSelected="1" topLeftCell="A7" workbookViewId="0">
      <selection activeCell="K22" sqref="K22"/>
    </sheetView>
  </sheetViews>
  <sheetFormatPr baseColWidth="10" defaultColWidth="11.44140625" defaultRowHeight="14.4" x14ac:dyDescent="0.3"/>
  <sheetData>
    <row r="1" s="6" customFormat="1" x14ac:dyDescent="0.3"/>
    <row r="2" s="6" customFormat="1" x14ac:dyDescent="0.3"/>
    <row r="3" s="6" customFormat="1" x14ac:dyDescent="0.3"/>
    <row r="4" s="6" customFormat="1" x14ac:dyDescent="0.3"/>
    <row r="5" s="6" customFormat="1" x14ac:dyDescent="0.3"/>
    <row r="6" s="6" customFormat="1" x14ac:dyDescent="0.3"/>
    <row r="7" s="6" customFormat="1" x14ac:dyDescent="0.3"/>
    <row r="8" s="6" customFormat="1" x14ac:dyDescent="0.3"/>
    <row r="9" s="6" customFormat="1" x14ac:dyDescent="0.3"/>
    <row r="10" s="6" customFormat="1" x14ac:dyDescent="0.3"/>
    <row r="11" s="6" customFormat="1" x14ac:dyDescent="0.3"/>
    <row r="12" s="6" customFormat="1" x14ac:dyDescent="0.3"/>
    <row r="13" s="6" customFormat="1" x14ac:dyDescent="0.3"/>
    <row r="14" s="6" customFormat="1" x14ac:dyDescent="0.3"/>
    <row r="15" s="6" customFormat="1" x14ac:dyDescent="0.3"/>
    <row r="16" s="6" customFormat="1" x14ac:dyDescent="0.3"/>
    <row r="17" s="6" customFormat="1" x14ac:dyDescent="0.3"/>
    <row r="18" s="6" customFormat="1" x14ac:dyDescent="0.3"/>
    <row r="19" s="6" customFormat="1" x14ac:dyDescent="0.3"/>
    <row r="20" s="6" customFormat="1" x14ac:dyDescent="0.3"/>
    <row r="21" s="6" customFormat="1" x14ac:dyDescent="0.3"/>
    <row r="22" s="6" customFormat="1" x14ac:dyDescent="0.3"/>
    <row r="23" s="6" customFormat="1" x14ac:dyDescent="0.3"/>
    <row r="24" s="6" customFormat="1" x14ac:dyDescent="0.3"/>
    <row r="25" s="6" customFormat="1" x14ac:dyDescent="0.3"/>
    <row r="26" s="6" customFormat="1" x14ac:dyDescent="0.3"/>
    <row r="27" s="6" customFormat="1" x14ac:dyDescent="0.3"/>
    <row r="28" s="6" customFormat="1" x14ac:dyDescent="0.3"/>
    <row r="29" s="6" customFormat="1" x14ac:dyDescent="0.3"/>
    <row r="30" s="6" customFormat="1" x14ac:dyDescent="0.3"/>
    <row r="31" s="6" customFormat="1" x14ac:dyDescent="0.3"/>
    <row r="32" s="6" customFormat="1" x14ac:dyDescent="0.3"/>
    <row r="33" s="6" customFormat="1" x14ac:dyDescent="0.3"/>
    <row r="34" s="6" customFormat="1" x14ac:dyDescent="0.3"/>
    <row r="35" s="6" customFormat="1" x14ac:dyDescent="0.3"/>
    <row r="36" s="6" customFormat="1" x14ac:dyDescent="0.3"/>
    <row r="37" s="6" customFormat="1" x14ac:dyDescent="0.3"/>
    <row r="38" s="6" customFormat="1" x14ac:dyDescent="0.3"/>
    <row r="39" s="6" customFormat="1" x14ac:dyDescent="0.3"/>
    <row r="40" s="6" customFormat="1" x14ac:dyDescent="0.3"/>
    <row r="41" s="6" customFormat="1" x14ac:dyDescent="0.3"/>
    <row r="42" s="6" customFormat="1" x14ac:dyDescent="0.3"/>
    <row r="43" s="6" customFormat="1" x14ac:dyDescent="0.3"/>
    <row r="44" s="6" customFormat="1" x14ac:dyDescent="0.3"/>
    <row r="45" s="6" customFormat="1" x14ac:dyDescent="0.3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7665" r:id="rId3" name="Label1">
          <controlPr defaultSize="0" autoLine="0" r:id="rId4">
            <anchor moveWithCells="1">
              <from>
                <xdr:col>0</xdr:col>
                <xdr:colOff>60960</xdr:colOff>
                <xdr:row>14</xdr:row>
                <xdr:rowOff>7620</xdr:rowOff>
              </from>
              <to>
                <xdr:col>1</xdr:col>
                <xdr:colOff>510540</xdr:colOff>
                <xdr:row>15</xdr:row>
                <xdr:rowOff>83820</xdr:rowOff>
              </to>
            </anchor>
          </controlPr>
        </control>
      </mc:Choice>
      <mc:Fallback>
        <control shapeId="27665" r:id="rId3" name="Label1"/>
      </mc:Fallback>
    </mc:AlternateContent>
    <mc:AlternateContent xmlns:mc="http://schemas.openxmlformats.org/markup-compatibility/2006">
      <mc:Choice Requires="x14">
        <control shapeId="27666" r:id="rId5" name="Label2">
          <controlPr defaultSize="0" autoLine="0" r:id="rId6">
            <anchor moveWithCells="1">
              <from>
                <xdr:col>0</xdr:col>
                <xdr:colOff>0</xdr:colOff>
                <xdr:row>22</xdr:row>
                <xdr:rowOff>30480</xdr:rowOff>
              </from>
              <to>
                <xdr:col>1</xdr:col>
                <xdr:colOff>579120</xdr:colOff>
                <xdr:row>23</xdr:row>
                <xdr:rowOff>106680</xdr:rowOff>
              </to>
            </anchor>
          </controlPr>
        </control>
      </mc:Choice>
      <mc:Fallback>
        <control shapeId="27666" r:id="rId5" name="Label2"/>
      </mc:Fallback>
    </mc:AlternateContent>
    <mc:AlternateContent xmlns:mc="http://schemas.openxmlformats.org/markup-compatibility/2006">
      <mc:Choice Requires="x14">
        <control shapeId="27667" r:id="rId7" name="Label3">
          <controlPr defaultSize="0" autoLine="0" r:id="rId8">
            <anchor moveWithCells="1">
              <from>
                <xdr:col>0</xdr:col>
                <xdr:colOff>0</xdr:colOff>
                <xdr:row>23</xdr:row>
                <xdr:rowOff>137160</xdr:rowOff>
              </from>
              <to>
                <xdr:col>1</xdr:col>
                <xdr:colOff>441960</xdr:colOff>
                <xdr:row>25</xdr:row>
                <xdr:rowOff>30480</xdr:rowOff>
              </to>
            </anchor>
          </controlPr>
        </control>
      </mc:Choice>
      <mc:Fallback>
        <control shapeId="27667" r:id="rId7" name="Label3"/>
      </mc:Fallback>
    </mc:AlternateContent>
    <mc:AlternateContent xmlns:mc="http://schemas.openxmlformats.org/markup-compatibility/2006">
      <mc:Choice Requires="x14">
        <control shapeId="27668" r:id="rId9" name="Label4">
          <controlPr defaultSize="0" autoLine="0" r:id="rId10">
            <anchor moveWithCells="1">
              <from>
                <xdr:col>0</xdr:col>
                <xdr:colOff>30480</xdr:colOff>
                <xdr:row>15</xdr:row>
                <xdr:rowOff>152400</xdr:rowOff>
              </from>
              <to>
                <xdr:col>1</xdr:col>
                <xdr:colOff>472440</xdr:colOff>
                <xdr:row>17</xdr:row>
                <xdr:rowOff>45720</xdr:rowOff>
              </to>
            </anchor>
          </controlPr>
        </control>
      </mc:Choice>
      <mc:Fallback>
        <control shapeId="27668" r:id="rId9" name="Label4"/>
      </mc:Fallback>
    </mc:AlternateContent>
    <mc:AlternateContent xmlns:mc="http://schemas.openxmlformats.org/markup-compatibility/2006">
      <mc:Choice Requires="x14">
        <control shapeId="27669" r:id="rId11" name="Label5">
          <controlPr defaultSize="0" autoLine="0" r:id="rId12">
            <anchor moveWithCells="1">
              <from>
                <xdr:col>0</xdr:col>
                <xdr:colOff>22860</xdr:colOff>
                <xdr:row>20</xdr:row>
                <xdr:rowOff>99060</xdr:rowOff>
              </from>
              <to>
                <xdr:col>2</xdr:col>
                <xdr:colOff>220980</xdr:colOff>
                <xdr:row>21</xdr:row>
                <xdr:rowOff>175260</xdr:rowOff>
              </to>
            </anchor>
          </controlPr>
        </control>
      </mc:Choice>
      <mc:Fallback>
        <control shapeId="27669" r:id="rId11" name="Label5"/>
      </mc:Fallback>
    </mc:AlternateContent>
    <mc:AlternateContent xmlns:mc="http://schemas.openxmlformats.org/markup-compatibility/2006">
      <mc:Choice Requires="x14">
        <control shapeId="27670" r:id="rId13" name="Label6">
          <controlPr defaultSize="0" autoLine="0" r:id="rId14">
            <anchor moveWithCells="1">
              <from>
                <xdr:col>0</xdr:col>
                <xdr:colOff>38100</xdr:colOff>
                <xdr:row>19</xdr:row>
                <xdr:rowOff>22860</xdr:rowOff>
              </from>
              <to>
                <xdr:col>1</xdr:col>
                <xdr:colOff>480060</xdr:colOff>
                <xdr:row>20</xdr:row>
                <xdr:rowOff>99060</xdr:rowOff>
              </to>
            </anchor>
          </controlPr>
        </control>
      </mc:Choice>
      <mc:Fallback>
        <control shapeId="27670" r:id="rId13" name="Label6"/>
      </mc:Fallback>
    </mc:AlternateContent>
    <mc:AlternateContent xmlns:mc="http://schemas.openxmlformats.org/markup-compatibility/2006">
      <mc:Choice Requires="x14">
        <control shapeId="27671" r:id="rId15" name="Label7">
          <controlPr defaultSize="0" autoLine="0" r:id="rId16">
            <anchor moveWithCells="1">
              <from>
                <xdr:col>0</xdr:col>
                <xdr:colOff>45720</xdr:colOff>
                <xdr:row>17</xdr:row>
                <xdr:rowOff>83820</xdr:rowOff>
              </from>
              <to>
                <xdr:col>1</xdr:col>
                <xdr:colOff>495300</xdr:colOff>
                <xdr:row>18</xdr:row>
                <xdr:rowOff>160020</xdr:rowOff>
              </to>
            </anchor>
          </controlPr>
        </control>
      </mc:Choice>
      <mc:Fallback>
        <control shapeId="27671" r:id="rId15" name="Label7"/>
      </mc:Fallback>
    </mc:AlternateContent>
    <mc:AlternateContent xmlns:mc="http://schemas.openxmlformats.org/markup-compatibility/2006">
      <mc:Choice Requires="x14">
        <control shapeId="27672" r:id="rId17" name="TextBox1">
          <controlPr defaultSize="0" autoLine="0" r:id="rId18">
            <anchor moveWithCells="1">
              <from>
                <xdr:col>2</xdr:col>
                <xdr:colOff>38100</xdr:colOff>
                <xdr:row>15</xdr:row>
                <xdr:rowOff>99060</xdr:rowOff>
              </from>
              <to>
                <xdr:col>3</xdr:col>
                <xdr:colOff>769620</xdr:colOff>
                <xdr:row>17</xdr:row>
                <xdr:rowOff>0</xdr:rowOff>
              </to>
            </anchor>
          </controlPr>
        </control>
      </mc:Choice>
      <mc:Fallback>
        <control shapeId="27672" r:id="rId17" name="TextBox1"/>
      </mc:Fallback>
    </mc:AlternateContent>
    <mc:AlternateContent xmlns:mc="http://schemas.openxmlformats.org/markup-compatibility/2006">
      <mc:Choice Requires="x14">
        <control shapeId="27673" r:id="rId19" name="TextBox2">
          <controlPr defaultSize="0" autoLine="0" r:id="rId20">
            <anchor moveWithCells="1">
              <from>
                <xdr:col>2</xdr:col>
                <xdr:colOff>38100</xdr:colOff>
                <xdr:row>13</xdr:row>
                <xdr:rowOff>152400</xdr:rowOff>
              </from>
              <to>
                <xdr:col>3</xdr:col>
                <xdr:colOff>769620</xdr:colOff>
                <xdr:row>15</xdr:row>
                <xdr:rowOff>53340</xdr:rowOff>
              </to>
            </anchor>
          </controlPr>
        </control>
      </mc:Choice>
      <mc:Fallback>
        <control shapeId="27673" r:id="rId19" name="TextBox2"/>
      </mc:Fallback>
    </mc:AlternateContent>
    <mc:AlternateContent xmlns:mc="http://schemas.openxmlformats.org/markup-compatibility/2006">
      <mc:Choice Requires="x14">
        <control shapeId="27674" r:id="rId21" name="TextBox3">
          <controlPr defaultSize="0" autoLine="0" r:id="rId18">
            <anchor moveWithCells="1">
              <from>
                <xdr:col>2</xdr:col>
                <xdr:colOff>38100</xdr:colOff>
                <xdr:row>17</xdr:row>
                <xdr:rowOff>30480</xdr:rowOff>
              </from>
              <to>
                <xdr:col>3</xdr:col>
                <xdr:colOff>769620</xdr:colOff>
                <xdr:row>18</xdr:row>
                <xdr:rowOff>114300</xdr:rowOff>
              </to>
            </anchor>
          </controlPr>
        </control>
      </mc:Choice>
      <mc:Fallback>
        <control shapeId="27674" r:id="rId21" name="TextBox3"/>
      </mc:Fallback>
    </mc:AlternateContent>
    <mc:AlternateContent xmlns:mc="http://schemas.openxmlformats.org/markup-compatibility/2006">
      <mc:Choice Requires="x14">
        <control shapeId="27675" r:id="rId22" name="TextBox4">
          <controlPr defaultSize="0" autoLine="0" r:id="rId18">
            <anchor moveWithCells="1">
              <from>
                <xdr:col>2</xdr:col>
                <xdr:colOff>38100</xdr:colOff>
                <xdr:row>18</xdr:row>
                <xdr:rowOff>152400</xdr:rowOff>
              </from>
              <to>
                <xdr:col>3</xdr:col>
                <xdr:colOff>769620</xdr:colOff>
                <xdr:row>20</xdr:row>
                <xdr:rowOff>53340</xdr:rowOff>
              </to>
            </anchor>
          </controlPr>
        </control>
      </mc:Choice>
      <mc:Fallback>
        <control shapeId="27675" r:id="rId22" name="TextBox4"/>
      </mc:Fallback>
    </mc:AlternateContent>
    <mc:AlternateContent xmlns:mc="http://schemas.openxmlformats.org/markup-compatibility/2006">
      <mc:Choice Requires="x14">
        <control shapeId="27676" r:id="rId23" name="TextBox5">
          <controlPr defaultSize="0" autoLine="0" r:id="rId18">
            <anchor moveWithCells="1">
              <from>
                <xdr:col>2</xdr:col>
                <xdr:colOff>30480</xdr:colOff>
                <xdr:row>23</xdr:row>
                <xdr:rowOff>137160</xdr:rowOff>
              </from>
              <to>
                <xdr:col>3</xdr:col>
                <xdr:colOff>762000</xdr:colOff>
                <xdr:row>25</xdr:row>
                <xdr:rowOff>38100</xdr:rowOff>
              </to>
            </anchor>
          </controlPr>
        </control>
      </mc:Choice>
      <mc:Fallback>
        <control shapeId="27676" r:id="rId23" name="TextBox5"/>
      </mc:Fallback>
    </mc:AlternateContent>
    <mc:AlternateContent xmlns:mc="http://schemas.openxmlformats.org/markup-compatibility/2006">
      <mc:Choice Requires="x14">
        <control shapeId="27677" r:id="rId24" name="TextBox6">
          <controlPr defaultSize="0" autoLine="0" r:id="rId18">
            <anchor moveWithCells="1">
              <from>
                <xdr:col>2</xdr:col>
                <xdr:colOff>38100</xdr:colOff>
                <xdr:row>20</xdr:row>
                <xdr:rowOff>76200</xdr:rowOff>
              </from>
              <to>
                <xdr:col>3</xdr:col>
                <xdr:colOff>769620</xdr:colOff>
                <xdr:row>21</xdr:row>
                <xdr:rowOff>160020</xdr:rowOff>
              </to>
            </anchor>
          </controlPr>
        </control>
      </mc:Choice>
      <mc:Fallback>
        <control shapeId="27677" r:id="rId24" name="TextBox6"/>
      </mc:Fallback>
    </mc:AlternateContent>
    <mc:AlternateContent xmlns:mc="http://schemas.openxmlformats.org/markup-compatibility/2006">
      <mc:Choice Requires="x14">
        <control shapeId="27678" r:id="rId25" name="TextBox7">
          <controlPr defaultSize="0" autoLine="0" r:id="rId18">
            <anchor moveWithCells="1">
              <from>
                <xdr:col>2</xdr:col>
                <xdr:colOff>30480</xdr:colOff>
                <xdr:row>22</xdr:row>
                <xdr:rowOff>7620</xdr:rowOff>
              </from>
              <to>
                <xdr:col>3</xdr:col>
                <xdr:colOff>762000</xdr:colOff>
                <xdr:row>23</xdr:row>
                <xdr:rowOff>91440</xdr:rowOff>
              </to>
            </anchor>
          </controlPr>
        </control>
      </mc:Choice>
      <mc:Fallback>
        <control shapeId="27678" r:id="rId25" name="TextBox7"/>
      </mc:Fallback>
    </mc:AlternateContent>
    <mc:AlternateContent xmlns:mc="http://schemas.openxmlformats.org/markup-compatibility/2006">
      <mc:Choice Requires="x14">
        <control shapeId="27679" r:id="rId26" name="ComboBox1">
          <controlPr defaultSize="0" autoLine="0" listFillRange="Feuil12!A13:A20" r:id="rId27">
            <anchor moveWithCells="1">
              <from>
                <xdr:col>0</xdr:col>
                <xdr:colOff>76200</xdr:colOff>
                <xdr:row>8</xdr:row>
                <xdr:rowOff>83820</xdr:rowOff>
              </from>
              <to>
                <xdr:col>3</xdr:col>
                <xdr:colOff>358140</xdr:colOff>
                <xdr:row>10</xdr:row>
                <xdr:rowOff>106680</xdr:rowOff>
              </to>
            </anchor>
          </controlPr>
        </control>
      </mc:Choice>
      <mc:Fallback>
        <control shapeId="27679" r:id="rId26" name="ComboBox1"/>
      </mc:Fallback>
    </mc:AlternateContent>
    <mc:AlternateContent xmlns:mc="http://schemas.openxmlformats.org/markup-compatibility/2006">
      <mc:Choice Requires="x14">
        <control shapeId="27680" r:id="rId28" name="CommandButton1">
          <controlPr defaultSize="0" autoLine="0" r:id="rId29">
            <anchor moveWithCells="1">
              <from>
                <xdr:col>2</xdr:col>
                <xdr:colOff>160020</xdr:colOff>
                <xdr:row>26</xdr:row>
                <xdr:rowOff>22860</xdr:rowOff>
              </from>
              <to>
                <xdr:col>3</xdr:col>
                <xdr:colOff>647700</xdr:colOff>
                <xdr:row>27</xdr:row>
                <xdr:rowOff>167640</xdr:rowOff>
              </to>
            </anchor>
          </controlPr>
        </control>
      </mc:Choice>
      <mc:Fallback>
        <control shapeId="27680" r:id="rId28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50"/>
  <sheetViews>
    <sheetView workbookViewId="0">
      <selection activeCell="I5" sqref="I5"/>
    </sheetView>
  </sheetViews>
  <sheetFormatPr baseColWidth="10" defaultColWidth="11.44140625" defaultRowHeight="14.4" x14ac:dyDescent="0.3"/>
  <cols>
    <col min="1" max="1" width="11.44140625" style="13"/>
    <col min="2" max="2" width="20.33203125" style="13" customWidth="1"/>
    <col min="3" max="3" width="11.44140625" style="13"/>
    <col min="4" max="4" width="22.6640625" style="13" customWidth="1"/>
    <col min="5" max="5" width="21.6640625" style="13" customWidth="1"/>
    <col min="6" max="6" width="15.6640625" style="13" customWidth="1"/>
    <col min="7" max="7" width="28.109375" style="13" customWidth="1"/>
    <col min="8" max="8" width="15.33203125" style="13" customWidth="1"/>
    <col min="9" max="9" width="15.44140625" style="13" customWidth="1"/>
    <col min="10" max="10" width="11.44140625" style="13"/>
    <col min="11" max="11" width="17.109375" style="13" customWidth="1"/>
    <col min="12" max="16384" width="11.44140625" style="13"/>
  </cols>
  <sheetData>
    <row r="1" spans="1:12" x14ac:dyDescent="0.3">
      <c r="C1" s="27" t="s">
        <v>57</v>
      </c>
      <c r="D1" s="27"/>
      <c r="E1" s="27"/>
      <c r="F1" s="27"/>
      <c r="G1" s="27"/>
      <c r="H1" s="27"/>
    </row>
    <row r="2" spans="1:12" x14ac:dyDescent="0.3">
      <c r="C2" s="27"/>
      <c r="D2" s="27"/>
      <c r="E2" s="27"/>
      <c r="F2" s="27"/>
      <c r="G2" s="27"/>
      <c r="H2" s="27"/>
    </row>
    <row r="3" spans="1:12" x14ac:dyDescent="0.3">
      <c r="C3" s="27"/>
      <c r="D3" s="27"/>
      <c r="E3" s="27"/>
      <c r="F3" s="27"/>
      <c r="G3" s="27"/>
      <c r="H3" s="27"/>
    </row>
    <row r="4" spans="1:12" x14ac:dyDescent="0.3">
      <c r="C4" s="27"/>
      <c r="D4" s="27"/>
      <c r="E4" s="27"/>
      <c r="F4" s="27"/>
      <c r="G4" s="27"/>
      <c r="H4" s="27"/>
    </row>
    <row r="8" spans="1:12" ht="14.4" customHeight="1" x14ac:dyDescent="0.3">
      <c r="H8" s="28"/>
      <c r="I8" s="29" t="s">
        <v>39</v>
      </c>
      <c r="J8" s="30"/>
      <c r="K8" s="30"/>
      <c r="L8" s="30"/>
    </row>
    <row r="9" spans="1:12" ht="14.4" customHeight="1" x14ac:dyDescent="0.3">
      <c r="A9" s="14"/>
      <c r="H9" s="31"/>
      <c r="I9" s="30"/>
      <c r="J9" s="30"/>
      <c r="K9" s="30"/>
      <c r="L9" s="30"/>
    </row>
    <row r="10" spans="1:12" x14ac:dyDescent="0.3">
      <c r="A10" s="13" t="s">
        <v>62</v>
      </c>
      <c r="B10" s="13" t="s">
        <v>3</v>
      </c>
      <c r="C10" s="13" t="s">
        <v>5</v>
      </c>
      <c r="D10" s="13" t="s">
        <v>4</v>
      </c>
      <c r="E10" s="13" t="s">
        <v>11</v>
      </c>
      <c r="F10" s="13" t="s">
        <v>10</v>
      </c>
      <c r="G10" s="13" t="s">
        <v>6</v>
      </c>
      <c r="H10" s="13" t="s">
        <v>116</v>
      </c>
      <c r="I10" s="32" t="s">
        <v>30</v>
      </c>
      <c r="J10" s="32" t="s">
        <v>33</v>
      </c>
      <c r="K10" s="32" t="s">
        <v>31</v>
      </c>
      <c r="L10" s="32" t="s">
        <v>32</v>
      </c>
    </row>
    <row r="11" spans="1:12" x14ac:dyDescent="0.3">
      <c r="A11" s="14">
        <v>45507</v>
      </c>
      <c r="B11" s="13">
        <v>11</v>
      </c>
      <c r="C11" s="13">
        <v>11</v>
      </c>
      <c r="D11" s="13">
        <v>11</v>
      </c>
      <c r="E11" s="13">
        <v>11</v>
      </c>
      <c r="F11" s="13">
        <v>11</v>
      </c>
      <c r="G11" s="13">
        <v>11</v>
      </c>
      <c r="H11" s="13">
        <f ca="1">IF(B11="","",IF(F11="","attente affutage",IF(G11="","attente controle",IF(H11="","attente expedition",IF(F11+G11+H11="","attente expedition","expedié")))))</f>
        <v>0</v>
      </c>
    </row>
    <row r="12" spans="1:12" x14ac:dyDescent="0.3">
      <c r="A12" s="14">
        <v>45507</v>
      </c>
    </row>
    <row r="13" spans="1:12" x14ac:dyDescent="0.3">
      <c r="A13" s="14">
        <v>45507</v>
      </c>
      <c r="B13" s="13">
        <v>444</v>
      </c>
      <c r="C13" s="13">
        <v>444</v>
      </c>
      <c r="D13" s="13">
        <v>444</v>
      </c>
      <c r="E13" s="13">
        <v>4</v>
      </c>
      <c r="F13" s="13">
        <v>4</v>
      </c>
      <c r="G13" s="13">
        <v>4</v>
      </c>
    </row>
    <row r="14" spans="1:12" x14ac:dyDescent="0.3">
      <c r="A14" s="14">
        <v>45507</v>
      </c>
      <c r="D14" s="13">
        <v>7</v>
      </c>
    </row>
    <row r="15" spans="1:12" x14ac:dyDescent="0.3">
      <c r="A15" s="14">
        <v>45507</v>
      </c>
    </row>
    <row r="16" spans="1:12" x14ac:dyDescent="0.3">
      <c r="A16" s="14">
        <v>45507</v>
      </c>
    </row>
    <row r="17" spans="1:7" x14ac:dyDescent="0.3">
      <c r="A17" s="14">
        <v>45507</v>
      </c>
      <c r="B17" s="13">
        <v>123</v>
      </c>
      <c r="C17" s="13" t="s">
        <v>67</v>
      </c>
      <c r="D17" s="13" t="s">
        <v>68</v>
      </c>
      <c r="E17" s="13" t="s">
        <v>68</v>
      </c>
      <c r="F17" s="13" t="s">
        <v>68</v>
      </c>
      <c r="G17" s="13">
        <v>23</v>
      </c>
    </row>
    <row r="18" spans="1:7" x14ac:dyDescent="0.3">
      <c r="A18" s="14">
        <v>45507</v>
      </c>
      <c r="B18" s="13" t="s">
        <v>67</v>
      </c>
      <c r="C18" s="13">
        <v>255</v>
      </c>
      <c r="D18" s="13" t="s">
        <v>68</v>
      </c>
      <c r="E18" s="13">
        <v>255</v>
      </c>
      <c r="F18" s="13">
        <v>255</v>
      </c>
      <c r="G18" s="13">
        <v>255</v>
      </c>
    </row>
    <row r="19" spans="1:7" x14ac:dyDescent="0.3">
      <c r="A19" s="14">
        <v>45507</v>
      </c>
    </row>
    <row r="20" spans="1:7" x14ac:dyDescent="0.3">
      <c r="A20" s="14">
        <v>45507</v>
      </c>
    </row>
    <row r="21" spans="1:7" x14ac:dyDescent="0.3">
      <c r="A21" s="14">
        <v>45507</v>
      </c>
      <c r="D21" s="13">
        <v>444</v>
      </c>
    </row>
    <row r="22" spans="1:7" x14ac:dyDescent="0.3">
      <c r="A22" s="14">
        <v>45507</v>
      </c>
    </row>
    <row r="23" spans="1:7" x14ac:dyDescent="0.3">
      <c r="A23" s="14">
        <v>45507</v>
      </c>
      <c r="B23" s="13" t="s">
        <v>72</v>
      </c>
      <c r="C23" s="13" t="s">
        <v>73</v>
      </c>
      <c r="D23" s="13" t="s">
        <v>74</v>
      </c>
      <c r="E23" s="13" t="s">
        <v>75</v>
      </c>
      <c r="F23" s="13" t="s">
        <v>76</v>
      </c>
      <c r="G23" s="13" t="s">
        <v>77</v>
      </c>
    </row>
    <row r="24" spans="1:7" x14ac:dyDescent="0.3">
      <c r="A24" s="14">
        <v>45507</v>
      </c>
    </row>
    <row r="25" spans="1:7" x14ac:dyDescent="0.3">
      <c r="A25" s="14">
        <v>45507</v>
      </c>
    </row>
    <row r="26" spans="1:7" x14ac:dyDescent="0.3">
      <c r="A26" s="14">
        <v>45507</v>
      </c>
    </row>
    <row r="27" spans="1:7" x14ac:dyDescent="0.3">
      <c r="A27" s="14">
        <v>45507</v>
      </c>
    </row>
    <row r="28" spans="1:7" x14ac:dyDescent="0.3">
      <c r="A28" s="14">
        <v>45507</v>
      </c>
    </row>
    <row r="29" spans="1:7" x14ac:dyDescent="0.3">
      <c r="A29" s="14">
        <v>45507</v>
      </c>
    </row>
    <row r="30" spans="1:7" x14ac:dyDescent="0.3">
      <c r="A30" s="14">
        <v>45507</v>
      </c>
    </row>
    <row r="31" spans="1:7" x14ac:dyDescent="0.3">
      <c r="A31" s="14">
        <v>45507</v>
      </c>
    </row>
    <row r="32" spans="1:7" x14ac:dyDescent="0.3">
      <c r="A32" s="14">
        <v>45507</v>
      </c>
      <c r="B32" s="13" t="s">
        <v>78</v>
      </c>
      <c r="C32" s="13" t="s">
        <v>78</v>
      </c>
      <c r="E32" s="13" t="s">
        <v>78</v>
      </c>
      <c r="F32" s="13" t="s">
        <v>78</v>
      </c>
      <c r="G32" s="13" t="s">
        <v>78</v>
      </c>
    </row>
    <row r="33" spans="1:7" x14ac:dyDescent="0.3">
      <c r="A33" s="14">
        <v>45507</v>
      </c>
      <c r="B33" s="13" t="s">
        <v>74</v>
      </c>
      <c r="C33" s="13" t="s">
        <v>74</v>
      </c>
      <c r="E33" s="13" t="s">
        <v>74</v>
      </c>
      <c r="F33" s="13" t="s">
        <v>74</v>
      </c>
      <c r="G33" s="13" t="s">
        <v>74</v>
      </c>
    </row>
    <row r="34" spans="1:7" x14ac:dyDescent="0.3">
      <c r="A34" s="14">
        <v>45507</v>
      </c>
      <c r="B34" s="13" t="s">
        <v>79</v>
      </c>
      <c r="C34" s="13" t="s">
        <v>74</v>
      </c>
      <c r="D34" s="13" t="s">
        <v>129</v>
      </c>
      <c r="E34" s="13" t="s">
        <v>130</v>
      </c>
      <c r="F34" s="13" t="s">
        <v>131</v>
      </c>
      <c r="G34" s="13" t="s">
        <v>132</v>
      </c>
    </row>
    <row r="35" spans="1:7" x14ac:dyDescent="0.3">
      <c r="A35" s="14">
        <v>45507</v>
      </c>
      <c r="B35" s="13">
        <v>999</v>
      </c>
      <c r="C35" s="13">
        <v>999</v>
      </c>
      <c r="E35" s="13">
        <v>999</v>
      </c>
      <c r="F35" s="13">
        <v>999</v>
      </c>
      <c r="G35" s="13">
        <v>999</v>
      </c>
    </row>
    <row r="36" spans="1:7" x14ac:dyDescent="0.3">
      <c r="A36" s="14">
        <v>45507</v>
      </c>
      <c r="B36" s="13">
        <v>77</v>
      </c>
      <c r="C36" s="13">
        <v>77</v>
      </c>
      <c r="E36" s="13">
        <v>77</v>
      </c>
      <c r="F36" s="13">
        <v>77</v>
      </c>
      <c r="G36" s="13">
        <v>77</v>
      </c>
    </row>
    <row r="37" spans="1:7" x14ac:dyDescent="0.3">
      <c r="A37" s="14">
        <v>45507</v>
      </c>
      <c r="B37" s="13">
        <v>77</v>
      </c>
      <c r="C37" s="13">
        <v>77</v>
      </c>
      <c r="E37" s="13">
        <v>77</v>
      </c>
      <c r="F37" s="13">
        <v>77</v>
      </c>
      <c r="G37" s="13">
        <v>77</v>
      </c>
    </row>
    <row r="38" spans="1:7" x14ac:dyDescent="0.3">
      <c r="A38" s="14">
        <v>45507</v>
      </c>
      <c r="B38" s="13">
        <v>66</v>
      </c>
      <c r="C38" s="13">
        <v>66</v>
      </c>
      <c r="D38" s="13">
        <v>66</v>
      </c>
      <c r="E38" s="13">
        <v>66</v>
      </c>
      <c r="F38" s="13">
        <v>66</v>
      </c>
      <c r="G38" s="13">
        <v>66</v>
      </c>
    </row>
    <row r="39" spans="1:7" x14ac:dyDescent="0.3">
      <c r="A39" s="14">
        <v>45507</v>
      </c>
      <c r="B39" s="13">
        <v>1</v>
      </c>
      <c r="C39" s="13">
        <v>2</v>
      </c>
      <c r="D39" s="13">
        <v>3</v>
      </c>
      <c r="E39" s="13">
        <v>4</v>
      </c>
      <c r="F39" s="13">
        <v>5</v>
      </c>
      <c r="G39" s="13">
        <v>6</v>
      </c>
    </row>
    <row r="40" spans="1:7" x14ac:dyDescent="0.3">
      <c r="A40" s="14">
        <v>45507</v>
      </c>
      <c r="B40" s="13">
        <v>55</v>
      </c>
      <c r="C40" s="13">
        <v>55</v>
      </c>
    </row>
    <row r="41" spans="1:7" x14ac:dyDescent="0.3">
      <c r="A41" s="14">
        <v>45507</v>
      </c>
      <c r="B41" s="13">
        <v>33</v>
      </c>
      <c r="C41" s="13">
        <v>66</v>
      </c>
    </row>
    <row r="42" spans="1:7" x14ac:dyDescent="0.3">
      <c r="A42" s="14">
        <v>45507</v>
      </c>
      <c r="B42" s="13">
        <v>66</v>
      </c>
      <c r="C42" s="13">
        <v>66</v>
      </c>
    </row>
    <row r="43" spans="1:7" x14ac:dyDescent="0.3">
      <c r="A43" s="14">
        <v>45507</v>
      </c>
      <c r="B43" s="13">
        <v>6666</v>
      </c>
    </row>
    <row r="44" spans="1:7" x14ac:dyDescent="0.3">
      <c r="A44" s="14">
        <v>45359</v>
      </c>
      <c r="B44" s="13" t="s">
        <v>79</v>
      </c>
      <c r="C44" s="13" t="s">
        <v>74</v>
      </c>
      <c r="D44" s="13" t="s">
        <v>129</v>
      </c>
      <c r="E44" s="13" t="s">
        <v>130</v>
      </c>
      <c r="F44" s="13" t="s">
        <v>131</v>
      </c>
      <c r="G44" s="13" t="s">
        <v>132</v>
      </c>
    </row>
    <row r="45" spans="1:7" x14ac:dyDescent="0.3">
      <c r="A45" s="14">
        <v>45359</v>
      </c>
      <c r="B45" s="13" t="s">
        <v>79</v>
      </c>
      <c r="C45" s="13" t="s">
        <v>74</v>
      </c>
      <c r="D45" s="13" t="s">
        <v>129</v>
      </c>
      <c r="E45" s="13" t="s">
        <v>130</v>
      </c>
      <c r="F45" s="13" t="s">
        <v>131</v>
      </c>
      <c r="G45" s="13" t="s">
        <v>132</v>
      </c>
    </row>
    <row r="46" spans="1:7" x14ac:dyDescent="0.3">
      <c r="A46" s="14">
        <v>45359</v>
      </c>
      <c r="B46" s="13" t="s">
        <v>79</v>
      </c>
      <c r="C46" s="13" t="s">
        <v>74</v>
      </c>
      <c r="D46" s="13" t="s">
        <v>129</v>
      </c>
      <c r="E46" s="13" t="s">
        <v>130</v>
      </c>
      <c r="F46" s="13" t="s">
        <v>131</v>
      </c>
      <c r="G46" s="13" t="s">
        <v>132</v>
      </c>
    </row>
    <row r="47" spans="1:7" x14ac:dyDescent="0.3">
      <c r="A47" s="14">
        <v>45359</v>
      </c>
      <c r="B47" s="13" t="s">
        <v>79</v>
      </c>
      <c r="C47" s="13" t="s">
        <v>74</v>
      </c>
      <c r="D47" s="13" t="s">
        <v>129</v>
      </c>
      <c r="E47" s="13" t="s">
        <v>130</v>
      </c>
      <c r="F47" s="13" t="s">
        <v>131</v>
      </c>
      <c r="G47" s="13" t="s">
        <v>132</v>
      </c>
    </row>
    <row r="48" spans="1:7" x14ac:dyDescent="0.3">
      <c r="A48" s="14">
        <v>45359</v>
      </c>
      <c r="B48" s="13" t="s">
        <v>79</v>
      </c>
      <c r="C48" s="13" t="s">
        <v>74</v>
      </c>
      <c r="D48" s="13" t="s">
        <v>129</v>
      </c>
      <c r="E48" s="13" t="s">
        <v>130</v>
      </c>
      <c r="F48" s="13" t="s">
        <v>131</v>
      </c>
      <c r="G48" s="13" t="s">
        <v>132</v>
      </c>
    </row>
    <row r="49" spans="1:7" x14ac:dyDescent="0.3">
      <c r="A49" s="14">
        <v>45359</v>
      </c>
      <c r="B49" s="13" t="s">
        <v>79</v>
      </c>
      <c r="C49" s="13" t="s">
        <v>74</v>
      </c>
      <c r="D49" s="13" t="s">
        <v>129</v>
      </c>
      <c r="E49" s="13" t="s">
        <v>130</v>
      </c>
      <c r="F49" s="13" t="s">
        <v>131</v>
      </c>
      <c r="G49" s="13" t="s">
        <v>132</v>
      </c>
    </row>
    <row r="50" spans="1:7" x14ac:dyDescent="0.3">
      <c r="A50" s="33"/>
      <c r="B50" s="13" t="s">
        <v>133</v>
      </c>
      <c r="C50" s="13">
        <v>550885</v>
      </c>
      <c r="D50" s="13" t="s">
        <v>134</v>
      </c>
      <c r="E50" s="13" t="s">
        <v>134</v>
      </c>
      <c r="G50" s="13">
        <v>10</v>
      </c>
    </row>
  </sheetData>
  <mergeCells count="2">
    <mergeCell ref="I8:L9"/>
    <mergeCell ref="C1:H4"/>
  </mergeCell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15"/>
  <sheetViews>
    <sheetView workbookViewId="0">
      <selection activeCell="I1" sqref="I1"/>
    </sheetView>
  </sheetViews>
  <sheetFormatPr baseColWidth="10" defaultColWidth="11.44140625" defaultRowHeight="14.4" x14ac:dyDescent="0.3"/>
  <cols>
    <col min="1" max="2" width="11.44140625" style="13"/>
    <col min="3" max="3" width="11.88671875" style="13" customWidth="1"/>
    <col min="4" max="4" width="19.33203125" style="13" customWidth="1"/>
    <col min="5" max="5" width="20.109375" style="13" customWidth="1"/>
    <col min="6" max="6" width="13.6640625" style="13" customWidth="1"/>
    <col min="7" max="8" width="11.44140625" style="13"/>
    <col min="9" max="9" width="19.5546875" style="13" customWidth="1"/>
    <col min="10" max="10" width="15.88671875" style="13" customWidth="1"/>
    <col min="11" max="16384" width="11.44140625" style="13"/>
  </cols>
  <sheetData>
    <row r="1" spans="1:12" x14ac:dyDescent="0.3">
      <c r="D1" s="59" t="s">
        <v>136</v>
      </c>
      <c r="E1" s="60"/>
      <c r="F1" s="60"/>
      <c r="G1" s="60"/>
      <c r="H1" s="60"/>
    </row>
    <row r="2" spans="1:12" x14ac:dyDescent="0.3">
      <c r="D2" s="60"/>
      <c r="E2" s="60"/>
      <c r="F2" s="60"/>
      <c r="G2" s="60"/>
      <c r="H2" s="60"/>
    </row>
    <row r="3" spans="1:12" x14ac:dyDescent="0.3">
      <c r="D3" s="60"/>
      <c r="E3" s="60"/>
      <c r="F3" s="60"/>
      <c r="G3" s="60"/>
      <c r="H3" s="60"/>
    </row>
    <row r="4" spans="1:12" x14ac:dyDescent="0.3">
      <c r="C4" s="31"/>
    </row>
    <row r="8" spans="1:12" x14ac:dyDescent="0.3">
      <c r="A8" s="61" t="s">
        <v>2</v>
      </c>
      <c r="B8" s="62" t="s">
        <v>3</v>
      </c>
      <c r="C8" s="62" t="s">
        <v>5</v>
      </c>
      <c r="D8" s="62" t="s">
        <v>4</v>
      </c>
      <c r="E8" s="62" t="s">
        <v>11</v>
      </c>
      <c r="F8" s="62" t="s">
        <v>10</v>
      </c>
      <c r="G8" s="62" t="s">
        <v>6</v>
      </c>
      <c r="H8" s="62" t="s">
        <v>19</v>
      </c>
      <c r="I8" s="62" t="s">
        <v>7</v>
      </c>
      <c r="J8" s="62" t="s">
        <v>8</v>
      </c>
      <c r="K8" s="62" t="s">
        <v>9</v>
      </c>
      <c r="L8" s="63" t="s">
        <v>12</v>
      </c>
    </row>
    <row r="9" spans="1:12" x14ac:dyDescent="0.3">
      <c r="A9" s="64">
        <v>45507</v>
      </c>
      <c r="B9" s="65">
        <v>589</v>
      </c>
      <c r="C9" s="65"/>
      <c r="D9" s="65" t="s">
        <v>65</v>
      </c>
      <c r="E9" s="65" t="s">
        <v>66</v>
      </c>
      <c r="F9" s="65"/>
      <c r="G9" s="65">
        <v>20</v>
      </c>
      <c r="H9" s="65"/>
      <c r="I9" s="65"/>
      <c r="J9" s="65"/>
      <c r="K9" s="65"/>
      <c r="L9" s="66"/>
    </row>
    <row r="10" spans="1:12" x14ac:dyDescent="0.3">
      <c r="A10" s="64">
        <v>45507</v>
      </c>
      <c r="B10" s="65" t="s">
        <v>67</v>
      </c>
      <c r="C10" s="65"/>
      <c r="D10" s="65" t="s">
        <v>68</v>
      </c>
      <c r="E10" s="65"/>
      <c r="F10" s="65"/>
      <c r="G10" s="65"/>
      <c r="H10" s="65"/>
      <c r="I10" s="65"/>
      <c r="J10" s="65"/>
      <c r="K10" s="65"/>
      <c r="L10" s="66"/>
    </row>
    <row r="11" spans="1:12" x14ac:dyDescent="0.3">
      <c r="A11" s="64">
        <v>45507</v>
      </c>
      <c r="B11" s="65"/>
      <c r="C11" s="65"/>
      <c r="D11" s="65"/>
      <c r="E11" s="65"/>
      <c r="F11" s="65"/>
      <c r="G11" s="65"/>
      <c r="H11" s="65"/>
      <c r="I11" s="65"/>
      <c r="J11" s="65"/>
      <c r="K11" s="65"/>
      <c r="L11" s="66"/>
    </row>
    <row r="12" spans="1:12" x14ac:dyDescent="0.3">
      <c r="A12" s="64">
        <v>45507</v>
      </c>
      <c r="B12" s="65"/>
      <c r="C12" s="65"/>
      <c r="D12" s="65"/>
      <c r="E12" s="65"/>
      <c r="F12" s="65"/>
      <c r="G12" s="65"/>
      <c r="H12" s="65"/>
      <c r="I12" s="65"/>
      <c r="J12" s="65"/>
      <c r="K12" s="65"/>
      <c r="L12" s="66"/>
    </row>
    <row r="13" spans="1:12" x14ac:dyDescent="0.3">
      <c r="A13" s="64">
        <v>45538</v>
      </c>
      <c r="B13" s="65">
        <v>77</v>
      </c>
      <c r="C13" s="65">
        <v>77</v>
      </c>
      <c r="D13" s="65">
        <v>77</v>
      </c>
      <c r="E13" s="65">
        <v>77</v>
      </c>
      <c r="F13" s="65">
        <v>77</v>
      </c>
      <c r="G13" s="65">
        <v>77</v>
      </c>
      <c r="H13" s="65"/>
      <c r="I13" s="65"/>
      <c r="J13" s="65"/>
      <c r="K13" s="65"/>
      <c r="L13" s="66"/>
    </row>
    <row r="14" spans="1:12" x14ac:dyDescent="0.3">
      <c r="A14" s="64">
        <v>45568</v>
      </c>
      <c r="B14" s="65"/>
      <c r="C14" s="65"/>
      <c r="D14" s="65"/>
      <c r="E14" s="65"/>
      <c r="F14" s="65"/>
      <c r="G14" s="65"/>
      <c r="H14" s="65"/>
      <c r="I14" s="65"/>
      <c r="J14" s="65"/>
      <c r="K14" s="65"/>
      <c r="L14" s="66"/>
    </row>
    <row r="15" spans="1:12" x14ac:dyDescent="0.3">
      <c r="A15" s="67">
        <v>45263</v>
      </c>
      <c r="B15" s="68" t="s">
        <v>133</v>
      </c>
      <c r="C15" s="68">
        <v>550885</v>
      </c>
      <c r="D15" s="68" t="s">
        <v>134</v>
      </c>
      <c r="E15" s="68" t="s">
        <v>134</v>
      </c>
      <c r="F15" s="68"/>
      <c r="G15" s="68">
        <v>10</v>
      </c>
      <c r="H15" s="68"/>
      <c r="I15" s="68"/>
      <c r="J15" s="68"/>
      <c r="K15" s="68"/>
      <c r="L15" s="69"/>
    </row>
  </sheetData>
  <mergeCells count="1">
    <mergeCell ref="D1:H3"/>
  </mergeCell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18"/>
  <sheetViews>
    <sheetView workbookViewId="0">
      <selection activeCell="I24" sqref="I24"/>
    </sheetView>
  </sheetViews>
  <sheetFormatPr baseColWidth="10" defaultColWidth="11.44140625" defaultRowHeight="14.4" x14ac:dyDescent="0.3"/>
  <cols>
    <col min="1" max="2" width="11.44140625" style="13"/>
    <col min="3" max="3" width="11.88671875" style="13" customWidth="1"/>
    <col min="4" max="4" width="19.33203125" style="13" customWidth="1"/>
    <col min="5" max="5" width="20.109375" style="13" customWidth="1"/>
    <col min="6" max="6" width="13.6640625" style="13" customWidth="1"/>
    <col min="7" max="8" width="11.44140625" style="13"/>
    <col min="9" max="9" width="19.109375" style="13" customWidth="1"/>
    <col min="10" max="10" width="16.6640625" style="13" customWidth="1"/>
    <col min="11" max="16384" width="11.44140625" style="13"/>
  </cols>
  <sheetData>
    <row r="1" spans="1:12" x14ac:dyDescent="0.3">
      <c r="D1" s="70" t="s">
        <v>137</v>
      </c>
      <c r="E1" s="71"/>
      <c r="F1" s="71"/>
      <c r="G1" s="71"/>
      <c r="H1" s="71"/>
    </row>
    <row r="2" spans="1:12" x14ac:dyDescent="0.3">
      <c r="D2" s="71"/>
      <c r="E2" s="71"/>
      <c r="F2" s="71"/>
      <c r="G2" s="71"/>
      <c r="H2" s="71"/>
    </row>
    <row r="3" spans="1:12" x14ac:dyDescent="0.3">
      <c r="D3" s="71"/>
      <c r="E3" s="71"/>
      <c r="F3" s="71"/>
      <c r="G3" s="71"/>
      <c r="H3" s="71"/>
    </row>
    <row r="8" spans="1:12" x14ac:dyDescent="0.3">
      <c r="A8" s="72" t="s">
        <v>2</v>
      </c>
      <c r="B8" s="73" t="s">
        <v>3</v>
      </c>
      <c r="C8" s="73" t="s">
        <v>5</v>
      </c>
      <c r="D8" s="73" t="s">
        <v>4</v>
      </c>
      <c r="E8" s="73" t="s">
        <v>11</v>
      </c>
      <c r="F8" s="73" t="s">
        <v>10</v>
      </c>
      <c r="G8" s="73" t="s">
        <v>6</v>
      </c>
      <c r="H8" s="73" t="s">
        <v>19</v>
      </c>
      <c r="I8" s="73" t="s">
        <v>7</v>
      </c>
      <c r="J8" s="73" t="s">
        <v>8</v>
      </c>
      <c r="K8" s="73" t="s">
        <v>9</v>
      </c>
      <c r="L8" s="74" t="s">
        <v>12</v>
      </c>
    </row>
    <row r="9" spans="1:12" x14ac:dyDescent="0.3">
      <c r="A9" s="38">
        <v>45507</v>
      </c>
      <c r="B9" s="32">
        <v>7</v>
      </c>
      <c r="C9" s="32">
        <v>7</v>
      </c>
      <c r="D9" s="32">
        <v>7</v>
      </c>
      <c r="E9" s="32"/>
      <c r="F9" s="32"/>
      <c r="G9" s="32"/>
      <c r="H9" s="32"/>
      <c r="I9" s="32"/>
      <c r="J9" s="32"/>
      <c r="K9" s="32"/>
      <c r="L9" s="39"/>
    </row>
    <row r="10" spans="1:12" x14ac:dyDescent="0.3">
      <c r="A10" s="38">
        <v>45507</v>
      </c>
      <c r="B10" s="32"/>
      <c r="C10" s="32"/>
      <c r="D10" s="32">
        <v>7</v>
      </c>
      <c r="E10" s="32"/>
      <c r="F10" s="32"/>
      <c r="G10" s="32"/>
      <c r="H10" s="32"/>
      <c r="I10" s="32"/>
      <c r="J10" s="32"/>
      <c r="K10" s="32"/>
      <c r="L10" s="39"/>
    </row>
    <row r="11" spans="1:12" x14ac:dyDescent="0.3">
      <c r="A11" s="38">
        <v>45507</v>
      </c>
      <c r="B11" s="32"/>
      <c r="C11" s="32"/>
      <c r="D11" s="32" t="s">
        <v>69</v>
      </c>
      <c r="E11" s="32"/>
      <c r="F11" s="32"/>
      <c r="G11" s="32"/>
      <c r="H11" s="32"/>
      <c r="I11" s="32"/>
      <c r="J11" s="32"/>
      <c r="K11" s="32"/>
      <c r="L11" s="39"/>
    </row>
    <row r="12" spans="1:12" x14ac:dyDescent="0.3">
      <c r="A12" s="38">
        <v>45507</v>
      </c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9"/>
    </row>
    <row r="13" spans="1:12" x14ac:dyDescent="0.3">
      <c r="A13" s="38">
        <v>45507</v>
      </c>
      <c r="B13" s="32"/>
      <c r="C13" s="32"/>
      <c r="D13" s="32" t="s">
        <v>70</v>
      </c>
      <c r="E13" s="32"/>
      <c r="F13" s="32"/>
      <c r="G13" s="32"/>
      <c r="H13" s="32"/>
      <c r="I13" s="32"/>
      <c r="J13" s="32"/>
      <c r="K13" s="32"/>
      <c r="L13" s="39"/>
    </row>
    <row r="14" spans="1:12" x14ac:dyDescent="0.3">
      <c r="A14" s="38">
        <v>45507</v>
      </c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9"/>
    </row>
    <row r="15" spans="1:12" x14ac:dyDescent="0.3">
      <c r="A15" s="38">
        <v>45507</v>
      </c>
      <c r="B15" s="32">
        <v>44</v>
      </c>
      <c r="C15" s="32">
        <v>44</v>
      </c>
      <c r="D15" s="32"/>
      <c r="E15" s="32">
        <v>44</v>
      </c>
      <c r="F15" s="32">
        <v>44</v>
      </c>
      <c r="G15" s="32">
        <v>44</v>
      </c>
      <c r="H15" s="32"/>
      <c r="I15" s="32"/>
      <c r="J15" s="32"/>
      <c r="K15" s="32"/>
      <c r="L15" s="39"/>
    </row>
    <row r="16" spans="1:12" x14ac:dyDescent="0.3">
      <c r="A16" s="38">
        <v>45359</v>
      </c>
      <c r="B16" s="32" t="s">
        <v>79</v>
      </c>
      <c r="C16" s="32" t="s">
        <v>74</v>
      </c>
      <c r="D16" s="32" t="s">
        <v>129</v>
      </c>
      <c r="E16" s="32" t="s">
        <v>130</v>
      </c>
      <c r="F16" s="32" t="s">
        <v>131</v>
      </c>
      <c r="G16" s="32" t="s">
        <v>132</v>
      </c>
      <c r="H16" s="32"/>
      <c r="I16" s="32"/>
      <c r="J16" s="32"/>
      <c r="K16" s="32"/>
      <c r="L16" s="39"/>
    </row>
    <row r="17" spans="1:12" x14ac:dyDescent="0.3">
      <c r="A17" s="38"/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9"/>
    </row>
    <row r="18" spans="1:12" x14ac:dyDescent="0.3">
      <c r="A18" s="42">
        <v>45359</v>
      </c>
      <c r="B18" s="40" t="s">
        <v>79</v>
      </c>
      <c r="C18" s="40" t="s">
        <v>74</v>
      </c>
      <c r="D18" s="40" t="s">
        <v>129</v>
      </c>
      <c r="E18" s="40" t="s">
        <v>130</v>
      </c>
      <c r="F18" s="40" t="s">
        <v>131</v>
      </c>
      <c r="G18" s="40" t="s">
        <v>132</v>
      </c>
      <c r="H18" s="40"/>
      <c r="I18" s="40"/>
      <c r="J18" s="40"/>
      <c r="K18" s="40"/>
      <c r="L18" s="41"/>
    </row>
  </sheetData>
  <mergeCells count="1">
    <mergeCell ref="D1:H3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0"/>
  <sheetViews>
    <sheetView topLeftCell="C1" workbookViewId="0">
      <selection activeCell="I2" sqref="I2"/>
    </sheetView>
  </sheetViews>
  <sheetFormatPr baseColWidth="10" defaultColWidth="11.44140625" defaultRowHeight="14.4" x14ac:dyDescent="0.3"/>
  <cols>
    <col min="1" max="1" width="11.44140625" style="13"/>
    <col min="2" max="2" width="22.44140625" style="13" customWidth="1"/>
    <col min="3" max="3" width="22.109375" style="13" customWidth="1"/>
    <col min="4" max="4" width="23.109375" style="13" customWidth="1"/>
    <col min="5" max="6" width="20.109375" style="13" customWidth="1"/>
    <col min="7" max="8" width="11.44140625" style="13"/>
    <col min="9" max="9" width="15.6640625" style="13" customWidth="1"/>
    <col min="10" max="10" width="20.33203125" style="13" customWidth="1"/>
    <col min="11" max="16384" width="11.44140625" style="13"/>
  </cols>
  <sheetData>
    <row r="1" spans="1:14" ht="14.4" customHeight="1" x14ac:dyDescent="0.3">
      <c r="C1" s="70" t="s">
        <v>1</v>
      </c>
      <c r="D1" s="70"/>
      <c r="E1" s="70"/>
      <c r="F1" s="70"/>
      <c r="G1" s="70"/>
      <c r="H1" s="70"/>
      <c r="I1" s="34"/>
      <c r="J1" s="34"/>
      <c r="K1" s="34"/>
      <c r="L1" s="34"/>
      <c r="M1" s="34"/>
      <c r="N1" s="34"/>
    </row>
    <row r="2" spans="1:14" x14ac:dyDescent="0.3">
      <c r="C2" s="70"/>
      <c r="D2" s="70"/>
      <c r="E2" s="70"/>
      <c r="F2" s="70"/>
      <c r="G2" s="70"/>
      <c r="H2" s="70"/>
      <c r="I2" s="34"/>
      <c r="J2" s="34"/>
      <c r="K2" s="34"/>
      <c r="L2" s="34"/>
      <c r="M2" s="34"/>
      <c r="N2" s="34"/>
    </row>
    <row r="3" spans="1:14" x14ac:dyDescent="0.3">
      <c r="C3" s="70"/>
      <c r="D3" s="70"/>
      <c r="E3" s="70"/>
      <c r="F3" s="70"/>
      <c r="G3" s="70"/>
      <c r="H3" s="70"/>
      <c r="I3" s="34"/>
      <c r="J3" s="34"/>
      <c r="K3" s="34"/>
      <c r="L3" s="34"/>
      <c r="M3" s="34"/>
      <c r="N3" s="34"/>
    </row>
    <row r="4" spans="1:14" x14ac:dyDescent="0.3">
      <c r="C4" s="70"/>
      <c r="D4" s="70"/>
      <c r="E4" s="70"/>
      <c r="F4" s="70"/>
      <c r="G4" s="70"/>
      <c r="H4" s="70"/>
      <c r="I4" s="34"/>
      <c r="J4" s="34"/>
      <c r="K4" s="34"/>
      <c r="L4" s="34"/>
      <c r="M4" s="34"/>
      <c r="N4" s="34"/>
    </row>
    <row r="6" spans="1:14" ht="17.399999999999999" x14ac:dyDescent="0.3">
      <c r="A6" s="13" t="s">
        <v>0</v>
      </c>
      <c r="B6" s="43">
        <f ca="1">TODAY()</f>
        <v>45361</v>
      </c>
    </row>
    <row r="8" spans="1:14" x14ac:dyDescent="0.3">
      <c r="A8" s="44" t="s">
        <v>2</v>
      </c>
      <c r="B8" s="45" t="s">
        <v>3</v>
      </c>
      <c r="C8" s="45" t="s">
        <v>5</v>
      </c>
      <c r="D8" s="45" t="s">
        <v>4</v>
      </c>
      <c r="E8" s="45" t="s">
        <v>11</v>
      </c>
      <c r="F8" s="45" t="s">
        <v>10</v>
      </c>
      <c r="G8" s="45" t="s">
        <v>6</v>
      </c>
      <c r="H8" s="45" t="s">
        <v>19</v>
      </c>
      <c r="I8" s="45" t="s">
        <v>7</v>
      </c>
      <c r="J8" s="45" t="s">
        <v>8</v>
      </c>
      <c r="K8" s="45" t="s">
        <v>9</v>
      </c>
      <c r="L8" s="46" t="s">
        <v>12</v>
      </c>
    </row>
    <row r="9" spans="1:14" x14ac:dyDescent="0.3">
      <c r="A9" s="47"/>
      <c r="B9" s="32"/>
      <c r="C9" s="32"/>
      <c r="D9" s="32"/>
      <c r="E9" s="32"/>
      <c r="F9" s="32"/>
      <c r="G9" s="32"/>
      <c r="H9" s="32"/>
      <c r="I9" s="32"/>
      <c r="J9" s="32"/>
      <c r="K9" s="32"/>
      <c r="L9" s="39"/>
    </row>
    <row r="10" spans="1:14" x14ac:dyDescent="0.3">
      <c r="A10" s="38">
        <v>45385</v>
      </c>
      <c r="B10" s="32" t="s">
        <v>60</v>
      </c>
      <c r="C10" s="32"/>
      <c r="D10" s="32">
        <v>44444</v>
      </c>
      <c r="E10" s="32">
        <v>4444</v>
      </c>
      <c r="F10" s="32">
        <v>222</v>
      </c>
      <c r="G10" s="32"/>
      <c r="H10" s="32"/>
      <c r="I10" s="32"/>
      <c r="J10" s="32"/>
      <c r="K10" s="32"/>
      <c r="L10" s="39"/>
    </row>
    <row r="11" spans="1:14" x14ac:dyDescent="0.3">
      <c r="A11" s="38">
        <v>45385</v>
      </c>
      <c r="B11" s="32" t="s">
        <v>60</v>
      </c>
      <c r="C11" s="32"/>
      <c r="D11" s="32">
        <v>44444</v>
      </c>
      <c r="E11" s="32">
        <v>4444</v>
      </c>
      <c r="F11" s="32" t="s">
        <v>61</v>
      </c>
      <c r="G11" s="32">
        <v>222</v>
      </c>
      <c r="H11" s="32"/>
      <c r="I11" s="32"/>
      <c r="J11" s="32"/>
      <c r="K11" s="32"/>
      <c r="L11" s="39"/>
    </row>
    <row r="12" spans="1:14" x14ac:dyDescent="0.3">
      <c r="A12" s="38">
        <v>45385</v>
      </c>
      <c r="B12" s="32" t="s">
        <v>60</v>
      </c>
      <c r="C12" s="32"/>
      <c r="D12" s="32">
        <v>44444</v>
      </c>
      <c r="E12" s="32">
        <v>4444</v>
      </c>
      <c r="F12" s="32" t="s">
        <v>61</v>
      </c>
      <c r="G12" s="32" t="s">
        <v>63</v>
      </c>
      <c r="H12" s="32"/>
      <c r="I12" s="32"/>
      <c r="J12" s="32"/>
      <c r="K12" s="32"/>
      <c r="L12" s="39"/>
    </row>
    <row r="13" spans="1:14" x14ac:dyDescent="0.3">
      <c r="A13" s="38">
        <v>45385</v>
      </c>
      <c r="B13" s="32"/>
      <c r="C13" s="32"/>
      <c r="D13" s="32"/>
      <c r="E13" s="32"/>
      <c r="F13" s="32"/>
      <c r="G13" s="32"/>
      <c r="H13" s="32"/>
      <c r="I13" s="32"/>
      <c r="J13" s="32"/>
      <c r="K13" s="32"/>
      <c r="L13" s="39"/>
    </row>
    <row r="14" spans="1:14" x14ac:dyDescent="0.3">
      <c r="A14" s="38">
        <v>45507</v>
      </c>
      <c r="B14" s="32"/>
      <c r="C14" s="32"/>
      <c r="D14" s="32" t="s">
        <v>71</v>
      </c>
      <c r="E14" s="32"/>
      <c r="F14" s="32"/>
      <c r="G14" s="32"/>
      <c r="H14" s="32"/>
      <c r="I14" s="32"/>
      <c r="J14" s="32"/>
      <c r="K14" s="32"/>
      <c r="L14" s="39"/>
    </row>
    <row r="15" spans="1:14" x14ac:dyDescent="0.3">
      <c r="A15" s="38">
        <v>45507</v>
      </c>
      <c r="B15" s="32"/>
      <c r="C15" s="32"/>
      <c r="D15" s="32" t="s">
        <v>71</v>
      </c>
      <c r="E15" s="32"/>
      <c r="F15" s="32"/>
      <c r="G15" s="32"/>
      <c r="H15" s="32"/>
      <c r="I15" s="32"/>
      <c r="J15" s="32"/>
      <c r="K15" s="32"/>
      <c r="L15" s="39"/>
    </row>
    <row r="16" spans="1:14" x14ac:dyDescent="0.3">
      <c r="A16" s="38">
        <v>45507</v>
      </c>
      <c r="B16" s="32"/>
      <c r="C16" s="32"/>
      <c r="D16" s="32" t="s">
        <v>71</v>
      </c>
      <c r="E16" s="32"/>
      <c r="F16" s="32"/>
      <c r="G16" s="32"/>
      <c r="H16" s="32"/>
      <c r="I16" s="32"/>
      <c r="J16" s="32"/>
      <c r="K16" s="32"/>
      <c r="L16" s="39"/>
    </row>
    <row r="17" spans="1:12" x14ac:dyDescent="0.3">
      <c r="A17" s="38">
        <v>45507</v>
      </c>
      <c r="B17" s="32"/>
      <c r="C17" s="32"/>
      <c r="D17" s="32" t="s">
        <v>71</v>
      </c>
      <c r="E17" s="32"/>
      <c r="F17" s="32"/>
      <c r="G17" s="32"/>
      <c r="H17" s="32"/>
      <c r="I17" s="32"/>
      <c r="J17" s="32"/>
      <c r="K17" s="32"/>
      <c r="L17" s="39"/>
    </row>
    <row r="18" spans="1:12" x14ac:dyDescent="0.3">
      <c r="A18" s="38">
        <v>45507</v>
      </c>
      <c r="B18" s="32">
        <v>2</v>
      </c>
      <c r="C18" s="32"/>
      <c r="D18" s="32"/>
      <c r="E18" s="32"/>
      <c r="F18" s="32"/>
      <c r="G18" s="32"/>
      <c r="H18" s="32"/>
      <c r="I18" s="32"/>
      <c r="J18" s="32"/>
      <c r="K18" s="32"/>
      <c r="L18" s="39"/>
    </row>
    <row r="19" spans="1:12" x14ac:dyDescent="0.3">
      <c r="A19" s="38">
        <v>45507</v>
      </c>
      <c r="B19" s="32">
        <v>66</v>
      </c>
      <c r="C19" s="32">
        <v>66</v>
      </c>
      <c r="D19" s="32"/>
      <c r="E19" s="32"/>
      <c r="F19" s="32"/>
      <c r="G19" s="32"/>
      <c r="H19" s="32"/>
      <c r="I19" s="32"/>
      <c r="J19" s="32"/>
      <c r="K19" s="32"/>
      <c r="L19" s="39"/>
    </row>
    <row r="20" spans="1:12" x14ac:dyDescent="0.3">
      <c r="A20" s="42">
        <v>45507</v>
      </c>
      <c r="B20" s="40">
        <v>66</v>
      </c>
      <c r="C20" s="40"/>
      <c r="D20" s="40"/>
      <c r="E20" s="40"/>
      <c r="F20" s="40"/>
      <c r="G20" s="40"/>
      <c r="H20" s="40"/>
      <c r="I20" s="40"/>
      <c r="J20" s="40"/>
      <c r="K20" s="40"/>
      <c r="L20" s="41"/>
    </row>
  </sheetData>
  <mergeCells count="1">
    <mergeCell ref="C1:H4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"/>
  <sheetViews>
    <sheetView workbookViewId="0">
      <selection activeCell="I2" sqref="I2"/>
    </sheetView>
  </sheetViews>
  <sheetFormatPr baseColWidth="10" defaultColWidth="11.44140625" defaultRowHeight="14.4" x14ac:dyDescent="0.3"/>
  <cols>
    <col min="1" max="2" width="11.44140625" style="13"/>
    <col min="3" max="3" width="11.88671875" style="13" customWidth="1"/>
    <col min="4" max="4" width="19.33203125" style="13" customWidth="1"/>
    <col min="5" max="5" width="20.109375" style="13" customWidth="1"/>
    <col min="6" max="6" width="13.6640625" style="13" customWidth="1"/>
    <col min="7" max="8" width="11.44140625" style="13"/>
    <col min="9" max="9" width="16" style="13" customWidth="1"/>
    <col min="10" max="10" width="15.88671875" style="13" customWidth="1"/>
    <col min="11" max="16384" width="11.44140625" style="13"/>
  </cols>
  <sheetData>
    <row r="1" spans="1:12" x14ac:dyDescent="0.3">
      <c r="D1" s="70" t="s">
        <v>138</v>
      </c>
      <c r="E1" s="71"/>
      <c r="F1" s="71"/>
      <c r="G1" s="71"/>
      <c r="H1" s="71"/>
    </row>
    <row r="2" spans="1:12" x14ac:dyDescent="0.3">
      <c r="D2" s="71"/>
      <c r="E2" s="71"/>
      <c r="F2" s="71"/>
      <c r="G2" s="71"/>
      <c r="H2" s="71"/>
    </row>
    <row r="3" spans="1:12" x14ac:dyDescent="0.3">
      <c r="D3" s="71"/>
      <c r="E3" s="71"/>
      <c r="F3" s="71"/>
      <c r="G3" s="71"/>
      <c r="H3" s="71"/>
    </row>
    <row r="8" spans="1:12" x14ac:dyDescent="0.3">
      <c r="A8" s="35" t="s">
        <v>2</v>
      </c>
      <c r="B8" s="36" t="s">
        <v>3</v>
      </c>
      <c r="C8" s="36" t="s">
        <v>5</v>
      </c>
      <c r="D8" s="36" t="s">
        <v>4</v>
      </c>
      <c r="E8" s="36" t="s">
        <v>11</v>
      </c>
      <c r="F8" s="36" t="s">
        <v>10</v>
      </c>
      <c r="G8" s="36" t="s">
        <v>6</v>
      </c>
      <c r="H8" s="36" t="s">
        <v>19</v>
      </c>
      <c r="I8" s="36" t="s">
        <v>7</v>
      </c>
      <c r="J8" s="36" t="s">
        <v>8</v>
      </c>
      <c r="K8" s="36" t="s">
        <v>9</v>
      </c>
      <c r="L8" s="37" t="s">
        <v>12</v>
      </c>
    </row>
    <row r="9" spans="1:12" x14ac:dyDescent="0.3">
      <c r="A9" s="38">
        <v>45507</v>
      </c>
      <c r="B9" s="32"/>
      <c r="C9" s="32"/>
      <c r="D9" s="32"/>
      <c r="E9" s="32"/>
      <c r="F9" s="32"/>
      <c r="G9" s="32"/>
      <c r="H9" s="32"/>
      <c r="I9" s="32"/>
      <c r="J9" s="32"/>
      <c r="K9" s="32"/>
      <c r="L9" s="39"/>
    </row>
    <row r="10" spans="1:12" x14ac:dyDescent="0.3">
      <c r="A10" s="38">
        <v>45507</v>
      </c>
      <c r="B10" s="32"/>
      <c r="C10" s="32"/>
      <c r="D10" s="32" t="s">
        <v>70</v>
      </c>
      <c r="E10" s="32"/>
      <c r="F10" s="32"/>
      <c r="G10" s="32"/>
      <c r="H10" s="32"/>
      <c r="I10" s="32"/>
      <c r="J10" s="32"/>
      <c r="K10" s="32"/>
      <c r="L10" s="39"/>
    </row>
    <row r="11" spans="1:12" x14ac:dyDescent="0.3">
      <c r="A11" s="42">
        <v>45359</v>
      </c>
      <c r="B11" s="40" t="s">
        <v>79</v>
      </c>
      <c r="C11" s="40" t="s">
        <v>74</v>
      </c>
      <c r="D11" s="40" t="s">
        <v>129</v>
      </c>
      <c r="E11" s="40" t="s">
        <v>130</v>
      </c>
      <c r="F11" s="40" t="s">
        <v>131</v>
      </c>
      <c r="G11" s="40" t="s">
        <v>132</v>
      </c>
      <c r="H11" s="40"/>
      <c r="I11" s="40"/>
      <c r="J11" s="40"/>
      <c r="K11" s="40"/>
      <c r="L11" s="41"/>
    </row>
  </sheetData>
  <mergeCells count="1">
    <mergeCell ref="D1:H3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"/>
  <sheetViews>
    <sheetView workbookViewId="0">
      <selection activeCell="K3" sqref="K3"/>
    </sheetView>
  </sheetViews>
  <sheetFormatPr baseColWidth="10" defaultColWidth="11.44140625" defaultRowHeight="14.4" x14ac:dyDescent="0.3"/>
  <cols>
    <col min="3" max="3" width="11.88671875" customWidth="1"/>
    <col min="4" max="4" width="19.33203125" customWidth="1"/>
    <col min="5" max="5" width="20.109375" customWidth="1"/>
    <col min="6" max="6" width="13.6640625" customWidth="1"/>
    <col min="9" max="9" width="17.6640625" customWidth="1"/>
    <col min="10" max="10" width="18" customWidth="1"/>
  </cols>
  <sheetData>
    <row r="1" spans="1:12" x14ac:dyDescent="0.3">
      <c r="C1" s="75" t="s">
        <v>15</v>
      </c>
      <c r="D1" s="75"/>
      <c r="E1" s="75"/>
      <c r="F1" s="75"/>
      <c r="G1" s="75"/>
      <c r="H1" s="75"/>
      <c r="I1" s="75"/>
      <c r="J1" s="75"/>
    </row>
    <row r="2" spans="1:12" x14ac:dyDescent="0.3">
      <c r="C2" s="75"/>
      <c r="D2" s="75"/>
      <c r="E2" s="75"/>
      <c r="F2" s="75"/>
      <c r="G2" s="75"/>
      <c r="H2" s="75"/>
      <c r="I2" s="75"/>
      <c r="J2" s="75"/>
    </row>
    <row r="3" spans="1:12" x14ac:dyDescent="0.3">
      <c r="C3" s="75"/>
      <c r="D3" s="75"/>
      <c r="E3" s="75"/>
      <c r="F3" s="75"/>
      <c r="G3" s="75"/>
      <c r="H3" s="75"/>
      <c r="I3" s="75"/>
      <c r="J3" s="75"/>
    </row>
    <row r="4" spans="1:12" x14ac:dyDescent="0.3">
      <c r="C4" s="75"/>
      <c r="D4" s="75"/>
      <c r="E4" s="75"/>
      <c r="F4" s="75"/>
      <c r="G4" s="75"/>
      <c r="H4" s="75"/>
      <c r="I4" s="75"/>
      <c r="J4" s="75"/>
    </row>
    <row r="8" spans="1:12" x14ac:dyDescent="0.3">
      <c r="A8" s="3" t="s">
        <v>2</v>
      </c>
      <c r="B8" s="2" t="s">
        <v>3</v>
      </c>
      <c r="C8" s="2" t="s">
        <v>5</v>
      </c>
      <c r="D8" s="2" t="s">
        <v>4</v>
      </c>
      <c r="E8" s="2" t="s">
        <v>11</v>
      </c>
      <c r="F8" s="2" t="s">
        <v>10</v>
      </c>
      <c r="G8" s="2" t="s">
        <v>6</v>
      </c>
      <c r="H8" s="2" t="s">
        <v>19</v>
      </c>
      <c r="I8" s="2" t="s">
        <v>7</v>
      </c>
      <c r="J8" s="2" t="s">
        <v>8</v>
      </c>
      <c r="K8" s="2" t="s">
        <v>9</v>
      </c>
      <c r="L8" s="4" t="s">
        <v>12</v>
      </c>
    </row>
  </sheetData>
  <mergeCells count="1">
    <mergeCell ref="C1:J4"/>
  </mergeCell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06"/>
  <sheetViews>
    <sheetView workbookViewId="0">
      <selection activeCell="I4" sqref="I4"/>
    </sheetView>
  </sheetViews>
  <sheetFormatPr baseColWidth="10" defaultColWidth="11.44140625" defaultRowHeight="14.4" x14ac:dyDescent="0.3"/>
  <cols>
    <col min="1" max="1" width="14.88671875" style="13" customWidth="1"/>
    <col min="2" max="2" width="15.44140625" style="13" customWidth="1"/>
    <col min="3" max="3" width="17.6640625" style="13" customWidth="1"/>
    <col min="4" max="4" width="19.33203125" style="13" customWidth="1"/>
    <col min="5" max="5" width="18.88671875" style="13" customWidth="1"/>
    <col min="6" max="6" width="21.109375" style="13" customWidth="1"/>
    <col min="7" max="7" width="15.33203125" style="13" customWidth="1"/>
    <col min="8" max="8" width="11.88671875" style="13" customWidth="1"/>
    <col min="9" max="9" width="11.5546875" style="13"/>
    <col min="10" max="10" width="18.109375" style="13" customWidth="1"/>
    <col min="11" max="11" width="17.6640625" style="13" customWidth="1"/>
    <col min="12" max="12" width="11.5546875" style="13"/>
    <col min="13" max="13" width="15.109375" style="13" customWidth="1"/>
    <col min="14" max="14" width="29.33203125" style="13" customWidth="1"/>
  </cols>
  <sheetData>
    <row r="1" spans="1:14" ht="14.4" customHeight="1" x14ac:dyDescent="0.3">
      <c r="C1" s="76" t="s">
        <v>14</v>
      </c>
      <c r="D1" s="76"/>
      <c r="E1" s="76"/>
      <c r="F1" s="76"/>
      <c r="G1" s="76"/>
      <c r="H1" s="76"/>
      <c r="I1" s="34"/>
      <c r="J1" s="34"/>
      <c r="K1" s="34"/>
      <c r="L1" s="34"/>
      <c r="M1" s="31"/>
    </row>
    <row r="2" spans="1:14" x14ac:dyDescent="0.3">
      <c r="C2" s="76"/>
      <c r="D2" s="76"/>
      <c r="E2" s="76"/>
      <c r="F2" s="76"/>
      <c r="G2" s="76"/>
      <c r="H2" s="76"/>
      <c r="I2" s="34"/>
      <c r="J2" s="34"/>
      <c r="K2" s="34"/>
      <c r="L2" s="34"/>
      <c r="M2" s="31"/>
    </row>
    <row r="3" spans="1:14" x14ac:dyDescent="0.3">
      <c r="C3" s="76"/>
      <c r="D3" s="76"/>
      <c r="E3" s="76"/>
      <c r="F3" s="76"/>
      <c r="G3" s="76"/>
      <c r="H3" s="76"/>
      <c r="I3" s="34"/>
      <c r="J3" s="34"/>
      <c r="K3" s="34"/>
      <c r="L3" s="34"/>
      <c r="M3" s="31"/>
    </row>
    <row r="4" spans="1:14" x14ac:dyDescent="0.3">
      <c r="C4" s="76"/>
      <c r="D4" s="76"/>
      <c r="E4" s="76"/>
      <c r="F4" s="76"/>
      <c r="G4" s="76"/>
      <c r="H4" s="76"/>
      <c r="I4" s="34"/>
      <c r="J4" s="34"/>
      <c r="K4" s="34"/>
      <c r="L4" s="34"/>
      <c r="M4" s="31"/>
    </row>
    <row r="5" spans="1:14" x14ac:dyDescent="0.3">
      <c r="C5" s="76"/>
      <c r="D5" s="76"/>
      <c r="E5" s="76"/>
      <c r="F5" s="76"/>
      <c r="G5" s="76"/>
      <c r="H5" s="76"/>
      <c r="I5" s="34"/>
      <c r="J5" s="34"/>
      <c r="K5" s="34"/>
      <c r="L5" s="34"/>
      <c r="M5" s="31"/>
    </row>
    <row r="8" spans="1:14" s="12" customFormat="1" ht="22.95" customHeight="1" x14ac:dyDescent="0.3">
      <c r="A8" s="9" t="s">
        <v>2</v>
      </c>
      <c r="B8" s="9" t="s">
        <v>3</v>
      </c>
      <c r="C8" s="9" t="s">
        <v>5</v>
      </c>
      <c r="D8" s="10" t="s">
        <v>123</v>
      </c>
      <c r="E8" s="9" t="s">
        <v>4</v>
      </c>
      <c r="F8" s="9" t="s">
        <v>11</v>
      </c>
      <c r="G8" s="9" t="s">
        <v>10</v>
      </c>
      <c r="H8" s="9" t="s">
        <v>6</v>
      </c>
      <c r="I8" s="9" t="s">
        <v>19</v>
      </c>
      <c r="J8" s="11" t="s">
        <v>117</v>
      </c>
      <c r="K8" s="11" t="s">
        <v>118</v>
      </c>
      <c r="L8" s="11" t="s">
        <v>119</v>
      </c>
      <c r="M8" s="10" t="s">
        <v>120</v>
      </c>
      <c r="N8" s="9" t="s">
        <v>12</v>
      </c>
    </row>
    <row r="9" spans="1:14" x14ac:dyDescent="0.3">
      <c r="A9" s="14">
        <v>45385</v>
      </c>
      <c r="B9" s="13" t="s">
        <v>82</v>
      </c>
      <c r="C9" s="13">
        <v>500884</v>
      </c>
      <c r="D9" s="13">
        <v>2</v>
      </c>
      <c r="E9" s="13" t="s">
        <v>121</v>
      </c>
      <c r="F9" s="13" t="s">
        <v>122</v>
      </c>
      <c r="J9" s="14"/>
      <c r="K9" s="14"/>
      <c r="L9" s="14"/>
      <c r="M9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>attente affutage</v>
      </c>
    </row>
    <row r="10" spans="1:14" x14ac:dyDescent="0.3">
      <c r="A10" s="14">
        <v>45386</v>
      </c>
      <c r="B10" s="13" t="s">
        <v>82</v>
      </c>
      <c r="C10" s="13">
        <v>500884</v>
      </c>
      <c r="J10" s="14">
        <v>45638</v>
      </c>
      <c r="K10" s="14"/>
      <c r="L10" s="14"/>
      <c r="M10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>attente controle</v>
      </c>
    </row>
    <row r="11" spans="1:14" x14ac:dyDescent="0.3">
      <c r="A11" s="14">
        <v>45387</v>
      </c>
      <c r="B11" s="13" t="s">
        <v>82</v>
      </c>
      <c r="C11" s="13">
        <v>500884</v>
      </c>
      <c r="J11" s="14">
        <v>45638</v>
      </c>
      <c r="K11" s="14">
        <v>45638</v>
      </c>
      <c r="L11" s="14"/>
      <c r="M11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>attente expedition</v>
      </c>
    </row>
    <row r="12" spans="1:14" x14ac:dyDescent="0.3">
      <c r="A12" s="14"/>
      <c r="B12" s="13" t="s">
        <v>82</v>
      </c>
      <c r="C12" s="13">
        <v>500884</v>
      </c>
      <c r="J12" s="14">
        <v>45638</v>
      </c>
      <c r="K12" s="14">
        <v>45639</v>
      </c>
      <c r="L12" s="14">
        <v>45640</v>
      </c>
      <c r="M12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>expedié</v>
      </c>
    </row>
    <row r="13" spans="1:14" x14ac:dyDescent="0.3">
      <c r="A13" s="14">
        <v>45359</v>
      </c>
      <c r="B13" s="13" t="s">
        <v>79</v>
      </c>
      <c r="C13" s="13" t="s">
        <v>74</v>
      </c>
      <c r="D13" s="13" t="s">
        <v>129</v>
      </c>
      <c r="E13" s="13" t="s">
        <v>130</v>
      </c>
      <c r="F13" s="13" t="s">
        <v>131</v>
      </c>
      <c r="G13" s="13" t="s">
        <v>132</v>
      </c>
      <c r="J13" s="14">
        <v>45639</v>
      </c>
      <c r="K13" s="14">
        <v>45640</v>
      </c>
      <c r="L13" s="14">
        <v>45641</v>
      </c>
      <c r="M13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>expedié</v>
      </c>
    </row>
    <row r="14" spans="1:14" x14ac:dyDescent="0.3">
      <c r="A14" s="14">
        <v>45627</v>
      </c>
      <c r="B14" s="13" t="s">
        <v>135</v>
      </c>
      <c r="C14" s="13">
        <v>550885</v>
      </c>
      <c r="J14" s="14"/>
      <c r="K14" s="14"/>
      <c r="L14" s="14"/>
      <c r="M14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>attente affutage</v>
      </c>
    </row>
    <row r="15" spans="1:14" x14ac:dyDescent="0.3">
      <c r="A15" s="14"/>
      <c r="K15" s="14"/>
      <c r="M15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16" spans="1:14" x14ac:dyDescent="0.3">
      <c r="A16" s="14"/>
      <c r="M16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17" spans="1:13" x14ac:dyDescent="0.3">
      <c r="A17" s="14"/>
      <c r="M17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18" spans="1:13" x14ac:dyDescent="0.3">
      <c r="A18" s="14"/>
      <c r="M18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19" spans="1:13" x14ac:dyDescent="0.3">
      <c r="A19" s="14"/>
      <c r="M19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20" spans="1:13" x14ac:dyDescent="0.3">
      <c r="A20" s="14"/>
      <c r="M20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21" spans="1:13" x14ac:dyDescent="0.3">
      <c r="A21" s="14"/>
      <c r="M21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22" spans="1:13" x14ac:dyDescent="0.3">
      <c r="A22" s="14"/>
      <c r="M22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23" spans="1:13" x14ac:dyDescent="0.3">
      <c r="A23" s="14"/>
      <c r="M23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24" spans="1:13" x14ac:dyDescent="0.3">
      <c r="A24" s="14"/>
      <c r="M24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25" spans="1:13" x14ac:dyDescent="0.3">
      <c r="A25" s="14"/>
      <c r="M25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26" spans="1:13" x14ac:dyDescent="0.3">
      <c r="A26" s="14"/>
      <c r="M26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27" spans="1:13" x14ac:dyDescent="0.3">
      <c r="A27" s="14"/>
      <c r="M27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28" spans="1:13" x14ac:dyDescent="0.3">
      <c r="A28" s="14"/>
      <c r="M28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29" spans="1:13" x14ac:dyDescent="0.3">
      <c r="A29" s="14"/>
      <c r="M29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30" spans="1:13" x14ac:dyDescent="0.3">
      <c r="A30" s="14"/>
      <c r="M30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31" spans="1:13" x14ac:dyDescent="0.3">
      <c r="A31" s="14"/>
      <c r="M31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32" spans="1:13" x14ac:dyDescent="0.3">
      <c r="M32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33" spans="1:13" x14ac:dyDescent="0.3">
      <c r="M33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34" spans="1:13" x14ac:dyDescent="0.3">
      <c r="A34" s="14"/>
      <c r="M34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35" spans="1:13" x14ac:dyDescent="0.3">
      <c r="A35" s="14"/>
      <c r="M35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36" spans="1:13" x14ac:dyDescent="0.3">
      <c r="A36" s="14"/>
    </row>
    <row r="37" spans="1:13" x14ac:dyDescent="0.3">
      <c r="M37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38" spans="1:13" x14ac:dyDescent="0.3">
      <c r="M38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39" spans="1:13" x14ac:dyDescent="0.3">
      <c r="M39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40" spans="1:13" x14ac:dyDescent="0.3">
      <c r="M40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41" spans="1:13" x14ac:dyDescent="0.3">
      <c r="M41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42" spans="1:13" x14ac:dyDescent="0.3">
      <c r="M42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43" spans="1:13" x14ac:dyDescent="0.3">
      <c r="M43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44" spans="1:13" x14ac:dyDescent="0.3">
      <c r="M44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45" spans="1:13" x14ac:dyDescent="0.3">
      <c r="M45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46" spans="1:13" x14ac:dyDescent="0.3">
      <c r="M46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47" spans="1:13" x14ac:dyDescent="0.3">
      <c r="M47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48" spans="1:13" x14ac:dyDescent="0.3">
      <c r="M48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49" spans="13:13" x14ac:dyDescent="0.3">
      <c r="M49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50" spans="13:13" x14ac:dyDescent="0.3">
      <c r="M50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51" spans="13:13" x14ac:dyDescent="0.3">
      <c r="M51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52" spans="13:13" x14ac:dyDescent="0.3">
      <c r="M52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53" spans="13:13" x14ac:dyDescent="0.3">
      <c r="M53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54" spans="13:13" x14ac:dyDescent="0.3">
      <c r="M54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55" spans="13:13" x14ac:dyDescent="0.3">
      <c r="M55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56" spans="13:13" x14ac:dyDescent="0.3">
      <c r="M56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57" spans="13:13" x14ac:dyDescent="0.3">
      <c r="M57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58" spans="13:13" x14ac:dyDescent="0.3">
      <c r="M58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59" spans="13:13" x14ac:dyDescent="0.3">
      <c r="M59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60" spans="13:13" x14ac:dyDescent="0.3">
      <c r="M60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61" spans="13:13" x14ac:dyDescent="0.3">
      <c r="M61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62" spans="13:13" x14ac:dyDescent="0.3">
      <c r="M62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63" spans="13:13" x14ac:dyDescent="0.3">
      <c r="M63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64" spans="13:13" x14ac:dyDescent="0.3">
      <c r="M64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65" spans="13:13" x14ac:dyDescent="0.3">
      <c r="M65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66" spans="13:13" x14ac:dyDescent="0.3">
      <c r="M66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67" spans="13:13" x14ac:dyDescent="0.3">
      <c r="M67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68" spans="13:13" x14ac:dyDescent="0.3">
      <c r="M68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69" spans="13:13" x14ac:dyDescent="0.3">
      <c r="M69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70" spans="13:13" x14ac:dyDescent="0.3">
      <c r="M70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71" spans="13:13" x14ac:dyDescent="0.3">
      <c r="M71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72" spans="13:13" x14ac:dyDescent="0.3">
      <c r="M72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73" spans="13:13" x14ac:dyDescent="0.3">
      <c r="M73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74" spans="13:13" x14ac:dyDescent="0.3">
      <c r="M74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75" spans="13:13" x14ac:dyDescent="0.3">
      <c r="M75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76" spans="13:13" x14ac:dyDescent="0.3">
      <c r="M76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77" spans="13:13" x14ac:dyDescent="0.3">
      <c r="M77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78" spans="13:13" x14ac:dyDescent="0.3">
      <c r="M78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79" spans="13:13" x14ac:dyDescent="0.3">
      <c r="M79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80" spans="13:13" x14ac:dyDescent="0.3">
      <c r="M80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81" spans="13:13" x14ac:dyDescent="0.3">
      <c r="M81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82" spans="13:13" x14ac:dyDescent="0.3">
      <c r="M82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83" spans="13:13" x14ac:dyDescent="0.3">
      <c r="M83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84" spans="13:13" x14ac:dyDescent="0.3">
      <c r="M84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85" spans="13:13" x14ac:dyDescent="0.3">
      <c r="M85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86" spans="13:13" x14ac:dyDescent="0.3">
      <c r="M86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87" spans="13:13" x14ac:dyDescent="0.3">
      <c r="M87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88" spans="13:13" x14ac:dyDescent="0.3">
      <c r="M88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89" spans="13:13" x14ac:dyDescent="0.3">
      <c r="M89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90" spans="13:13" x14ac:dyDescent="0.3">
      <c r="M90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91" spans="13:13" x14ac:dyDescent="0.3">
      <c r="M91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92" spans="13:13" x14ac:dyDescent="0.3">
      <c r="M92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93" spans="13:13" x14ac:dyDescent="0.3">
      <c r="M93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94" spans="13:13" x14ac:dyDescent="0.3">
      <c r="M94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95" spans="13:13" x14ac:dyDescent="0.3">
      <c r="M95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96" spans="13:13" x14ac:dyDescent="0.3">
      <c r="M96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97" spans="13:13" x14ac:dyDescent="0.3">
      <c r="M97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98" spans="13:13" x14ac:dyDescent="0.3">
      <c r="M98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99" spans="13:13" x14ac:dyDescent="0.3">
      <c r="M99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100" spans="13:13" x14ac:dyDescent="0.3">
      <c r="M100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101" spans="13:13" x14ac:dyDescent="0.3">
      <c r="M101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102" spans="13:13" x14ac:dyDescent="0.3">
      <c r="M102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103" spans="13:13" x14ac:dyDescent="0.3">
      <c r="M103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104" spans="13:13" x14ac:dyDescent="0.3">
      <c r="M104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105" spans="13:13" x14ac:dyDescent="0.3">
      <c r="M105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  <row r="106" spans="13:13" x14ac:dyDescent="0.3">
      <c r="M106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/>
      </c>
    </row>
  </sheetData>
  <mergeCells count="1">
    <mergeCell ref="C1:H5"/>
  </mergeCell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15B9CE6-70C7-4E58-AC3A-4D03EBD15330}">
            <xm:f>NOT(ISERROR(SEARCH($M$12,M9)))</xm:f>
            <xm:f>$M$12</xm:f>
            <x14:dxf>
              <fill>
                <patternFill>
                  <bgColor rgb="FF92D050"/>
                </patternFill>
              </fill>
            </x14:dxf>
          </x14:cfRule>
          <x14:cfRule type="containsText" priority="2" operator="containsText" id="{DF6E37A3-CEBA-4C65-8148-323EBD08A22B}">
            <xm:f>NOT(ISERROR(SEARCH($M$11,M9)))</xm:f>
            <xm:f>$M$11</xm:f>
            <x14:dxf>
              <fill>
                <patternFill>
                  <bgColor rgb="FFFFFF00"/>
                </patternFill>
              </fill>
            </x14:dxf>
          </x14:cfRule>
          <x14:cfRule type="containsText" priority="3" operator="containsText" id="{B8C2C9B2-EB09-468F-BB7C-21450B658426}">
            <xm:f>NOT(ISERROR(SEARCH($M$10,M9)))</xm:f>
            <xm:f>$M$10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CB4FE144-FAEB-4FD0-A5DA-D652C288F32B}">
            <xm:f>NOT(ISERROR(SEARCH($M$9,M9)))</xm:f>
            <xm:f>$M$9</xm:f>
            <x14:dxf>
              <fill>
                <patternFill>
                  <bgColor rgb="FFFF0000"/>
                </patternFill>
              </fill>
            </x14:dxf>
          </x14:cfRule>
          <xm:sqref>M9:M106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J15"/>
  <sheetViews>
    <sheetView workbookViewId="0">
      <selection activeCell="J13" sqref="J13"/>
    </sheetView>
  </sheetViews>
  <sheetFormatPr baseColWidth="10" defaultColWidth="11.44140625" defaultRowHeight="14.4" x14ac:dyDescent="0.3"/>
  <cols>
    <col min="6" max="6" width="22.109375" customWidth="1"/>
    <col min="7" max="7" width="19" customWidth="1"/>
    <col min="8" max="8" width="12.33203125" customWidth="1"/>
    <col min="10" max="10" width="45.88671875" customWidth="1"/>
  </cols>
  <sheetData>
    <row r="1" spans="1:10" x14ac:dyDescent="0.3">
      <c r="C1" s="77" t="s">
        <v>139</v>
      </c>
      <c r="D1" s="78"/>
      <c r="E1" s="78"/>
      <c r="F1" s="78"/>
      <c r="G1" s="78"/>
      <c r="H1" s="78"/>
    </row>
    <row r="2" spans="1:10" x14ac:dyDescent="0.3">
      <c r="C2" s="78"/>
      <c r="D2" s="78"/>
      <c r="E2" s="78"/>
      <c r="F2" s="78"/>
      <c r="G2" s="78"/>
      <c r="H2" s="78"/>
    </row>
    <row r="3" spans="1:10" x14ac:dyDescent="0.3">
      <c r="C3" s="78"/>
      <c r="D3" s="78"/>
      <c r="E3" s="78"/>
      <c r="F3" s="78"/>
      <c r="G3" s="78"/>
      <c r="H3" s="78"/>
    </row>
    <row r="8" spans="1:10" x14ac:dyDescent="0.3">
      <c r="A8" s="17" t="s">
        <v>2</v>
      </c>
      <c r="B8" s="17" t="s">
        <v>13</v>
      </c>
      <c r="C8" s="17" t="s">
        <v>3</v>
      </c>
      <c r="D8" s="17" t="s">
        <v>5</v>
      </c>
      <c r="E8" s="18" t="s">
        <v>123</v>
      </c>
      <c r="F8" s="17" t="s">
        <v>4</v>
      </c>
      <c r="G8" s="17" t="s">
        <v>11</v>
      </c>
      <c r="H8" s="17" t="s">
        <v>10</v>
      </c>
      <c r="I8" s="17" t="s">
        <v>6</v>
      </c>
      <c r="J8" s="17" t="s">
        <v>12</v>
      </c>
    </row>
    <row r="9" spans="1:10" x14ac:dyDescent="0.3">
      <c r="A9" s="5"/>
      <c r="B9" s="5" t="s">
        <v>22</v>
      </c>
      <c r="C9" s="5"/>
      <c r="D9" s="5"/>
      <c r="E9" s="5"/>
      <c r="F9" s="5"/>
      <c r="G9" s="5"/>
      <c r="H9" s="5"/>
      <c r="I9" s="5"/>
      <c r="J9" s="5"/>
    </row>
    <row r="10" spans="1:10" x14ac:dyDescent="0.3">
      <c r="A10" s="48"/>
      <c r="B10" s="48" t="s">
        <v>22</v>
      </c>
      <c r="C10" s="48"/>
      <c r="D10" s="48"/>
      <c r="E10" s="49"/>
      <c r="F10" s="48"/>
      <c r="G10" s="48"/>
      <c r="H10" s="48"/>
      <c r="I10" s="48"/>
      <c r="J10" s="48"/>
    </row>
    <row r="11" spans="1:10" x14ac:dyDescent="0.3">
      <c r="A11" s="48"/>
      <c r="B11" s="48" t="s">
        <v>21</v>
      </c>
      <c r="C11" s="48"/>
      <c r="D11" s="48"/>
      <c r="E11" s="49"/>
      <c r="F11" s="48"/>
      <c r="G11" s="48"/>
      <c r="H11" s="48"/>
      <c r="I11" s="48"/>
      <c r="J11" s="48"/>
    </row>
    <row r="12" spans="1:10" x14ac:dyDescent="0.3">
      <c r="A12" s="48"/>
      <c r="B12" s="48" t="s">
        <v>21</v>
      </c>
      <c r="C12" s="48"/>
      <c r="D12" s="48"/>
      <c r="E12" s="49"/>
      <c r="F12" s="48"/>
      <c r="G12" s="48"/>
      <c r="H12" s="48"/>
      <c r="I12" s="48"/>
      <c r="J12" s="48"/>
    </row>
    <row r="13" spans="1:10" x14ac:dyDescent="0.3">
      <c r="A13" s="48"/>
      <c r="B13" s="48" t="s">
        <v>21</v>
      </c>
      <c r="C13" s="48"/>
      <c r="D13" s="48"/>
      <c r="E13" s="49"/>
      <c r="F13" s="48"/>
      <c r="G13" s="48"/>
      <c r="H13" s="48"/>
      <c r="I13" s="48"/>
      <c r="J13" s="48"/>
    </row>
    <row r="14" spans="1:10" x14ac:dyDescent="0.3">
      <c r="A14" s="48"/>
      <c r="B14" s="48" t="s">
        <v>22</v>
      </c>
      <c r="C14" s="48"/>
      <c r="D14" s="48"/>
      <c r="E14" s="49"/>
      <c r="F14" s="48"/>
      <c r="G14" s="48"/>
      <c r="H14" s="48"/>
      <c r="I14" s="48"/>
      <c r="J14" s="48"/>
    </row>
    <row r="15" spans="1:10" x14ac:dyDescent="0.3">
      <c r="A15" s="50">
        <v>45267</v>
      </c>
      <c r="B15" s="48"/>
      <c r="C15" s="48">
        <v>550885</v>
      </c>
      <c r="D15" s="48" t="s">
        <v>134</v>
      </c>
      <c r="E15" s="49" t="s">
        <v>134</v>
      </c>
      <c r="F15" s="48"/>
      <c r="G15" s="48">
        <v>10</v>
      </c>
      <c r="H15" s="48"/>
      <c r="I15" s="48"/>
      <c r="J15" s="48"/>
    </row>
  </sheetData>
  <mergeCells count="1">
    <mergeCell ref="C1:H3"/>
  </mergeCell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9"/>
  <sheetViews>
    <sheetView workbookViewId="0">
      <selection activeCell="I2" sqref="I2"/>
    </sheetView>
  </sheetViews>
  <sheetFormatPr baseColWidth="10" defaultColWidth="11.44140625" defaultRowHeight="14.4" x14ac:dyDescent="0.3"/>
  <cols>
    <col min="3" max="3" width="11.88671875" customWidth="1"/>
    <col min="4" max="4" width="19.33203125" customWidth="1"/>
    <col min="5" max="5" width="20.109375" customWidth="1"/>
    <col min="6" max="6" width="13.6640625" customWidth="1"/>
    <col min="9" max="9" width="17.44140625" customWidth="1"/>
    <col min="10" max="10" width="15.88671875" customWidth="1"/>
  </cols>
  <sheetData>
    <row r="1" spans="1:12" ht="14.4" customHeight="1" x14ac:dyDescent="1.05">
      <c r="C1" s="21" t="s">
        <v>16</v>
      </c>
      <c r="D1" s="21"/>
      <c r="E1" s="21"/>
      <c r="F1" s="21"/>
      <c r="G1" s="21"/>
      <c r="H1" s="21"/>
      <c r="I1" s="79"/>
      <c r="J1" s="79"/>
    </row>
    <row r="2" spans="1:12" ht="14.4" customHeight="1" x14ac:dyDescent="1.05">
      <c r="C2" s="21"/>
      <c r="D2" s="21"/>
      <c r="E2" s="21"/>
      <c r="F2" s="21"/>
      <c r="G2" s="21"/>
      <c r="H2" s="21"/>
      <c r="I2" s="79"/>
      <c r="J2" s="79"/>
    </row>
    <row r="3" spans="1:12" ht="14.4" customHeight="1" x14ac:dyDescent="1.05">
      <c r="C3" s="21"/>
      <c r="D3" s="21"/>
      <c r="E3" s="21"/>
      <c r="F3" s="21"/>
      <c r="G3" s="21"/>
      <c r="H3" s="21"/>
      <c r="I3" s="79"/>
      <c r="J3" s="79"/>
    </row>
    <row r="4" spans="1:12" ht="14.4" customHeight="1" x14ac:dyDescent="1.05">
      <c r="C4" s="79"/>
      <c r="D4" s="79"/>
      <c r="E4" s="79"/>
      <c r="F4" s="79"/>
      <c r="G4" s="79"/>
      <c r="H4" s="79"/>
      <c r="I4" s="79"/>
      <c r="J4" s="79"/>
    </row>
    <row r="5" spans="1:12" ht="14.4" customHeight="1" x14ac:dyDescent="1.05">
      <c r="C5" s="79"/>
      <c r="D5" s="79"/>
      <c r="E5" s="79"/>
      <c r="F5" s="79"/>
      <c r="G5" s="79"/>
      <c r="H5" s="79"/>
      <c r="I5" s="79"/>
      <c r="J5" s="79"/>
    </row>
    <row r="8" spans="1:12" x14ac:dyDescent="0.3">
      <c r="A8" s="3" t="s">
        <v>2</v>
      </c>
      <c r="B8" s="2" t="s">
        <v>3</v>
      </c>
      <c r="C8" s="2" t="s">
        <v>5</v>
      </c>
      <c r="D8" s="2" t="s">
        <v>4</v>
      </c>
      <c r="E8" s="2" t="s">
        <v>11</v>
      </c>
      <c r="F8" s="2" t="s">
        <v>10</v>
      </c>
      <c r="G8" s="2" t="s">
        <v>6</v>
      </c>
      <c r="H8" s="2" t="s">
        <v>19</v>
      </c>
      <c r="I8" s="2" t="s">
        <v>7</v>
      </c>
      <c r="J8" s="2" t="s">
        <v>8</v>
      </c>
      <c r="K8" s="2" t="s">
        <v>9</v>
      </c>
      <c r="L8" s="4" t="s">
        <v>12</v>
      </c>
    </row>
    <row r="9" spans="1:12" x14ac:dyDescent="0.3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</row>
  </sheetData>
  <mergeCells count="1">
    <mergeCell ref="C1:H3"/>
  </mergeCells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9"/>
  <sheetViews>
    <sheetView workbookViewId="0">
      <selection activeCell="I3" sqref="I3"/>
    </sheetView>
  </sheetViews>
  <sheetFormatPr baseColWidth="10" defaultColWidth="11.44140625" defaultRowHeight="14.4" x14ac:dyDescent="0.3"/>
  <cols>
    <col min="1" max="2" width="11.44140625" style="13"/>
    <col min="3" max="3" width="20.44140625" style="13" customWidth="1"/>
    <col min="4" max="4" width="26.6640625" style="13" customWidth="1"/>
    <col min="5" max="5" width="25.5546875" style="13" customWidth="1"/>
    <col min="6" max="6" width="19.33203125" style="13" customWidth="1"/>
    <col min="7" max="16384" width="11.44140625" style="13"/>
  </cols>
  <sheetData>
    <row r="1" spans="1:9" ht="14.4" customHeight="1" x14ac:dyDescent="0.3">
      <c r="C1" s="80" t="s">
        <v>128</v>
      </c>
      <c r="D1" s="80"/>
      <c r="E1" s="80"/>
      <c r="F1" s="80"/>
      <c r="G1" s="80"/>
      <c r="H1" s="80"/>
      <c r="I1" s="34"/>
    </row>
    <row r="2" spans="1:9" x14ac:dyDescent="0.3">
      <c r="C2" s="80"/>
      <c r="D2" s="80"/>
      <c r="E2" s="80"/>
      <c r="F2" s="80"/>
      <c r="G2" s="80"/>
      <c r="H2" s="80"/>
      <c r="I2" s="34"/>
    </row>
    <row r="3" spans="1:9" x14ac:dyDescent="0.3">
      <c r="C3" s="80"/>
      <c r="D3" s="80"/>
      <c r="E3" s="80"/>
      <c r="F3" s="80"/>
      <c r="G3" s="80"/>
      <c r="H3" s="80"/>
      <c r="I3" s="34"/>
    </row>
    <row r="4" spans="1:9" x14ac:dyDescent="0.3">
      <c r="C4" s="80"/>
      <c r="D4" s="80"/>
      <c r="E4" s="80"/>
      <c r="F4" s="80"/>
      <c r="G4" s="80"/>
      <c r="H4" s="80"/>
      <c r="I4" s="34"/>
    </row>
    <row r="8" spans="1:9" x14ac:dyDescent="0.3">
      <c r="A8" s="73" t="s">
        <v>2</v>
      </c>
      <c r="B8" s="73" t="s">
        <v>3</v>
      </c>
      <c r="C8" s="73" t="s">
        <v>5</v>
      </c>
      <c r="D8" s="73" t="s">
        <v>4</v>
      </c>
      <c r="E8" s="73" t="s">
        <v>11</v>
      </c>
      <c r="F8" s="73" t="s">
        <v>10</v>
      </c>
      <c r="G8" s="73" t="s">
        <v>6</v>
      </c>
    </row>
    <row r="9" spans="1:9" x14ac:dyDescent="0.3">
      <c r="A9" s="51">
        <v>45359</v>
      </c>
      <c r="B9" s="52" t="s">
        <v>79</v>
      </c>
      <c r="C9" s="52" t="s">
        <v>74</v>
      </c>
      <c r="D9" s="52" t="s">
        <v>129</v>
      </c>
      <c r="E9" s="52" t="s">
        <v>130</v>
      </c>
      <c r="F9" s="52" t="s">
        <v>131</v>
      </c>
      <c r="G9" s="52" t="s">
        <v>132</v>
      </c>
    </row>
  </sheetData>
  <mergeCells count="1">
    <mergeCell ref="C1:H4"/>
  </mergeCells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1:J4"/>
  <sheetViews>
    <sheetView workbookViewId="0">
      <selection activeCell="K5" sqref="K5"/>
    </sheetView>
  </sheetViews>
  <sheetFormatPr baseColWidth="10" defaultColWidth="11.44140625" defaultRowHeight="14.4" x14ac:dyDescent="0.3"/>
  <sheetData>
    <row r="1" spans="3:10" x14ac:dyDescent="0.3">
      <c r="C1" s="19" t="s">
        <v>17</v>
      </c>
      <c r="D1" s="22"/>
      <c r="E1" s="22"/>
      <c r="F1" s="22"/>
      <c r="G1" s="22"/>
      <c r="H1" s="22"/>
      <c r="I1" s="22"/>
      <c r="J1" s="22"/>
    </row>
    <row r="2" spans="3:10" x14ac:dyDescent="0.3">
      <c r="C2" s="22"/>
      <c r="D2" s="22"/>
      <c r="E2" s="22"/>
      <c r="F2" s="22"/>
      <c r="G2" s="22"/>
      <c r="H2" s="22"/>
      <c r="I2" s="22"/>
      <c r="J2" s="22"/>
    </row>
    <row r="3" spans="3:10" x14ac:dyDescent="0.3">
      <c r="C3" s="22"/>
      <c r="D3" s="22"/>
      <c r="E3" s="22"/>
      <c r="F3" s="22"/>
      <c r="G3" s="22"/>
      <c r="H3" s="22"/>
      <c r="I3" s="22"/>
      <c r="J3" s="22"/>
    </row>
    <row r="4" spans="3:10" x14ac:dyDescent="0.3">
      <c r="C4" s="22"/>
      <c r="D4" s="22"/>
      <c r="E4" s="22"/>
      <c r="F4" s="22"/>
      <c r="G4" s="22"/>
      <c r="H4" s="22"/>
      <c r="I4" s="22"/>
      <c r="J4" s="22"/>
    </row>
  </sheetData>
  <mergeCells count="1">
    <mergeCell ref="C1:J4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12"/>
  <sheetViews>
    <sheetView workbookViewId="0">
      <selection activeCell="G16" sqref="G16"/>
    </sheetView>
  </sheetViews>
  <sheetFormatPr baseColWidth="10" defaultColWidth="11.44140625" defaultRowHeight="14.4" x14ac:dyDescent="0.3"/>
  <cols>
    <col min="1" max="1" width="15.6640625" style="13" customWidth="1"/>
    <col min="2" max="2" width="11.44140625" style="13"/>
    <col min="3" max="3" width="25" style="13" customWidth="1"/>
    <col min="4" max="4" width="15.6640625" style="54" customWidth="1"/>
    <col min="5" max="5" width="15.5546875" style="54" customWidth="1"/>
    <col min="6" max="6" width="14.33203125" style="54" customWidth="1"/>
    <col min="7" max="7" width="15.109375" style="54" customWidth="1"/>
    <col min="8" max="9" width="11.5546875" style="54"/>
    <col min="10" max="10" width="13" style="54" customWidth="1"/>
    <col min="11" max="11" width="16" style="54" customWidth="1"/>
    <col min="12" max="12" width="14.5546875" style="54" customWidth="1"/>
    <col min="13" max="13" width="16.33203125" style="54" customWidth="1"/>
    <col min="14" max="14" width="16" style="54" customWidth="1"/>
    <col min="15" max="15" width="11.5546875" style="54"/>
    <col min="16" max="17" width="13" style="54" customWidth="1"/>
    <col min="18" max="18" width="12" style="54" customWidth="1"/>
    <col min="19" max="19" width="12.33203125" style="13" customWidth="1"/>
    <col min="20" max="20" width="11.44140625" style="13"/>
    <col min="21" max="21" width="15.88671875" style="13" customWidth="1"/>
    <col min="22" max="22" width="16.6640625" style="13" customWidth="1"/>
    <col min="23" max="16384" width="11.44140625" style="13"/>
  </cols>
  <sheetData>
    <row r="1" spans="1:22" ht="15" customHeight="1" x14ac:dyDescent="0.3">
      <c r="C1" s="20" t="s">
        <v>18</v>
      </c>
      <c r="D1" s="20"/>
      <c r="E1" s="20"/>
      <c r="F1" s="20"/>
      <c r="G1" s="20"/>
      <c r="H1" s="20"/>
      <c r="I1" s="20"/>
      <c r="J1" s="20"/>
      <c r="K1" s="53"/>
    </row>
    <row r="2" spans="1:22" ht="15" customHeight="1" x14ac:dyDescent="0.3">
      <c r="C2" s="20"/>
      <c r="D2" s="20"/>
      <c r="E2" s="20"/>
      <c r="F2" s="20"/>
      <c r="G2" s="20"/>
      <c r="H2" s="20"/>
      <c r="I2" s="20"/>
      <c r="J2" s="20"/>
      <c r="K2" s="53"/>
    </row>
    <row r="3" spans="1:22" ht="15" customHeight="1" x14ac:dyDescent="0.3">
      <c r="C3" s="20"/>
      <c r="D3" s="20"/>
      <c r="E3" s="20"/>
      <c r="F3" s="20"/>
      <c r="G3" s="20"/>
      <c r="H3" s="20"/>
      <c r="I3" s="20"/>
      <c r="J3" s="20"/>
      <c r="K3" s="53"/>
    </row>
    <row r="4" spans="1:22" ht="15" customHeight="1" x14ac:dyDescent="0.3">
      <c r="C4" s="20"/>
      <c r="D4" s="20"/>
      <c r="E4" s="20"/>
      <c r="F4" s="20"/>
      <c r="G4" s="20"/>
      <c r="H4" s="20"/>
      <c r="I4" s="20"/>
      <c r="J4" s="20"/>
      <c r="K4" s="53"/>
    </row>
    <row r="7" spans="1:22" x14ac:dyDescent="0.3">
      <c r="D7" s="55" t="s">
        <v>34</v>
      </c>
      <c r="E7" s="56"/>
      <c r="F7" s="56"/>
      <c r="G7" s="55" t="s">
        <v>35</v>
      </c>
      <c r="H7" s="57"/>
      <c r="I7" s="57"/>
      <c r="J7" s="55" t="s">
        <v>36</v>
      </c>
      <c r="K7" s="55"/>
      <c r="L7" s="55"/>
      <c r="M7" s="55" t="s">
        <v>37</v>
      </c>
      <c r="N7" s="55"/>
      <c r="O7" s="55"/>
      <c r="P7" s="55" t="s">
        <v>38</v>
      </c>
      <c r="Q7" s="55"/>
      <c r="R7" s="55"/>
      <c r="S7" s="29" t="s">
        <v>39</v>
      </c>
      <c r="T7" s="30"/>
      <c r="U7" s="30"/>
      <c r="V7" s="30"/>
    </row>
    <row r="8" spans="1:22" x14ac:dyDescent="0.3">
      <c r="D8" s="56"/>
      <c r="E8" s="56"/>
      <c r="F8" s="56"/>
      <c r="G8" s="57"/>
      <c r="H8" s="57"/>
      <c r="I8" s="57"/>
      <c r="J8" s="55"/>
      <c r="K8" s="55"/>
      <c r="L8" s="55"/>
      <c r="M8" s="55"/>
      <c r="N8" s="55"/>
      <c r="O8" s="55"/>
      <c r="P8" s="55"/>
      <c r="Q8" s="55"/>
      <c r="R8" s="55"/>
      <c r="S8" s="30"/>
      <c r="T8" s="30"/>
      <c r="U8" s="30"/>
      <c r="V8" s="30"/>
    </row>
    <row r="9" spans="1:22" x14ac:dyDescent="0.3">
      <c r="A9" s="13" t="s">
        <v>24</v>
      </c>
      <c r="B9" s="13" t="s">
        <v>3</v>
      </c>
      <c r="C9" s="13" t="s">
        <v>25</v>
      </c>
      <c r="D9" s="58" t="s">
        <v>26</v>
      </c>
      <c r="E9" s="58" t="s">
        <v>41</v>
      </c>
      <c r="F9" s="58" t="s">
        <v>28</v>
      </c>
      <c r="G9" s="58" t="s">
        <v>42</v>
      </c>
      <c r="H9" s="58" t="s">
        <v>40</v>
      </c>
      <c r="I9" s="58" t="s">
        <v>43</v>
      </c>
      <c r="J9" s="58" t="s">
        <v>44</v>
      </c>
      <c r="K9" s="58" t="s">
        <v>27</v>
      </c>
      <c r="L9" s="58" t="s">
        <v>45</v>
      </c>
      <c r="M9" s="58" t="s">
        <v>46</v>
      </c>
      <c r="N9" s="58" t="s">
        <v>47</v>
      </c>
      <c r="O9" s="58" t="s">
        <v>48</v>
      </c>
      <c r="P9" s="58" t="s">
        <v>49</v>
      </c>
      <c r="Q9" s="58" t="s">
        <v>29</v>
      </c>
      <c r="R9" s="58" t="s">
        <v>50</v>
      </c>
      <c r="S9" s="32" t="s">
        <v>30</v>
      </c>
      <c r="T9" s="32" t="s">
        <v>33</v>
      </c>
      <c r="U9" s="32" t="s">
        <v>31</v>
      </c>
      <c r="V9" s="32" t="s">
        <v>32</v>
      </c>
    </row>
    <row r="10" spans="1:22" x14ac:dyDescent="0.3">
      <c r="A10" s="13" t="s">
        <v>51</v>
      </c>
      <c r="B10" s="13" t="s">
        <v>80</v>
      </c>
      <c r="C10" s="13" t="s">
        <v>52</v>
      </c>
      <c r="D10" s="54">
        <v>0.1</v>
      </c>
      <c r="E10" s="54">
        <v>0.1</v>
      </c>
      <c r="F10" s="54">
        <f>SUM(TBL_Base_De_Donnée[[#This Row],[Tps reglage]:[Tps coupe]])</f>
        <v>0.2</v>
      </c>
      <c r="G10" s="54">
        <v>0.2</v>
      </c>
      <c r="H10" s="54">
        <v>0.2</v>
      </c>
      <c r="I10" s="54">
        <f>SUM(TBL_Base_De_Donnée[[#This Row],[Tps reglage2]:[Tps rectif]])</f>
        <v>0.4</v>
      </c>
      <c r="J10" s="54">
        <v>0.3</v>
      </c>
      <c r="K10" s="54">
        <v>0.2</v>
      </c>
      <c r="L10" s="54">
        <f>SUM(TBL_Base_De_Donnée[[#This Row],[Tps reglage4]:[Tps fabrication]])</f>
        <v>0.5</v>
      </c>
      <c r="M10" s="54">
        <v>0.3</v>
      </c>
      <c r="N10" s="54">
        <v>1</v>
      </c>
      <c r="O10" s="54">
        <f>SUM(TBL_Base_De_Donnée[[#This Row],[Tps reglage6]:[Tps fabrication7]])</f>
        <v>1.3</v>
      </c>
      <c r="P10" s="54">
        <v>0.5</v>
      </c>
      <c r="Q10" s="54">
        <v>0.3</v>
      </c>
      <c r="R10" s="54">
        <f>SUM(TBL_Base_De_Donnée[[#This Row],[Tps reglage9]:[Tps affutage]])</f>
        <v>0.8</v>
      </c>
      <c r="S10" s="13">
        <v>12</v>
      </c>
      <c r="T10" s="13">
        <v>60</v>
      </c>
      <c r="U10" s="13">
        <v>0</v>
      </c>
      <c r="V10" s="13">
        <v>0</v>
      </c>
    </row>
    <row r="11" spans="1:22" x14ac:dyDescent="0.3">
      <c r="A11" s="13" t="s">
        <v>53</v>
      </c>
      <c r="B11" s="13" t="s">
        <v>81</v>
      </c>
      <c r="C11" s="13" t="s">
        <v>54</v>
      </c>
      <c r="D11" s="54">
        <v>0.2</v>
      </c>
      <c r="E11" s="54">
        <v>0.1</v>
      </c>
      <c r="F11" s="54">
        <f>SUM(TBL_Base_De_Donnée[[#This Row],[Tps reglage]:[Tps coupe]])</f>
        <v>0.30000000000000004</v>
      </c>
      <c r="G11" s="54">
        <v>0.3</v>
      </c>
      <c r="H11" s="54">
        <v>0.2</v>
      </c>
      <c r="I11" s="54">
        <f>SUM(TBL_Base_De_Donnée[[#This Row],[Tps reglage2]:[Tps rectif]])</f>
        <v>0.5</v>
      </c>
      <c r="J11" s="54">
        <v>0.3</v>
      </c>
      <c r="K11" s="54">
        <v>0.1</v>
      </c>
      <c r="L11" s="54">
        <f>SUM(TBL_Base_De_Donnée[[#This Row],[Tps reglage4]:[Tps fabrication]])</f>
        <v>0.4</v>
      </c>
      <c r="M11" s="54">
        <v>0.2</v>
      </c>
      <c r="N11" s="54">
        <v>0.1</v>
      </c>
      <c r="O11" s="54">
        <f>SUM(TBL_Base_De_Donnée[[#This Row],[Tps reglage6]:[Tps fabrication7]])</f>
        <v>0.30000000000000004</v>
      </c>
      <c r="P11" s="54">
        <v>0.5</v>
      </c>
      <c r="Q11" s="54">
        <v>0.5</v>
      </c>
      <c r="R11" s="54">
        <f>SUM(TBL_Base_De_Donnée[[#This Row],[Tps reglage9]:[Tps affutage]])</f>
        <v>1</v>
      </c>
      <c r="S11" s="13">
        <v>8</v>
      </c>
      <c r="T11" s="13">
        <v>70</v>
      </c>
      <c r="U11" s="13">
        <v>12</v>
      </c>
      <c r="V11" s="13">
        <v>0.1</v>
      </c>
    </row>
    <row r="12" spans="1:22" x14ac:dyDescent="0.3">
      <c r="A12" s="13" t="s">
        <v>55</v>
      </c>
      <c r="B12" s="13" t="s">
        <v>82</v>
      </c>
      <c r="C12" s="13" t="s">
        <v>56</v>
      </c>
      <c r="D12" s="54">
        <v>0.2</v>
      </c>
      <c r="E12" s="54">
        <v>0.1</v>
      </c>
      <c r="F12" s="54">
        <f>SUM(TBL_Base_De_Donnée[[#This Row],[Tps reglage]:[Tps coupe]])</f>
        <v>0.30000000000000004</v>
      </c>
      <c r="G12" s="54">
        <v>0.5</v>
      </c>
      <c r="H12" s="54">
        <v>0.1</v>
      </c>
      <c r="I12" s="54">
        <f>SUM(TBL_Base_De_Donnée[[#This Row],[Tps reglage2]:[Tps rectif]])</f>
        <v>0.6</v>
      </c>
      <c r="J12" s="54">
        <v>0.3</v>
      </c>
      <c r="K12" s="54">
        <v>0.1</v>
      </c>
      <c r="L12" s="54">
        <f>SUM(TBL_Base_De_Donnée[[#This Row],[Tps reglage4]:[Tps fabrication]])</f>
        <v>0.4</v>
      </c>
      <c r="M12" s="54">
        <v>0.2</v>
      </c>
      <c r="N12" s="54">
        <v>0.2</v>
      </c>
      <c r="O12" s="54">
        <f>SUM(TBL_Base_De_Donnée[[#This Row],[Tps reglage6]:[Tps fabrication7]])</f>
        <v>0.4</v>
      </c>
      <c r="P12" s="54">
        <v>0.6</v>
      </c>
      <c r="Q12" s="54">
        <v>0.6</v>
      </c>
      <c r="R12" s="54">
        <f>SUM(TBL_Base_De_Donnée[[#This Row],[Tps reglage9]:[Tps affutage]])</f>
        <v>1.2</v>
      </c>
      <c r="S12" s="13">
        <v>6</v>
      </c>
      <c r="T12" s="13">
        <v>80</v>
      </c>
      <c r="U12" s="13">
        <v>0</v>
      </c>
      <c r="V12" s="13">
        <v>0</v>
      </c>
    </row>
  </sheetData>
  <mergeCells count="7">
    <mergeCell ref="S7:V8"/>
    <mergeCell ref="C1:J4"/>
    <mergeCell ref="D7:F8"/>
    <mergeCell ref="G7:I8"/>
    <mergeCell ref="J7:L8"/>
    <mergeCell ref="M7:O8"/>
    <mergeCell ref="P7:R8"/>
  </mergeCells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D1:J3"/>
  <sheetViews>
    <sheetView workbookViewId="0">
      <selection activeCell="D1" sqref="D1:J3"/>
    </sheetView>
  </sheetViews>
  <sheetFormatPr baseColWidth="10" defaultColWidth="11.44140625" defaultRowHeight="14.4" x14ac:dyDescent="0.3"/>
  <sheetData>
    <row r="1" spans="4:10" x14ac:dyDescent="0.3">
      <c r="D1" s="23" t="s">
        <v>115</v>
      </c>
      <c r="E1" s="24"/>
      <c r="F1" s="24"/>
      <c r="G1" s="24"/>
      <c r="H1" s="24"/>
      <c r="I1" s="24"/>
      <c r="J1" s="24"/>
    </row>
    <row r="2" spans="4:10" x14ac:dyDescent="0.3">
      <c r="D2" s="24"/>
      <c r="E2" s="24"/>
      <c r="F2" s="24"/>
      <c r="G2" s="24"/>
      <c r="H2" s="24"/>
      <c r="I2" s="24"/>
      <c r="J2" s="24"/>
    </row>
    <row r="3" spans="4:10" x14ac:dyDescent="0.3">
      <c r="D3" s="24"/>
      <c r="E3" s="24"/>
      <c r="F3" s="24"/>
      <c r="G3" s="24"/>
      <c r="H3" s="24"/>
      <c r="I3" s="24"/>
      <c r="J3" s="24"/>
    </row>
  </sheetData>
  <mergeCells count="1">
    <mergeCell ref="D1:J3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I52"/>
  <sheetViews>
    <sheetView topLeftCell="A4" workbookViewId="0">
      <selection activeCell="H10" sqref="H10"/>
    </sheetView>
  </sheetViews>
  <sheetFormatPr baseColWidth="10" defaultColWidth="11.44140625" defaultRowHeight="14.4" x14ac:dyDescent="0.3"/>
  <cols>
    <col min="1" max="1" width="15.33203125" customWidth="1"/>
  </cols>
  <sheetData>
    <row r="2" spans="1:9" x14ac:dyDescent="0.3">
      <c r="C2" s="25" t="s">
        <v>23</v>
      </c>
      <c r="D2" s="26"/>
      <c r="E2" s="26"/>
      <c r="F2" s="26"/>
      <c r="G2" s="26"/>
      <c r="H2" s="26"/>
      <c r="I2" s="26"/>
    </row>
    <row r="3" spans="1:9" x14ac:dyDescent="0.3">
      <c r="C3" s="26"/>
      <c r="D3" s="26"/>
      <c r="E3" s="26"/>
      <c r="F3" s="26"/>
      <c r="G3" s="26"/>
      <c r="H3" s="26"/>
      <c r="I3" s="26"/>
    </row>
    <row r="4" spans="1:9" ht="14.4" customHeight="1" x14ac:dyDescent="0.7">
      <c r="C4" s="16"/>
    </row>
    <row r="5" spans="1:9" x14ac:dyDescent="0.3">
      <c r="A5" t="s">
        <v>124</v>
      </c>
      <c r="B5" s="15" t="s">
        <v>125</v>
      </c>
    </row>
    <row r="6" spans="1:9" ht="14.4" customHeight="1" x14ac:dyDescent="0.7">
      <c r="B6" s="15" t="s">
        <v>22</v>
      </c>
      <c r="C6" s="16"/>
    </row>
    <row r="8" spans="1:9" ht="14.4" customHeight="1" x14ac:dyDescent="0.7">
      <c r="C8" s="16"/>
    </row>
    <row r="10" spans="1:9" ht="14.4" customHeight="1" x14ac:dyDescent="0.7">
      <c r="C10" s="16"/>
    </row>
    <row r="12" spans="1:9" x14ac:dyDescent="0.3">
      <c r="A12" t="s">
        <v>20</v>
      </c>
      <c r="C12" t="s">
        <v>83</v>
      </c>
    </row>
    <row r="13" spans="1:9" x14ac:dyDescent="0.3">
      <c r="A13" t="s">
        <v>21</v>
      </c>
      <c r="C13" t="s">
        <v>84</v>
      </c>
      <c r="F13" t="s">
        <v>91</v>
      </c>
      <c r="G13">
        <v>500</v>
      </c>
    </row>
    <row r="14" spans="1:9" x14ac:dyDescent="0.3">
      <c r="A14" t="s">
        <v>22</v>
      </c>
      <c r="C14" t="s">
        <v>85</v>
      </c>
      <c r="F14" t="s">
        <v>92</v>
      </c>
      <c r="G14">
        <v>750</v>
      </c>
    </row>
    <row r="15" spans="1:9" x14ac:dyDescent="0.3">
      <c r="A15" t="s">
        <v>58</v>
      </c>
      <c r="C15" t="s">
        <v>86</v>
      </c>
    </row>
    <row r="16" spans="1:9" x14ac:dyDescent="0.3">
      <c r="A16" t="s">
        <v>35</v>
      </c>
      <c r="C16" t="s">
        <v>87</v>
      </c>
      <c r="F16" t="s">
        <v>93</v>
      </c>
      <c r="G16" s="7">
        <f>G13/G14</f>
        <v>0.66666666666666663</v>
      </c>
    </row>
    <row r="17" spans="1:7" x14ac:dyDescent="0.3">
      <c r="A17" t="s">
        <v>59</v>
      </c>
      <c r="C17" t="s">
        <v>88</v>
      </c>
    </row>
    <row r="18" spans="1:7" x14ac:dyDescent="0.3">
      <c r="A18" t="s">
        <v>64</v>
      </c>
      <c r="C18" t="s">
        <v>89</v>
      </c>
      <c r="E18" t="s">
        <v>94</v>
      </c>
      <c r="F18" t="s">
        <v>112</v>
      </c>
      <c r="G18" t="s">
        <v>114</v>
      </c>
    </row>
    <row r="19" spans="1:7" x14ac:dyDescent="0.3">
      <c r="A19" t="s">
        <v>126</v>
      </c>
      <c r="C19" t="s">
        <v>90</v>
      </c>
      <c r="D19" t="s">
        <v>95</v>
      </c>
      <c r="E19">
        <v>1</v>
      </c>
      <c r="F19" s="7">
        <f>G16-(F20/2)</f>
        <v>0.65666666666666662</v>
      </c>
      <c r="G19">
        <v>0</v>
      </c>
    </row>
    <row r="20" spans="1:7" x14ac:dyDescent="0.3">
      <c r="A20" t="s">
        <v>127</v>
      </c>
      <c r="D20" t="s">
        <v>96</v>
      </c>
      <c r="E20">
        <v>10</v>
      </c>
      <c r="F20" s="7">
        <v>0.02</v>
      </c>
    </row>
    <row r="21" spans="1:7" x14ac:dyDescent="0.3">
      <c r="D21" t="s">
        <v>95</v>
      </c>
      <c r="E21">
        <v>1</v>
      </c>
      <c r="F21" s="8">
        <f>(1.6*4/3)-F19-F20</f>
        <v>1.4566666666666666</v>
      </c>
      <c r="G21">
        <v>10</v>
      </c>
    </row>
    <row r="22" spans="1:7" x14ac:dyDescent="0.3">
      <c r="D22" t="s">
        <v>97</v>
      </c>
      <c r="E22">
        <v>10</v>
      </c>
      <c r="F22" s="8">
        <f>SUM(F19+F21)</f>
        <v>2.1133333333333333</v>
      </c>
    </row>
    <row r="23" spans="1:7" x14ac:dyDescent="0.3">
      <c r="D23" t="s">
        <v>95</v>
      </c>
      <c r="E23">
        <v>1</v>
      </c>
      <c r="G23">
        <v>20</v>
      </c>
    </row>
    <row r="24" spans="1:7" x14ac:dyDescent="0.3">
      <c r="D24" t="s">
        <v>98</v>
      </c>
      <c r="E24">
        <v>10</v>
      </c>
    </row>
    <row r="25" spans="1:7" x14ac:dyDescent="0.3">
      <c r="D25" t="s">
        <v>95</v>
      </c>
      <c r="E25">
        <v>1</v>
      </c>
      <c r="G25">
        <v>30</v>
      </c>
    </row>
    <row r="26" spans="1:7" x14ac:dyDescent="0.3">
      <c r="D26" t="s">
        <v>99</v>
      </c>
      <c r="E26">
        <v>10</v>
      </c>
    </row>
    <row r="27" spans="1:7" x14ac:dyDescent="0.3">
      <c r="D27" t="s">
        <v>95</v>
      </c>
      <c r="E27">
        <v>1</v>
      </c>
      <c r="G27">
        <v>40</v>
      </c>
    </row>
    <row r="28" spans="1:7" x14ac:dyDescent="0.3">
      <c r="D28" t="s">
        <v>100</v>
      </c>
      <c r="E28">
        <v>10</v>
      </c>
    </row>
    <row r="29" spans="1:7" x14ac:dyDescent="0.3">
      <c r="D29" t="s">
        <v>95</v>
      </c>
      <c r="E29">
        <v>1</v>
      </c>
      <c r="G29">
        <v>50</v>
      </c>
    </row>
    <row r="30" spans="1:7" x14ac:dyDescent="0.3">
      <c r="D30" t="s">
        <v>101</v>
      </c>
      <c r="E30">
        <v>10</v>
      </c>
    </row>
    <row r="31" spans="1:7" x14ac:dyDescent="0.3">
      <c r="D31" t="s">
        <v>95</v>
      </c>
      <c r="E31">
        <v>1</v>
      </c>
      <c r="G31">
        <v>60</v>
      </c>
    </row>
    <row r="32" spans="1:7" x14ac:dyDescent="0.3">
      <c r="D32" t="s">
        <v>102</v>
      </c>
      <c r="E32">
        <v>10</v>
      </c>
    </row>
    <row r="33" spans="4:7" x14ac:dyDescent="0.3">
      <c r="D33" t="s">
        <v>95</v>
      </c>
      <c r="E33">
        <v>1</v>
      </c>
      <c r="G33">
        <v>70</v>
      </c>
    </row>
    <row r="34" spans="4:7" x14ac:dyDescent="0.3">
      <c r="D34" t="s">
        <v>103</v>
      </c>
      <c r="E34">
        <v>10</v>
      </c>
    </row>
    <row r="35" spans="4:7" x14ac:dyDescent="0.3">
      <c r="D35" t="s">
        <v>95</v>
      </c>
      <c r="E35">
        <v>1</v>
      </c>
      <c r="G35">
        <v>80</v>
      </c>
    </row>
    <row r="36" spans="4:7" x14ac:dyDescent="0.3">
      <c r="D36" t="s">
        <v>104</v>
      </c>
      <c r="E36">
        <v>10</v>
      </c>
    </row>
    <row r="37" spans="4:7" x14ac:dyDescent="0.3">
      <c r="D37" t="s">
        <v>95</v>
      </c>
      <c r="E37">
        <v>1</v>
      </c>
      <c r="G37">
        <v>90</v>
      </c>
    </row>
    <row r="38" spans="4:7" x14ac:dyDescent="0.3">
      <c r="D38" t="s">
        <v>105</v>
      </c>
      <c r="E38">
        <v>10</v>
      </c>
    </row>
    <row r="39" spans="4:7" x14ac:dyDescent="0.3">
      <c r="D39" t="s">
        <v>95</v>
      </c>
      <c r="E39">
        <v>1</v>
      </c>
      <c r="G39">
        <v>100</v>
      </c>
    </row>
    <row r="40" spans="4:7" x14ac:dyDescent="0.3">
      <c r="D40" t="s">
        <v>106</v>
      </c>
      <c r="E40">
        <v>10</v>
      </c>
    </row>
    <row r="41" spans="4:7" x14ac:dyDescent="0.3">
      <c r="D41" t="s">
        <v>95</v>
      </c>
      <c r="E41">
        <v>1</v>
      </c>
      <c r="G41">
        <v>110</v>
      </c>
    </row>
    <row r="42" spans="4:7" x14ac:dyDescent="0.3">
      <c r="D42" t="s">
        <v>107</v>
      </c>
      <c r="E42">
        <v>10</v>
      </c>
    </row>
    <row r="43" spans="4:7" x14ac:dyDescent="0.3">
      <c r="D43" t="s">
        <v>95</v>
      </c>
      <c r="E43">
        <v>1</v>
      </c>
      <c r="G43">
        <v>120</v>
      </c>
    </row>
    <row r="44" spans="4:7" x14ac:dyDescent="0.3">
      <c r="D44" t="s">
        <v>108</v>
      </c>
      <c r="E44">
        <v>10</v>
      </c>
    </row>
    <row r="45" spans="4:7" x14ac:dyDescent="0.3">
      <c r="D45" t="s">
        <v>95</v>
      </c>
      <c r="E45">
        <v>1</v>
      </c>
      <c r="G45">
        <v>130</v>
      </c>
    </row>
    <row r="46" spans="4:7" x14ac:dyDescent="0.3">
      <c r="D46" t="s">
        <v>109</v>
      </c>
      <c r="E46">
        <v>10</v>
      </c>
    </row>
    <row r="47" spans="4:7" x14ac:dyDescent="0.3">
      <c r="D47" t="s">
        <v>95</v>
      </c>
      <c r="E47">
        <v>1</v>
      </c>
      <c r="G47">
        <v>140</v>
      </c>
    </row>
    <row r="48" spans="4:7" x14ac:dyDescent="0.3">
      <c r="D48" t="s">
        <v>110</v>
      </c>
      <c r="E48">
        <v>10</v>
      </c>
    </row>
    <row r="49" spans="4:7" x14ac:dyDescent="0.3">
      <c r="D49" t="s">
        <v>95</v>
      </c>
      <c r="E49">
        <v>1</v>
      </c>
      <c r="G49">
        <v>150</v>
      </c>
    </row>
    <row r="50" spans="4:7" x14ac:dyDescent="0.3">
      <c r="D50" t="s">
        <v>111</v>
      </c>
      <c r="E50">
        <v>10</v>
      </c>
    </row>
    <row r="51" spans="4:7" x14ac:dyDescent="0.3">
      <c r="D51" t="s">
        <v>95</v>
      </c>
      <c r="E51">
        <v>1</v>
      </c>
      <c r="G51" s="7">
        <v>1.6</v>
      </c>
    </row>
    <row r="52" spans="4:7" x14ac:dyDescent="0.3">
      <c r="D52" t="s">
        <v>113</v>
      </c>
      <c r="E52">
        <f>SUM(E19:E51)/3</f>
        <v>59</v>
      </c>
    </row>
  </sheetData>
  <mergeCells count="1">
    <mergeCell ref="C2:I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</vt:i4>
      </vt:variant>
    </vt:vector>
  </HeadingPairs>
  <TitlesOfParts>
    <vt:vector size="20" baseType="lpstr">
      <vt:lpstr>Page d'accueil</vt:lpstr>
      <vt:lpstr>Feuil1</vt:lpstr>
      <vt:lpstr>suivi commande</vt:lpstr>
      <vt:lpstr>suivi coupe</vt:lpstr>
      <vt:lpstr>suivi rectif </vt:lpstr>
      <vt:lpstr>suivi commande fabrication</vt:lpstr>
      <vt:lpstr>suivi conventionnel</vt:lpstr>
      <vt:lpstr>suivi fabrication</vt:lpstr>
      <vt:lpstr>suivi commande affutage</vt:lpstr>
      <vt:lpstr>suivi controle</vt:lpstr>
      <vt:lpstr>suivi affutage</vt:lpstr>
      <vt:lpstr>suivi expedition</vt:lpstr>
      <vt:lpstr> suivi commande barreau</vt:lpstr>
      <vt:lpstr>suivi stock barreau</vt:lpstr>
      <vt:lpstr>suivi stock piece fini</vt:lpstr>
      <vt:lpstr>base de donnée</vt:lpstr>
      <vt:lpstr>plannification machine</vt:lpstr>
      <vt:lpstr>employer</vt:lpstr>
      <vt:lpstr>Feuil12</vt:lpstr>
      <vt:lpstr>fabrication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2024-03-03T12:09:45Z</dcterms:created>
  <dcterms:modified xsi:type="dcterms:W3CDTF">2024-03-10T22:44:28Z</dcterms:modified>
</cp:coreProperties>
</file>