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80B63420-1475-4826-9643-D10FF62F983E}" xr6:coauthVersionLast="47" xr6:coauthVersionMax="47" xr10:uidLastSave="{00000000-0000-0000-0000-000000000000}"/>
  <bookViews>
    <workbookView xWindow="-120" yWindow="-120" windowWidth="20730" windowHeight="11040" activeTab="1" xr2:uid="{F4007696-3EBD-4372-AA55-D772BD581240}"/>
  </bookViews>
  <sheets>
    <sheet name="bddBT" sheetId="3" r:id="rId1"/>
    <sheet name="Proposition" sheetId="5" r:id="rId2"/>
  </sheets>
  <definedNames>
    <definedName name="_xlnm._FilterDatabase" localSheetId="1" hidden="1">Proposition!$A$5:$M$22</definedName>
    <definedName name="bddBT">#REF!</definedName>
    <definedName name="RaisonSocia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5" l="1" a="1"/>
  <c r="O22" i="5" s="1"/>
  <c r="O21" i="5" a="1"/>
  <c r="O21" i="5" s="1"/>
  <c r="O20" i="5" a="1"/>
  <c r="O20" i="5" s="1"/>
  <c r="O19" i="5" a="1"/>
  <c r="O19" i="5" s="1"/>
  <c r="O18" i="5" a="1"/>
  <c r="O18" i="5" s="1"/>
  <c r="O17" i="5" a="1"/>
  <c r="O17" i="5" s="1"/>
  <c r="O16" i="5" a="1"/>
  <c r="O16" i="5" s="1"/>
  <c r="O15" i="5" a="1"/>
  <c r="O15" i="5" s="1"/>
  <c r="O14" i="5" a="1"/>
  <c r="O14" i="5" s="1"/>
  <c r="O13" i="5" a="1"/>
  <c r="O13" i="5" s="1"/>
  <c r="O12" i="5" a="1"/>
  <c r="O12" i="5" s="1"/>
  <c r="O11" i="5" a="1"/>
  <c r="O11" i="5" s="1"/>
  <c r="W2" i="5"/>
  <c r="V2" i="5"/>
  <c r="U2" i="5"/>
  <c r="T2" i="5"/>
  <c r="S2" i="5"/>
  <c r="R2" i="5"/>
  <c r="Q2" i="5"/>
  <c r="P2" i="5"/>
  <c r="O10" i="5" a="1"/>
  <c r="O10" i="5" s="1"/>
  <c r="O9" i="5" a="1"/>
  <c r="O9" i="5" s="1"/>
  <c r="O8" i="5" a="1"/>
  <c r="O8" i="5" s="1"/>
  <c r="O7" i="5" a="1"/>
  <c r="O7" i="5" s="1"/>
  <c r="O6" i="5" a="1"/>
  <c r="O6" i="5" s="1"/>
  <c r="O5" i="5" a="1"/>
  <c r="O5" i="5" s="1"/>
  <c r="O4" i="5" a="1"/>
  <c r="O4" i="5" s="1"/>
  <c r="O2" i="5"/>
  <c r="N2" i="5"/>
  <c r="M2" i="5"/>
  <c r="L2" i="5"/>
  <c r="K2" i="5"/>
  <c r="J2" i="5"/>
  <c r="I2" i="5"/>
  <c r="H2" i="5"/>
  <c r="G2" i="5"/>
  <c r="F2" i="5"/>
  <c r="E2" i="5"/>
  <c r="A5" i="5" a="1"/>
  <c r="A4" i="5" a="1"/>
  <c r="A4" i="5" s="1"/>
  <c r="A9" i="3"/>
  <c r="A8" i="3"/>
  <c r="A7" i="3"/>
  <c r="A6" i="3"/>
  <c r="A5" i="3"/>
  <c r="A4" i="3"/>
  <c r="A3" i="3"/>
  <c r="A2" i="3"/>
  <c r="A5" i="5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<sst xmlns="http://schemas.openxmlformats.org/spreadsheetml/2006/main" count="124" uniqueCount="32">
  <si>
    <t>place</t>
  </si>
  <si>
    <t>id</t>
  </si>
  <si>
    <t>n° client</t>
  </si>
  <si>
    <t>n° BT</t>
  </si>
  <si>
    <t>TYPE DE bt</t>
  </si>
  <si>
    <t>equipement</t>
  </si>
  <si>
    <t>facturer</t>
  </si>
  <si>
    <t>avoir</t>
  </si>
  <si>
    <t>date de verif</t>
  </si>
  <si>
    <t>date de cloture</t>
  </si>
  <si>
    <t>RAISON SOCIAL</t>
  </si>
  <si>
    <t>adresse</t>
  </si>
  <si>
    <t>vf réaliser</t>
  </si>
  <si>
    <t>BTV</t>
  </si>
  <si>
    <t>BAES</t>
  </si>
  <si>
    <t>LANMODEZ</t>
  </si>
  <si>
    <t>EXTINCTEUR</t>
  </si>
  <si>
    <t>ALARME</t>
  </si>
  <si>
    <t>BEGARD</t>
  </si>
  <si>
    <t>LANNION</t>
  </si>
  <si>
    <t>RIA</t>
  </si>
  <si>
    <t>BTP</t>
  </si>
  <si>
    <t>POSE</t>
  </si>
  <si>
    <t>OUI</t>
  </si>
  <si>
    <t>lannion</t>
  </si>
  <si>
    <t>K</t>
  </si>
  <si>
    <t>A</t>
  </si>
  <si>
    <t>C</t>
  </si>
  <si>
    <t>D</t>
  </si>
  <si>
    <t>B</t>
  </si>
  <si>
    <t>E</t>
  </si>
  <si>
    <t>RS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</si>
</sst>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0" xfId="0" applyFont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12</v>
    <v>8</v>
    <v>7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8BD05-C9F8-44E9-B8F0-32B9D9E368DE}" name="bddBT1" displayName="bddBT1" ref="A1:M27" totalsRowShown="0" headerRowDxfId="2" headerRowBorderDxfId="1" tableBorderDxfId="0">
  <autoFilter ref="A1:M27" xr:uid="{93C8BD05-C9F8-44E9-B8F0-32B9D9E368DE}"/>
  <tableColumns count="13">
    <tableColumn id="1" xr3:uid="{3F965F57-5E2F-4E95-8428-E9E5ECD96964}" name="place"/>
    <tableColumn id="2" xr3:uid="{45DFD91A-9FB9-4562-A7DB-76F502B0EECA}" name="id"/>
    <tableColumn id="3" xr3:uid="{E6102DF5-5952-472A-B8F4-BE357FC3BCA7}" name="n° client"/>
    <tableColumn id="4" xr3:uid="{472E7059-7036-4C6D-AB4C-8F46481AFA62}" name="n° BT"/>
    <tableColumn id="5" xr3:uid="{F70CCCF3-F5D9-4C49-8D0C-FD26BD382566}" name="TYPE DE bt"/>
    <tableColumn id="6" xr3:uid="{595AA938-AB0B-4B36-94E0-502D0C69BFA1}" name="equipement"/>
    <tableColumn id="7" xr3:uid="{3DFCFB36-E52C-4CDE-B4A9-DA76269C3D25}" name="facturer"/>
    <tableColumn id="8" xr3:uid="{8D22E2E0-E907-4F7F-BEF4-BCD4FE989497}" name="avoir"/>
    <tableColumn id="9" xr3:uid="{9BDE87DD-EA22-4840-8FE9-90FC4AF796EA}" name="date de verif"/>
    <tableColumn id="10" xr3:uid="{A670F8E9-9763-459E-982B-8C78F306B5E7}" name="date de cloture"/>
    <tableColumn id="11" xr3:uid="{B9EE7D9D-0A72-4B0E-9BC4-08571F3D82FD}" name="RAISON SOCIAL"/>
    <tableColumn id="12" xr3:uid="{082C76BB-BE0E-47D3-92CF-B9F28B78ED92}" name="adresse"/>
    <tableColumn id="13" xr3:uid="{3E3D352D-9DBD-42DF-B3EC-A32A27285E4A}" name="vf réalis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A92D-827C-49CA-A1FD-D9761E7C3F6A}">
  <dimension ref="A1:M27"/>
  <sheetViews>
    <sheetView showGridLines="0" topLeftCell="A2" workbookViewId="0">
      <selection activeCell="D10" sqref="D10"/>
    </sheetView>
  </sheetViews>
  <sheetFormatPr baseColWidth="10" defaultRowHeight="15" x14ac:dyDescent="0.25"/>
  <cols>
    <col min="5" max="5" width="12.42578125" customWidth="1"/>
    <col min="6" max="6" width="14.140625" customWidth="1"/>
    <col min="9" max="9" width="14.42578125" customWidth="1"/>
    <col min="10" max="10" width="16.5703125" customWidth="1"/>
    <col min="11" max="11" width="20.5703125" bestFit="1" customWidth="1"/>
    <col min="13" max="13" width="12" customWidth="1"/>
  </cols>
  <sheetData>
    <row r="1" spans="1:13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3" x14ac:dyDescent="0.25">
      <c r="A2" s="2">
        <f>ROW()</f>
        <v>2</v>
      </c>
      <c r="B2" s="3">
        <v>144</v>
      </c>
      <c r="C2" s="3">
        <v>1013532</v>
      </c>
      <c r="D2" s="3">
        <v>20510273</v>
      </c>
      <c r="E2" s="3" t="s">
        <v>13</v>
      </c>
      <c r="F2" s="3" t="s">
        <v>14</v>
      </c>
      <c r="G2" s="3"/>
      <c r="H2" s="3"/>
      <c r="I2" s="4">
        <v>45462</v>
      </c>
      <c r="J2" s="4">
        <v>45462</v>
      </c>
      <c r="K2" s="3" t="s">
        <v>26</v>
      </c>
      <c r="L2" s="3" t="s">
        <v>15</v>
      </c>
      <c r="M2" s="3">
        <v>29</v>
      </c>
    </row>
    <row r="3" spans="1:13" x14ac:dyDescent="0.25">
      <c r="A3" s="5">
        <f>ROW()</f>
        <v>3</v>
      </c>
      <c r="B3" s="6">
        <v>143</v>
      </c>
      <c r="C3" s="6">
        <v>1013532</v>
      </c>
      <c r="D3" s="6">
        <v>20510274</v>
      </c>
      <c r="E3" s="6" t="s">
        <v>13</v>
      </c>
      <c r="F3" s="6" t="s">
        <v>16</v>
      </c>
      <c r="G3" s="6"/>
      <c r="H3" s="6"/>
      <c r="I3" s="7">
        <v>45462</v>
      </c>
      <c r="J3" s="7">
        <v>45462</v>
      </c>
      <c r="K3" s="6" t="s">
        <v>26</v>
      </c>
      <c r="L3" s="6" t="s">
        <v>15</v>
      </c>
      <c r="M3" s="6">
        <v>14</v>
      </c>
    </row>
    <row r="4" spans="1:13" x14ac:dyDescent="0.25">
      <c r="A4" s="2">
        <f>ROW()</f>
        <v>4</v>
      </c>
      <c r="B4" s="3">
        <v>142</v>
      </c>
      <c r="C4" s="3">
        <v>1013532</v>
      </c>
      <c r="D4" s="3">
        <v>20510271</v>
      </c>
      <c r="E4" s="3" t="s">
        <v>13</v>
      </c>
      <c r="F4" s="3" t="s">
        <v>14</v>
      </c>
      <c r="G4" s="3"/>
      <c r="H4" s="3"/>
      <c r="I4" s="4">
        <v>45461</v>
      </c>
      <c r="J4" s="4">
        <v>45462</v>
      </c>
      <c r="K4" s="3" t="s">
        <v>29</v>
      </c>
      <c r="L4" s="3" t="s">
        <v>15</v>
      </c>
      <c r="M4" s="3">
        <v>23</v>
      </c>
    </row>
    <row r="5" spans="1:13" x14ac:dyDescent="0.25">
      <c r="A5" s="5">
        <f>ROW()</f>
        <v>5</v>
      </c>
      <c r="B5" s="6">
        <v>141</v>
      </c>
      <c r="C5" s="6">
        <v>1013532</v>
      </c>
      <c r="D5" s="6">
        <v>20510272</v>
      </c>
      <c r="E5" s="6" t="s">
        <v>13</v>
      </c>
      <c r="F5" s="6" t="s">
        <v>16</v>
      </c>
      <c r="G5" s="6"/>
      <c r="H5" s="6"/>
      <c r="I5" s="7">
        <v>45461</v>
      </c>
      <c r="J5" s="7">
        <v>45462</v>
      </c>
      <c r="K5" s="6" t="s">
        <v>29</v>
      </c>
      <c r="L5" s="6" t="s">
        <v>15</v>
      </c>
      <c r="M5" s="6">
        <v>11</v>
      </c>
    </row>
    <row r="6" spans="1:13" x14ac:dyDescent="0.25">
      <c r="A6" s="2">
        <f>ROW()</f>
        <v>6</v>
      </c>
      <c r="B6" s="3">
        <v>140</v>
      </c>
      <c r="C6" s="3">
        <v>1013532</v>
      </c>
      <c r="D6" s="3">
        <v>20510275</v>
      </c>
      <c r="E6" s="3" t="s">
        <v>13</v>
      </c>
      <c r="F6" s="3" t="s">
        <v>17</v>
      </c>
      <c r="G6" s="3"/>
      <c r="H6" s="3"/>
      <c r="I6" s="4">
        <v>45461</v>
      </c>
      <c r="J6" s="4">
        <v>45462</v>
      </c>
      <c r="K6" s="3" t="s">
        <v>27</v>
      </c>
      <c r="L6" s="3" t="s">
        <v>15</v>
      </c>
      <c r="M6" s="3">
        <v>11</v>
      </c>
    </row>
    <row r="7" spans="1:13" x14ac:dyDescent="0.25">
      <c r="A7" s="5">
        <f>ROW()</f>
        <v>7</v>
      </c>
      <c r="B7" s="6">
        <v>139</v>
      </c>
      <c r="C7" s="6">
        <v>3881793</v>
      </c>
      <c r="D7" s="6">
        <v>20197570</v>
      </c>
      <c r="E7" s="6" t="s">
        <v>13</v>
      </c>
      <c r="F7" s="6" t="s">
        <v>14</v>
      </c>
      <c r="G7" s="6"/>
      <c r="H7" s="6"/>
      <c r="I7" s="7">
        <v>45370</v>
      </c>
      <c r="J7" s="7">
        <v>45460</v>
      </c>
      <c r="K7" s="6" t="s">
        <v>28</v>
      </c>
      <c r="L7" s="6" t="s">
        <v>18</v>
      </c>
      <c r="M7" s="6">
        <v>3</v>
      </c>
    </row>
    <row r="8" spans="1:13" x14ac:dyDescent="0.25">
      <c r="A8" s="2">
        <f>ROW()</f>
        <v>8</v>
      </c>
      <c r="B8" s="3">
        <v>138</v>
      </c>
      <c r="C8" s="3">
        <v>3881793</v>
      </c>
      <c r="D8" s="3">
        <v>20197451</v>
      </c>
      <c r="E8" s="3" t="s">
        <v>13</v>
      </c>
      <c r="F8" s="3" t="s">
        <v>16</v>
      </c>
      <c r="G8" s="3"/>
      <c r="H8" s="3"/>
      <c r="I8" s="4">
        <v>45370</v>
      </c>
      <c r="J8" s="4">
        <v>45460</v>
      </c>
      <c r="K8" s="3" t="s">
        <v>28</v>
      </c>
      <c r="L8" s="3" t="s">
        <v>18</v>
      </c>
      <c r="M8" s="3">
        <v>4</v>
      </c>
    </row>
    <row r="9" spans="1:13" x14ac:dyDescent="0.25">
      <c r="A9" s="5">
        <f>ROW()</f>
        <v>9</v>
      </c>
      <c r="B9" s="6">
        <v>137</v>
      </c>
      <c r="C9" s="6">
        <v>957900</v>
      </c>
      <c r="D9" s="6">
        <v>20593033</v>
      </c>
      <c r="E9" s="6" t="s">
        <v>13</v>
      </c>
      <c r="F9" s="6" t="s">
        <v>16</v>
      </c>
      <c r="G9" s="6"/>
      <c r="H9" s="6"/>
      <c r="I9" s="7">
        <v>45460</v>
      </c>
      <c r="J9" s="7">
        <v>45460</v>
      </c>
      <c r="K9" s="6" t="s">
        <v>30</v>
      </c>
      <c r="L9" s="6" t="s">
        <v>19</v>
      </c>
      <c r="M9" s="6">
        <v>4</v>
      </c>
    </row>
    <row r="10" spans="1:13" x14ac:dyDescent="0.25">
      <c r="A10">
        <v>14</v>
      </c>
      <c r="B10">
        <v>132</v>
      </c>
      <c r="C10">
        <v>1055358</v>
      </c>
      <c r="D10">
        <v>20510452</v>
      </c>
      <c r="E10" t="s">
        <v>13</v>
      </c>
      <c r="F10" t="s">
        <v>20</v>
      </c>
      <c r="G10">
        <v>0</v>
      </c>
      <c r="H10">
        <v>0</v>
      </c>
      <c r="I10" s="1">
        <v>45457</v>
      </c>
      <c r="J10" s="1">
        <v>0</v>
      </c>
      <c r="K10" t="s">
        <v>25</v>
      </c>
      <c r="L10" t="s">
        <v>19</v>
      </c>
      <c r="M10">
        <v>2</v>
      </c>
    </row>
    <row r="11" spans="1:13" x14ac:dyDescent="0.25">
      <c r="A11">
        <v>15</v>
      </c>
      <c r="B11">
        <v>131</v>
      </c>
      <c r="C11">
        <v>1055358</v>
      </c>
      <c r="D11">
        <v>20510451</v>
      </c>
      <c r="E11" t="s">
        <v>13</v>
      </c>
      <c r="F11" t="s">
        <v>14</v>
      </c>
      <c r="G11">
        <v>0</v>
      </c>
      <c r="H11">
        <v>0</v>
      </c>
      <c r="I11" s="1">
        <v>45457</v>
      </c>
      <c r="J11" s="1">
        <v>0</v>
      </c>
      <c r="K11" t="s">
        <v>25</v>
      </c>
      <c r="L11" t="s">
        <v>19</v>
      </c>
      <c r="M11">
        <v>40</v>
      </c>
    </row>
    <row r="12" spans="1:13" x14ac:dyDescent="0.25">
      <c r="A12">
        <v>16</v>
      </c>
      <c r="B12">
        <v>130</v>
      </c>
      <c r="C12">
        <v>1055358</v>
      </c>
      <c r="D12">
        <v>20510452</v>
      </c>
      <c r="E12" t="s">
        <v>13</v>
      </c>
      <c r="F12" t="s">
        <v>20</v>
      </c>
      <c r="G12">
        <v>0</v>
      </c>
      <c r="H12">
        <v>0</v>
      </c>
      <c r="I12" s="1">
        <v>45456</v>
      </c>
      <c r="J12" s="1">
        <v>0</v>
      </c>
      <c r="K12" t="s">
        <v>25</v>
      </c>
      <c r="L12" t="s">
        <v>19</v>
      </c>
      <c r="M12">
        <v>9</v>
      </c>
    </row>
    <row r="13" spans="1:13" x14ac:dyDescent="0.25">
      <c r="A13">
        <v>17</v>
      </c>
      <c r="B13">
        <v>129</v>
      </c>
      <c r="C13">
        <v>1055358</v>
      </c>
      <c r="D13">
        <v>20510451</v>
      </c>
      <c r="E13" t="s">
        <v>13</v>
      </c>
      <c r="F13" t="s">
        <v>14</v>
      </c>
      <c r="G13">
        <v>0</v>
      </c>
      <c r="H13">
        <v>0</v>
      </c>
      <c r="I13" s="1">
        <v>45456</v>
      </c>
      <c r="J13" s="1">
        <v>0</v>
      </c>
      <c r="K13" t="s">
        <v>25</v>
      </c>
      <c r="L13" t="s">
        <v>19</v>
      </c>
      <c r="M13">
        <v>53</v>
      </c>
    </row>
    <row r="14" spans="1:13" x14ac:dyDescent="0.25">
      <c r="A14">
        <v>255</v>
      </c>
      <c r="B14">
        <v>852</v>
      </c>
      <c r="C14">
        <v>1055358</v>
      </c>
      <c r="D14">
        <v>20169947</v>
      </c>
      <c r="E14" t="s">
        <v>13</v>
      </c>
      <c r="F14" t="s">
        <v>16</v>
      </c>
      <c r="G14">
        <v>0</v>
      </c>
      <c r="H14">
        <v>0</v>
      </c>
      <c r="I14" s="1">
        <v>45334</v>
      </c>
      <c r="J14" s="1">
        <v>45334</v>
      </c>
      <c r="K14" t="s">
        <v>25</v>
      </c>
      <c r="L14" t="s">
        <v>19</v>
      </c>
      <c r="M14">
        <v>0</v>
      </c>
    </row>
    <row r="15" spans="1:13" x14ac:dyDescent="0.25">
      <c r="A15">
        <v>256</v>
      </c>
      <c r="B15">
        <v>851</v>
      </c>
      <c r="C15">
        <v>1055358</v>
      </c>
      <c r="D15">
        <v>20169186</v>
      </c>
      <c r="E15" t="s">
        <v>13</v>
      </c>
      <c r="F15" t="s">
        <v>16</v>
      </c>
      <c r="G15">
        <v>0</v>
      </c>
      <c r="H15">
        <v>0</v>
      </c>
      <c r="I15" s="1">
        <v>45334</v>
      </c>
      <c r="J15" s="1">
        <v>45334</v>
      </c>
      <c r="K15" t="s">
        <v>25</v>
      </c>
      <c r="L15" t="s">
        <v>19</v>
      </c>
      <c r="M15">
        <v>0</v>
      </c>
    </row>
    <row r="16" spans="1:13" x14ac:dyDescent="0.25">
      <c r="A16">
        <v>337</v>
      </c>
      <c r="B16">
        <v>770</v>
      </c>
      <c r="C16">
        <v>1055358</v>
      </c>
      <c r="D16">
        <v>20169186</v>
      </c>
      <c r="E16" t="s">
        <v>13</v>
      </c>
      <c r="F16" t="s">
        <v>16</v>
      </c>
      <c r="G16">
        <v>0</v>
      </c>
      <c r="H16">
        <v>0</v>
      </c>
      <c r="I16" s="1">
        <v>45301</v>
      </c>
      <c r="J16" s="1">
        <v>45334</v>
      </c>
      <c r="K16" t="s">
        <v>25</v>
      </c>
      <c r="L16" t="s">
        <v>19</v>
      </c>
      <c r="M16">
        <v>39</v>
      </c>
    </row>
    <row r="17" spans="1:13" x14ac:dyDescent="0.25">
      <c r="A17">
        <v>338</v>
      </c>
      <c r="B17">
        <v>769</v>
      </c>
      <c r="C17">
        <v>1055358</v>
      </c>
      <c r="D17">
        <v>20169947</v>
      </c>
      <c r="E17" t="s">
        <v>13</v>
      </c>
      <c r="F17" t="s">
        <v>16</v>
      </c>
      <c r="G17">
        <v>0</v>
      </c>
      <c r="H17">
        <v>0</v>
      </c>
      <c r="I17" s="1">
        <v>45301</v>
      </c>
      <c r="J17" s="1">
        <v>45334</v>
      </c>
      <c r="K17" t="s">
        <v>25</v>
      </c>
      <c r="L17" t="s">
        <v>19</v>
      </c>
      <c r="M17">
        <v>1</v>
      </c>
    </row>
    <row r="18" spans="1:13" x14ac:dyDescent="0.25">
      <c r="A18">
        <v>340</v>
      </c>
      <c r="B18">
        <v>767</v>
      </c>
      <c r="C18">
        <v>1055358</v>
      </c>
      <c r="D18">
        <v>20169186</v>
      </c>
      <c r="E18" t="s">
        <v>13</v>
      </c>
      <c r="F18" t="s">
        <v>16</v>
      </c>
      <c r="G18">
        <v>0</v>
      </c>
      <c r="H18">
        <v>0</v>
      </c>
      <c r="I18" s="1">
        <v>45300</v>
      </c>
      <c r="J18" s="1">
        <v>45334</v>
      </c>
      <c r="K18" t="s">
        <v>25</v>
      </c>
      <c r="L18" t="s">
        <v>19</v>
      </c>
      <c r="M18">
        <v>45</v>
      </c>
    </row>
    <row r="19" spans="1:13" x14ac:dyDescent="0.25">
      <c r="A19">
        <v>341</v>
      </c>
      <c r="B19">
        <v>766</v>
      </c>
      <c r="C19">
        <v>1055358</v>
      </c>
      <c r="D19">
        <v>20169947</v>
      </c>
      <c r="E19" t="s">
        <v>13</v>
      </c>
      <c r="F19" t="s">
        <v>16</v>
      </c>
      <c r="G19">
        <v>0</v>
      </c>
      <c r="H19">
        <v>0</v>
      </c>
      <c r="I19" s="1">
        <v>45300</v>
      </c>
      <c r="J19" s="1">
        <v>45334</v>
      </c>
      <c r="K19" t="s">
        <v>25</v>
      </c>
      <c r="L19" t="s">
        <v>19</v>
      </c>
      <c r="M19">
        <v>12</v>
      </c>
    </row>
    <row r="20" spans="1:13" x14ac:dyDescent="0.25">
      <c r="A20">
        <v>342</v>
      </c>
      <c r="B20">
        <v>765</v>
      </c>
      <c r="C20">
        <v>1055358</v>
      </c>
      <c r="D20">
        <v>20169947</v>
      </c>
      <c r="E20" t="s">
        <v>13</v>
      </c>
      <c r="F20" t="s">
        <v>16</v>
      </c>
      <c r="G20">
        <v>0</v>
      </c>
      <c r="H20">
        <v>0</v>
      </c>
      <c r="I20" s="1">
        <v>45299</v>
      </c>
      <c r="J20" s="1">
        <v>45334</v>
      </c>
      <c r="K20" t="s">
        <v>25</v>
      </c>
      <c r="L20" t="s">
        <v>19</v>
      </c>
      <c r="M20">
        <v>10</v>
      </c>
    </row>
    <row r="21" spans="1:13" x14ac:dyDescent="0.25">
      <c r="A21">
        <v>343</v>
      </c>
      <c r="B21">
        <v>764</v>
      </c>
      <c r="C21">
        <v>1055358</v>
      </c>
      <c r="D21">
        <v>20169186</v>
      </c>
      <c r="E21" t="s">
        <v>13</v>
      </c>
      <c r="F21" t="s">
        <v>16</v>
      </c>
      <c r="G21">
        <v>0</v>
      </c>
      <c r="H21">
        <v>0</v>
      </c>
      <c r="I21" s="1">
        <v>45299</v>
      </c>
      <c r="J21" s="1">
        <v>45334</v>
      </c>
      <c r="K21" t="s">
        <v>25</v>
      </c>
      <c r="L21" t="s">
        <v>19</v>
      </c>
      <c r="M21">
        <v>31</v>
      </c>
    </row>
    <row r="22" spans="1:13" x14ac:dyDescent="0.25">
      <c r="A22">
        <v>712</v>
      </c>
      <c r="B22">
        <v>395</v>
      </c>
      <c r="C22">
        <v>1055358</v>
      </c>
      <c r="D22">
        <v>19404374</v>
      </c>
      <c r="E22" t="s">
        <v>21</v>
      </c>
      <c r="F22" t="s">
        <v>16</v>
      </c>
      <c r="G22">
        <v>0</v>
      </c>
      <c r="H22">
        <v>0</v>
      </c>
      <c r="I22" s="1">
        <v>45148</v>
      </c>
      <c r="J22" s="1">
        <v>45188</v>
      </c>
      <c r="K22" t="s">
        <v>25</v>
      </c>
      <c r="L22" t="s">
        <v>19</v>
      </c>
      <c r="M22">
        <v>0</v>
      </c>
    </row>
    <row r="23" spans="1:13" x14ac:dyDescent="0.25">
      <c r="A23">
        <v>803</v>
      </c>
      <c r="B23">
        <v>304</v>
      </c>
      <c r="C23">
        <v>1055358</v>
      </c>
      <c r="D23">
        <v>19251015</v>
      </c>
      <c r="E23" t="s">
        <v>21</v>
      </c>
      <c r="F23" t="s">
        <v>16</v>
      </c>
      <c r="G23" t="s">
        <v>22</v>
      </c>
      <c r="H23">
        <v>0</v>
      </c>
      <c r="I23" s="1">
        <v>45093</v>
      </c>
      <c r="J23" s="1">
        <v>45093</v>
      </c>
      <c r="K23" t="s">
        <v>25</v>
      </c>
      <c r="L23" t="s">
        <v>19</v>
      </c>
      <c r="M23">
        <v>0</v>
      </c>
    </row>
    <row r="24" spans="1:13" x14ac:dyDescent="0.25">
      <c r="A24">
        <v>808</v>
      </c>
      <c r="B24">
        <v>299</v>
      </c>
      <c r="C24">
        <v>1055358</v>
      </c>
      <c r="D24">
        <v>18992170</v>
      </c>
      <c r="E24" t="s">
        <v>13</v>
      </c>
      <c r="F24" t="s">
        <v>14</v>
      </c>
      <c r="G24" t="s">
        <v>23</v>
      </c>
      <c r="H24">
        <v>0</v>
      </c>
      <c r="I24" s="1">
        <v>45091</v>
      </c>
      <c r="J24" s="1">
        <v>45091</v>
      </c>
      <c r="K24" t="s">
        <v>25</v>
      </c>
      <c r="L24" t="s">
        <v>19</v>
      </c>
      <c r="M24">
        <v>41</v>
      </c>
    </row>
    <row r="25" spans="1:13" x14ac:dyDescent="0.25">
      <c r="A25">
        <v>809</v>
      </c>
      <c r="B25">
        <v>298</v>
      </c>
      <c r="C25">
        <v>1055358</v>
      </c>
      <c r="D25">
        <v>18992171</v>
      </c>
      <c r="E25" t="s">
        <v>13</v>
      </c>
      <c r="F25" t="s">
        <v>20</v>
      </c>
      <c r="G25" t="s">
        <v>23</v>
      </c>
      <c r="H25">
        <v>0</v>
      </c>
      <c r="I25" s="1">
        <v>45091</v>
      </c>
      <c r="J25" s="1">
        <v>45091</v>
      </c>
      <c r="K25" t="s">
        <v>25</v>
      </c>
      <c r="L25" t="s">
        <v>19</v>
      </c>
      <c r="M25">
        <v>2</v>
      </c>
    </row>
    <row r="26" spans="1:13" x14ac:dyDescent="0.25">
      <c r="A26">
        <v>905</v>
      </c>
      <c r="B26">
        <v>202</v>
      </c>
      <c r="C26">
        <v>1055358</v>
      </c>
      <c r="D26">
        <v>19099936</v>
      </c>
      <c r="E26" t="s">
        <v>21</v>
      </c>
      <c r="F26" t="s">
        <v>16</v>
      </c>
      <c r="G26" t="s">
        <v>23</v>
      </c>
      <c r="H26">
        <v>0</v>
      </c>
      <c r="I26" s="1">
        <v>45037</v>
      </c>
      <c r="J26" s="1">
        <v>45037</v>
      </c>
      <c r="K26" t="s">
        <v>25</v>
      </c>
      <c r="L26" t="s">
        <v>19</v>
      </c>
      <c r="M26">
        <v>0</v>
      </c>
    </row>
    <row r="27" spans="1:13" x14ac:dyDescent="0.25">
      <c r="A27">
        <v>922</v>
      </c>
      <c r="B27">
        <v>185</v>
      </c>
      <c r="C27">
        <v>1055358</v>
      </c>
      <c r="D27">
        <v>17713138</v>
      </c>
      <c r="E27" t="s">
        <v>21</v>
      </c>
      <c r="F27" t="s">
        <v>16</v>
      </c>
      <c r="G27" t="s">
        <v>23</v>
      </c>
      <c r="H27">
        <v>0</v>
      </c>
      <c r="I27" s="1">
        <v>45033</v>
      </c>
      <c r="J27" s="1">
        <v>45033</v>
      </c>
      <c r="K27" t="s">
        <v>25</v>
      </c>
      <c r="L27" t="s">
        <v>24</v>
      </c>
      <c r="M27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A5EA-03DF-41BD-86AA-3EE011FA6CCE}">
  <dimension ref="A2:AA22"/>
  <sheetViews>
    <sheetView showGridLines="0" tabSelected="1" topLeftCell="L1" workbookViewId="0">
      <selection activeCell="P12" sqref="P12"/>
    </sheetView>
  </sheetViews>
  <sheetFormatPr baseColWidth="10" defaultRowHeight="15" x14ac:dyDescent="0.25"/>
  <cols>
    <col min="15" max="15" width="15.85546875" bestFit="1" customWidth="1"/>
  </cols>
  <sheetData>
    <row r="2" spans="1:27" x14ac:dyDescent="0.25">
      <c r="C2" t="s">
        <v>31</v>
      </c>
      <c r="D2" s="10" t="s">
        <v>25</v>
      </c>
      <c r="E2">
        <f>D5</f>
        <v>17713138</v>
      </c>
      <c r="F2">
        <f>D6</f>
        <v>18992170</v>
      </c>
      <c r="G2">
        <f>D7</f>
        <v>18992171</v>
      </c>
      <c r="H2">
        <f>D8</f>
        <v>19099936</v>
      </c>
      <c r="I2">
        <f>D9</f>
        <v>19251015</v>
      </c>
      <c r="J2">
        <f>D10</f>
        <v>19404374</v>
      </c>
      <c r="K2">
        <f>D11</f>
        <v>20169186</v>
      </c>
      <c r="L2" t="str">
        <f>D12</f>
        <v/>
      </c>
      <c r="M2" t="str">
        <f>D13</f>
        <v/>
      </c>
      <c r="N2" t="str">
        <f>D14</f>
        <v/>
      </c>
      <c r="O2">
        <f>D15</f>
        <v>20169947</v>
      </c>
      <c r="P2" t="str">
        <f>D16</f>
        <v/>
      </c>
      <c r="Q2" t="str">
        <f>D17</f>
        <v/>
      </c>
      <c r="R2" t="str">
        <f>D18</f>
        <v/>
      </c>
      <c r="S2">
        <f>D19</f>
        <v>20510451</v>
      </c>
      <c r="T2" t="str">
        <f>D20</f>
        <v/>
      </c>
      <c r="U2">
        <f>D21</f>
        <v>20510452</v>
      </c>
      <c r="V2" t="str">
        <f>D22</f>
        <v/>
      </c>
      <c r="W2">
        <f>D23</f>
        <v>0</v>
      </c>
    </row>
    <row r="4" spans="1:27" x14ac:dyDescent="0.25">
      <c r="A4" t="str" cm="1">
        <f t="array" ref="A4:M4">bddBT1[#Headers]</f>
        <v>place</v>
      </c>
      <c r="B4" t="str">
        <v>id</v>
      </c>
      <c r="C4" t="str">
        <v>n° client</v>
      </c>
      <c r="D4" t="str">
        <v>n° BT</v>
      </c>
      <c r="E4" t="str">
        <v>TYPE DE bt</v>
      </c>
      <c r="F4" t="str">
        <v>equipement</v>
      </c>
      <c r="G4" t="str">
        <v>facturer</v>
      </c>
      <c r="H4" t="str">
        <v>avoir</v>
      </c>
      <c r="I4" t="str">
        <v>date de verif</v>
      </c>
      <c r="J4" t="str">
        <v>date de cloture</v>
      </c>
      <c r="K4" t="str">
        <v>RAISON SOCIAL</v>
      </c>
      <c r="L4" t="str">
        <v>adresse</v>
      </c>
      <c r="M4" t="str">
        <v>vf réaliser</v>
      </c>
      <c r="O4" cm="1">
        <f t="array" ref="O4:AA4">_xlfn._xlws.FILTER(Proposition!$A$5:$M$22,$D$5:$D$22=E$2,"aucun resultat")</f>
        <v>922</v>
      </c>
      <c r="P4">
        <v>185</v>
      </c>
      <c r="Q4">
        <v>1055358</v>
      </c>
      <c r="R4">
        <v>17713138</v>
      </c>
      <c r="S4" t="str">
        <v>BTP</v>
      </c>
      <c r="T4" t="str">
        <v>EXTINCTEUR</v>
      </c>
      <c r="U4" t="str">
        <v>OUI</v>
      </c>
      <c r="V4">
        <v>0</v>
      </c>
      <c r="W4" s="1">
        <v>45033</v>
      </c>
      <c r="X4" s="1">
        <v>45033</v>
      </c>
      <c r="Y4" t="str">
        <v>K</v>
      </c>
      <c r="Z4" t="str">
        <v>lannion</v>
      </c>
      <c r="AA4">
        <v>0</v>
      </c>
    </row>
    <row r="5" spans="1:27" x14ac:dyDescent="0.25">
      <c r="A5" cm="1">
        <f t="array" ref="A5:M22">_xlfn.LET(
_xlpm._tb,_xlfn._xlws.SORT(_xlfn._xlws.FILTER(bddBT1[],bddBT1[RAISON SOCIAL]=D2),4,1),
_xlpm._bt,_xlfn.LET(_xlpm.bt,INDEX(_xlpm._tb,,4),_xlpm.e,_xlfn.XMATCH(_xlpm.bt,_xlpm.bt),_xlpm.f,FREQUENCY(_xlpm.e,_xlpm.e),IF(_xlpm.f,_xlpm.bt,"")),
CHOOSE({1,2,3,4,5,6,7,8,9,10,11,12,13},INDEX(_xlpm._tb,,1),INDEX(_xlpm._tb,,2),INDEX(_xlpm._tb,,3),INDEX(_xlpm._bt,_xlfn.SEQUENCE(ROWS(_xlpm._bt)-1)),INDEX(_xlpm._tb,,5),INDEX(_xlpm._tb,,6),INDEX(_xlpm._tb,,7),INDEX(_xlpm._tb,,8),INDEX(_xlpm._tb,,9),INDEX(_xlpm._tb,,10),INDEX(_xlpm._tb,,11),INDEX(_xlpm._tb,,12),,INDEX(_xlpm._tb,,13))
)</f>
        <v>922</v>
      </c>
      <c r="B5">
        <v>185</v>
      </c>
      <c r="C5">
        <v>1055358</v>
      </c>
      <c r="D5">
        <v>17713138</v>
      </c>
      <c r="E5" t="str">
        <v>BTP</v>
      </c>
      <c r="F5" t="str">
        <v>EXTINCTEUR</v>
      </c>
      <c r="G5" t="str">
        <v>OUI</v>
      </c>
      <c r="H5">
        <v>0</v>
      </c>
      <c r="I5" s="1">
        <v>45033</v>
      </c>
      <c r="J5" s="1">
        <v>45033</v>
      </c>
      <c r="K5" t="str">
        <v>K</v>
      </c>
      <c r="L5" t="str">
        <v>lannion</v>
      </c>
      <c r="M5">
        <v>0</v>
      </c>
      <c r="O5" cm="1">
        <f t="array" ref="O5:AA5">_xlfn._xlws.FILTER(Proposition!$A$5:$M$22,$D$5:$D$22=F$2,"aucun resultat")</f>
        <v>808</v>
      </c>
      <c r="P5">
        <v>299</v>
      </c>
      <c r="Q5">
        <v>1055358</v>
      </c>
      <c r="R5">
        <v>18992170</v>
      </c>
      <c r="S5" t="str">
        <v>BTV</v>
      </c>
      <c r="T5" t="str">
        <v>BAES</v>
      </c>
      <c r="U5" t="str">
        <v>OUI</v>
      </c>
      <c r="V5">
        <v>0</v>
      </c>
      <c r="W5" s="1">
        <v>45091</v>
      </c>
      <c r="X5" s="1">
        <v>45091</v>
      </c>
      <c r="Y5" t="str">
        <v>K</v>
      </c>
      <c r="Z5" t="str">
        <v>LANNION</v>
      </c>
      <c r="AA5">
        <v>0</v>
      </c>
    </row>
    <row r="6" spans="1:27" x14ac:dyDescent="0.25">
      <c r="A6">
        <v>808</v>
      </c>
      <c r="B6">
        <v>299</v>
      </c>
      <c r="C6">
        <v>1055358</v>
      </c>
      <c r="D6">
        <v>18992170</v>
      </c>
      <c r="E6" t="str">
        <v>BTV</v>
      </c>
      <c r="F6" t="str">
        <v>BAES</v>
      </c>
      <c r="G6" t="str">
        <v>OUI</v>
      </c>
      <c r="H6">
        <v>0</v>
      </c>
      <c r="I6" s="1">
        <v>45091</v>
      </c>
      <c r="J6" s="1">
        <v>45091</v>
      </c>
      <c r="K6" t="str">
        <v>K</v>
      </c>
      <c r="L6" t="str">
        <v>LANNION</v>
      </c>
      <c r="M6">
        <v>0</v>
      </c>
      <c r="O6" cm="1">
        <f t="array" ref="O6:AA6">_xlfn._xlws.FILTER(Proposition!$A$5:$M$22,$D$5:$D$22=G$2,"aucun resultat")</f>
        <v>809</v>
      </c>
      <c r="P6">
        <v>298</v>
      </c>
      <c r="Q6">
        <v>1055358</v>
      </c>
      <c r="R6">
        <v>18992171</v>
      </c>
      <c r="S6" t="str">
        <v>BTV</v>
      </c>
      <c r="T6" t="str">
        <v>RIA</v>
      </c>
      <c r="U6" t="str">
        <v>OUI</v>
      </c>
      <c r="V6">
        <v>0</v>
      </c>
      <c r="W6" s="1">
        <v>45091</v>
      </c>
      <c r="X6" s="1">
        <v>45091</v>
      </c>
      <c r="Y6" t="str">
        <v>K</v>
      </c>
      <c r="Z6" t="str">
        <v>LANNION</v>
      </c>
      <c r="AA6">
        <v>0</v>
      </c>
    </row>
    <row r="7" spans="1:27" x14ac:dyDescent="0.25">
      <c r="A7">
        <v>809</v>
      </c>
      <c r="B7">
        <v>298</v>
      </c>
      <c r="C7">
        <v>1055358</v>
      </c>
      <c r="D7">
        <v>18992171</v>
      </c>
      <c r="E7" t="str">
        <v>BTV</v>
      </c>
      <c r="F7" t="str">
        <v>RIA</v>
      </c>
      <c r="G7" t="str">
        <v>OUI</v>
      </c>
      <c r="H7">
        <v>0</v>
      </c>
      <c r="I7" s="1">
        <v>45091</v>
      </c>
      <c r="J7" s="1">
        <v>45091</v>
      </c>
      <c r="K7" t="str">
        <v>K</v>
      </c>
      <c r="L7" t="str">
        <v>LANNION</v>
      </c>
      <c r="M7">
        <v>0</v>
      </c>
      <c r="O7" cm="1">
        <f t="array" ref="O7:AA7">_xlfn._xlws.FILTER(Proposition!$A$5:$M$22,$D$5:$D$22=H$2,"aucun resultat")</f>
        <v>905</v>
      </c>
      <c r="P7">
        <v>202</v>
      </c>
      <c r="Q7">
        <v>1055358</v>
      </c>
      <c r="R7">
        <v>19099936</v>
      </c>
      <c r="S7" t="str">
        <v>BTP</v>
      </c>
      <c r="T7" t="str">
        <v>EXTINCTEUR</v>
      </c>
      <c r="U7" t="str">
        <v>OUI</v>
      </c>
      <c r="V7">
        <v>0</v>
      </c>
      <c r="W7" s="1">
        <v>45037</v>
      </c>
      <c r="X7" s="1">
        <v>45037</v>
      </c>
      <c r="Y7" t="str">
        <v>K</v>
      </c>
      <c r="Z7" t="str">
        <v>LANNION</v>
      </c>
      <c r="AA7">
        <v>0</v>
      </c>
    </row>
    <row r="8" spans="1:27" x14ac:dyDescent="0.25">
      <c r="A8">
        <v>905</v>
      </c>
      <c r="B8">
        <v>202</v>
      </c>
      <c r="C8">
        <v>1055358</v>
      </c>
      <c r="D8">
        <v>19099936</v>
      </c>
      <c r="E8" t="str">
        <v>BTP</v>
      </c>
      <c r="F8" t="str">
        <v>EXTINCTEUR</v>
      </c>
      <c r="G8" t="str">
        <v>OUI</v>
      </c>
      <c r="H8">
        <v>0</v>
      </c>
      <c r="I8" s="1">
        <v>45037</v>
      </c>
      <c r="J8" s="1">
        <v>45037</v>
      </c>
      <c r="K8" t="str">
        <v>K</v>
      </c>
      <c r="L8" t="str">
        <v>LANNION</v>
      </c>
      <c r="M8">
        <v>0</v>
      </c>
      <c r="O8" cm="1">
        <f t="array" ref="O8:AA8">_xlfn._xlws.FILTER(Proposition!$A$5:$M$22,$D$5:$D$22=I$2,"aucun resultat")</f>
        <v>803</v>
      </c>
      <c r="P8">
        <v>304</v>
      </c>
      <c r="Q8">
        <v>1055358</v>
      </c>
      <c r="R8">
        <v>19251015</v>
      </c>
      <c r="S8" t="str">
        <v>BTP</v>
      </c>
      <c r="T8" t="str">
        <v>EXTINCTEUR</v>
      </c>
      <c r="U8" t="str">
        <v>POSE</v>
      </c>
      <c r="V8">
        <v>0</v>
      </c>
      <c r="W8" s="1">
        <v>45093</v>
      </c>
      <c r="X8" s="1">
        <v>45093</v>
      </c>
      <c r="Y8" t="str">
        <v>K</v>
      </c>
      <c r="Z8" t="str">
        <v>LANNION</v>
      </c>
      <c r="AA8">
        <v>0</v>
      </c>
    </row>
    <row r="9" spans="1:27" x14ac:dyDescent="0.25">
      <c r="A9">
        <v>803</v>
      </c>
      <c r="B9">
        <v>304</v>
      </c>
      <c r="C9">
        <v>1055358</v>
      </c>
      <c r="D9">
        <v>19251015</v>
      </c>
      <c r="E9" t="str">
        <v>BTP</v>
      </c>
      <c r="F9" t="str">
        <v>EXTINCTEUR</v>
      </c>
      <c r="G9" t="str">
        <v>POSE</v>
      </c>
      <c r="H9">
        <v>0</v>
      </c>
      <c r="I9" s="1">
        <v>45093</v>
      </c>
      <c r="J9" s="1">
        <v>45093</v>
      </c>
      <c r="K9" t="str">
        <v>K</v>
      </c>
      <c r="L9" t="str">
        <v>LANNION</v>
      </c>
      <c r="M9">
        <v>0</v>
      </c>
      <c r="O9" cm="1">
        <f t="array" ref="O9:AA9">_xlfn._xlws.FILTER(Proposition!$A$5:$M$22,$D$5:$D$22=J$2,"aucun resultat")</f>
        <v>712</v>
      </c>
      <c r="P9">
        <v>395</v>
      </c>
      <c r="Q9">
        <v>1055358</v>
      </c>
      <c r="R9">
        <v>19404374</v>
      </c>
      <c r="S9" t="str">
        <v>BTP</v>
      </c>
      <c r="T9" t="str">
        <v>EXTINCTEUR</v>
      </c>
      <c r="U9">
        <v>0</v>
      </c>
      <c r="V9">
        <v>0</v>
      </c>
      <c r="W9" s="1">
        <v>45148</v>
      </c>
      <c r="X9" s="1">
        <v>45188</v>
      </c>
      <c r="Y9" t="str">
        <v>K</v>
      </c>
      <c r="Z9" t="str">
        <v>LANNION</v>
      </c>
      <c r="AA9">
        <v>0</v>
      </c>
    </row>
    <row r="10" spans="1:27" x14ac:dyDescent="0.25">
      <c r="A10">
        <v>712</v>
      </c>
      <c r="B10">
        <v>395</v>
      </c>
      <c r="C10">
        <v>1055358</v>
      </c>
      <c r="D10">
        <v>19404374</v>
      </c>
      <c r="E10" t="str">
        <v>BTP</v>
      </c>
      <c r="F10" t="str">
        <v>EXTINCTEUR</v>
      </c>
      <c r="G10">
        <v>0</v>
      </c>
      <c r="H10">
        <v>0</v>
      </c>
      <c r="I10" s="1">
        <v>45148</v>
      </c>
      <c r="J10" s="1">
        <v>45188</v>
      </c>
      <c r="K10" t="str">
        <v>K</v>
      </c>
      <c r="L10" t="str">
        <v>LANNION</v>
      </c>
      <c r="M10">
        <v>0</v>
      </c>
      <c r="O10" cm="1">
        <f t="array" ref="O10:AA10">_xlfn._xlws.FILTER(Proposition!$A$5:$M$22,$D$5:$D$22=K$2,"aucun resultat")</f>
        <v>256</v>
      </c>
      <c r="P10">
        <v>851</v>
      </c>
      <c r="Q10">
        <v>1055358</v>
      </c>
      <c r="R10">
        <v>20169186</v>
      </c>
      <c r="S10" t="str">
        <v>BTV</v>
      </c>
      <c r="T10" t="str">
        <v>EXTINCTEUR</v>
      </c>
      <c r="U10">
        <v>0</v>
      </c>
      <c r="V10">
        <v>0</v>
      </c>
      <c r="W10" s="1">
        <v>45334</v>
      </c>
      <c r="X10" s="1">
        <v>45334</v>
      </c>
      <c r="Y10" t="str">
        <v>K</v>
      </c>
      <c r="Z10" t="str">
        <v>LANNION</v>
      </c>
      <c r="AA10">
        <v>0</v>
      </c>
    </row>
    <row r="11" spans="1:27" x14ac:dyDescent="0.25">
      <c r="A11">
        <v>256</v>
      </c>
      <c r="B11">
        <v>851</v>
      </c>
      <c r="C11">
        <v>1055358</v>
      </c>
      <c r="D11">
        <v>20169186</v>
      </c>
      <c r="E11" t="str">
        <v>BTV</v>
      </c>
      <c r="F11" t="str">
        <v>EXTINCTEUR</v>
      </c>
      <c r="G11">
        <v>0</v>
      </c>
      <c r="H11">
        <v>0</v>
      </c>
      <c r="I11" s="1">
        <v>45334</v>
      </c>
      <c r="J11" s="1">
        <v>45334</v>
      </c>
      <c r="K11" t="str">
        <v>K</v>
      </c>
      <c r="L11" t="str">
        <v>LANNION</v>
      </c>
      <c r="M11">
        <v>0</v>
      </c>
      <c r="O11" t="e" cm="1" vm="1">
        <f t="array" aca="1" ref="O11" ca="1">_xlfn._xlws.FILTER(Proposition!$A$5:$M$22,$D$5:$D$22=L$2,"aucun resultat")</f>
        <v>#VALUE!</v>
      </c>
      <c r="W11" s="1"/>
      <c r="X11" s="1"/>
    </row>
    <row r="12" spans="1:27" x14ac:dyDescent="0.25">
      <c r="A12">
        <v>337</v>
      </c>
      <c r="B12">
        <v>770</v>
      </c>
      <c r="C12">
        <v>1055358</v>
      </c>
      <c r="D12" t="str">
        <v/>
      </c>
      <c r="E12" t="str">
        <v>BTV</v>
      </c>
      <c r="F12" t="str">
        <v>EXTINCTEUR</v>
      </c>
      <c r="G12">
        <v>0</v>
      </c>
      <c r="H12">
        <v>0</v>
      </c>
      <c r="I12" s="1">
        <v>45301</v>
      </c>
      <c r="J12" s="1">
        <v>45334</v>
      </c>
      <c r="K12" t="str">
        <v>K</v>
      </c>
      <c r="L12" t="str">
        <v>LANNION</v>
      </c>
      <c r="M12">
        <v>0</v>
      </c>
      <c r="O12" t="e" cm="1" vm="1">
        <f t="array" aca="1" ref="O12" ca="1">_xlfn._xlws.FILTER(Proposition!$A$5:$M$22,$D$5:$D$22=M$2,"aucun resultat")</f>
        <v>#VALUE!</v>
      </c>
      <c r="W12" s="1"/>
      <c r="X12" s="1"/>
    </row>
    <row r="13" spans="1:27" x14ac:dyDescent="0.25">
      <c r="A13">
        <v>340</v>
      </c>
      <c r="B13">
        <v>767</v>
      </c>
      <c r="C13">
        <v>1055358</v>
      </c>
      <c r="D13" t="str">
        <v/>
      </c>
      <c r="E13" t="str">
        <v>BTV</v>
      </c>
      <c r="F13" t="str">
        <v>EXTINCTEUR</v>
      </c>
      <c r="G13">
        <v>0</v>
      </c>
      <c r="H13">
        <v>0</v>
      </c>
      <c r="I13" s="1">
        <v>45300</v>
      </c>
      <c r="J13" s="1">
        <v>45334</v>
      </c>
      <c r="K13" t="str">
        <v>K</v>
      </c>
      <c r="L13" t="str">
        <v>LANNION</v>
      </c>
      <c r="M13">
        <v>0</v>
      </c>
      <c r="O13" t="e" cm="1" vm="1">
        <f t="array" aca="1" ref="O13" ca="1">_xlfn._xlws.FILTER(Proposition!$A$5:$M$22,$D$5:$D$22=N$2,"aucun resultat")</f>
        <v>#VALUE!</v>
      </c>
      <c r="W13" s="1"/>
      <c r="X13" s="1"/>
    </row>
    <row r="14" spans="1:27" x14ac:dyDescent="0.25">
      <c r="A14">
        <v>343</v>
      </c>
      <c r="B14">
        <v>764</v>
      </c>
      <c r="C14">
        <v>1055358</v>
      </c>
      <c r="D14" t="str">
        <v/>
      </c>
      <c r="E14" t="str">
        <v>BTV</v>
      </c>
      <c r="F14" t="str">
        <v>EXTINCTEUR</v>
      </c>
      <c r="G14">
        <v>0</v>
      </c>
      <c r="H14">
        <v>0</v>
      </c>
      <c r="I14" s="1">
        <v>45299</v>
      </c>
      <c r="J14" s="1">
        <v>45334</v>
      </c>
      <c r="K14" t="str">
        <v>K</v>
      </c>
      <c r="L14" t="str">
        <v>LANNION</v>
      </c>
      <c r="M14">
        <v>0</v>
      </c>
      <c r="O14" cm="1">
        <f t="array" ref="O14:AA14">_xlfn._xlws.FILTER(Proposition!$A$5:$M$22,$D$5:$D$22=O$2,"aucun resultat")</f>
        <v>255</v>
      </c>
      <c r="P14">
        <v>852</v>
      </c>
      <c r="Q14">
        <v>1055358</v>
      </c>
      <c r="R14">
        <v>20169947</v>
      </c>
      <c r="S14" t="str">
        <v>BTV</v>
      </c>
      <c r="T14" t="str">
        <v>EXTINCTEUR</v>
      </c>
      <c r="U14">
        <v>0</v>
      </c>
      <c r="V14">
        <v>0</v>
      </c>
      <c r="W14" s="1">
        <v>45334</v>
      </c>
      <c r="X14" s="1">
        <v>45334</v>
      </c>
      <c r="Y14" t="str">
        <v>K</v>
      </c>
      <c r="Z14" t="str">
        <v>LANNION</v>
      </c>
      <c r="AA14">
        <v>0</v>
      </c>
    </row>
    <row r="15" spans="1:27" x14ac:dyDescent="0.25">
      <c r="A15">
        <v>255</v>
      </c>
      <c r="B15">
        <v>852</v>
      </c>
      <c r="C15">
        <v>1055358</v>
      </c>
      <c r="D15">
        <v>20169947</v>
      </c>
      <c r="E15" t="str">
        <v>BTV</v>
      </c>
      <c r="F15" t="str">
        <v>EXTINCTEUR</v>
      </c>
      <c r="G15">
        <v>0</v>
      </c>
      <c r="H15">
        <v>0</v>
      </c>
      <c r="I15" s="1">
        <v>45334</v>
      </c>
      <c r="J15" s="1">
        <v>45334</v>
      </c>
      <c r="K15" t="str">
        <v>K</v>
      </c>
      <c r="L15" t="str">
        <v>LANNION</v>
      </c>
      <c r="M15">
        <v>0</v>
      </c>
      <c r="O15" t="e" cm="1" vm="1">
        <f t="array" aca="1" ref="O15" ca="1">_xlfn._xlws.FILTER(Proposition!$A$5:$M$22,$D$5:$D$22=P$2,"aucun resultat")</f>
        <v>#VALUE!</v>
      </c>
      <c r="W15" s="1"/>
      <c r="X15" s="1"/>
    </row>
    <row r="16" spans="1:27" x14ac:dyDescent="0.25">
      <c r="A16">
        <v>338</v>
      </c>
      <c r="B16">
        <v>769</v>
      </c>
      <c r="C16">
        <v>1055358</v>
      </c>
      <c r="D16" t="str">
        <v/>
      </c>
      <c r="E16" t="str">
        <v>BTV</v>
      </c>
      <c r="F16" t="str">
        <v>EXTINCTEUR</v>
      </c>
      <c r="G16">
        <v>0</v>
      </c>
      <c r="H16">
        <v>0</v>
      </c>
      <c r="I16" s="1">
        <v>45301</v>
      </c>
      <c r="J16" s="1">
        <v>45334</v>
      </c>
      <c r="K16" t="str">
        <v>K</v>
      </c>
      <c r="L16" t="str">
        <v>LANNION</v>
      </c>
      <c r="M16">
        <v>0</v>
      </c>
      <c r="O16" t="e" cm="1" vm="1">
        <f t="array" aca="1" ref="O16" ca="1">_xlfn._xlws.FILTER(Proposition!$A$5:$M$22,$D$5:$D$22=Q$2,"aucun resultat")</f>
        <v>#VALUE!</v>
      </c>
      <c r="W16" s="1"/>
      <c r="X16" s="1"/>
    </row>
    <row r="17" spans="1:27" x14ac:dyDescent="0.25">
      <c r="A17">
        <v>341</v>
      </c>
      <c r="B17">
        <v>766</v>
      </c>
      <c r="C17">
        <v>1055358</v>
      </c>
      <c r="D17" t="str">
        <v/>
      </c>
      <c r="E17" t="str">
        <v>BTV</v>
      </c>
      <c r="F17" t="str">
        <v>EXTINCTEUR</v>
      </c>
      <c r="G17">
        <v>0</v>
      </c>
      <c r="H17">
        <v>0</v>
      </c>
      <c r="I17" s="1">
        <v>45300</v>
      </c>
      <c r="J17" s="1">
        <v>45334</v>
      </c>
      <c r="K17" t="str">
        <v>K</v>
      </c>
      <c r="L17" t="str">
        <v>LANNION</v>
      </c>
      <c r="M17">
        <v>0</v>
      </c>
      <c r="O17" t="e" cm="1" vm="1">
        <f t="array" aca="1" ref="O17" ca="1">_xlfn._xlws.FILTER(Proposition!$A$5:$M$22,$D$5:$D$22=R$2,"aucun resultat")</f>
        <v>#VALUE!</v>
      </c>
      <c r="W17" s="1"/>
      <c r="X17" s="1"/>
    </row>
    <row r="18" spans="1:27" x14ac:dyDescent="0.25">
      <c r="A18">
        <v>342</v>
      </c>
      <c r="B18">
        <v>765</v>
      </c>
      <c r="C18">
        <v>1055358</v>
      </c>
      <c r="D18" t="str">
        <v/>
      </c>
      <c r="E18" t="str">
        <v>BTV</v>
      </c>
      <c r="F18" t="str">
        <v>EXTINCTEUR</v>
      </c>
      <c r="G18">
        <v>0</v>
      </c>
      <c r="H18">
        <v>0</v>
      </c>
      <c r="I18" s="1">
        <v>45299</v>
      </c>
      <c r="J18" s="1">
        <v>45334</v>
      </c>
      <c r="K18" t="str">
        <v>K</v>
      </c>
      <c r="L18" t="str">
        <v>LANNION</v>
      </c>
      <c r="M18">
        <v>0</v>
      </c>
      <c r="O18" cm="1">
        <f t="array" ref="O18:AA18">_xlfn._xlws.FILTER(Proposition!$A$5:$M$22,$D$5:$D$22=S$2,"aucun resultat")</f>
        <v>15</v>
      </c>
      <c r="P18">
        <v>131</v>
      </c>
      <c r="Q18">
        <v>1055358</v>
      </c>
      <c r="R18">
        <v>20510451</v>
      </c>
      <c r="S18" t="str">
        <v>BTV</v>
      </c>
      <c r="T18" t="str">
        <v>BAES</v>
      </c>
      <c r="U18">
        <v>0</v>
      </c>
      <c r="V18">
        <v>0</v>
      </c>
      <c r="W18" s="1">
        <v>45457</v>
      </c>
      <c r="X18" s="1">
        <v>0</v>
      </c>
      <c r="Y18" t="str">
        <v>K</v>
      </c>
      <c r="Z18" t="str">
        <v>LANNION</v>
      </c>
      <c r="AA18">
        <v>0</v>
      </c>
    </row>
    <row r="19" spans="1:27" x14ac:dyDescent="0.25">
      <c r="A19">
        <v>15</v>
      </c>
      <c r="B19">
        <v>131</v>
      </c>
      <c r="C19">
        <v>1055358</v>
      </c>
      <c r="D19">
        <v>20510451</v>
      </c>
      <c r="E19" t="str">
        <v>BTV</v>
      </c>
      <c r="F19" t="str">
        <v>BAES</v>
      </c>
      <c r="G19">
        <v>0</v>
      </c>
      <c r="H19">
        <v>0</v>
      </c>
      <c r="I19" s="1">
        <v>45457</v>
      </c>
      <c r="J19" s="1">
        <v>0</v>
      </c>
      <c r="K19" t="str">
        <v>K</v>
      </c>
      <c r="L19" t="str">
        <v>LANNION</v>
      </c>
      <c r="M19">
        <v>0</v>
      </c>
      <c r="O19" t="e" cm="1" vm="1">
        <f t="array" aca="1" ref="O19" ca="1">_xlfn._xlws.FILTER(Proposition!$A$5:$M$22,$D$5:$D$22=T$2,"aucun resultat")</f>
        <v>#VALUE!</v>
      </c>
      <c r="W19" s="1"/>
      <c r="X19" s="1"/>
    </row>
    <row r="20" spans="1:27" x14ac:dyDescent="0.25">
      <c r="A20">
        <v>17</v>
      </c>
      <c r="B20">
        <v>129</v>
      </c>
      <c r="C20">
        <v>1055358</v>
      </c>
      <c r="D20" t="str">
        <v/>
      </c>
      <c r="E20" t="str">
        <v>BTV</v>
      </c>
      <c r="F20" t="str">
        <v>BAES</v>
      </c>
      <c r="G20">
        <v>0</v>
      </c>
      <c r="H20">
        <v>0</v>
      </c>
      <c r="I20" s="1">
        <v>45456</v>
      </c>
      <c r="J20" s="1">
        <v>0</v>
      </c>
      <c r="K20" t="str">
        <v>K</v>
      </c>
      <c r="L20" t="str">
        <v>LANNION</v>
      </c>
      <c r="M20">
        <v>0</v>
      </c>
      <c r="O20" cm="1">
        <f t="array" ref="O20:AA20">_xlfn._xlws.FILTER(Proposition!$A$5:$M$22,$D$5:$D$22=U$2,"aucun resultat")</f>
        <v>14</v>
      </c>
      <c r="P20">
        <v>132</v>
      </c>
      <c r="Q20">
        <v>1055358</v>
      </c>
      <c r="R20">
        <v>20510452</v>
      </c>
      <c r="S20" t="str">
        <v>BTV</v>
      </c>
      <c r="T20" t="str">
        <v>RIA</v>
      </c>
      <c r="U20">
        <v>0</v>
      </c>
      <c r="V20">
        <v>0</v>
      </c>
      <c r="W20" s="1">
        <v>45457</v>
      </c>
      <c r="X20" s="1">
        <v>0</v>
      </c>
      <c r="Y20" t="str">
        <v>K</v>
      </c>
      <c r="Z20" t="str">
        <v>LANNION</v>
      </c>
      <c r="AA20">
        <v>0</v>
      </c>
    </row>
    <row r="21" spans="1:27" x14ac:dyDescent="0.25">
      <c r="A21">
        <v>14</v>
      </c>
      <c r="B21">
        <v>132</v>
      </c>
      <c r="C21">
        <v>1055358</v>
      </c>
      <c r="D21">
        <v>20510452</v>
      </c>
      <c r="E21" t="str">
        <v>BTV</v>
      </c>
      <c r="F21" t="str">
        <v>RIA</v>
      </c>
      <c r="G21">
        <v>0</v>
      </c>
      <c r="H21">
        <v>0</v>
      </c>
      <c r="I21" s="1">
        <v>45457</v>
      </c>
      <c r="J21" s="1">
        <v>0</v>
      </c>
      <c r="K21" t="str">
        <v>K</v>
      </c>
      <c r="L21" t="str">
        <v>LANNION</v>
      </c>
      <c r="M21">
        <v>0</v>
      </c>
      <c r="O21" t="e" cm="1" vm="1">
        <f t="array" aca="1" ref="O21" ca="1">_xlfn._xlws.FILTER(Proposition!$A$5:$M$22,$D$5:$D$22=V$2,"aucun resultat")</f>
        <v>#VALUE!</v>
      </c>
      <c r="W21" s="1"/>
      <c r="X21" s="1"/>
    </row>
    <row r="22" spans="1:27" x14ac:dyDescent="0.25">
      <c r="A22">
        <v>16</v>
      </c>
      <c r="B22">
        <v>130</v>
      </c>
      <c r="C22">
        <v>1055358</v>
      </c>
      <c r="D22" t="str">
        <v/>
      </c>
      <c r="E22" t="str">
        <v>BTV</v>
      </c>
      <c r="F22" t="str">
        <v>RIA</v>
      </c>
      <c r="G22">
        <v>0</v>
      </c>
      <c r="H22">
        <v>0</v>
      </c>
      <c r="I22" s="1">
        <v>45456</v>
      </c>
      <c r="J22" s="1">
        <v>0</v>
      </c>
      <c r="K22" t="str">
        <v>K</v>
      </c>
      <c r="L22" t="str">
        <v>LANNION</v>
      </c>
      <c r="M22">
        <v>0</v>
      </c>
      <c r="O22" cm="1">
        <f t="array" ref="O22:AA22">_xlfn._xlws.FILTER(Proposition!$A$5:$M$22,$D$5:$D$22=O$2,"aucun resultat")</f>
        <v>255</v>
      </c>
      <c r="P22">
        <v>852</v>
      </c>
      <c r="Q22">
        <v>1055358</v>
      </c>
      <c r="R22">
        <v>20169947</v>
      </c>
      <c r="S22" t="str">
        <v>BTV</v>
      </c>
      <c r="T22" t="str">
        <v>EXTINCTEUR</v>
      </c>
      <c r="U22">
        <v>0</v>
      </c>
      <c r="V22">
        <v>0</v>
      </c>
      <c r="W22" s="1">
        <v>45334</v>
      </c>
      <c r="X22" s="1">
        <v>45334</v>
      </c>
      <c r="Y22" t="str">
        <v>K</v>
      </c>
      <c r="Z22" t="str">
        <v>LANNION</v>
      </c>
      <c r="AA22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83EB4B-4ECA-4BA9-B238-D9BFDC54AC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bddBT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2024-09-04T08:59:51Z</dcterms:created>
  <dcterms:modified xsi:type="dcterms:W3CDTF">2024-09-06T09:25:21Z</dcterms:modified>
</cp:coreProperties>
</file>