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anDelaye\OneDrive - IMPAAKT\Documents\Doc IMPAAKT\RH\"/>
    </mc:Choice>
  </mc:AlternateContent>
  <xr:revisionPtr revIDLastSave="0" documentId="13_ncr:1_{196E4E02-D8C4-4EAF-A63C-ED3FD0592ECF}" xr6:coauthVersionLast="47" xr6:coauthVersionMax="47" xr10:uidLastSave="{00000000-0000-0000-0000-000000000000}"/>
  <bookViews>
    <workbookView xWindow="28680" yWindow="-120" windowWidth="29040" windowHeight="15720" xr2:uid="{D8939B56-4921-46A2-98B1-F445C8F8EE8E}"/>
  </bookViews>
  <sheets>
    <sheet name="Feuil1" sheetId="1" r:id="rId1"/>
    <sheet name="Calendrier" sheetId="3" r:id="rId2"/>
    <sheet name="Vendredis" sheetId="2" r:id="rId3"/>
  </sheets>
  <externalReferences>
    <externalReference r:id="rId4"/>
  </externalReferences>
  <definedNames>
    <definedName name="ANNEE" localSheetId="0">Feuil1!$G$2</definedName>
  </definedNames>
  <calcPr calcId="191029" iterateDelta="1.0000000000000001E-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5" i="3" l="1" a="1"/>
  <c r="V35" i="3" s="1"/>
  <c r="W35" i="3" s="1"/>
  <c r="R35" i="3" a="1"/>
  <c r="R35" i="3" s="1"/>
  <c r="S35" i="3" s="1"/>
  <c r="N35" i="3" a="1"/>
  <c r="N35" i="3" s="1"/>
  <c r="O35" i="3" s="1"/>
  <c r="J35" i="3" a="1"/>
  <c r="J35" i="3" s="1"/>
  <c r="K35" i="3" s="1"/>
  <c r="G35" i="3"/>
  <c r="F35" i="3"/>
  <c r="F35" i="3" a="1"/>
  <c r="B35" i="3" a="1"/>
  <c r="B35" i="3" s="1"/>
  <c r="C35" i="3" s="1"/>
  <c r="V2" i="3" a="1"/>
  <c r="V2" i="3" s="1"/>
  <c r="W2" i="3" s="1"/>
  <c r="R2" i="3" a="1"/>
  <c r="R2" i="3" s="1"/>
  <c r="S2" i="3" s="1"/>
  <c r="N2" i="3" a="1"/>
  <c r="N2" i="3" s="1"/>
  <c r="O2" i="3" s="1"/>
  <c r="J2" i="3" a="1"/>
  <c r="J2" i="3" s="1"/>
  <c r="K2" i="3" s="1"/>
  <c r="F2" i="3" a="1"/>
  <c r="F2" i="3" s="1"/>
  <c r="G2" i="3" s="1"/>
  <c r="B2" i="3" a="1"/>
  <c r="B2" i="3" s="1"/>
  <c r="C2" i="3" s="1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Q31" i="1"/>
  <c r="R31" i="1" s="1"/>
  <c r="S31" i="1" s="1"/>
  <c r="T31" i="1" s="1"/>
  <c r="U31" i="1" s="1"/>
  <c r="V31" i="1" s="1"/>
  <c r="W31" i="1" s="1"/>
  <c r="Q32" i="1" s="1"/>
  <c r="R32" i="1" s="1"/>
  <c r="S32" i="1" s="1"/>
  <c r="T32" i="1" s="1"/>
  <c r="U32" i="1" s="1"/>
  <c r="V32" i="1" s="1"/>
  <c r="W32" i="1" s="1"/>
  <c r="Q33" i="1" s="1"/>
  <c r="R33" i="1" s="1"/>
  <c r="S33" i="1" s="1"/>
  <c r="T33" i="1" s="1"/>
  <c r="U33" i="1" s="1"/>
  <c r="V33" i="1" s="1"/>
  <c r="W33" i="1" s="1"/>
  <c r="Q34" i="1" s="1"/>
  <c r="R34" i="1" s="1"/>
  <c r="S34" i="1" s="1"/>
  <c r="T34" i="1" s="1"/>
  <c r="U34" i="1" s="1"/>
  <c r="V34" i="1" s="1"/>
  <c r="W34" i="1" s="1"/>
  <c r="Q35" i="1" s="1"/>
  <c r="R35" i="1" s="1"/>
  <c r="S35" i="1" s="1"/>
  <c r="T35" i="1" s="1"/>
  <c r="U35" i="1" s="1"/>
  <c r="V35" i="1" s="1"/>
  <c r="W35" i="1" s="1"/>
  <c r="Y29" i="1"/>
  <c r="Y31" i="1" s="1"/>
  <c r="Z31" i="1" s="1"/>
  <c r="AA31" i="1" s="1"/>
  <c r="AB31" i="1" s="1"/>
  <c r="AC31" i="1" s="1"/>
  <c r="AD31" i="1" s="1"/>
  <c r="AE31" i="1" s="1"/>
  <c r="Y32" i="1" s="1"/>
  <c r="Z32" i="1" s="1"/>
  <c r="AA32" i="1" s="1"/>
  <c r="AB32" i="1" s="1"/>
  <c r="AC32" i="1" s="1"/>
  <c r="AD32" i="1" s="1"/>
  <c r="AE32" i="1" s="1"/>
  <c r="Y33" i="1" s="1"/>
  <c r="Z33" i="1" s="1"/>
  <c r="AA33" i="1" s="1"/>
  <c r="AB33" i="1" s="1"/>
  <c r="AC33" i="1" s="1"/>
  <c r="AD33" i="1" s="1"/>
  <c r="AE33" i="1" s="1"/>
  <c r="Y34" i="1" s="1"/>
  <c r="Z34" i="1" s="1"/>
  <c r="AA34" i="1" s="1"/>
  <c r="AB34" i="1" s="1"/>
  <c r="AC34" i="1" s="1"/>
  <c r="AD34" i="1" s="1"/>
  <c r="AE34" i="1" s="1"/>
  <c r="Y35" i="1" s="1"/>
  <c r="Z35" i="1" s="1"/>
  <c r="AA35" i="1" s="1"/>
  <c r="AB35" i="1" s="1"/>
  <c r="AC35" i="1" s="1"/>
  <c r="AD35" i="1" s="1"/>
  <c r="AE35" i="1" s="1"/>
  <c r="Y36" i="1" s="1"/>
  <c r="Z36" i="1" s="1"/>
  <c r="Q29" i="1"/>
  <c r="I29" i="1"/>
  <c r="I31" i="1" s="1"/>
  <c r="J31" i="1" s="1"/>
  <c r="K31" i="1" s="1"/>
  <c r="L31" i="1" s="1"/>
  <c r="M31" i="1" s="1"/>
  <c r="N31" i="1" s="1"/>
  <c r="O31" i="1" s="1"/>
  <c r="I32" i="1" s="1"/>
  <c r="J32" i="1" s="1"/>
  <c r="K32" i="1" s="1"/>
  <c r="L32" i="1" s="1"/>
  <c r="M32" i="1" s="1"/>
  <c r="N32" i="1" s="1"/>
  <c r="O32" i="1" s="1"/>
  <c r="I33" i="1" s="1"/>
  <c r="J33" i="1" s="1"/>
  <c r="K33" i="1" s="1"/>
  <c r="L33" i="1" s="1"/>
  <c r="M33" i="1" s="1"/>
  <c r="N33" i="1" s="1"/>
  <c r="O33" i="1" s="1"/>
  <c r="I34" i="1" s="1"/>
  <c r="J34" i="1" s="1"/>
  <c r="K34" i="1" s="1"/>
  <c r="L34" i="1" s="1"/>
  <c r="M34" i="1" s="1"/>
  <c r="N34" i="1" s="1"/>
  <c r="O34" i="1" s="1"/>
  <c r="I35" i="1" s="1"/>
  <c r="J35" i="1" s="1"/>
  <c r="K35" i="1" s="1"/>
  <c r="L35" i="1" s="1"/>
  <c r="M35" i="1" s="1"/>
  <c r="N35" i="1" s="1"/>
  <c r="O35" i="1" s="1"/>
  <c r="I22" i="1"/>
  <c r="J22" i="1" s="1"/>
  <c r="K22" i="1" s="1"/>
  <c r="L22" i="1" s="1"/>
  <c r="M22" i="1" s="1"/>
  <c r="N22" i="1" s="1"/>
  <c r="O22" i="1" s="1"/>
  <c r="I23" i="1" s="1"/>
  <c r="J23" i="1" s="1"/>
  <c r="K23" i="1" s="1"/>
  <c r="L23" i="1" s="1"/>
  <c r="M23" i="1" s="1"/>
  <c r="N23" i="1" s="1"/>
  <c r="O23" i="1" s="1"/>
  <c r="I24" i="1" s="1"/>
  <c r="J24" i="1" s="1"/>
  <c r="K24" i="1" s="1"/>
  <c r="L24" i="1" s="1"/>
  <c r="M24" i="1" s="1"/>
  <c r="N24" i="1" s="1"/>
  <c r="O24" i="1" s="1"/>
  <c r="I25" i="1" s="1"/>
  <c r="J25" i="1" s="1"/>
  <c r="K25" i="1" s="1"/>
  <c r="L25" i="1" s="1"/>
  <c r="M25" i="1" s="1"/>
  <c r="N25" i="1" s="1"/>
  <c r="O25" i="1" s="1"/>
  <c r="I26" i="1" s="1"/>
  <c r="J26" i="1" s="1"/>
  <c r="K26" i="1" s="1"/>
  <c r="L26" i="1" s="1"/>
  <c r="M26" i="1" s="1"/>
  <c r="N26" i="1" s="1"/>
  <c r="O26" i="1" s="1"/>
  <c r="I27" i="1" s="1"/>
  <c r="J27" i="1" s="1"/>
  <c r="K27" i="1" s="1"/>
  <c r="L27" i="1" s="1"/>
  <c r="M27" i="1" s="1"/>
  <c r="N27" i="1" s="1"/>
  <c r="O27" i="1" s="1"/>
  <c r="Y20" i="1"/>
  <c r="Y22" i="1" s="1"/>
  <c r="Z22" i="1" s="1"/>
  <c r="AA22" i="1" s="1"/>
  <c r="AB22" i="1" s="1"/>
  <c r="AC22" i="1" s="1"/>
  <c r="AD22" i="1" s="1"/>
  <c r="AE22" i="1" s="1"/>
  <c r="Y23" i="1" s="1"/>
  <c r="Z23" i="1" s="1"/>
  <c r="AA23" i="1" s="1"/>
  <c r="AB23" i="1" s="1"/>
  <c r="AC23" i="1" s="1"/>
  <c r="AD23" i="1" s="1"/>
  <c r="AE23" i="1" s="1"/>
  <c r="Y24" i="1" s="1"/>
  <c r="Z24" i="1" s="1"/>
  <c r="AA24" i="1" s="1"/>
  <c r="AB24" i="1" s="1"/>
  <c r="AC24" i="1" s="1"/>
  <c r="AD24" i="1" s="1"/>
  <c r="AE24" i="1" s="1"/>
  <c r="Y25" i="1" s="1"/>
  <c r="Z25" i="1" s="1"/>
  <c r="AA25" i="1" s="1"/>
  <c r="AB25" i="1" s="1"/>
  <c r="AC25" i="1" s="1"/>
  <c r="AD25" i="1" s="1"/>
  <c r="AE25" i="1" s="1"/>
  <c r="Y26" i="1" s="1"/>
  <c r="Z26" i="1" s="1"/>
  <c r="AA26" i="1" s="1"/>
  <c r="AB26" i="1" s="1"/>
  <c r="AC26" i="1" s="1"/>
  <c r="AD26" i="1" s="1"/>
  <c r="AE26" i="1" s="1"/>
  <c r="Y27" i="1" s="1"/>
  <c r="Z27" i="1" s="1"/>
  <c r="AA27" i="1" s="1"/>
  <c r="AB27" i="1" s="1"/>
  <c r="AC27" i="1" s="1"/>
  <c r="AD27" i="1" s="1"/>
  <c r="AE27" i="1" s="1"/>
  <c r="Q20" i="1"/>
  <c r="Q22" i="1" s="1"/>
  <c r="R22" i="1" s="1"/>
  <c r="S22" i="1" s="1"/>
  <c r="T22" i="1" s="1"/>
  <c r="U22" i="1" s="1"/>
  <c r="V22" i="1" s="1"/>
  <c r="W22" i="1" s="1"/>
  <c r="Q23" i="1" s="1"/>
  <c r="R23" i="1" s="1"/>
  <c r="S23" i="1" s="1"/>
  <c r="T23" i="1" s="1"/>
  <c r="U23" i="1" s="1"/>
  <c r="V23" i="1" s="1"/>
  <c r="W23" i="1" s="1"/>
  <c r="Q24" i="1" s="1"/>
  <c r="R24" i="1" s="1"/>
  <c r="S24" i="1" s="1"/>
  <c r="T24" i="1" s="1"/>
  <c r="U24" i="1" s="1"/>
  <c r="V24" i="1" s="1"/>
  <c r="W24" i="1" s="1"/>
  <c r="Q25" i="1" s="1"/>
  <c r="R25" i="1" s="1"/>
  <c r="S25" i="1" s="1"/>
  <c r="T25" i="1" s="1"/>
  <c r="U25" i="1" s="1"/>
  <c r="V25" i="1" s="1"/>
  <c r="W25" i="1" s="1"/>
  <c r="Q26" i="1" s="1"/>
  <c r="R26" i="1" s="1"/>
  <c r="S26" i="1" s="1"/>
  <c r="T26" i="1" s="1"/>
  <c r="U26" i="1" s="1"/>
  <c r="V26" i="1" s="1"/>
  <c r="W26" i="1" s="1"/>
  <c r="Q27" i="1" s="1"/>
  <c r="R27" i="1" s="1"/>
  <c r="S27" i="1" s="1"/>
  <c r="T27" i="1" s="1"/>
  <c r="U27" i="1" s="1"/>
  <c r="V27" i="1" s="1"/>
  <c r="W27" i="1" s="1"/>
  <c r="I20" i="1"/>
  <c r="B15" i="1"/>
  <c r="B14" i="1"/>
  <c r="AH13" i="1"/>
  <c r="I13" i="1"/>
  <c r="J13" i="1" s="1"/>
  <c r="K13" i="1" s="1"/>
  <c r="L13" i="1" s="1"/>
  <c r="M13" i="1" s="1"/>
  <c r="N13" i="1" s="1"/>
  <c r="O13" i="1" s="1"/>
  <c r="I14" i="1" s="1"/>
  <c r="J14" i="1" s="1"/>
  <c r="K14" i="1" s="1"/>
  <c r="L14" i="1" s="1"/>
  <c r="M14" i="1" s="1"/>
  <c r="N14" i="1" s="1"/>
  <c r="O14" i="1" s="1"/>
  <c r="I15" i="1" s="1"/>
  <c r="J15" i="1" s="1"/>
  <c r="K15" i="1" s="1"/>
  <c r="L15" i="1" s="1"/>
  <c r="M15" i="1" s="1"/>
  <c r="N15" i="1" s="1"/>
  <c r="O15" i="1" s="1"/>
  <c r="I16" i="1" s="1"/>
  <c r="J16" i="1" s="1"/>
  <c r="K16" i="1" s="1"/>
  <c r="L16" i="1" s="1"/>
  <c r="M16" i="1" s="1"/>
  <c r="N16" i="1" s="1"/>
  <c r="O16" i="1" s="1"/>
  <c r="I17" i="1" s="1"/>
  <c r="J17" i="1" s="1"/>
  <c r="K17" i="1" s="1"/>
  <c r="L17" i="1" s="1"/>
  <c r="M17" i="1" s="1"/>
  <c r="N17" i="1" s="1"/>
  <c r="O17" i="1" s="1"/>
  <c r="I18" i="1" s="1"/>
  <c r="J18" i="1" s="1"/>
  <c r="K18" i="1" s="1"/>
  <c r="L18" i="1" s="1"/>
  <c r="M18" i="1" s="1"/>
  <c r="N18" i="1" s="1"/>
  <c r="O18" i="1" s="1"/>
  <c r="B13" i="1"/>
  <c r="AH12" i="1"/>
  <c r="AJ36" i="1" s="1"/>
  <c r="B12" i="1"/>
  <c r="AH11" i="1"/>
  <c r="AJ35" i="1" s="1"/>
  <c r="Y11" i="1"/>
  <c r="Y13" i="1" s="1"/>
  <c r="Z13" i="1" s="1"/>
  <c r="AA13" i="1" s="1"/>
  <c r="AB13" i="1" s="1"/>
  <c r="AC13" i="1" s="1"/>
  <c r="AD13" i="1" s="1"/>
  <c r="AE13" i="1" s="1"/>
  <c r="Y14" i="1" s="1"/>
  <c r="Z14" i="1" s="1"/>
  <c r="AA14" i="1" s="1"/>
  <c r="AB14" i="1" s="1"/>
  <c r="AC14" i="1" s="1"/>
  <c r="AD14" i="1" s="1"/>
  <c r="AE14" i="1" s="1"/>
  <c r="Y15" i="1" s="1"/>
  <c r="Z15" i="1" s="1"/>
  <c r="AA15" i="1" s="1"/>
  <c r="AB15" i="1" s="1"/>
  <c r="AC15" i="1" s="1"/>
  <c r="AD15" i="1" s="1"/>
  <c r="AE15" i="1" s="1"/>
  <c r="Y16" i="1" s="1"/>
  <c r="Z16" i="1" s="1"/>
  <c r="AA16" i="1" s="1"/>
  <c r="AB16" i="1" s="1"/>
  <c r="AC16" i="1" s="1"/>
  <c r="AD16" i="1" s="1"/>
  <c r="AE16" i="1" s="1"/>
  <c r="Y17" i="1" s="1"/>
  <c r="Z17" i="1" s="1"/>
  <c r="AA17" i="1" s="1"/>
  <c r="AB17" i="1" s="1"/>
  <c r="AC17" i="1" s="1"/>
  <c r="AD17" i="1" s="1"/>
  <c r="AE17" i="1" s="1"/>
  <c r="Y18" i="1" s="1"/>
  <c r="Z18" i="1" s="1"/>
  <c r="AA18" i="1" s="1"/>
  <c r="AB18" i="1" s="1"/>
  <c r="AC18" i="1" s="1"/>
  <c r="AD18" i="1" s="1"/>
  <c r="AE18" i="1" s="1"/>
  <c r="Q11" i="1"/>
  <c r="Q13" i="1" s="1"/>
  <c r="R13" i="1" s="1"/>
  <c r="S13" i="1" s="1"/>
  <c r="T13" i="1" s="1"/>
  <c r="U13" i="1" s="1"/>
  <c r="V13" i="1" s="1"/>
  <c r="W13" i="1" s="1"/>
  <c r="Q14" i="1" s="1"/>
  <c r="R14" i="1" s="1"/>
  <c r="S14" i="1" s="1"/>
  <c r="T14" i="1" s="1"/>
  <c r="U14" i="1" s="1"/>
  <c r="V14" i="1" s="1"/>
  <c r="W14" i="1" s="1"/>
  <c r="Q15" i="1" s="1"/>
  <c r="R15" i="1" s="1"/>
  <c r="S15" i="1" s="1"/>
  <c r="T15" i="1" s="1"/>
  <c r="U15" i="1" s="1"/>
  <c r="V15" i="1" s="1"/>
  <c r="W15" i="1" s="1"/>
  <c r="Q16" i="1" s="1"/>
  <c r="R16" i="1" s="1"/>
  <c r="S16" i="1" s="1"/>
  <c r="T16" i="1" s="1"/>
  <c r="U16" i="1" s="1"/>
  <c r="V16" i="1" s="1"/>
  <c r="W16" i="1" s="1"/>
  <c r="Q17" i="1" s="1"/>
  <c r="R17" i="1" s="1"/>
  <c r="S17" i="1" s="1"/>
  <c r="T17" i="1" s="1"/>
  <c r="U17" i="1" s="1"/>
  <c r="V17" i="1" s="1"/>
  <c r="W17" i="1" s="1"/>
  <c r="Q18" i="1" s="1"/>
  <c r="R18" i="1" s="1"/>
  <c r="S18" i="1" s="1"/>
  <c r="T18" i="1" s="1"/>
  <c r="U18" i="1" s="1"/>
  <c r="V18" i="1" s="1"/>
  <c r="W18" i="1" s="1"/>
  <c r="I11" i="1"/>
  <c r="B11" i="1"/>
  <c r="AH10" i="1"/>
  <c r="B10" i="1"/>
  <c r="AH9" i="1"/>
  <c r="B9" i="1"/>
  <c r="AH8" i="1"/>
  <c r="B8" i="1"/>
  <c r="AH7" i="1"/>
  <c r="B7" i="1"/>
  <c r="AH6" i="1"/>
  <c r="B6" i="1"/>
  <c r="AH5" i="1"/>
  <c r="B5" i="1"/>
  <c r="AH4" i="1"/>
  <c r="Y4" i="1"/>
  <c r="Z4" i="1" s="1"/>
  <c r="AA4" i="1" s="1"/>
  <c r="AB4" i="1" s="1"/>
  <c r="AC4" i="1" s="1"/>
  <c r="AD4" i="1" s="1"/>
  <c r="AE4" i="1" s="1"/>
  <c r="Y5" i="1" s="1"/>
  <c r="Z5" i="1" s="1"/>
  <c r="AA5" i="1" s="1"/>
  <c r="AB5" i="1" s="1"/>
  <c r="AC5" i="1" s="1"/>
  <c r="AD5" i="1" s="1"/>
  <c r="AE5" i="1" s="1"/>
  <c r="Y6" i="1" s="1"/>
  <c r="Z6" i="1" s="1"/>
  <c r="AA6" i="1" s="1"/>
  <c r="AB6" i="1" s="1"/>
  <c r="AC6" i="1" s="1"/>
  <c r="AD6" i="1" s="1"/>
  <c r="AE6" i="1" s="1"/>
  <c r="Y7" i="1" s="1"/>
  <c r="Z7" i="1" s="1"/>
  <c r="AA7" i="1" s="1"/>
  <c r="AB7" i="1" s="1"/>
  <c r="AC7" i="1" s="1"/>
  <c r="AD7" i="1" s="1"/>
  <c r="AE7" i="1" s="1"/>
  <c r="Y8" i="1" s="1"/>
  <c r="Z8" i="1" s="1"/>
  <c r="AA8" i="1" s="1"/>
  <c r="AB8" i="1" s="1"/>
  <c r="AC8" i="1" s="1"/>
  <c r="AD8" i="1" s="1"/>
  <c r="AE8" i="1" s="1"/>
  <c r="Y9" i="1" s="1"/>
  <c r="Z9" i="1" s="1"/>
  <c r="AA9" i="1" s="1"/>
  <c r="AB9" i="1" s="1"/>
  <c r="AC9" i="1" s="1"/>
  <c r="AD9" i="1" s="1"/>
  <c r="AE9" i="1" s="1"/>
  <c r="B4" i="1"/>
  <c r="AH3" i="1"/>
  <c r="Y2" i="1"/>
  <c r="Q2" i="1"/>
  <c r="Q4" i="1" s="1"/>
  <c r="R4" i="1" s="1"/>
  <c r="S4" i="1" s="1"/>
  <c r="T4" i="1" s="1"/>
  <c r="U4" i="1" s="1"/>
  <c r="V4" i="1" s="1"/>
  <c r="W4" i="1" s="1"/>
  <c r="Q5" i="1" s="1"/>
  <c r="R5" i="1" s="1"/>
  <c r="S5" i="1" s="1"/>
  <c r="T5" i="1" s="1"/>
  <c r="U5" i="1" s="1"/>
  <c r="V5" i="1" s="1"/>
  <c r="W5" i="1" s="1"/>
  <c r="Q6" i="1" s="1"/>
  <c r="R6" i="1" s="1"/>
  <c r="S6" i="1" s="1"/>
  <c r="T6" i="1" s="1"/>
  <c r="U6" i="1" s="1"/>
  <c r="V6" i="1" s="1"/>
  <c r="W6" i="1" s="1"/>
  <c r="Q7" i="1" s="1"/>
  <c r="R7" i="1" s="1"/>
  <c r="S7" i="1" s="1"/>
  <c r="T7" i="1" s="1"/>
  <c r="U7" i="1" s="1"/>
  <c r="V7" i="1" s="1"/>
  <c r="W7" i="1" s="1"/>
  <c r="Q8" i="1" s="1"/>
  <c r="R8" i="1" s="1"/>
  <c r="S8" i="1" s="1"/>
  <c r="T8" i="1" s="1"/>
  <c r="U8" i="1" s="1"/>
  <c r="V8" i="1" s="1"/>
  <c r="W8" i="1" s="1"/>
  <c r="Q9" i="1" s="1"/>
  <c r="R9" i="1" s="1"/>
  <c r="S9" i="1" s="1"/>
  <c r="T9" i="1" s="1"/>
  <c r="U9" i="1" s="1"/>
  <c r="V9" i="1" s="1"/>
  <c r="W9" i="1" s="1"/>
  <c r="I2" i="1"/>
  <c r="I4" i="1" s="1"/>
  <c r="J4" i="1" s="1"/>
  <c r="K4" i="1" s="1"/>
  <c r="L4" i="1" s="1"/>
  <c r="M4" i="1" s="1"/>
  <c r="N4" i="1" s="1"/>
  <c r="O4" i="1" s="1"/>
  <c r="I5" i="1" s="1"/>
  <c r="J5" i="1" s="1"/>
  <c r="K5" i="1" s="1"/>
  <c r="L5" i="1" s="1"/>
  <c r="M5" i="1" s="1"/>
  <c r="N5" i="1" s="1"/>
  <c r="O5" i="1" s="1"/>
  <c r="I6" i="1" s="1"/>
  <c r="J6" i="1" s="1"/>
  <c r="K6" i="1" s="1"/>
  <c r="L6" i="1" s="1"/>
  <c r="M6" i="1" s="1"/>
  <c r="N6" i="1" s="1"/>
  <c r="O6" i="1" s="1"/>
  <c r="I7" i="1" s="1"/>
  <c r="J7" i="1" s="1"/>
  <c r="K7" i="1" s="1"/>
  <c r="L7" i="1" s="1"/>
  <c r="M7" i="1" s="1"/>
  <c r="N7" i="1" s="1"/>
  <c r="O7" i="1" s="1"/>
  <c r="I8" i="1" s="1"/>
  <c r="J8" i="1" s="1"/>
  <c r="K8" i="1" s="1"/>
  <c r="L8" i="1" s="1"/>
  <c r="M8" i="1" s="1"/>
  <c r="N8" i="1" s="1"/>
  <c r="O8" i="1" s="1"/>
  <c r="I9" i="1" s="1"/>
  <c r="J9" i="1" s="1"/>
  <c r="K9" i="1" s="1"/>
  <c r="L9" i="1" s="1"/>
  <c r="M9" i="1" s="1"/>
  <c r="N9" i="1" s="1"/>
  <c r="O9" i="1" s="1"/>
  <c r="AJ27" i="1" l="1"/>
  <c r="AJ30" i="1"/>
  <c r="AJ32" i="1"/>
  <c r="AJ31" i="1"/>
  <c r="AJ28" i="1"/>
  <c r="AJ33" i="1"/>
  <c r="AJ34" i="1"/>
  <c r="AJ29" i="1"/>
  <c r="D4" i="1" l="1" a="1"/>
  <c r="D4" i="1" s="1"/>
  <c r="E4" i="1" s="1"/>
  <c r="D13" i="1" l="1" a="1"/>
  <c r="D13" i="1" s="1"/>
  <c r="D12" i="1" a="1"/>
  <c r="D12" i="1" s="1"/>
  <c r="D9" i="1" a="1"/>
  <c r="D9" i="1" s="1"/>
  <c r="D11" i="1" a="1"/>
  <c r="D11" i="1" s="1"/>
  <c r="D14" i="1" a="1"/>
  <c r="D14" i="1" s="1"/>
  <c r="D10" i="1" a="1"/>
  <c r="D10" i="1" s="1"/>
  <c r="D8" i="1" a="1"/>
  <c r="D8" i="1" s="1"/>
  <c r="D6" i="1" a="1"/>
  <c r="D6" i="1" s="1"/>
  <c r="D15" i="1" a="1"/>
  <c r="D15" i="1" s="1"/>
  <c r="D7" i="1" a="1"/>
  <c r="D7" i="1" s="1"/>
  <c r="D5" i="1" a="1"/>
  <c r="D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<sst xmlns="http://schemas.openxmlformats.org/spreadsheetml/2006/main" count="132" uniqueCount="42">
  <si>
    <t>J. ouvrés</t>
  </si>
  <si>
    <t>CP</t>
  </si>
  <si>
    <t>Jours travaillés</t>
  </si>
  <si>
    <t>Tickets</t>
  </si>
  <si>
    <t>L</t>
  </si>
  <si>
    <t>M</t>
  </si>
  <si>
    <t>J</t>
  </si>
  <si>
    <t>V</t>
  </si>
  <si>
    <t>S</t>
  </si>
  <si>
    <t>D</t>
  </si>
  <si>
    <t>Jour de l'An</t>
  </si>
  <si>
    <t>Lundi de Pâques</t>
  </si>
  <si>
    <t>Fête du travail</t>
  </si>
  <si>
    <t>Victoire des Alliés  (F)</t>
  </si>
  <si>
    <t>Ascension</t>
  </si>
  <si>
    <t>Lundi de Pentecôte</t>
  </si>
  <si>
    <t>Fête Nationale (F)</t>
  </si>
  <si>
    <t xml:space="preserve"> </t>
  </si>
  <si>
    <t>Assomption</t>
  </si>
  <si>
    <t>Toussaint</t>
  </si>
  <si>
    <t>Armistice (F)</t>
  </si>
  <si>
    <t>Noël</t>
  </si>
  <si>
    <t>PÉRIODES DE VACANCES</t>
  </si>
  <si>
    <t>Du</t>
  </si>
  <si>
    <t>Au</t>
  </si>
  <si>
    <t>Total</t>
  </si>
  <si>
    <t>TEST</t>
  </si>
  <si>
    <t>JOURS FÉRIÉS</t>
  </si>
  <si>
    <t>vendredis de l'année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</si>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</sst>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"/>
    <numFmt numFmtId="165" formatCode="[$-40C]mmm\-yy;@"/>
    <numFmt numFmtId="166" formatCode="[$-40C]d\-mmm;@"/>
    <numFmt numFmtId="167" formatCode="d"/>
    <numFmt numFmtId="168" formatCode="[$-F800]dddd\,\ mmmm\ dd\,\ yyyy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sz val="12"/>
      <color theme="1"/>
      <name val="Krona One"/>
    </font>
    <font>
      <sz val="22"/>
      <name val="Century Gothic"/>
      <family val="2"/>
    </font>
    <font>
      <sz val="8"/>
      <name val="Century Gothic"/>
      <family val="2"/>
    </font>
    <font>
      <sz val="12"/>
      <color theme="1"/>
      <name val="Aptos Narrow"/>
      <family val="2"/>
      <scheme val="minor"/>
    </font>
    <font>
      <b/>
      <sz val="18"/>
      <color theme="3"/>
      <name val="Aptos Display"/>
      <family val="2"/>
      <scheme val="major"/>
    </font>
    <font>
      <b/>
      <sz val="48"/>
      <color theme="1"/>
      <name val="Krona One"/>
    </font>
    <font>
      <sz val="10"/>
      <color theme="1"/>
      <name val="Rubik"/>
    </font>
    <font>
      <b/>
      <sz val="10"/>
      <color theme="0"/>
      <name val="Rubik"/>
    </font>
    <font>
      <b/>
      <sz val="10"/>
      <color theme="1"/>
      <name val="Rubik"/>
    </font>
    <font>
      <sz val="12"/>
      <color theme="1"/>
      <name val="Rubik"/>
    </font>
    <font>
      <b/>
      <sz val="8"/>
      <name val="Century Gothic"/>
      <family val="2"/>
    </font>
    <font>
      <b/>
      <sz val="8"/>
      <color theme="1"/>
      <name val="Rubik"/>
    </font>
    <font>
      <sz val="12"/>
      <color rgb="FF000000"/>
      <name val="Rubik"/>
    </font>
    <font>
      <sz val="8"/>
      <color theme="1"/>
      <name val="Rubik"/>
    </font>
    <font>
      <sz val="10"/>
      <color theme="1"/>
      <name val="Aptos Narrow"/>
      <family val="2"/>
      <scheme val="minor"/>
    </font>
    <font>
      <b/>
      <sz val="10"/>
      <name val="Rubik"/>
    </font>
    <font>
      <sz val="10"/>
      <name val="Rubik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/>
      <top style="medium">
        <color theme="1"/>
      </top>
      <bottom style="thin">
        <color theme="1" tint="0.499984740745262"/>
      </bottom>
      <diagonal/>
    </border>
    <border>
      <left/>
      <right/>
      <top style="medium">
        <color theme="1"/>
      </top>
      <bottom style="thin">
        <color theme="1" tint="0.499984740745262"/>
      </bottom>
      <diagonal/>
    </border>
    <border>
      <left/>
      <right style="medium">
        <color theme="1"/>
      </right>
      <top style="medium">
        <color theme="1"/>
      </top>
      <bottom style="thin">
        <color theme="1" tint="0.499984740745262"/>
      </bottom>
      <diagonal/>
    </border>
    <border>
      <left style="medium">
        <color theme="1"/>
      </left>
      <right style="hair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/>
      <top style="thin">
        <color theme="1" tint="0.499984740745262"/>
      </top>
      <bottom style="thin">
        <color theme="0" tint="-0.14996795556505021"/>
      </bottom>
      <diagonal/>
    </border>
    <border>
      <left/>
      <right/>
      <top style="thin">
        <color theme="1" tint="0.499984740745262"/>
      </top>
      <bottom style="thin">
        <color theme="0" tint="-0.14996795556505021"/>
      </bottom>
      <diagonal/>
    </border>
    <border>
      <left/>
      <right style="medium">
        <color theme="1"/>
      </right>
      <top style="thin">
        <color theme="1" tint="0.499984740745262"/>
      </top>
      <bottom style="thin">
        <color theme="0" tint="-0.1499679555650502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medium">
        <color theme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0" tint="-0.14996795556505021"/>
      </right>
      <top style="thin">
        <color theme="0" tint="-0.14996795556505021"/>
      </top>
      <bottom style="medium">
        <color theme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theme="1"/>
      </bottom>
      <diagonal/>
    </border>
    <border>
      <left style="thin">
        <color theme="0" tint="-0.14996795556505021"/>
      </left>
      <right style="medium">
        <color theme="1"/>
      </right>
      <top style="thin">
        <color theme="0" tint="-0.14996795556505021"/>
      </top>
      <bottom style="medium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hair">
        <color theme="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0" fontId="9" fillId="0" borderId="0" applyNumberFormat="0" applyFill="0" applyBorder="0" applyAlignment="0" applyProtection="0"/>
  </cellStyleXfs>
  <cellXfs count="86">
    <xf numFmtId="0" fontId="0" fillId="0" borderId="0" xfId="0"/>
    <xf numFmtId="0" fontId="4" fillId="0" borderId="0" xfId="3" applyFont="1" applyAlignment="1">
      <alignment vertical="center"/>
    </xf>
    <xf numFmtId="0" fontId="6" fillId="0" borderId="0" xfId="3" applyFont="1" applyAlignment="1">
      <alignment horizontal="center" vertical="center"/>
    </xf>
    <xf numFmtId="0" fontId="7" fillId="0" borderId="0" xfId="3" applyFont="1" applyAlignment="1">
      <alignment vertical="center"/>
    </xf>
    <xf numFmtId="14" fontId="7" fillId="0" borderId="0" xfId="3" applyNumberFormat="1" applyFont="1" applyAlignment="1">
      <alignment horizontal="center" vertical="center"/>
    </xf>
    <xf numFmtId="0" fontId="8" fillId="0" borderId="0" xfId="0" applyFont="1"/>
    <xf numFmtId="0" fontId="11" fillId="0" borderId="0" xfId="3" applyFont="1" applyAlignment="1">
      <alignment vertical="center"/>
    </xf>
    <xf numFmtId="0" fontId="13" fillId="5" borderId="6" xfId="3" applyFont="1" applyFill="1" applyBorder="1" applyAlignment="1">
      <alignment vertical="center"/>
    </xf>
    <xf numFmtId="0" fontId="13" fillId="5" borderId="7" xfId="3" applyFont="1" applyFill="1" applyBorder="1" applyAlignment="1">
      <alignment vertical="center"/>
    </xf>
    <xf numFmtId="0" fontId="13" fillId="0" borderId="0" xfId="3" applyFont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0" fontId="13" fillId="6" borderId="9" xfId="2" applyFont="1" applyFill="1" applyBorder="1" applyAlignment="1">
      <alignment horizontal="center" vertical="center"/>
    </xf>
    <xf numFmtId="0" fontId="13" fillId="6" borderId="10" xfId="2" applyFont="1" applyFill="1" applyBorder="1" applyAlignment="1">
      <alignment horizontal="center" vertical="center"/>
    </xf>
    <xf numFmtId="0" fontId="13" fillId="6" borderId="11" xfId="2" applyFont="1" applyFill="1" applyBorder="1" applyAlignment="1">
      <alignment horizontal="center" vertical="center"/>
    </xf>
    <xf numFmtId="0" fontId="11" fillId="7" borderId="12" xfId="3" applyFont="1" applyFill="1" applyBorder="1" applyAlignment="1">
      <alignment horizontal="left" vertical="center"/>
    </xf>
    <xf numFmtId="14" fontId="11" fillId="7" borderId="13" xfId="3" applyNumberFormat="1" applyFont="1" applyFill="1" applyBorder="1" applyAlignment="1">
      <alignment horizontal="left" vertical="center"/>
    </xf>
    <xf numFmtId="14" fontId="11" fillId="0" borderId="0" xfId="3" applyNumberFormat="1" applyFont="1" applyAlignment="1">
      <alignment vertical="center"/>
    </xf>
    <xf numFmtId="165" fontId="17" fillId="0" borderId="14" xfId="0" applyNumberFormat="1" applyFont="1" applyBorder="1" applyAlignment="1">
      <alignment horizontal="left"/>
    </xf>
    <xf numFmtId="0" fontId="14" fillId="0" borderId="15" xfId="0" applyFont="1" applyBorder="1" applyAlignment="1">
      <alignment horizontal="center"/>
    </xf>
    <xf numFmtId="166" fontId="14" fillId="0" borderId="16" xfId="0" applyNumberFormat="1" applyFont="1" applyBorder="1" applyAlignment="1">
      <alignment horizontal="center"/>
    </xf>
    <xf numFmtId="1" fontId="14" fillId="0" borderId="16" xfId="0" applyNumberFormat="1" applyFont="1" applyBorder="1" applyAlignment="1">
      <alignment horizontal="center" vertical="center"/>
    </xf>
    <xf numFmtId="1" fontId="14" fillId="0" borderId="17" xfId="0" applyNumberFormat="1" applyFont="1" applyBorder="1" applyAlignment="1">
      <alignment horizontal="center"/>
    </xf>
    <xf numFmtId="167" fontId="11" fillId="5" borderId="18" xfId="3" applyNumberFormat="1" applyFont="1" applyFill="1" applyBorder="1" applyAlignment="1">
      <alignment horizontal="left" vertical="center" wrapText="1" indent="1"/>
    </xf>
    <xf numFmtId="167" fontId="11" fillId="5" borderId="19" xfId="3" applyNumberFormat="1" applyFont="1" applyFill="1" applyBorder="1" applyAlignment="1">
      <alignment horizontal="left" vertical="center" wrapText="1" indent="1"/>
    </xf>
    <xf numFmtId="167" fontId="11" fillId="5" borderId="20" xfId="3" applyNumberFormat="1" applyFont="1" applyFill="1" applyBorder="1" applyAlignment="1">
      <alignment horizontal="left" vertical="center" wrapText="1" indent="1"/>
    </xf>
    <xf numFmtId="165" fontId="17" fillId="0" borderId="21" xfId="0" applyNumberFormat="1" applyFont="1" applyBorder="1" applyAlignment="1">
      <alignment horizontal="left"/>
    </xf>
    <xf numFmtId="0" fontId="14" fillId="0" borderId="22" xfId="0" applyFont="1" applyBorder="1" applyAlignment="1">
      <alignment horizontal="center"/>
    </xf>
    <xf numFmtId="166" fontId="14" fillId="0" borderId="23" xfId="0" applyNumberFormat="1" applyFont="1" applyBorder="1" applyAlignment="1">
      <alignment horizontal="center"/>
    </xf>
    <xf numFmtId="1" fontId="14" fillId="0" borderId="23" xfId="0" applyNumberFormat="1" applyFont="1" applyBorder="1" applyAlignment="1">
      <alignment horizontal="center" vertical="center"/>
    </xf>
    <xf numFmtId="1" fontId="14" fillId="0" borderId="24" xfId="0" applyNumberFormat="1" applyFont="1" applyBorder="1" applyAlignment="1">
      <alignment horizontal="center"/>
    </xf>
    <xf numFmtId="167" fontId="11" fillId="5" borderId="25" xfId="3" applyNumberFormat="1" applyFont="1" applyFill="1" applyBorder="1" applyAlignment="1">
      <alignment horizontal="left" vertical="center" wrapText="1" indent="1"/>
    </xf>
    <xf numFmtId="167" fontId="11" fillId="5" borderId="26" xfId="3" applyNumberFormat="1" applyFont="1" applyFill="1" applyBorder="1" applyAlignment="1">
      <alignment horizontal="left" vertical="center" wrapText="1" indent="1"/>
    </xf>
    <xf numFmtId="167" fontId="11" fillId="5" borderId="27" xfId="3" applyNumberFormat="1" applyFont="1" applyFill="1" applyBorder="1" applyAlignment="1">
      <alignment horizontal="left" vertical="center" wrapText="1" indent="1"/>
    </xf>
    <xf numFmtId="0" fontId="18" fillId="0" borderId="0" xfId="3" applyFont="1" applyAlignment="1">
      <alignment vertical="center"/>
    </xf>
    <xf numFmtId="0" fontId="11" fillId="5" borderId="0" xfId="3" applyFont="1" applyFill="1" applyAlignment="1">
      <alignment vertical="center"/>
    </xf>
    <xf numFmtId="0" fontId="14" fillId="0" borderId="28" xfId="0" applyFont="1" applyBorder="1" applyAlignment="1">
      <alignment horizontal="center"/>
    </xf>
    <xf numFmtId="166" fontId="14" fillId="0" borderId="29" xfId="0" applyNumberFormat="1" applyFont="1" applyBorder="1" applyAlignment="1">
      <alignment horizontal="center"/>
    </xf>
    <xf numFmtId="1" fontId="14" fillId="0" borderId="29" xfId="0" applyNumberFormat="1" applyFont="1" applyBorder="1" applyAlignment="1">
      <alignment horizontal="center" vertical="center"/>
    </xf>
    <xf numFmtId="1" fontId="14" fillId="0" borderId="30" xfId="0" applyNumberFormat="1" applyFont="1" applyBorder="1" applyAlignment="1">
      <alignment horizontal="center"/>
    </xf>
    <xf numFmtId="0" fontId="7" fillId="0" borderId="12" xfId="3" applyFont="1" applyBorder="1" applyAlignment="1">
      <alignment vertical="center"/>
    </xf>
    <xf numFmtId="14" fontId="7" fillId="0" borderId="13" xfId="3" applyNumberFormat="1" applyFont="1" applyBorder="1" applyAlignment="1">
      <alignment horizontal="center" vertical="center"/>
    </xf>
    <xf numFmtId="0" fontId="19" fillId="0" borderId="0" xfId="0" applyFont="1"/>
    <xf numFmtId="168" fontId="11" fillId="0" borderId="0" xfId="3" applyNumberFormat="1" applyFont="1" applyAlignment="1">
      <alignment vertical="center"/>
    </xf>
    <xf numFmtId="0" fontId="4" fillId="0" borderId="12" xfId="3" applyFont="1" applyBorder="1" applyAlignment="1">
      <alignment vertical="center"/>
    </xf>
    <xf numFmtId="14" fontId="4" fillId="0" borderId="13" xfId="3" applyNumberFormat="1" applyFont="1" applyBorder="1" applyAlignment="1">
      <alignment vertical="center"/>
    </xf>
    <xf numFmtId="0" fontId="15" fillId="0" borderId="12" xfId="3" applyFont="1" applyBorder="1" applyAlignment="1">
      <alignment vertical="center"/>
    </xf>
    <xf numFmtId="14" fontId="15" fillId="0" borderId="13" xfId="3" applyNumberFormat="1" applyFont="1" applyBorder="1" applyAlignment="1">
      <alignment vertical="center"/>
    </xf>
    <xf numFmtId="0" fontId="7" fillId="0" borderId="31" xfId="3" applyFont="1" applyBorder="1" applyAlignment="1">
      <alignment vertical="center"/>
    </xf>
    <xf numFmtId="14" fontId="7" fillId="0" borderId="32" xfId="3" applyNumberFormat="1" applyFont="1" applyBorder="1" applyAlignment="1">
      <alignment horizontal="center" vertical="center"/>
    </xf>
    <xf numFmtId="0" fontId="13" fillId="7" borderId="6" xfId="3" applyFont="1" applyFill="1" applyBorder="1" applyAlignment="1">
      <alignment horizontal="left" vertical="center"/>
    </xf>
    <xf numFmtId="0" fontId="13" fillId="7" borderId="33" xfId="3" applyFont="1" applyFill="1" applyBorder="1" applyAlignment="1">
      <alignment horizontal="left" vertical="center"/>
    </xf>
    <xf numFmtId="0" fontId="7" fillId="0" borderId="7" xfId="3" applyFont="1" applyBorder="1" applyAlignment="1">
      <alignment vertical="center"/>
    </xf>
    <xf numFmtId="0" fontId="11" fillId="7" borderId="12" xfId="3" applyFont="1" applyFill="1" applyBorder="1" applyAlignment="1">
      <alignment vertical="center"/>
    </xf>
    <xf numFmtId="14" fontId="13" fillId="7" borderId="23" xfId="3" applyNumberFormat="1" applyFont="1" applyFill="1" applyBorder="1" applyAlignment="1">
      <alignment horizontal="center" vertical="center"/>
    </xf>
    <xf numFmtId="0" fontId="20" fillId="0" borderId="13" xfId="3" applyFont="1" applyBorder="1" applyAlignment="1">
      <alignment vertical="center"/>
    </xf>
    <xf numFmtId="14" fontId="11" fillId="7" borderId="12" xfId="3" applyNumberFormat="1" applyFont="1" applyFill="1" applyBorder="1" applyAlignment="1">
      <alignment vertical="center"/>
    </xf>
    <xf numFmtId="14" fontId="11" fillId="7" borderId="23" xfId="3" applyNumberFormat="1" applyFont="1" applyFill="1" applyBorder="1" applyAlignment="1">
      <alignment horizontal="center" vertical="center"/>
    </xf>
    <xf numFmtId="0" fontId="21" fillId="0" borderId="13" xfId="3" applyFont="1" applyBorder="1" applyAlignment="1">
      <alignment horizontal="center" vertical="center"/>
    </xf>
    <xf numFmtId="0" fontId="11" fillId="7" borderId="31" xfId="3" applyFont="1" applyFill="1" applyBorder="1" applyAlignment="1">
      <alignment horizontal="right" vertical="center"/>
    </xf>
    <xf numFmtId="14" fontId="11" fillId="7" borderId="35" xfId="3" applyNumberFormat="1" applyFont="1" applyFill="1" applyBorder="1" applyAlignment="1">
      <alignment horizontal="center" vertical="center"/>
    </xf>
    <xf numFmtId="0" fontId="21" fillId="0" borderId="32" xfId="3" applyFont="1" applyBorder="1" applyAlignment="1">
      <alignment horizontal="center" vertical="center"/>
    </xf>
    <xf numFmtId="14" fontId="0" fillId="0" borderId="0" xfId="0" applyNumberFormat="1" applyAlignment="1">
      <alignment horizontal="left"/>
    </xf>
    <xf numFmtId="14" fontId="0" fillId="8" borderId="0" xfId="0" applyNumberFormat="1" applyFill="1" applyAlignment="1">
      <alignment horizontal="left"/>
    </xf>
    <xf numFmtId="14" fontId="0" fillId="0" borderId="0" xfId="0" applyNumberFormat="1"/>
    <xf numFmtId="164" fontId="12" fillId="4" borderId="3" xfId="1" applyNumberFormat="1" applyFont="1" applyFill="1" applyBorder="1" applyAlignment="1">
      <alignment horizontal="center" vertical="center"/>
    </xf>
    <xf numFmtId="164" fontId="12" fillId="4" borderId="4" xfId="1" applyNumberFormat="1" applyFont="1" applyFill="1" applyBorder="1" applyAlignment="1">
      <alignment horizontal="center" vertical="center"/>
    </xf>
    <xf numFmtId="164" fontId="12" fillId="4" borderId="5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2" xfId="4" applyFont="1" applyFill="1" applyBorder="1" applyAlignment="1">
      <alignment horizontal="center" vertical="center" textRotation="255"/>
    </xf>
    <xf numFmtId="0" fontId="10" fillId="0" borderId="8" xfId="4" applyFont="1" applyFill="1" applyBorder="1" applyAlignment="1">
      <alignment horizontal="center" vertical="center" textRotation="255"/>
    </xf>
    <xf numFmtId="0" fontId="10" fillId="0" borderId="34" xfId="4" applyFont="1" applyFill="1" applyBorder="1" applyAlignment="1">
      <alignment horizontal="center" vertical="center" textRotation="255"/>
    </xf>
    <xf numFmtId="0" fontId="0" fillId="6" borderId="3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8" fontId="0" fillId="9" borderId="37" xfId="0" applyNumberFormat="1" applyFill="1" applyBorder="1"/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6" xfId="0" applyBorder="1"/>
    <xf numFmtId="168" fontId="0" fillId="0" borderId="37" xfId="0" applyNumberFormat="1" applyBorder="1"/>
    <xf numFmtId="0" fontId="0" fillId="0" borderId="41" xfId="0" applyBorder="1"/>
    <xf numFmtId="168" fontId="0" fillId="0" borderId="42" xfId="0" applyNumberFormat="1" applyBorder="1"/>
    <xf numFmtId="168" fontId="0" fillId="9" borderId="42" xfId="0" applyNumberFormat="1" applyFill="1" applyBorder="1"/>
    <xf numFmtId="168" fontId="0" fillId="0" borderId="43" xfId="0" applyNumberFormat="1" applyBorder="1"/>
  </cellXfs>
  <cellStyles count="5">
    <cellStyle name="40 % - Accent1" xfId="2" builtinId="31"/>
    <cellStyle name="Accent1" xfId="1" builtinId="29"/>
    <cellStyle name="Normal" xfId="0" builtinId="0"/>
    <cellStyle name="Normal 2" xfId="3" xr:uid="{84B055A5-692A-4E67-B319-7C77832BF154}"/>
    <cellStyle name="Titre 2" xfId="4" xr:uid="{5FD7956C-0DEB-49E4-A6C0-45720F477DBC}"/>
  </cellStyles>
  <dxfs count="40"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athanDelaye\OneDrive%20-%20IMPAAKT\Documents\Doc%20IMPAAKT\RH\Futur%20tableau%20suivi.xlsm" TargetMode="External"/><Relationship Id="rId1" Type="http://schemas.openxmlformats.org/officeDocument/2006/relationships/externalLinkPath" Target="Futur%20tableau%20suiv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écapitulatif 2024"/>
      <sheetName val="Jessica"/>
      <sheetName val="Nathan"/>
      <sheetName val="Miguel"/>
      <sheetName val="Margot"/>
      <sheetName val="Gregory"/>
      <sheetName val="Éléa"/>
      <sheetName val="Lorraine"/>
      <sheetName val="Alexandre"/>
      <sheetName val="Tristan"/>
      <sheetName val="Valentin"/>
      <sheetName val="CV"/>
      <sheetName val="Réglages"/>
      <sheetName val="Feuil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>
            <v>45441</v>
          </cell>
          <cell r="E1">
            <v>23</v>
          </cell>
          <cell r="F1">
            <v>1</v>
          </cell>
        </row>
        <row r="2">
          <cell r="A2">
            <v>45441</v>
          </cell>
          <cell r="E2">
            <v>21</v>
          </cell>
        </row>
        <row r="3">
          <cell r="A3">
            <v>45441</v>
          </cell>
          <cell r="E3">
            <v>21</v>
          </cell>
        </row>
        <row r="4">
          <cell r="A4">
            <v>45441</v>
          </cell>
          <cell r="E4">
            <v>22</v>
          </cell>
          <cell r="F4">
            <v>1</v>
          </cell>
        </row>
        <row r="5">
          <cell r="A5">
            <v>45441</v>
          </cell>
          <cell r="E5">
            <v>23</v>
          </cell>
          <cell r="F5">
            <v>4</v>
          </cell>
        </row>
        <row r="6">
          <cell r="A6">
            <v>45441</v>
          </cell>
          <cell r="E6">
            <v>20</v>
          </cell>
        </row>
        <row r="7">
          <cell r="A7">
            <v>45441</v>
          </cell>
          <cell r="E7">
            <v>23</v>
          </cell>
          <cell r="F7">
            <v>1</v>
          </cell>
        </row>
        <row r="8">
          <cell r="A8">
            <v>45441</v>
          </cell>
          <cell r="E8">
            <v>22</v>
          </cell>
          <cell r="F8">
            <v>1</v>
          </cell>
        </row>
        <row r="9">
          <cell r="A9">
            <v>45441</v>
          </cell>
          <cell r="E9">
            <v>21</v>
          </cell>
        </row>
        <row r="10">
          <cell r="A10">
            <v>45441</v>
          </cell>
          <cell r="E10">
            <v>23</v>
          </cell>
        </row>
        <row r="11">
          <cell r="A11">
            <v>45441</v>
          </cell>
          <cell r="E11">
            <v>21</v>
          </cell>
          <cell r="F11">
            <v>1</v>
          </cell>
        </row>
        <row r="12">
          <cell r="A12">
            <v>45441</v>
          </cell>
          <cell r="E12">
            <v>22</v>
          </cell>
          <cell r="F12">
            <v>1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0ECD0-79E9-4642-AC55-F1F1F0C8C4AB}">
  <dimension ref="A1:AM36"/>
  <sheetViews>
    <sheetView tabSelected="1" zoomScale="55" zoomScaleNormal="55" workbookViewId="0">
      <selection activeCell="H43" sqref="H43"/>
    </sheetView>
  </sheetViews>
  <sheetFormatPr baseColWidth="10" defaultRowHeight="15" x14ac:dyDescent="0.25"/>
  <cols>
    <col min="4" max="4" width="19.5703125" customWidth="1"/>
    <col min="9" max="32" width="4.7109375" customWidth="1"/>
    <col min="34" max="34" width="13.28515625" customWidth="1"/>
  </cols>
  <sheetData>
    <row r="1" spans="1:36" ht="29.25" thickBot="1" x14ac:dyDescent="0.3">
      <c r="A1" s="1"/>
      <c r="B1" s="69" t="s">
        <v>26</v>
      </c>
      <c r="C1" s="69"/>
      <c r="D1" s="69"/>
      <c r="E1" s="6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  <c r="AH1" s="4"/>
      <c r="AI1" s="3"/>
      <c r="AJ1" s="3"/>
    </row>
    <row r="2" spans="1:36" ht="16.5" x14ac:dyDescent="0.25">
      <c r="A2" s="5"/>
      <c r="B2" s="69"/>
      <c r="C2" s="69"/>
      <c r="D2" s="69"/>
      <c r="E2" s="69"/>
      <c r="F2" s="1"/>
      <c r="G2" s="70">
        <v>2024</v>
      </c>
      <c r="H2" s="6"/>
      <c r="I2" s="66">
        <f>DATE($G$2,1,1)</f>
        <v>45292</v>
      </c>
      <c r="J2" s="67"/>
      <c r="K2" s="67"/>
      <c r="L2" s="67"/>
      <c r="M2" s="67"/>
      <c r="N2" s="67"/>
      <c r="O2" s="68"/>
      <c r="P2" s="6"/>
      <c r="Q2" s="66">
        <f>DATE($G$2,2,1)</f>
        <v>45323</v>
      </c>
      <c r="R2" s="67"/>
      <c r="S2" s="67"/>
      <c r="T2" s="67"/>
      <c r="U2" s="67"/>
      <c r="V2" s="67"/>
      <c r="W2" s="68"/>
      <c r="X2" s="6"/>
      <c r="Y2" s="66">
        <f>DATE($G$2,3,1)</f>
        <v>45352</v>
      </c>
      <c r="Z2" s="67"/>
      <c r="AA2" s="67"/>
      <c r="AB2" s="67"/>
      <c r="AC2" s="67"/>
      <c r="AD2" s="67"/>
      <c r="AE2" s="68"/>
      <c r="AF2" s="6"/>
      <c r="AG2" s="7" t="s">
        <v>27</v>
      </c>
      <c r="AH2" s="8"/>
      <c r="AI2" s="9"/>
      <c r="AJ2" s="1"/>
    </row>
    <row r="3" spans="1:36" ht="19.5" x14ac:dyDescent="0.25">
      <c r="A3" s="5"/>
      <c r="B3" s="10" t="s">
        <v>0</v>
      </c>
      <c r="C3" s="10" t="s">
        <v>1</v>
      </c>
      <c r="D3" s="10" t="s">
        <v>2</v>
      </c>
      <c r="E3" s="10" t="s">
        <v>3</v>
      </c>
      <c r="F3" s="11"/>
      <c r="G3" s="71"/>
      <c r="H3" s="12"/>
      <c r="I3" s="13" t="s">
        <v>4</v>
      </c>
      <c r="J3" s="14" t="s">
        <v>5</v>
      </c>
      <c r="K3" s="14" t="s">
        <v>5</v>
      </c>
      <c r="L3" s="14" t="s">
        <v>6</v>
      </c>
      <c r="M3" s="14" t="s">
        <v>7</v>
      </c>
      <c r="N3" s="14" t="s">
        <v>8</v>
      </c>
      <c r="O3" s="15" t="s">
        <v>9</v>
      </c>
      <c r="P3" s="9"/>
      <c r="Q3" s="13" t="s">
        <v>4</v>
      </c>
      <c r="R3" s="14" t="s">
        <v>5</v>
      </c>
      <c r="S3" s="14" t="s">
        <v>5</v>
      </c>
      <c r="T3" s="14" t="s">
        <v>6</v>
      </c>
      <c r="U3" s="14" t="s">
        <v>7</v>
      </c>
      <c r="V3" s="14" t="s">
        <v>8</v>
      </c>
      <c r="W3" s="15" t="s">
        <v>9</v>
      </c>
      <c r="X3" s="9"/>
      <c r="Y3" s="13" t="s">
        <v>4</v>
      </c>
      <c r="Z3" s="14" t="s">
        <v>5</v>
      </c>
      <c r="AA3" s="14" t="s">
        <v>5</v>
      </c>
      <c r="AB3" s="14" t="s">
        <v>6</v>
      </c>
      <c r="AC3" s="14" t="s">
        <v>7</v>
      </c>
      <c r="AD3" s="14" t="s">
        <v>8</v>
      </c>
      <c r="AE3" s="15" t="s">
        <v>9</v>
      </c>
      <c r="AF3" s="9"/>
      <c r="AG3" s="16" t="s">
        <v>10</v>
      </c>
      <c r="AH3" s="17">
        <f>+DATE(ANNEE,1,1)</f>
        <v>45292</v>
      </c>
      <c r="AI3" s="18"/>
      <c r="AJ3" s="11"/>
    </row>
    <row r="4" spans="1:36" ht="19.5" x14ac:dyDescent="0.45">
      <c r="A4" s="19">
        <v>45292</v>
      </c>
      <c r="B4" s="20">
        <f>[1]Réglages!E1-[1]Réglages!F1</f>
        <v>22</v>
      </c>
      <c r="C4" s="21"/>
      <c r="D4" s="22" cm="1">
        <f t="array" aca="1" ref="D4" ca="1">IFERROR(_xlfn.IFS(A4&lt;[1]Réglages!A1,B4-C4),0)</f>
        <v>22</v>
      </c>
      <c r="E4" s="23">
        <f ca="1">D4-Calendrier!C2-C4</f>
        <v>18</v>
      </c>
      <c r="F4" s="1"/>
      <c r="G4" s="71"/>
      <c r="H4" s="6"/>
      <c r="I4" s="24">
        <f>DATE($G$2,MONTH(I2),1-MOD(6+WEEKDAY(I2)-1,7))</f>
        <v>45292</v>
      </c>
      <c r="J4" s="25">
        <f t="shared" ref="J4:O9" si="0">+I4+1</f>
        <v>45293</v>
      </c>
      <c r="K4" s="25">
        <f t="shared" si="0"/>
        <v>45294</v>
      </c>
      <c r="L4" s="25">
        <f t="shared" si="0"/>
        <v>45295</v>
      </c>
      <c r="M4" s="25">
        <f t="shared" si="0"/>
        <v>45296</v>
      </c>
      <c r="N4" s="25">
        <f t="shared" si="0"/>
        <v>45297</v>
      </c>
      <c r="O4" s="26">
        <f t="shared" si="0"/>
        <v>45298</v>
      </c>
      <c r="P4" s="6"/>
      <c r="Q4" s="24">
        <f>DATE($G$2,MONTH(Q2),1-MOD(6+WEEKDAY(Q2)-1,7))</f>
        <v>45320</v>
      </c>
      <c r="R4" s="25">
        <f t="shared" ref="R4:W9" si="1">+Q4+1</f>
        <v>45321</v>
      </c>
      <c r="S4" s="25">
        <f t="shared" si="1"/>
        <v>45322</v>
      </c>
      <c r="T4" s="25">
        <f t="shared" si="1"/>
        <v>45323</v>
      </c>
      <c r="U4" s="25">
        <f t="shared" si="1"/>
        <v>45324</v>
      </c>
      <c r="V4" s="25">
        <f t="shared" si="1"/>
        <v>45325</v>
      </c>
      <c r="W4" s="26">
        <f t="shared" si="1"/>
        <v>45326</v>
      </c>
      <c r="X4" s="6"/>
      <c r="Y4" s="24">
        <f>DATE($G$2,MONTH(Y2),1-MOD(6+WEEKDAY(Y2)-1,7))</f>
        <v>45348</v>
      </c>
      <c r="Z4" s="25">
        <f t="shared" ref="Z4:AE9" si="2">+Y4+1</f>
        <v>45349</v>
      </c>
      <c r="AA4" s="25">
        <f t="shared" si="2"/>
        <v>45350</v>
      </c>
      <c r="AB4" s="25">
        <f t="shared" si="2"/>
        <v>45351</v>
      </c>
      <c r="AC4" s="25">
        <f t="shared" si="2"/>
        <v>45352</v>
      </c>
      <c r="AD4" s="25">
        <f t="shared" si="2"/>
        <v>45353</v>
      </c>
      <c r="AE4" s="26">
        <f t="shared" si="2"/>
        <v>45354</v>
      </c>
      <c r="AF4" s="6"/>
      <c r="AG4" s="16" t="s">
        <v>11</v>
      </c>
      <c r="AH4" s="17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18"/>
      <c r="AJ4" s="1"/>
    </row>
    <row r="5" spans="1:36" ht="19.5" x14ac:dyDescent="0.45">
      <c r="A5" s="27">
        <v>45323</v>
      </c>
      <c r="B5" s="28">
        <f>[1]Réglages!E2-[1]Réglages!F2</f>
        <v>21</v>
      </c>
      <c r="C5" s="29"/>
      <c r="D5" s="30" cm="1">
        <f t="array" aca="1" ref="D5" ca="1">IFERROR(_xlfn.IFS(A5&lt;[1]Réglages!A2,B5-C5),0)</f>
        <v>21</v>
      </c>
      <c r="E5" s="31"/>
      <c r="F5" s="1"/>
      <c r="G5" s="71"/>
      <c r="H5" s="6"/>
      <c r="I5" s="24">
        <f>+O4+1</f>
        <v>45299</v>
      </c>
      <c r="J5" s="25">
        <f t="shared" si="0"/>
        <v>45300</v>
      </c>
      <c r="K5" s="25">
        <f t="shared" si="0"/>
        <v>45301</v>
      </c>
      <c r="L5" s="25">
        <f t="shared" si="0"/>
        <v>45302</v>
      </c>
      <c r="M5" s="25">
        <f t="shared" si="0"/>
        <v>45303</v>
      </c>
      <c r="N5" s="25">
        <f t="shared" si="0"/>
        <v>45304</v>
      </c>
      <c r="O5" s="26">
        <f t="shared" si="0"/>
        <v>45305</v>
      </c>
      <c r="P5" s="6"/>
      <c r="Q5" s="24">
        <f>+W4+1</f>
        <v>45327</v>
      </c>
      <c r="R5" s="25">
        <f t="shared" si="1"/>
        <v>45328</v>
      </c>
      <c r="S5" s="25">
        <f t="shared" si="1"/>
        <v>45329</v>
      </c>
      <c r="T5" s="25">
        <f t="shared" si="1"/>
        <v>45330</v>
      </c>
      <c r="U5" s="25">
        <f t="shared" si="1"/>
        <v>45331</v>
      </c>
      <c r="V5" s="25">
        <f t="shared" si="1"/>
        <v>45332</v>
      </c>
      <c r="W5" s="26">
        <f t="shared" si="1"/>
        <v>45333</v>
      </c>
      <c r="X5" s="6"/>
      <c r="Y5" s="24">
        <f>+AE4+1</f>
        <v>45355</v>
      </c>
      <c r="Z5" s="25">
        <f t="shared" si="2"/>
        <v>45356</v>
      </c>
      <c r="AA5" s="25">
        <f t="shared" si="2"/>
        <v>45357</v>
      </c>
      <c r="AB5" s="25">
        <f t="shared" si="2"/>
        <v>45358</v>
      </c>
      <c r="AC5" s="25">
        <f t="shared" si="2"/>
        <v>45359</v>
      </c>
      <c r="AD5" s="25">
        <f t="shared" si="2"/>
        <v>45360</v>
      </c>
      <c r="AE5" s="26">
        <f t="shared" si="2"/>
        <v>45361</v>
      </c>
      <c r="AF5" s="6"/>
      <c r="AG5" s="16" t="s">
        <v>12</v>
      </c>
      <c r="AH5" s="17">
        <f>+DATE(ANNEE,5,1)</f>
        <v>45413</v>
      </c>
      <c r="AI5" s="18"/>
      <c r="AJ5" s="1"/>
    </row>
    <row r="6" spans="1:36" ht="19.5" x14ac:dyDescent="0.45">
      <c r="A6" s="19">
        <v>45352</v>
      </c>
      <c r="B6" s="28">
        <f>[1]Réglages!E3-[1]Réglages!F3</f>
        <v>21</v>
      </c>
      <c r="C6" s="29"/>
      <c r="D6" s="30" cm="1">
        <f t="array" aca="1" ref="D6" ca="1">IFERROR(_xlfn.IFS(A6&lt;[1]Réglages!A3,B6-C6),0)</f>
        <v>21</v>
      </c>
      <c r="E6" s="31"/>
      <c r="F6" s="1"/>
      <c r="G6" s="71"/>
      <c r="H6" s="6"/>
      <c r="I6" s="24">
        <f>+O5+1</f>
        <v>45306</v>
      </c>
      <c r="J6" s="25">
        <f t="shared" si="0"/>
        <v>45307</v>
      </c>
      <c r="K6" s="25">
        <f t="shared" si="0"/>
        <v>45308</v>
      </c>
      <c r="L6" s="25">
        <f t="shared" si="0"/>
        <v>45309</v>
      </c>
      <c r="M6" s="25">
        <f t="shared" si="0"/>
        <v>45310</v>
      </c>
      <c r="N6" s="25">
        <f t="shared" si="0"/>
        <v>45311</v>
      </c>
      <c r="O6" s="26">
        <f t="shared" si="0"/>
        <v>45312</v>
      </c>
      <c r="P6" s="6"/>
      <c r="Q6" s="24">
        <f>+W5+1</f>
        <v>45334</v>
      </c>
      <c r="R6" s="25">
        <f t="shared" si="1"/>
        <v>45335</v>
      </c>
      <c r="S6" s="25">
        <f t="shared" si="1"/>
        <v>45336</v>
      </c>
      <c r="T6" s="25">
        <f t="shared" si="1"/>
        <v>45337</v>
      </c>
      <c r="U6" s="25">
        <f t="shared" si="1"/>
        <v>45338</v>
      </c>
      <c r="V6" s="25">
        <f t="shared" si="1"/>
        <v>45339</v>
      </c>
      <c r="W6" s="26">
        <f t="shared" si="1"/>
        <v>45340</v>
      </c>
      <c r="X6" s="6"/>
      <c r="Y6" s="24">
        <f>+AE5+1</f>
        <v>45362</v>
      </c>
      <c r="Z6" s="25">
        <f t="shared" si="2"/>
        <v>45363</v>
      </c>
      <c r="AA6" s="25">
        <f t="shared" si="2"/>
        <v>45364</v>
      </c>
      <c r="AB6" s="25">
        <f t="shared" si="2"/>
        <v>45365</v>
      </c>
      <c r="AC6" s="25">
        <f t="shared" si="2"/>
        <v>45366</v>
      </c>
      <c r="AD6" s="25">
        <f t="shared" si="2"/>
        <v>45367</v>
      </c>
      <c r="AE6" s="26">
        <f t="shared" si="2"/>
        <v>45368</v>
      </c>
      <c r="AF6" s="6"/>
      <c r="AG6" s="16" t="s">
        <v>13</v>
      </c>
      <c r="AH6" s="17">
        <f>+DATE(ANNEE,5,8)</f>
        <v>45420</v>
      </c>
      <c r="AI6" s="18"/>
      <c r="AJ6" s="1"/>
    </row>
    <row r="7" spans="1:36" ht="19.5" x14ac:dyDescent="0.45">
      <c r="A7" s="27">
        <v>45383</v>
      </c>
      <c r="B7" s="28">
        <f>[1]Réglages!E4-[1]Réglages!F4</f>
        <v>21</v>
      </c>
      <c r="C7" s="29"/>
      <c r="D7" s="30" cm="1">
        <f t="array" aca="1" ref="D7" ca="1">IFERROR(_xlfn.IFS(A7&lt;[1]Réglages!A4,B7-C7),0)</f>
        <v>21</v>
      </c>
      <c r="E7" s="31"/>
      <c r="F7" s="1"/>
      <c r="G7" s="71"/>
      <c r="H7" s="6"/>
      <c r="I7" s="24">
        <f>+O6+1</f>
        <v>45313</v>
      </c>
      <c r="J7" s="25">
        <f t="shared" si="0"/>
        <v>45314</v>
      </c>
      <c r="K7" s="25">
        <f t="shared" si="0"/>
        <v>45315</v>
      </c>
      <c r="L7" s="25">
        <f t="shared" si="0"/>
        <v>45316</v>
      </c>
      <c r="M7" s="25">
        <f t="shared" si="0"/>
        <v>45317</v>
      </c>
      <c r="N7" s="25">
        <f t="shared" si="0"/>
        <v>45318</v>
      </c>
      <c r="O7" s="26">
        <f t="shared" si="0"/>
        <v>45319</v>
      </c>
      <c r="P7" s="6"/>
      <c r="Q7" s="24">
        <f>+W6+1</f>
        <v>45341</v>
      </c>
      <c r="R7" s="25">
        <f t="shared" si="1"/>
        <v>45342</v>
      </c>
      <c r="S7" s="25">
        <f t="shared" si="1"/>
        <v>45343</v>
      </c>
      <c r="T7" s="25">
        <f t="shared" si="1"/>
        <v>45344</v>
      </c>
      <c r="U7" s="25">
        <f t="shared" si="1"/>
        <v>45345</v>
      </c>
      <c r="V7" s="25">
        <f t="shared" si="1"/>
        <v>45346</v>
      </c>
      <c r="W7" s="26">
        <f t="shared" si="1"/>
        <v>45347</v>
      </c>
      <c r="X7" s="6"/>
      <c r="Y7" s="24">
        <f>+AE6+1</f>
        <v>45369</v>
      </c>
      <c r="Z7" s="25">
        <f t="shared" si="2"/>
        <v>45370</v>
      </c>
      <c r="AA7" s="25">
        <f t="shared" si="2"/>
        <v>45371</v>
      </c>
      <c r="AB7" s="25">
        <f t="shared" si="2"/>
        <v>45372</v>
      </c>
      <c r="AC7" s="25">
        <f t="shared" si="2"/>
        <v>45373</v>
      </c>
      <c r="AD7" s="25">
        <f t="shared" si="2"/>
        <v>45374</v>
      </c>
      <c r="AE7" s="26">
        <f t="shared" si="2"/>
        <v>45375</v>
      </c>
      <c r="AF7" s="6"/>
      <c r="AG7" s="16" t="s">
        <v>14</v>
      </c>
      <c r="AH7" s="17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18"/>
      <c r="AJ7" s="1"/>
    </row>
    <row r="8" spans="1:36" ht="19.5" x14ac:dyDescent="0.45">
      <c r="A8" s="19">
        <v>45413</v>
      </c>
      <c r="B8" s="28">
        <f>[1]Réglages!E5-[1]Réglages!F5</f>
        <v>19</v>
      </c>
      <c r="C8" s="29"/>
      <c r="D8" s="30" cm="1">
        <f t="array" aca="1" ref="D8" ca="1">IFERROR(_xlfn.IFS(A8&lt;[1]Réglages!A5,B8-C8),0)</f>
        <v>19</v>
      </c>
      <c r="E8" s="31"/>
      <c r="F8" s="1"/>
      <c r="G8" s="71"/>
      <c r="H8" s="6"/>
      <c r="I8" s="24">
        <f>+O7+1</f>
        <v>45320</v>
      </c>
      <c r="J8" s="25">
        <f t="shared" si="0"/>
        <v>45321</v>
      </c>
      <c r="K8" s="25">
        <f t="shared" si="0"/>
        <v>45322</v>
      </c>
      <c r="L8" s="25">
        <f t="shared" si="0"/>
        <v>45323</v>
      </c>
      <c r="M8" s="25">
        <f t="shared" si="0"/>
        <v>45324</v>
      </c>
      <c r="N8" s="25">
        <f t="shared" si="0"/>
        <v>45325</v>
      </c>
      <c r="O8" s="26">
        <f t="shared" si="0"/>
        <v>45326</v>
      </c>
      <c r="P8" s="6"/>
      <c r="Q8" s="24">
        <f>+W7+1</f>
        <v>45348</v>
      </c>
      <c r="R8" s="25">
        <f t="shared" si="1"/>
        <v>45349</v>
      </c>
      <c r="S8" s="25">
        <f t="shared" si="1"/>
        <v>45350</v>
      </c>
      <c r="T8" s="25">
        <f t="shared" si="1"/>
        <v>45351</v>
      </c>
      <c r="U8" s="25">
        <f t="shared" si="1"/>
        <v>45352</v>
      </c>
      <c r="V8" s="25">
        <f t="shared" si="1"/>
        <v>45353</v>
      </c>
      <c r="W8" s="26">
        <f t="shared" si="1"/>
        <v>45354</v>
      </c>
      <c r="X8" s="6"/>
      <c r="Y8" s="24">
        <f>+AE7+1</f>
        <v>45376</v>
      </c>
      <c r="Z8" s="25">
        <f t="shared" si="2"/>
        <v>45377</v>
      </c>
      <c r="AA8" s="25">
        <f t="shared" si="2"/>
        <v>45378</v>
      </c>
      <c r="AB8" s="25">
        <f t="shared" si="2"/>
        <v>45379</v>
      </c>
      <c r="AC8" s="25">
        <f t="shared" si="2"/>
        <v>45380</v>
      </c>
      <c r="AD8" s="25">
        <f t="shared" si="2"/>
        <v>45381</v>
      </c>
      <c r="AE8" s="26">
        <f t="shared" si="2"/>
        <v>45382</v>
      </c>
      <c r="AF8" s="6"/>
      <c r="AG8" s="16" t="s">
        <v>15</v>
      </c>
      <c r="AH8" s="17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+50</f>
        <v>45432</v>
      </c>
      <c r="AI8" s="18"/>
      <c r="AJ8" s="1"/>
    </row>
    <row r="9" spans="1:36" ht="20.25" thickBot="1" x14ac:dyDescent="0.5">
      <c r="A9" s="27">
        <v>45444</v>
      </c>
      <c r="B9" s="28">
        <f>[1]Réglages!E6-[1]Réglages!F6</f>
        <v>20</v>
      </c>
      <c r="C9" s="29"/>
      <c r="D9" s="30" cm="1">
        <f t="array" aca="1" ref="D9" ca="1">IFERROR(_xlfn.IFS(A9&lt;[1]Réglages!A6,B9-C9),0)</f>
        <v>0</v>
      </c>
      <c r="E9" s="31"/>
      <c r="F9" s="1"/>
      <c r="G9" s="71"/>
      <c r="H9" s="6"/>
      <c r="I9" s="32">
        <f>+O8+1</f>
        <v>45327</v>
      </c>
      <c r="J9" s="33">
        <f t="shared" si="0"/>
        <v>45328</v>
      </c>
      <c r="K9" s="33">
        <f t="shared" si="0"/>
        <v>45329</v>
      </c>
      <c r="L9" s="33">
        <f t="shared" si="0"/>
        <v>45330</v>
      </c>
      <c r="M9" s="33">
        <f t="shared" si="0"/>
        <v>45331</v>
      </c>
      <c r="N9" s="33">
        <f t="shared" si="0"/>
        <v>45332</v>
      </c>
      <c r="O9" s="34">
        <f t="shared" si="0"/>
        <v>45333</v>
      </c>
      <c r="P9" s="6"/>
      <c r="Q9" s="32">
        <f>+W8+1</f>
        <v>45355</v>
      </c>
      <c r="R9" s="33">
        <f t="shared" si="1"/>
        <v>45356</v>
      </c>
      <c r="S9" s="33">
        <f t="shared" si="1"/>
        <v>45357</v>
      </c>
      <c r="T9" s="33">
        <f t="shared" si="1"/>
        <v>45358</v>
      </c>
      <c r="U9" s="33">
        <f t="shared" si="1"/>
        <v>45359</v>
      </c>
      <c r="V9" s="33">
        <f t="shared" si="1"/>
        <v>45360</v>
      </c>
      <c r="W9" s="34">
        <f t="shared" si="1"/>
        <v>45361</v>
      </c>
      <c r="X9" s="6"/>
      <c r="Y9" s="32">
        <f>+AE8+1</f>
        <v>45383</v>
      </c>
      <c r="Z9" s="33">
        <f t="shared" si="2"/>
        <v>45384</v>
      </c>
      <c r="AA9" s="33">
        <f t="shared" si="2"/>
        <v>45385</v>
      </c>
      <c r="AB9" s="33">
        <f t="shared" si="2"/>
        <v>45386</v>
      </c>
      <c r="AC9" s="33">
        <f t="shared" si="2"/>
        <v>45387</v>
      </c>
      <c r="AD9" s="33">
        <f t="shared" si="2"/>
        <v>45388</v>
      </c>
      <c r="AE9" s="34">
        <f t="shared" si="2"/>
        <v>45389</v>
      </c>
      <c r="AF9" s="6"/>
      <c r="AG9" s="16" t="s">
        <v>16</v>
      </c>
      <c r="AH9" s="17">
        <f>+DATE(ANNEE,7,14)</f>
        <v>45487</v>
      </c>
      <c r="AI9" s="18"/>
      <c r="AJ9" s="1"/>
    </row>
    <row r="10" spans="1:36" ht="20.25" thickBot="1" x14ac:dyDescent="0.5">
      <c r="A10" s="19">
        <v>45474</v>
      </c>
      <c r="B10" s="28">
        <f>[1]Réglages!E7-[1]Réglages!F7</f>
        <v>22</v>
      </c>
      <c r="C10" s="29"/>
      <c r="D10" s="30" cm="1">
        <f t="array" aca="1" ref="D10" ca="1">IFERROR(_xlfn.IFS(A10&lt;[1]Réglages!A7,B10-C10),0)</f>
        <v>0</v>
      </c>
      <c r="E10" s="31"/>
      <c r="F10" s="3"/>
      <c r="G10" s="71"/>
      <c r="H10" s="35"/>
      <c r="I10" s="36"/>
      <c r="J10" s="36"/>
      <c r="K10" s="36"/>
      <c r="L10" s="36"/>
      <c r="M10" s="36"/>
      <c r="N10" s="36"/>
      <c r="O10" s="36"/>
      <c r="P10" s="6"/>
      <c r="Q10" s="36"/>
      <c r="R10" s="36"/>
      <c r="S10" s="36"/>
      <c r="T10" s="36"/>
      <c r="U10" s="36"/>
      <c r="V10" s="36"/>
      <c r="W10" s="36"/>
      <c r="X10" s="6" t="s">
        <v>17</v>
      </c>
      <c r="Y10" s="36"/>
      <c r="Z10" s="36"/>
      <c r="AA10" s="36"/>
      <c r="AB10" s="36"/>
      <c r="AC10" s="36"/>
      <c r="AD10" s="36"/>
      <c r="AE10" s="36"/>
      <c r="AF10" s="6"/>
      <c r="AG10" s="16" t="s">
        <v>18</v>
      </c>
      <c r="AH10" s="17">
        <f>+DATE(ANNEE,8,15)</f>
        <v>45519</v>
      </c>
      <c r="AI10" s="18"/>
      <c r="AJ10" s="3"/>
    </row>
    <row r="11" spans="1:36" ht="19.5" x14ac:dyDescent="0.45">
      <c r="A11" s="27">
        <v>45505</v>
      </c>
      <c r="B11" s="28">
        <f>[1]Réglages!E8-[1]Réglages!F8</f>
        <v>21</v>
      </c>
      <c r="C11" s="29"/>
      <c r="D11" s="30" cm="1">
        <f t="array" aca="1" ref="D11" ca="1">IFERROR(_xlfn.IFS(A11&lt;[1]Réglages!A8,B11-C11),0)</f>
        <v>0</v>
      </c>
      <c r="E11" s="31"/>
      <c r="F11" s="1"/>
      <c r="G11" s="71"/>
      <c r="H11" s="6"/>
      <c r="I11" s="66">
        <f>DATE($G$2,4,1)</f>
        <v>45383</v>
      </c>
      <c r="J11" s="67"/>
      <c r="K11" s="67"/>
      <c r="L11" s="67"/>
      <c r="M11" s="67"/>
      <c r="N11" s="67"/>
      <c r="O11" s="68"/>
      <c r="P11" s="6"/>
      <c r="Q11" s="66">
        <f>DATE($G$2,5,1)</f>
        <v>45413</v>
      </c>
      <c r="R11" s="67"/>
      <c r="S11" s="67"/>
      <c r="T11" s="67"/>
      <c r="U11" s="67"/>
      <c r="V11" s="67"/>
      <c r="W11" s="68"/>
      <c r="X11" s="6"/>
      <c r="Y11" s="66">
        <f>DATE($G$2,6,1)</f>
        <v>45444</v>
      </c>
      <c r="Z11" s="67"/>
      <c r="AA11" s="67"/>
      <c r="AB11" s="67"/>
      <c r="AC11" s="67"/>
      <c r="AD11" s="67"/>
      <c r="AE11" s="68"/>
      <c r="AF11" s="6"/>
      <c r="AG11" s="16" t="s">
        <v>19</v>
      </c>
      <c r="AH11" s="17">
        <f>+DATE(ANNEE,11,1)</f>
        <v>45597</v>
      </c>
      <c r="AI11" s="18"/>
      <c r="AJ11" s="1"/>
    </row>
    <row r="12" spans="1:36" ht="19.5" x14ac:dyDescent="0.45">
      <c r="A12" s="19">
        <v>45536</v>
      </c>
      <c r="B12" s="28">
        <f>[1]Réglages!E9-[1]Réglages!F9</f>
        <v>21</v>
      </c>
      <c r="C12" s="29"/>
      <c r="D12" s="30" cm="1">
        <f t="array" aca="1" ref="D12" ca="1">IFERROR(_xlfn.IFS(A12&lt;[1]Réglages!A9,B12-C12),0)</f>
        <v>0</v>
      </c>
      <c r="E12" s="31"/>
      <c r="F12" s="11"/>
      <c r="G12" s="71"/>
      <c r="H12" s="12"/>
      <c r="I12" s="13" t="s">
        <v>4</v>
      </c>
      <c r="J12" s="14" t="s">
        <v>5</v>
      </c>
      <c r="K12" s="14" t="s">
        <v>5</v>
      </c>
      <c r="L12" s="14" t="s">
        <v>6</v>
      </c>
      <c r="M12" s="14" t="s">
        <v>7</v>
      </c>
      <c r="N12" s="14" t="s">
        <v>8</v>
      </c>
      <c r="O12" s="15" t="s">
        <v>9</v>
      </c>
      <c r="P12" s="9"/>
      <c r="Q12" s="13" t="s">
        <v>4</v>
      </c>
      <c r="R12" s="14" t="s">
        <v>5</v>
      </c>
      <c r="S12" s="14" t="s">
        <v>5</v>
      </c>
      <c r="T12" s="14" t="s">
        <v>6</v>
      </c>
      <c r="U12" s="14" t="s">
        <v>7</v>
      </c>
      <c r="V12" s="14" t="s">
        <v>8</v>
      </c>
      <c r="W12" s="15" t="s">
        <v>9</v>
      </c>
      <c r="X12" s="9"/>
      <c r="Y12" s="13" t="s">
        <v>4</v>
      </c>
      <c r="Z12" s="14" t="s">
        <v>5</v>
      </c>
      <c r="AA12" s="14" t="s">
        <v>5</v>
      </c>
      <c r="AB12" s="14" t="s">
        <v>6</v>
      </c>
      <c r="AC12" s="14" t="s">
        <v>7</v>
      </c>
      <c r="AD12" s="14" t="s">
        <v>8</v>
      </c>
      <c r="AE12" s="15" t="s">
        <v>9</v>
      </c>
      <c r="AF12" s="9"/>
      <c r="AG12" s="16" t="s">
        <v>20</v>
      </c>
      <c r="AH12" s="17">
        <f>+DATE(ANNEE,11,11)</f>
        <v>45607</v>
      </c>
      <c r="AI12" s="18"/>
      <c r="AJ12" s="11"/>
    </row>
    <row r="13" spans="1:36" ht="19.5" x14ac:dyDescent="0.45">
      <c r="A13" s="27">
        <v>45566</v>
      </c>
      <c r="B13" s="28">
        <f>[1]Réglages!E10-[1]Réglages!F10</f>
        <v>23</v>
      </c>
      <c r="C13" s="29"/>
      <c r="D13" s="30" cm="1">
        <f t="array" aca="1" ref="D13" ca="1">IFERROR(_xlfn.IFS(A13&lt;[1]Réglages!A10,B13-C13),0)</f>
        <v>0</v>
      </c>
      <c r="E13" s="31"/>
      <c r="F13" s="3"/>
      <c r="G13" s="71"/>
      <c r="H13" s="35"/>
      <c r="I13" s="24">
        <f>DATE($G$2,MONTH(I11),1-MOD(6+WEEKDAY(I11)-1,7))</f>
        <v>45383</v>
      </c>
      <c r="J13" s="25">
        <f t="shared" ref="J13:O18" si="3">+I13+1</f>
        <v>45384</v>
      </c>
      <c r="K13" s="25">
        <f t="shared" si="3"/>
        <v>45385</v>
      </c>
      <c r="L13" s="25">
        <f t="shared" si="3"/>
        <v>45386</v>
      </c>
      <c r="M13" s="25">
        <f t="shared" si="3"/>
        <v>45387</v>
      </c>
      <c r="N13" s="25">
        <f t="shared" si="3"/>
        <v>45388</v>
      </c>
      <c r="O13" s="26">
        <f t="shared" si="3"/>
        <v>45389</v>
      </c>
      <c r="P13" s="6"/>
      <c r="Q13" s="24">
        <f>DATE($G$2,MONTH(Q11),1-MOD(6+WEEKDAY(Q11)-1,7))</f>
        <v>45411</v>
      </c>
      <c r="R13" s="25">
        <f t="shared" ref="R13:W18" si="4">+Q13+1</f>
        <v>45412</v>
      </c>
      <c r="S13" s="25">
        <f t="shared" si="4"/>
        <v>45413</v>
      </c>
      <c r="T13" s="25">
        <f t="shared" si="4"/>
        <v>45414</v>
      </c>
      <c r="U13" s="25">
        <f t="shared" si="4"/>
        <v>45415</v>
      </c>
      <c r="V13" s="25">
        <f t="shared" si="4"/>
        <v>45416</v>
      </c>
      <c r="W13" s="26">
        <f t="shared" si="4"/>
        <v>45417</v>
      </c>
      <c r="X13" s="6"/>
      <c r="Y13" s="24">
        <f>DATE($G$2,MONTH(Y11),1-MOD(6+WEEKDAY(Y11)-1,7))</f>
        <v>45439</v>
      </c>
      <c r="Z13" s="25">
        <f t="shared" ref="Z13:AE18" si="5">+Y13+1</f>
        <v>45440</v>
      </c>
      <c r="AA13" s="25">
        <f t="shared" si="5"/>
        <v>45441</v>
      </c>
      <c r="AB13" s="25">
        <f t="shared" si="5"/>
        <v>45442</v>
      </c>
      <c r="AC13" s="25">
        <f t="shared" si="5"/>
        <v>45443</v>
      </c>
      <c r="AD13" s="25">
        <f t="shared" si="5"/>
        <v>45444</v>
      </c>
      <c r="AE13" s="26">
        <f t="shared" si="5"/>
        <v>45445</v>
      </c>
      <c r="AF13" s="6"/>
      <c r="AG13" s="16" t="s">
        <v>21</v>
      </c>
      <c r="AH13" s="17">
        <f>+DATE(ANNEE,12,25)</f>
        <v>45651</v>
      </c>
      <c r="AI13" s="18"/>
      <c r="AJ13" s="3"/>
    </row>
    <row r="14" spans="1:36" ht="19.5" x14ac:dyDescent="0.45">
      <c r="A14" s="19">
        <v>45597</v>
      </c>
      <c r="B14" s="28">
        <f>[1]Réglages!E11-[1]Réglages!F11</f>
        <v>20</v>
      </c>
      <c r="C14" s="29"/>
      <c r="D14" s="30" cm="1">
        <f t="array" aca="1" ref="D14" ca="1">IFERROR(_xlfn.IFS(A14&lt;[1]Réglages!A11,B14-C14),0)</f>
        <v>0</v>
      </c>
      <c r="E14" s="31"/>
      <c r="F14" s="3"/>
      <c r="G14" s="71"/>
      <c r="H14" s="35"/>
      <c r="I14" s="24">
        <f>+O13+1</f>
        <v>45390</v>
      </c>
      <c r="J14" s="25">
        <f t="shared" si="3"/>
        <v>45391</v>
      </c>
      <c r="K14" s="25">
        <f t="shared" si="3"/>
        <v>45392</v>
      </c>
      <c r="L14" s="25">
        <f t="shared" si="3"/>
        <v>45393</v>
      </c>
      <c r="M14" s="25">
        <f t="shared" si="3"/>
        <v>45394</v>
      </c>
      <c r="N14" s="25">
        <f t="shared" si="3"/>
        <v>45395</v>
      </c>
      <c r="O14" s="26">
        <f t="shared" si="3"/>
        <v>45396</v>
      </c>
      <c r="P14" s="6"/>
      <c r="Q14" s="24">
        <f>+W13+1</f>
        <v>45418</v>
      </c>
      <c r="R14" s="25">
        <f t="shared" si="4"/>
        <v>45419</v>
      </c>
      <c r="S14" s="25">
        <f t="shared" si="4"/>
        <v>45420</v>
      </c>
      <c r="T14" s="25">
        <f t="shared" si="4"/>
        <v>45421</v>
      </c>
      <c r="U14" s="25">
        <f t="shared" si="4"/>
        <v>45422</v>
      </c>
      <c r="V14" s="25">
        <f t="shared" si="4"/>
        <v>45423</v>
      </c>
      <c r="W14" s="26">
        <f t="shared" si="4"/>
        <v>45424</v>
      </c>
      <c r="X14" s="6"/>
      <c r="Y14" s="24">
        <f>+AE13+1</f>
        <v>45446</v>
      </c>
      <c r="Z14" s="25">
        <f t="shared" si="5"/>
        <v>45447</v>
      </c>
      <c r="AA14" s="25">
        <f t="shared" si="5"/>
        <v>45448</v>
      </c>
      <c r="AB14" s="25">
        <f t="shared" si="5"/>
        <v>45449</v>
      </c>
      <c r="AC14" s="25">
        <f t="shared" si="5"/>
        <v>45450</v>
      </c>
      <c r="AD14" s="25">
        <f t="shared" si="5"/>
        <v>45451</v>
      </c>
      <c r="AE14" s="26">
        <f t="shared" si="5"/>
        <v>45452</v>
      </c>
      <c r="AF14" s="6"/>
      <c r="AG14" s="16"/>
      <c r="AH14" s="17"/>
      <c r="AI14" s="18"/>
      <c r="AJ14" s="3"/>
    </row>
    <row r="15" spans="1:36" ht="19.5" x14ac:dyDescent="0.45">
      <c r="A15" s="27">
        <v>45627</v>
      </c>
      <c r="B15" s="37">
        <f>[1]Réglages!E12-[1]Réglages!F12</f>
        <v>21</v>
      </c>
      <c r="C15" s="38"/>
      <c r="D15" s="39" cm="1">
        <f t="array" aca="1" ref="D15" ca="1">IFERROR(_xlfn.IFS(A15&lt;[1]Réglages!A12,B15-C15),0)</f>
        <v>0</v>
      </c>
      <c r="E15" s="40"/>
      <c r="F15" s="3"/>
      <c r="G15" s="71"/>
      <c r="H15" s="35"/>
      <c r="I15" s="24">
        <f>+O14+1</f>
        <v>45397</v>
      </c>
      <c r="J15" s="25">
        <f t="shared" si="3"/>
        <v>45398</v>
      </c>
      <c r="K15" s="25">
        <f t="shared" si="3"/>
        <v>45399</v>
      </c>
      <c r="L15" s="25">
        <f t="shared" si="3"/>
        <v>45400</v>
      </c>
      <c r="M15" s="25">
        <f t="shared" si="3"/>
        <v>45401</v>
      </c>
      <c r="N15" s="25">
        <f t="shared" si="3"/>
        <v>45402</v>
      </c>
      <c r="O15" s="26">
        <f t="shared" si="3"/>
        <v>45403</v>
      </c>
      <c r="P15" s="6"/>
      <c r="Q15" s="24">
        <f>+W14+1</f>
        <v>45425</v>
      </c>
      <c r="R15" s="25">
        <f t="shared" si="4"/>
        <v>45426</v>
      </c>
      <c r="S15" s="25">
        <f t="shared" si="4"/>
        <v>45427</v>
      </c>
      <c r="T15" s="25">
        <f t="shared" si="4"/>
        <v>45428</v>
      </c>
      <c r="U15" s="25">
        <f t="shared" si="4"/>
        <v>45429</v>
      </c>
      <c r="V15" s="25">
        <f t="shared" si="4"/>
        <v>45430</v>
      </c>
      <c r="W15" s="26">
        <f t="shared" si="4"/>
        <v>45431</v>
      </c>
      <c r="X15" s="6"/>
      <c r="Y15" s="24">
        <f>+AE14+1</f>
        <v>45453</v>
      </c>
      <c r="Z15" s="25">
        <f t="shared" si="5"/>
        <v>45454</v>
      </c>
      <c r="AA15" s="25">
        <f t="shared" si="5"/>
        <v>45455</v>
      </c>
      <c r="AB15" s="25">
        <f t="shared" si="5"/>
        <v>45456</v>
      </c>
      <c r="AC15" s="25">
        <f t="shared" si="5"/>
        <v>45457</v>
      </c>
      <c r="AD15" s="25">
        <f t="shared" si="5"/>
        <v>45458</v>
      </c>
      <c r="AE15" s="26">
        <f t="shared" si="5"/>
        <v>45459</v>
      </c>
      <c r="AF15" s="6"/>
      <c r="AG15" s="41"/>
      <c r="AH15" s="42"/>
      <c r="AI15" s="18"/>
      <c r="AJ15" s="3"/>
    </row>
    <row r="16" spans="1:36" ht="16.5" x14ac:dyDescent="0.25">
      <c r="A16" s="43"/>
      <c r="B16" s="43"/>
      <c r="C16" s="43"/>
      <c r="D16" s="43"/>
      <c r="E16" s="43"/>
      <c r="F16" s="3"/>
      <c r="G16" s="71"/>
      <c r="H16" s="35"/>
      <c r="I16" s="24">
        <f>+O15+1</f>
        <v>45404</v>
      </c>
      <c r="J16" s="25">
        <f t="shared" si="3"/>
        <v>45405</v>
      </c>
      <c r="K16" s="25">
        <f t="shared" si="3"/>
        <v>45406</v>
      </c>
      <c r="L16" s="25">
        <f t="shared" si="3"/>
        <v>45407</v>
      </c>
      <c r="M16" s="25">
        <f t="shared" si="3"/>
        <v>45408</v>
      </c>
      <c r="N16" s="25">
        <f t="shared" si="3"/>
        <v>45409</v>
      </c>
      <c r="O16" s="26">
        <f t="shared" si="3"/>
        <v>45410</v>
      </c>
      <c r="P16" s="6"/>
      <c r="Q16" s="24">
        <f>+W15+1</f>
        <v>45432</v>
      </c>
      <c r="R16" s="25">
        <f t="shared" si="4"/>
        <v>45433</v>
      </c>
      <c r="S16" s="25">
        <f t="shared" si="4"/>
        <v>45434</v>
      </c>
      <c r="T16" s="25">
        <f t="shared" si="4"/>
        <v>45435</v>
      </c>
      <c r="U16" s="25">
        <f t="shared" si="4"/>
        <v>45436</v>
      </c>
      <c r="V16" s="25">
        <f t="shared" si="4"/>
        <v>45437</v>
      </c>
      <c r="W16" s="26">
        <f t="shared" si="4"/>
        <v>45438</v>
      </c>
      <c r="X16" s="6"/>
      <c r="Y16" s="24">
        <f>+AE15+1</f>
        <v>45460</v>
      </c>
      <c r="Z16" s="25">
        <f t="shared" si="5"/>
        <v>45461</v>
      </c>
      <c r="AA16" s="25">
        <f t="shared" si="5"/>
        <v>45462</v>
      </c>
      <c r="AB16" s="25">
        <f t="shared" si="5"/>
        <v>45463</v>
      </c>
      <c r="AC16" s="25">
        <f t="shared" si="5"/>
        <v>45464</v>
      </c>
      <c r="AD16" s="25">
        <f t="shared" si="5"/>
        <v>45465</v>
      </c>
      <c r="AE16" s="26">
        <f t="shared" si="5"/>
        <v>45466</v>
      </c>
      <c r="AF16" s="6"/>
      <c r="AG16" s="41"/>
      <c r="AH16" s="42"/>
      <c r="AI16" s="18"/>
      <c r="AJ16" s="3"/>
    </row>
    <row r="17" spans="1:39" ht="16.5" x14ac:dyDescent="0.25">
      <c r="A17" s="43"/>
      <c r="B17" s="43"/>
      <c r="C17" s="43"/>
      <c r="D17" s="43"/>
      <c r="E17" s="43"/>
      <c r="F17" s="3"/>
      <c r="G17" s="71"/>
      <c r="H17" s="35"/>
      <c r="I17" s="24">
        <f>+O16+1</f>
        <v>45411</v>
      </c>
      <c r="J17" s="25">
        <f t="shared" si="3"/>
        <v>45412</v>
      </c>
      <c r="K17" s="25">
        <f t="shared" si="3"/>
        <v>45413</v>
      </c>
      <c r="L17" s="25">
        <f t="shared" si="3"/>
        <v>45414</v>
      </c>
      <c r="M17" s="25">
        <f t="shared" si="3"/>
        <v>45415</v>
      </c>
      <c r="N17" s="25">
        <f t="shared" si="3"/>
        <v>45416</v>
      </c>
      <c r="O17" s="26">
        <f t="shared" si="3"/>
        <v>45417</v>
      </c>
      <c r="P17" s="6"/>
      <c r="Q17" s="24">
        <f>+W16+1</f>
        <v>45439</v>
      </c>
      <c r="R17" s="25">
        <f t="shared" si="4"/>
        <v>45440</v>
      </c>
      <c r="S17" s="25">
        <f t="shared" si="4"/>
        <v>45441</v>
      </c>
      <c r="T17" s="25">
        <f t="shared" si="4"/>
        <v>45442</v>
      </c>
      <c r="U17" s="25">
        <f t="shared" si="4"/>
        <v>45443</v>
      </c>
      <c r="V17" s="25">
        <f t="shared" si="4"/>
        <v>45444</v>
      </c>
      <c r="W17" s="26">
        <f t="shared" si="4"/>
        <v>45445</v>
      </c>
      <c r="X17" s="6"/>
      <c r="Y17" s="24">
        <f>+AE16+1</f>
        <v>45467</v>
      </c>
      <c r="Z17" s="25">
        <f t="shared" si="5"/>
        <v>45468</v>
      </c>
      <c r="AA17" s="25">
        <f t="shared" si="5"/>
        <v>45469</v>
      </c>
      <c r="AB17" s="25">
        <f t="shared" si="5"/>
        <v>45470</v>
      </c>
      <c r="AC17" s="25">
        <f t="shared" si="5"/>
        <v>45471</v>
      </c>
      <c r="AD17" s="25">
        <f t="shared" si="5"/>
        <v>45472</v>
      </c>
      <c r="AE17" s="26">
        <f t="shared" si="5"/>
        <v>45473</v>
      </c>
      <c r="AF17" s="6"/>
      <c r="AG17" s="41"/>
      <c r="AH17" s="42"/>
      <c r="AI17" s="44"/>
      <c r="AJ17" s="3"/>
    </row>
    <row r="18" spans="1:39" ht="17.25" thickBot="1" x14ac:dyDescent="0.3">
      <c r="A18" s="43"/>
      <c r="B18" s="43"/>
      <c r="C18" s="43"/>
      <c r="D18" s="43"/>
      <c r="E18" s="43"/>
      <c r="F18" s="3"/>
      <c r="G18" s="71"/>
      <c r="H18" s="35"/>
      <c r="I18" s="32">
        <f>+O17+1</f>
        <v>45418</v>
      </c>
      <c r="J18" s="33">
        <f t="shared" si="3"/>
        <v>45419</v>
      </c>
      <c r="K18" s="33">
        <f t="shared" si="3"/>
        <v>45420</v>
      </c>
      <c r="L18" s="33">
        <f t="shared" si="3"/>
        <v>45421</v>
      </c>
      <c r="M18" s="33">
        <f t="shared" si="3"/>
        <v>45422</v>
      </c>
      <c r="N18" s="33">
        <f t="shared" si="3"/>
        <v>45423</v>
      </c>
      <c r="O18" s="34">
        <f t="shared" si="3"/>
        <v>45424</v>
      </c>
      <c r="P18" s="6"/>
      <c r="Q18" s="32">
        <f>+W17+1</f>
        <v>45446</v>
      </c>
      <c r="R18" s="33">
        <f t="shared" si="4"/>
        <v>45447</v>
      </c>
      <c r="S18" s="33">
        <f t="shared" si="4"/>
        <v>45448</v>
      </c>
      <c r="T18" s="33">
        <f t="shared" si="4"/>
        <v>45449</v>
      </c>
      <c r="U18" s="33">
        <f t="shared" si="4"/>
        <v>45450</v>
      </c>
      <c r="V18" s="33">
        <f t="shared" si="4"/>
        <v>45451</v>
      </c>
      <c r="W18" s="34">
        <f t="shared" si="4"/>
        <v>45452</v>
      </c>
      <c r="X18" s="6"/>
      <c r="Y18" s="32">
        <f>+AE17+1</f>
        <v>45474</v>
      </c>
      <c r="Z18" s="33">
        <f t="shared" si="5"/>
        <v>45475</v>
      </c>
      <c r="AA18" s="33">
        <f t="shared" si="5"/>
        <v>45476</v>
      </c>
      <c r="AB18" s="33">
        <f t="shared" si="5"/>
        <v>45477</v>
      </c>
      <c r="AC18" s="33">
        <f t="shared" si="5"/>
        <v>45478</v>
      </c>
      <c r="AD18" s="33">
        <f t="shared" si="5"/>
        <v>45479</v>
      </c>
      <c r="AE18" s="34">
        <f t="shared" si="5"/>
        <v>45480</v>
      </c>
      <c r="AF18" s="6"/>
      <c r="AG18" s="41"/>
      <c r="AH18" s="42"/>
      <c r="AI18" s="18"/>
      <c r="AJ18" s="3"/>
    </row>
    <row r="19" spans="1:39" ht="17.25" thickBot="1" x14ac:dyDescent="0.3">
      <c r="A19" s="43"/>
      <c r="B19" s="43"/>
      <c r="C19" s="43"/>
      <c r="D19" s="43"/>
      <c r="E19" s="43"/>
      <c r="F19" s="3"/>
      <c r="G19" s="71"/>
      <c r="H19" s="35"/>
      <c r="I19" s="36"/>
      <c r="J19" s="36"/>
      <c r="K19" s="36"/>
      <c r="L19" s="36"/>
      <c r="M19" s="36"/>
      <c r="N19" s="36"/>
      <c r="O19" s="36"/>
      <c r="P19" s="6"/>
      <c r="Q19" s="36"/>
      <c r="R19" s="36"/>
      <c r="S19" s="36"/>
      <c r="T19" s="36"/>
      <c r="U19" s="36"/>
      <c r="V19" s="36"/>
      <c r="W19" s="36"/>
      <c r="X19" s="6"/>
      <c r="Y19" s="36"/>
      <c r="Z19" s="36"/>
      <c r="AA19" s="36"/>
      <c r="AB19" s="36"/>
      <c r="AC19" s="36"/>
      <c r="AD19" s="36"/>
      <c r="AE19" s="36"/>
      <c r="AF19" s="6"/>
      <c r="AG19" s="41"/>
      <c r="AH19" s="42"/>
      <c r="AI19" s="18"/>
      <c r="AJ19" s="3"/>
    </row>
    <row r="20" spans="1:39" ht="16.5" x14ac:dyDescent="0.25">
      <c r="A20" s="43"/>
      <c r="B20" s="43"/>
      <c r="C20" s="43"/>
      <c r="D20" s="43"/>
      <c r="E20" s="43"/>
      <c r="F20" s="1"/>
      <c r="G20" s="71"/>
      <c r="H20" s="6"/>
      <c r="I20" s="66">
        <f>DATE($G$2,7,1)</f>
        <v>45474</v>
      </c>
      <c r="J20" s="67"/>
      <c r="K20" s="67"/>
      <c r="L20" s="67"/>
      <c r="M20" s="67"/>
      <c r="N20" s="67"/>
      <c r="O20" s="68"/>
      <c r="P20" s="6"/>
      <c r="Q20" s="66">
        <f>DATE($G$2,8,1)</f>
        <v>45505</v>
      </c>
      <c r="R20" s="67"/>
      <c r="S20" s="67"/>
      <c r="T20" s="67"/>
      <c r="U20" s="67"/>
      <c r="V20" s="67"/>
      <c r="W20" s="68"/>
      <c r="X20" s="6"/>
      <c r="Y20" s="66">
        <f>DATE($G$2,9,1)</f>
        <v>45536</v>
      </c>
      <c r="Z20" s="67"/>
      <c r="AA20" s="67"/>
      <c r="AB20" s="67"/>
      <c r="AC20" s="67"/>
      <c r="AD20" s="67"/>
      <c r="AE20" s="68"/>
      <c r="AF20" s="6"/>
      <c r="AG20" s="45"/>
      <c r="AH20" s="46"/>
      <c r="AI20" s="18"/>
      <c r="AJ20" s="1"/>
    </row>
    <row r="21" spans="1:39" ht="16.5" x14ac:dyDescent="0.25">
      <c r="A21" s="43"/>
      <c r="B21" s="43"/>
      <c r="C21" s="43"/>
      <c r="D21" s="43"/>
      <c r="E21" s="43"/>
      <c r="F21" s="11"/>
      <c r="G21" s="71"/>
      <c r="H21" s="12"/>
      <c r="I21" s="13" t="s">
        <v>4</v>
      </c>
      <c r="J21" s="14" t="s">
        <v>5</v>
      </c>
      <c r="K21" s="14" t="s">
        <v>5</v>
      </c>
      <c r="L21" s="14" t="s">
        <v>6</v>
      </c>
      <c r="M21" s="14" t="s">
        <v>7</v>
      </c>
      <c r="N21" s="14" t="s">
        <v>8</v>
      </c>
      <c r="O21" s="15" t="s">
        <v>9</v>
      </c>
      <c r="P21" s="9"/>
      <c r="Q21" s="13" t="s">
        <v>4</v>
      </c>
      <c r="R21" s="14" t="s">
        <v>5</v>
      </c>
      <c r="S21" s="14" t="s">
        <v>5</v>
      </c>
      <c r="T21" s="14" t="s">
        <v>6</v>
      </c>
      <c r="U21" s="14" t="s">
        <v>7</v>
      </c>
      <c r="V21" s="14" t="s">
        <v>8</v>
      </c>
      <c r="W21" s="15" t="s">
        <v>9</v>
      </c>
      <c r="X21" s="9"/>
      <c r="Y21" s="13" t="s">
        <v>4</v>
      </c>
      <c r="Z21" s="14" t="s">
        <v>5</v>
      </c>
      <c r="AA21" s="14" t="s">
        <v>5</v>
      </c>
      <c r="AB21" s="14" t="s">
        <v>6</v>
      </c>
      <c r="AC21" s="14" t="s">
        <v>7</v>
      </c>
      <c r="AD21" s="14" t="s">
        <v>8</v>
      </c>
      <c r="AE21" s="15" t="s">
        <v>9</v>
      </c>
      <c r="AF21" s="9"/>
      <c r="AG21" s="47"/>
      <c r="AH21" s="48"/>
      <c r="AI21" s="18"/>
      <c r="AJ21" s="11"/>
    </row>
    <row r="22" spans="1:39" ht="16.5" x14ac:dyDescent="0.25">
      <c r="A22" s="43"/>
      <c r="B22" s="43"/>
      <c r="C22" s="43"/>
      <c r="D22" s="43"/>
      <c r="E22" s="43"/>
      <c r="F22" s="3"/>
      <c r="G22" s="71"/>
      <c r="H22" s="35"/>
      <c r="I22" s="24">
        <f>DATE($G$2,MONTH(I20),1-MOD(6+WEEKDAY(I20)-1,7))</f>
        <v>45474</v>
      </c>
      <c r="J22" s="25">
        <f t="shared" ref="J22:O27" si="6">+I22+1</f>
        <v>45475</v>
      </c>
      <c r="K22" s="25">
        <f t="shared" si="6"/>
        <v>45476</v>
      </c>
      <c r="L22" s="25">
        <f t="shared" si="6"/>
        <v>45477</v>
      </c>
      <c r="M22" s="25">
        <f t="shared" si="6"/>
        <v>45478</v>
      </c>
      <c r="N22" s="25">
        <f t="shared" si="6"/>
        <v>45479</v>
      </c>
      <c r="O22" s="26">
        <f t="shared" si="6"/>
        <v>45480</v>
      </c>
      <c r="P22" s="6"/>
      <c r="Q22" s="24">
        <f>DATE($G$2,MONTH(Q20),1-MOD(6+WEEKDAY(Q20)-1,7))</f>
        <v>45502</v>
      </c>
      <c r="R22" s="25">
        <f t="shared" ref="R22:W27" si="7">+Q22+1</f>
        <v>45503</v>
      </c>
      <c r="S22" s="25">
        <f t="shared" si="7"/>
        <v>45504</v>
      </c>
      <c r="T22" s="25">
        <f t="shared" si="7"/>
        <v>45505</v>
      </c>
      <c r="U22" s="25">
        <f t="shared" si="7"/>
        <v>45506</v>
      </c>
      <c r="V22" s="25">
        <f t="shared" si="7"/>
        <v>45507</v>
      </c>
      <c r="W22" s="26">
        <f t="shared" si="7"/>
        <v>45508</v>
      </c>
      <c r="X22" s="6"/>
      <c r="Y22" s="24">
        <f>DATE($G$2,MONTH(Y20),1-MOD(6+WEEKDAY(Y20)-1,7))</f>
        <v>45530</v>
      </c>
      <c r="Z22" s="25">
        <f t="shared" ref="Z22:AE27" si="8">+Y22+1</f>
        <v>45531</v>
      </c>
      <c r="AA22" s="25">
        <f t="shared" si="8"/>
        <v>45532</v>
      </c>
      <c r="AB22" s="25">
        <f t="shared" si="8"/>
        <v>45533</v>
      </c>
      <c r="AC22" s="25">
        <f t="shared" si="8"/>
        <v>45534</v>
      </c>
      <c r="AD22" s="25">
        <f t="shared" si="8"/>
        <v>45535</v>
      </c>
      <c r="AE22" s="26">
        <f t="shared" si="8"/>
        <v>45536</v>
      </c>
      <c r="AF22" s="6"/>
      <c r="AG22" s="41"/>
      <c r="AH22" s="42"/>
      <c r="AI22" s="18"/>
      <c r="AJ22" s="3"/>
      <c r="AM22" s="65"/>
    </row>
    <row r="23" spans="1:39" ht="16.5" x14ac:dyDescent="0.25">
      <c r="A23" s="43"/>
      <c r="B23" s="43"/>
      <c r="C23" s="43"/>
      <c r="D23" s="43"/>
      <c r="E23" s="43"/>
      <c r="F23" s="3"/>
      <c r="G23" s="71"/>
      <c r="H23" s="35"/>
      <c r="I23" s="24">
        <f>+O22+1</f>
        <v>45481</v>
      </c>
      <c r="J23" s="25">
        <f t="shared" si="6"/>
        <v>45482</v>
      </c>
      <c r="K23" s="25">
        <f t="shared" si="6"/>
        <v>45483</v>
      </c>
      <c r="L23" s="25">
        <f t="shared" si="6"/>
        <v>45484</v>
      </c>
      <c r="M23" s="25">
        <f t="shared" si="6"/>
        <v>45485</v>
      </c>
      <c r="N23" s="25">
        <f t="shared" si="6"/>
        <v>45486</v>
      </c>
      <c r="O23" s="26">
        <f t="shared" si="6"/>
        <v>45487</v>
      </c>
      <c r="P23" s="6"/>
      <c r="Q23" s="24">
        <f>+W22+1</f>
        <v>45509</v>
      </c>
      <c r="R23" s="25">
        <f t="shared" si="7"/>
        <v>45510</v>
      </c>
      <c r="S23" s="25">
        <f t="shared" si="7"/>
        <v>45511</v>
      </c>
      <c r="T23" s="25">
        <f t="shared" si="7"/>
        <v>45512</v>
      </c>
      <c r="U23" s="25">
        <f t="shared" si="7"/>
        <v>45513</v>
      </c>
      <c r="V23" s="25">
        <f t="shared" si="7"/>
        <v>45514</v>
      </c>
      <c r="W23" s="26">
        <f t="shared" si="7"/>
        <v>45515</v>
      </c>
      <c r="X23" s="6"/>
      <c r="Y23" s="24">
        <f>+AE22+1</f>
        <v>45537</v>
      </c>
      <c r="Z23" s="25">
        <f t="shared" si="8"/>
        <v>45538</v>
      </c>
      <c r="AA23" s="25">
        <f t="shared" si="8"/>
        <v>45539</v>
      </c>
      <c r="AB23" s="25">
        <f t="shared" si="8"/>
        <v>45540</v>
      </c>
      <c r="AC23" s="25">
        <f t="shared" si="8"/>
        <v>45541</v>
      </c>
      <c r="AD23" s="25">
        <f t="shared" si="8"/>
        <v>45542</v>
      </c>
      <c r="AE23" s="26">
        <f t="shared" si="8"/>
        <v>45543</v>
      </c>
      <c r="AF23" s="6"/>
      <c r="AG23" s="41"/>
      <c r="AH23" s="42"/>
      <c r="AI23" s="18"/>
      <c r="AJ23" s="3"/>
    </row>
    <row r="24" spans="1:39" ht="17.25" thickBot="1" x14ac:dyDescent="0.3">
      <c r="A24" s="43"/>
      <c r="B24" s="43"/>
      <c r="C24" s="43"/>
      <c r="D24" s="43"/>
      <c r="E24" s="43"/>
      <c r="F24" s="3"/>
      <c r="G24" s="71"/>
      <c r="H24" s="35"/>
      <c r="I24" s="24">
        <f>+O23+1</f>
        <v>45488</v>
      </c>
      <c r="J24" s="25">
        <f t="shared" si="6"/>
        <v>45489</v>
      </c>
      <c r="K24" s="25">
        <f t="shared" si="6"/>
        <v>45490</v>
      </c>
      <c r="L24" s="25">
        <f t="shared" si="6"/>
        <v>45491</v>
      </c>
      <c r="M24" s="25">
        <f t="shared" si="6"/>
        <v>45492</v>
      </c>
      <c r="N24" s="25">
        <f t="shared" si="6"/>
        <v>45493</v>
      </c>
      <c r="O24" s="26">
        <f t="shared" si="6"/>
        <v>45494</v>
      </c>
      <c r="P24" s="6"/>
      <c r="Q24" s="24">
        <f>+W23+1</f>
        <v>45516</v>
      </c>
      <c r="R24" s="25">
        <f t="shared" si="7"/>
        <v>45517</v>
      </c>
      <c r="S24" s="25">
        <f t="shared" si="7"/>
        <v>45518</v>
      </c>
      <c r="T24" s="25">
        <f t="shared" si="7"/>
        <v>45519</v>
      </c>
      <c r="U24" s="25">
        <f t="shared" si="7"/>
        <v>45520</v>
      </c>
      <c r="V24" s="25">
        <f t="shared" si="7"/>
        <v>45521</v>
      </c>
      <c r="W24" s="26">
        <f t="shared" si="7"/>
        <v>45522</v>
      </c>
      <c r="X24" s="6"/>
      <c r="Y24" s="24">
        <f>+AE23+1</f>
        <v>45544</v>
      </c>
      <c r="Z24" s="25">
        <f t="shared" si="8"/>
        <v>45545</v>
      </c>
      <c r="AA24" s="25">
        <f t="shared" si="8"/>
        <v>45546</v>
      </c>
      <c r="AB24" s="25">
        <f t="shared" si="8"/>
        <v>45547</v>
      </c>
      <c r="AC24" s="25">
        <f t="shared" si="8"/>
        <v>45548</v>
      </c>
      <c r="AD24" s="25">
        <f t="shared" si="8"/>
        <v>45549</v>
      </c>
      <c r="AE24" s="26">
        <f t="shared" si="8"/>
        <v>45550</v>
      </c>
      <c r="AF24" s="6"/>
      <c r="AG24" s="49"/>
      <c r="AH24" s="50"/>
      <c r="AI24" s="18"/>
      <c r="AJ24" s="3"/>
    </row>
    <row r="25" spans="1:39" ht="16.5" x14ac:dyDescent="0.25">
      <c r="A25" s="43"/>
      <c r="B25" s="43"/>
      <c r="C25" s="43"/>
      <c r="D25" s="43"/>
      <c r="E25" s="43"/>
      <c r="F25" s="3"/>
      <c r="G25" s="71"/>
      <c r="H25" s="35"/>
      <c r="I25" s="24">
        <f>+O24+1</f>
        <v>45495</v>
      </c>
      <c r="J25" s="25">
        <f t="shared" si="6"/>
        <v>45496</v>
      </c>
      <c r="K25" s="25">
        <f t="shared" si="6"/>
        <v>45497</v>
      </c>
      <c r="L25" s="25">
        <f t="shared" si="6"/>
        <v>45498</v>
      </c>
      <c r="M25" s="25">
        <f t="shared" si="6"/>
        <v>45499</v>
      </c>
      <c r="N25" s="25">
        <f t="shared" si="6"/>
        <v>45500</v>
      </c>
      <c r="O25" s="26">
        <f t="shared" si="6"/>
        <v>45501</v>
      </c>
      <c r="P25" s="6"/>
      <c r="Q25" s="24">
        <f>+W24+1</f>
        <v>45523</v>
      </c>
      <c r="R25" s="25">
        <f t="shared" si="7"/>
        <v>45524</v>
      </c>
      <c r="S25" s="25">
        <f t="shared" si="7"/>
        <v>45525</v>
      </c>
      <c r="T25" s="25">
        <f t="shared" si="7"/>
        <v>45526</v>
      </c>
      <c r="U25" s="25">
        <f t="shared" si="7"/>
        <v>45527</v>
      </c>
      <c r="V25" s="25">
        <f t="shared" si="7"/>
        <v>45528</v>
      </c>
      <c r="W25" s="26">
        <f t="shared" si="7"/>
        <v>45529</v>
      </c>
      <c r="X25" s="6"/>
      <c r="Y25" s="24">
        <f>+AE24+1</f>
        <v>45551</v>
      </c>
      <c r="Z25" s="25">
        <f t="shared" si="8"/>
        <v>45552</v>
      </c>
      <c r="AA25" s="25">
        <f t="shared" si="8"/>
        <v>45553</v>
      </c>
      <c r="AB25" s="25">
        <f t="shared" si="8"/>
        <v>45554</v>
      </c>
      <c r="AC25" s="25">
        <f t="shared" si="8"/>
        <v>45555</v>
      </c>
      <c r="AD25" s="25">
        <f t="shared" si="8"/>
        <v>45556</v>
      </c>
      <c r="AE25" s="26">
        <f t="shared" si="8"/>
        <v>45557</v>
      </c>
      <c r="AF25" s="6"/>
      <c r="AG25" s="51" t="s">
        <v>22</v>
      </c>
      <c r="AH25" s="52"/>
      <c r="AI25" s="52"/>
      <c r="AJ25" s="53"/>
    </row>
    <row r="26" spans="1:39" ht="16.5" x14ac:dyDescent="0.25">
      <c r="A26" s="43"/>
      <c r="B26" s="43"/>
      <c r="C26" s="43"/>
      <c r="D26" s="43"/>
      <c r="E26" s="43"/>
      <c r="F26" s="3"/>
      <c r="G26" s="71"/>
      <c r="H26" s="35"/>
      <c r="I26" s="24">
        <f>+O25+1</f>
        <v>45502</v>
      </c>
      <c r="J26" s="25">
        <f t="shared" si="6"/>
        <v>45503</v>
      </c>
      <c r="K26" s="25">
        <f t="shared" si="6"/>
        <v>45504</v>
      </c>
      <c r="L26" s="25">
        <f t="shared" si="6"/>
        <v>45505</v>
      </c>
      <c r="M26" s="25">
        <f t="shared" si="6"/>
        <v>45506</v>
      </c>
      <c r="N26" s="25">
        <f t="shared" si="6"/>
        <v>45507</v>
      </c>
      <c r="O26" s="26">
        <f t="shared" si="6"/>
        <v>45508</v>
      </c>
      <c r="P26" s="6"/>
      <c r="Q26" s="24">
        <f>+W25+1</f>
        <v>45530</v>
      </c>
      <c r="R26" s="25">
        <f t="shared" si="7"/>
        <v>45531</v>
      </c>
      <c r="S26" s="25">
        <f t="shared" si="7"/>
        <v>45532</v>
      </c>
      <c r="T26" s="25">
        <f t="shared" si="7"/>
        <v>45533</v>
      </c>
      <c r="U26" s="25">
        <f t="shared" si="7"/>
        <v>45534</v>
      </c>
      <c r="V26" s="25">
        <f t="shared" si="7"/>
        <v>45535</v>
      </c>
      <c r="W26" s="26">
        <f t="shared" si="7"/>
        <v>45536</v>
      </c>
      <c r="X26" s="6"/>
      <c r="Y26" s="24">
        <f>+AE25+1</f>
        <v>45558</v>
      </c>
      <c r="Z26" s="25">
        <f t="shared" si="8"/>
        <v>45559</v>
      </c>
      <c r="AA26" s="25">
        <f t="shared" si="8"/>
        <v>45560</v>
      </c>
      <c r="AB26" s="25">
        <f t="shared" si="8"/>
        <v>45561</v>
      </c>
      <c r="AC26" s="25">
        <f t="shared" si="8"/>
        <v>45562</v>
      </c>
      <c r="AD26" s="25">
        <f t="shared" si="8"/>
        <v>45563</v>
      </c>
      <c r="AE26" s="26">
        <f t="shared" si="8"/>
        <v>45564</v>
      </c>
      <c r="AF26" s="6"/>
      <c r="AG26" s="54"/>
      <c r="AH26" s="55" t="s">
        <v>23</v>
      </c>
      <c r="AI26" s="55" t="s">
        <v>24</v>
      </c>
      <c r="AJ26" s="56" t="s">
        <v>25</v>
      </c>
    </row>
    <row r="27" spans="1:39" ht="17.25" thickBot="1" x14ac:dyDescent="0.3">
      <c r="A27" s="43"/>
      <c r="B27" s="43"/>
      <c r="C27" s="43"/>
      <c r="D27" s="43"/>
      <c r="E27" s="43"/>
      <c r="F27" s="3"/>
      <c r="G27" s="71"/>
      <c r="H27" s="35"/>
      <c r="I27" s="32">
        <f>+O26+1</f>
        <v>45509</v>
      </c>
      <c r="J27" s="33">
        <f t="shared" si="6"/>
        <v>45510</v>
      </c>
      <c r="K27" s="33">
        <f t="shared" si="6"/>
        <v>45511</v>
      </c>
      <c r="L27" s="33">
        <f t="shared" si="6"/>
        <v>45512</v>
      </c>
      <c r="M27" s="33">
        <f t="shared" si="6"/>
        <v>45513</v>
      </c>
      <c r="N27" s="33">
        <f t="shared" si="6"/>
        <v>45514</v>
      </c>
      <c r="O27" s="34">
        <f t="shared" si="6"/>
        <v>45515</v>
      </c>
      <c r="P27" s="6"/>
      <c r="Q27" s="32">
        <f>+W26+1</f>
        <v>45537</v>
      </c>
      <c r="R27" s="33">
        <f t="shared" si="7"/>
        <v>45538</v>
      </c>
      <c r="S27" s="33">
        <f t="shared" si="7"/>
        <v>45539</v>
      </c>
      <c r="T27" s="33">
        <f t="shared" si="7"/>
        <v>45540</v>
      </c>
      <c r="U27" s="33">
        <f t="shared" si="7"/>
        <v>45541</v>
      </c>
      <c r="V27" s="33">
        <f t="shared" si="7"/>
        <v>45542</v>
      </c>
      <c r="W27" s="34">
        <f t="shared" si="7"/>
        <v>45543</v>
      </c>
      <c r="X27" s="6"/>
      <c r="Y27" s="32">
        <f>+AE26+1</f>
        <v>45565</v>
      </c>
      <c r="Z27" s="33">
        <f t="shared" si="8"/>
        <v>45566</v>
      </c>
      <c r="AA27" s="33">
        <f t="shared" si="8"/>
        <v>45567</v>
      </c>
      <c r="AB27" s="33">
        <f t="shared" si="8"/>
        <v>45568</v>
      </c>
      <c r="AC27" s="33">
        <f t="shared" si="8"/>
        <v>45569</v>
      </c>
      <c r="AD27" s="33">
        <f t="shared" si="8"/>
        <v>45570</v>
      </c>
      <c r="AE27" s="34">
        <f t="shared" si="8"/>
        <v>45571</v>
      </c>
      <c r="AF27" s="6"/>
      <c r="AG27" s="57"/>
      <c r="AH27" s="58">
        <v>45292</v>
      </c>
      <c r="AI27" s="58">
        <v>45301</v>
      </c>
      <c r="AJ27" s="59">
        <f>NETWORKDAYS(AH27,AI27,AH3:AH13)</f>
        <v>7</v>
      </c>
    </row>
    <row r="28" spans="1:39" ht="17.25" thickBot="1" x14ac:dyDescent="0.3">
      <c r="A28" s="43"/>
      <c r="B28" s="43"/>
      <c r="C28" s="43"/>
      <c r="D28" s="43"/>
      <c r="E28" s="43"/>
      <c r="F28" s="3"/>
      <c r="G28" s="71"/>
      <c r="H28" s="35"/>
      <c r="I28" s="36"/>
      <c r="J28" s="36"/>
      <c r="K28" s="36"/>
      <c r="L28" s="36"/>
      <c r="M28" s="36"/>
      <c r="N28" s="36"/>
      <c r="O28" s="36"/>
      <c r="P28" s="6"/>
      <c r="Q28" s="36"/>
      <c r="R28" s="36"/>
      <c r="S28" s="36"/>
      <c r="T28" s="36"/>
      <c r="U28" s="36"/>
      <c r="V28" s="36"/>
      <c r="W28" s="36"/>
      <c r="X28" s="6"/>
      <c r="Y28" s="36"/>
      <c r="Z28" s="36"/>
      <c r="AA28" s="36"/>
      <c r="AB28" s="36"/>
      <c r="AC28" s="36"/>
      <c r="AD28" s="36"/>
      <c r="AE28" s="36"/>
      <c r="AF28" s="6"/>
      <c r="AG28" s="54"/>
      <c r="AH28" s="58">
        <v>45311</v>
      </c>
      <c r="AI28" s="58">
        <v>45337</v>
      </c>
      <c r="AJ28" s="59">
        <f t="shared" ref="AJ28:AJ36" si="9">NETWORKDAYS(AH28,AI28,AH4:AH14)</f>
        <v>19</v>
      </c>
    </row>
    <row r="29" spans="1:39" ht="16.5" x14ac:dyDescent="0.25">
      <c r="A29" s="43"/>
      <c r="B29" s="43"/>
      <c r="C29" s="43"/>
      <c r="D29" s="43"/>
      <c r="E29" s="43"/>
      <c r="F29" s="1"/>
      <c r="G29" s="71"/>
      <c r="H29" s="6"/>
      <c r="I29" s="66">
        <f>DATE($G$2,10,1)</f>
        <v>45566</v>
      </c>
      <c r="J29" s="67"/>
      <c r="K29" s="67"/>
      <c r="L29" s="67"/>
      <c r="M29" s="67"/>
      <c r="N29" s="67"/>
      <c r="O29" s="68"/>
      <c r="P29" s="6"/>
      <c r="Q29" s="66">
        <f>DATE($G$2,11,1)</f>
        <v>45597</v>
      </c>
      <c r="R29" s="67"/>
      <c r="S29" s="67"/>
      <c r="T29" s="67"/>
      <c r="U29" s="67"/>
      <c r="V29" s="67"/>
      <c r="W29" s="68"/>
      <c r="X29" s="6"/>
      <c r="Y29" s="66">
        <f>DATE($G$2,12,1)</f>
        <v>45627</v>
      </c>
      <c r="Z29" s="67"/>
      <c r="AA29" s="67"/>
      <c r="AB29" s="67"/>
      <c r="AC29" s="67"/>
      <c r="AD29" s="67"/>
      <c r="AE29" s="68"/>
      <c r="AF29" s="6"/>
      <c r="AG29" s="54"/>
      <c r="AH29" s="58"/>
      <c r="AI29" s="58"/>
      <c r="AJ29" s="59">
        <f t="shared" si="9"/>
        <v>0</v>
      </c>
    </row>
    <row r="30" spans="1:39" ht="16.5" x14ac:dyDescent="0.25">
      <c r="A30" s="43"/>
      <c r="B30" s="43"/>
      <c r="C30" s="43"/>
      <c r="D30" s="43"/>
      <c r="E30" s="43"/>
      <c r="F30" s="11"/>
      <c r="G30" s="71"/>
      <c r="H30" s="12"/>
      <c r="I30" s="13" t="s">
        <v>4</v>
      </c>
      <c r="J30" s="14" t="s">
        <v>5</v>
      </c>
      <c r="K30" s="14" t="s">
        <v>5</v>
      </c>
      <c r="L30" s="14" t="s">
        <v>6</v>
      </c>
      <c r="M30" s="14" t="s">
        <v>7</v>
      </c>
      <c r="N30" s="14" t="s">
        <v>8</v>
      </c>
      <c r="O30" s="15" t="s">
        <v>9</v>
      </c>
      <c r="P30" s="9"/>
      <c r="Q30" s="13" t="s">
        <v>4</v>
      </c>
      <c r="R30" s="14" t="s">
        <v>5</v>
      </c>
      <c r="S30" s="14" t="s">
        <v>5</v>
      </c>
      <c r="T30" s="14" t="s">
        <v>6</v>
      </c>
      <c r="U30" s="14" t="s">
        <v>7</v>
      </c>
      <c r="V30" s="14" t="s">
        <v>8</v>
      </c>
      <c r="W30" s="15" t="s">
        <v>9</v>
      </c>
      <c r="X30" s="9"/>
      <c r="Y30" s="13" t="s">
        <v>4</v>
      </c>
      <c r="Z30" s="14" t="s">
        <v>5</v>
      </c>
      <c r="AA30" s="14" t="s">
        <v>5</v>
      </c>
      <c r="AB30" s="14" t="s">
        <v>6</v>
      </c>
      <c r="AC30" s="14" t="s">
        <v>7</v>
      </c>
      <c r="AD30" s="14" t="s">
        <v>8</v>
      </c>
      <c r="AE30" s="15" t="s">
        <v>9</v>
      </c>
      <c r="AF30" s="9"/>
      <c r="AG30" s="54"/>
      <c r="AH30" s="58"/>
      <c r="AI30" s="58"/>
      <c r="AJ30" s="59">
        <f t="shared" si="9"/>
        <v>0</v>
      </c>
    </row>
    <row r="31" spans="1:39" ht="16.5" x14ac:dyDescent="0.25">
      <c r="A31" s="43"/>
      <c r="B31" s="43"/>
      <c r="C31" s="43"/>
      <c r="D31" s="43"/>
      <c r="E31" s="43"/>
      <c r="F31" s="3"/>
      <c r="G31" s="71"/>
      <c r="H31" s="35"/>
      <c r="I31" s="24">
        <f>DATE($G$2,MONTH(I29),1-MOD(6+WEEKDAY(I29)-1,7))</f>
        <v>45565</v>
      </c>
      <c r="J31" s="25">
        <f t="shared" ref="J31:O35" si="10">+I31+1</f>
        <v>45566</v>
      </c>
      <c r="K31" s="25">
        <f t="shared" si="10"/>
        <v>45567</v>
      </c>
      <c r="L31" s="25">
        <f t="shared" si="10"/>
        <v>45568</v>
      </c>
      <c r="M31" s="25">
        <f t="shared" si="10"/>
        <v>45569</v>
      </c>
      <c r="N31" s="25">
        <f t="shared" si="10"/>
        <v>45570</v>
      </c>
      <c r="O31" s="26">
        <f t="shared" si="10"/>
        <v>45571</v>
      </c>
      <c r="P31" s="6"/>
      <c r="Q31" s="24">
        <f>DATE($G$2,MONTH(Q29),1-MOD(6+WEEKDAY(Q29)-1,7))</f>
        <v>45593</v>
      </c>
      <c r="R31" s="25">
        <f t="shared" ref="R31:W35" si="11">+Q31+1</f>
        <v>45594</v>
      </c>
      <c r="S31" s="25">
        <f t="shared" si="11"/>
        <v>45595</v>
      </c>
      <c r="T31" s="25">
        <f t="shared" si="11"/>
        <v>45596</v>
      </c>
      <c r="U31" s="25">
        <f t="shared" si="11"/>
        <v>45597</v>
      </c>
      <c r="V31" s="25">
        <f t="shared" si="11"/>
        <v>45598</v>
      </c>
      <c r="W31" s="26">
        <f t="shared" si="11"/>
        <v>45599</v>
      </c>
      <c r="X31" s="6"/>
      <c r="Y31" s="24">
        <f>DATE($G$2,MONTH(Y29),1-MOD(6+WEEKDAY(Y29)-1,7))</f>
        <v>45621</v>
      </c>
      <c r="Z31" s="25">
        <f t="shared" ref="Z31:AE35" si="12">+Y31+1</f>
        <v>45622</v>
      </c>
      <c r="AA31" s="25">
        <f t="shared" si="12"/>
        <v>45623</v>
      </c>
      <c r="AB31" s="25">
        <f t="shared" si="12"/>
        <v>45624</v>
      </c>
      <c r="AC31" s="25">
        <f t="shared" si="12"/>
        <v>45625</v>
      </c>
      <c r="AD31" s="25">
        <f t="shared" si="12"/>
        <v>45626</v>
      </c>
      <c r="AE31" s="26">
        <f t="shared" si="12"/>
        <v>45627</v>
      </c>
      <c r="AF31" s="6"/>
      <c r="AG31" s="54"/>
      <c r="AH31" s="58"/>
      <c r="AI31" s="58"/>
      <c r="AJ31" s="59">
        <f t="shared" si="9"/>
        <v>0</v>
      </c>
    </row>
    <row r="32" spans="1:39" ht="16.5" x14ac:dyDescent="0.25">
      <c r="A32" s="43"/>
      <c r="B32" s="43"/>
      <c r="C32" s="43"/>
      <c r="D32" s="43"/>
      <c r="E32" s="43"/>
      <c r="F32" s="3"/>
      <c r="G32" s="71"/>
      <c r="H32" s="35"/>
      <c r="I32" s="24">
        <f>+O31+1</f>
        <v>45572</v>
      </c>
      <c r="J32" s="25">
        <f t="shared" si="10"/>
        <v>45573</v>
      </c>
      <c r="K32" s="25">
        <f t="shared" si="10"/>
        <v>45574</v>
      </c>
      <c r="L32" s="25">
        <f t="shared" si="10"/>
        <v>45575</v>
      </c>
      <c r="M32" s="25">
        <f t="shared" si="10"/>
        <v>45576</v>
      </c>
      <c r="N32" s="25">
        <f t="shared" si="10"/>
        <v>45577</v>
      </c>
      <c r="O32" s="26">
        <f t="shared" si="10"/>
        <v>45578</v>
      </c>
      <c r="P32" s="6"/>
      <c r="Q32" s="24">
        <f>+W31+1</f>
        <v>45600</v>
      </c>
      <c r="R32" s="25">
        <f t="shared" si="11"/>
        <v>45601</v>
      </c>
      <c r="S32" s="25">
        <f t="shared" si="11"/>
        <v>45602</v>
      </c>
      <c r="T32" s="25">
        <f t="shared" si="11"/>
        <v>45603</v>
      </c>
      <c r="U32" s="25">
        <f t="shared" si="11"/>
        <v>45604</v>
      </c>
      <c r="V32" s="25">
        <f t="shared" si="11"/>
        <v>45605</v>
      </c>
      <c r="W32" s="26">
        <f t="shared" si="11"/>
        <v>45606</v>
      </c>
      <c r="X32" s="6"/>
      <c r="Y32" s="24">
        <f>+AE31+1</f>
        <v>45628</v>
      </c>
      <c r="Z32" s="25">
        <f t="shared" si="12"/>
        <v>45629</v>
      </c>
      <c r="AA32" s="25">
        <f t="shared" si="12"/>
        <v>45630</v>
      </c>
      <c r="AB32" s="25">
        <f t="shared" si="12"/>
        <v>45631</v>
      </c>
      <c r="AC32" s="25">
        <f t="shared" si="12"/>
        <v>45632</v>
      </c>
      <c r="AD32" s="25">
        <f t="shared" si="12"/>
        <v>45633</v>
      </c>
      <c r="AE32" s="26">
        <f t="shared" si="12"/>
        <v>45634</v>
      </c>
      <c r="AF32" s="6"/>
      <c r="AG32" s="54"/>
      <c r="AH32" s="58"/>
      <c r="AI32" s="58"/>
      <c r="AJ32" s="59">
        <f t="shared" si="9"/>
        <v>0</v>
      </c>
    </row>
    <row r="33" spans="1:36" ht="16.5" x14ac:dyDescent="0.25">
      <c r="A33" s="1"/>
      <c r="B33" s="1"/>
      <c r="C33" s="43"/>
      <c r="D33" s="43"/>
      <c r="E33" s="43"/>
      <c r="F33" s="3"/>
      <c r="G33" s="71"/>
      <c r="H33" s="35"/>
      <c r="I33" s="24">
        <f>+O32+1</f>
        <v>45579</v>
      </c>
      <c r="J33" s="25">
        <f t="shared" si="10"/>
        <v>45580</v>
      </c>
      <c r="K33" s="25">
        <f t="shared" si="10"/>
        <v>45581</v>
      </c>
      <c r="L33" s="25">
        <f t="shared" si="10"/>
        <v>45582</v>
      </c>
      <c r="M33" s="25">
        <f t="shared" si="10"/>
        <v>45583</v>
      </c>
      <c r="N33" s="25">
        <f t="shared" si="10"/>
        <v>45584</v>
      </c>
      <c r="O33" s="26">
        <f t="shared" si="10"/>
        <v>45585</v>
      </c>
      <c r="P33" s="6"/>
      <c r="Q33" s="24">
        <f>+W32+1</f>
        <v>45607</v>
      </c>
      <c r="R33" s="25">
        <f t="shared" si="11"/>
        <v>45608</v>
      </c>
      <c r="S33" s="25">
        <f t="shared" si="11"/>
        <v>45609</v>
      </c>
      <c r="T33" s="25">
        <f t="shared" si="11"/>
        <v>45610</v>
      </c>
      <c r="U33" s="25">
        <f t="shared" si="11"/>
        <v>45611</v>
      </c>
      <c r="V33" s="25">
        <f t="shared" si="11"/>
        <v>45612</v>
      </c>
      <c r="W33" s="26">
        <f t="shared" si="11"/>
        <v>45613</v>
      </c>
      <c r="X33" s="6"/>
      <c r="Y33" s="24">
        <f>+AE32+1</f>
        <v>45635</v>
      </c>
      <c r="Z33" s="25">
        <f t="shared" si="12"/>
        <v>45636</v>
      </c>
      <c r="AA33" s="25">
        <f t="shared" si="12"/>
        <v>45637</v>
      </c>
      <c r="AB33" s="25">
        <f t="shared" si="12"/>
        <v>45638</v>
      </c>
      <c r="AC33" s="25">
        <f t="shared" si="12"/>
        <v>45639</v>
      </c>
      <c r="AD33" s="25">
        <f t="shared" si="12"/>
        <v>45640</v>
      </c>
      <c r="AE33" s="26">
        <f t="shared" si="12"/>
        <v>45641</v>
      </c>
      <c r="AF33" s="6"/>
      <c r="AG33" s="54"/>
      <c r="AH33" s="58"/>
      <c r="AI33" s="58"/>
      <c r="AJ33" s="59">
        <f t="shared" si="9"/>
        <v>0</v>
      </c>
    </row>
    <row r="34" spans="1:36" ht="16.5" x14ac:dyDescent="0.25">
      <c r="A34" s="1"/>
      <c r="B34" s="1"/>
      <c r="C34" s="43"/>
      <c r="D34" s="43"/>
      <c r="E34" s="43"/>
      <c r="F34" s="3"/>
      <c r="G34" s="71"/>
      <c r="H34" s="35"/>
      <c r="I34" s="24">
        <f>+O33+1</f>
        <v>45586</v>
      </c>
      <c r="J34" s="25">
        <f t="shared" si="10"/>
        <v>45587</v>
      </c>
      <c r="K34" s="25">
        <f t="shared" si="10"/>
        <v>45588</v>
      </c>
      <c r="L34" s="25">
        <f t="shared" si="10"/>
        <v>45589</v>
      </c>
      <c r="M34" s="25">
        <f t="shared" si="10"/>
        <v>45590</v>
      </c>
      <c r="N34" s="25">
        <f t="shared" si="10"/>
        <v>45591</v>
      </c>
      <c r="O34" s="26">
        <f t="shared" si="10"/>
        <v>45592</v>
      </c>
      <c r="P34" s="6"/>
      <c r="Q34" s="24">
        <f>+W33+1</f>
        <v>45614</v>
      </c>
      <c r="R34" s="25">
        <f t="shared" si="11"/>
        <v>45615</v>
      </c>
      <c r="S34" s="25">
        <f t="shared" si="11"/>
        <v>45616</v>
      </c>
      <c r="T34" s="25">
        <f t="shared" si="11"/>
        <v>45617</v>
      </c>
      <c r="U34" s="25">
        <f t="shared" si="11"/>
        <v>45618</v>
      </c>
      <c r="V34" s="25">
        <f t="shared" si="11"/>
        <v>45619</v>
      </c>
      <c r="W34" s="26">
        <f t="shared" si="11"/>
        <v>45620</v>
      </c>
      <c r="X34" s="6"/>
      <c r="Y34" s="24">
        <f>+AE33+1</f>
        <v>45642</v>
      </c>
      <c r="Z34" s="25">
        <f t="shared" si="12"/>
        <v>45643</v>
      </c>
      <c r="AA34" s="25">
        <f t="shared" si="12"/>
        <v>45644</v>
      </c>
      <c r="AB34" s="25">
        <f t="shared" si="12"/>
        <v>45645</v>
      </c>
      <c r="AC34" s="25">
        <f t="shared" si="12"/>
        <v>45646</v>
      </c>
      <c r="AD34" s="25">
        <f t="shared" si="12"/>
        <v>45647</v>
      </c>
      <c r="AE34" s="26">
        <f t="shared" si="12"/>
        <v>45648</v>
      </c>
      <c r="AF34" s="6"/>
      <c r="AG34" s="54"/>
      <c r="AH34" s="58"/>
      <c r="AI34" s="58"/>
      <c r="AJ34" s="59">
        <f t="shared" si="9"/>
        <v>0</v>
      </c>
    </row>
    <row r="35" spans="1:36" ht="16.5" x14ac:dyDescent="0.25">
      <c r="A35" s="1"/>
      <c r="B35" s="1"/>
      <c r="C35" s="1"/>
      <c r="D35" s="1"/>
      <c r="E35" s="1"/>
      <c r="F35" s="3"/>
      <c r="G35" s="71"/>
      <c r="H35" s="35"/>
      <c r="I35" s="24">
        <f>+O34+1</f>
        <v>45593</v>
      </c>
      <c r="J35" s="25">
        <f t="shared" si="10"/>
        <v>45594</v>
      </c>
      <c r="K35" s="25">
        <f t="shared" si="10"/>
        <v>45595</v>
      </c>
      <c r="L35" s="25">
        <f t="shared" si="10"/>
        <v>45596</v>
      </c>
      <c r="M35" s="25">
        <f t="shared" si="10"/>
        <v>45597</v>
      </c>
      <c r="N35" s="25">
        <f t="shared" si="10"/>
        <v>45598</v>
      </c>
      <c r="O35" s="26">
        <f t="shared" si="10"/>
        <v>45599</v>
      </c>
      <c r="P35" s="6"/>
      <c r="Q35" s="24">
        <f>+W34+1</f>
        <v>45621</v>
      </c>
      <c r="R35" s="25">
        <f t="shared" si="11"/>
        <v>45622</v>
      </c>
      <c r="S35" s="25">
        <f t="shared" si="11"/>
        <v>45623</v>
      </c>
      <c r="T35" s="25">
        <f t="shared" si="11"/>
        <v>45624</v>
      </c>
      <c r="U35" s="25">
        <f t="shared" si="11"/>
        <v>45625</v>
      </c>
      <c r="V35" s="25">
        <f t="shared" si="11"/>
        <v>45626</v>
      </c>
      <c r="W35" s="26">
        <f t="shared" si="11"/>
        <v>45627</v>
      </c>
      <c r="X35" s="6"/>
      <c r="Y35" s="24">
        <f>+AE34+1</f>
        <v>45649</v>
      </c>
      <c r="Z35" s="25">
        <f t="shared" si="12"/>
        <v>45650</v>
      </c>
      <c r="AA35" s="25">
        <f t="shared" si="12"/>
        <v>45651</v>
      </c>
      <c r="AB35" s="25">
        <f t="shared" si="12"/>
        <v>45652</v>
      </c>
      <c r="AC35" s="25">
        <f t="shared" si="12"/>
        <v>45653</v>
      </c>
      <c r="AD35" s="25">
        <f t="shared" si="12"/>
        <v>45654</v>
      </c>
      <c r="AE35" s="26">
        <f t="shared" si="12"/>
        <v>45655</v>
      </c>
      <c r="AF35" s="6"/>
      <c r="AG35" s="54"/>
      <c r="AH35" s="58"/>
      <c r="AI35" s="58"/>
      <c r="AJ35" s="59">
        <f t="shared" si="9"/>
        <v>0</v>
      </c>
    </row>
    <row r="36" spans="1:36" ht="17.25" thickBot="1" x14ac:dyDescent="0.3">
      <c r="A36" s="1"/>
      <c r="B36" s="1"/>
      <c r="C36" s="1"/>
      <c r="D36" s="1"/>
      <c r="E36" s="1"/>
      <c r="F36" s="3"/>
      <c r="G36" s="72"/>
      <c r="H36" s="35"/>
      <c r="I36" s="32"/>
      <c r="J36" s="33"/>
      <c r="K36" s="33"/>
      <c r="L36" s="33"/>
      <c r="M36" s="33"/>
      <c r="N36" s="33"/>
      <c r="O36" s="34"/>
      <c r="P36" s="6"/>
      <c r="Q36" s="32"/>
      <c r="R36" s="33"/>
      <c r="S36" s="33"/>
      <c r="T36" s="33"/>
      <c r="U36" s="33"/>
      <c r="V36" s="33"/>
      <c r="W36" s="34"/>
      <c r="X36" s="6"/>
      <c r="Y36" s="32">
        <f>+AE35+1</f>
        <v>45656</v>
      </c>
      <c r="Z36" s="33">
        <f>+Y36+1</f>
        <v>45657</v>
      </c>
      <c r="AA36" s="33"/>
      <c r="AB36" s="33"/>
      <c r="AC36" s="33"/>
      <c r="AD36" s="33"/>
      <c r="AE36" s="34"/>
      <c r="AF36" s="6"/>
      <c r="AG36" s="60"/>
      <c r="AH36" s="61"/>
      <c r="AI36" s="61"/>
      <c r="AJ36" s="62">
        <f t="shared" si="9"/>
        <v>0</v>
      </c>
    </row>
  </sheetData>
  <mergeCells count="14">
    <mergeCell ref="Y20:AE20"/>
    <mergeCell ref="I29:O29"/>
    <mergeCell ref="Q29:W29"/>
    <mergeCell ref="Y29:AE29"/>
    <mergeCell ref="B1:E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</mergeCells>
  <conditionalFormatting sqref="I4:O9">
    <cfRule type="expression" dxfId="39" priority="2" stopIfTrue="1">
      <formula>MONTH(I4)&lt;&gt;MONTH($I$2)</formula>
    </cfRule>
  </conditionalFormatting>
  <conditionalFormatting sqref="I13:O18">
    <cfRule type="expression" dxfId="38" priority="11" stopIfTrue="1">
      <formula>MONTH(I13)&lt;&gt;MONTH($I$11)</formula>
    </cfRule>
  </conditionalFormatting>
  <conditionalFormatting sqref="I22:O27">
    <cfRule type="expression" dxfId="37" priority="8" stopIfTrue="1">
      <formula>MONTH(I22)&lt;&gt;MONTH($I$20)</formula>
    </cfRule>
  </conditionalFormatting>
  <conditionalFormatting sqref="I31:O36">
    <cfRule type="expression" dxfId="36" priority="5" stopIfTrue="1">
      <formula>MONTH(I31)&lt;&gt;MONTH($I$29)</formula>
    </cfRule>
  </conditionalFormatting>
  <conditionalFormatting sqref="Q4:W9">
    <cfRule type="expression" dxfId="35" priority="1" stopIfTrue="1">
      <formula>MONTH(Q4)&lt;&gt;MONTH($Q$2)</formula>
    </cfRule>
  </conditionalFormatting>
  <conditionalFormatting sqref="Q13:W18">
    <cfRule type="expression" dxfId="34" priority="10" stopIfTrue="1">
      <formula>MONTH(Q13)&lt;&gt;MONTH($Q$11)</formula>
    </cfRule>
  </conditionalFormatting>
  <conditionalFormatting sqref="Q22:W27">
    <cfRule type="expression" dxfId="33" priority="7" stopIfTrue="1">
      <formula>MONTH(Q22)&lt;&gt;MONTH($Q$20)</formula>
    </cfRule>
  </conditionalFormatting>
  <conditionalFormatting sqref="Q31:W36">
    <cfRule type="expression" dxfId="32" priority="4" stopIfTrue="1">
      <formula>MONTH(Q31)&lt;&gt;MONTH($Q$29)</formula>
    </cfRule>
  </conditionalFormatting>
  <conditionalFormatting sqref="Y4:AE9 I13:O18 Q13:W18 Y13:AE18 I22:O27 Q22:W27 Y22:AE27 I31:O36 Q31:W36 Y31:AE36 I4:O9 Q4:W9">
    <cfRule type="cellIs" dxfId="31" priority="42" operator="between">
      <formula>$AH$27</formula>
      <formula>$AI$27</formula>
    </cfRule>
    <cfRule type="cellIs" dxfId="30" priority="43" operator="between">
      <formula>$AH$28</formula>
      <formula>$AI$28</formula>
    </cfRule>
    <cfRule type="cellIs" dxfId="29" priority="44" operator="between">
      <formula>$AH$29</formula>
      <formula>$AI$29</formula>
    </cfRule>
    <cfRule type="cellIs" dxfId="28" priority="45" operator="between">
      <formula>$AH$36</formula>
      <formula>$AI$36</formula>
    </cfRule>
    <cfRule type="cellIs" dxfId="27" priority="13" operator="equal">
      <formula>$AH$3</formula>
    </cfRule>
    <cfRule type="cellIs" dxfId="26" priority="14" operator="equal">
      <formula>#REF!</formula>
    </cfRule>
    <cfRule type="cellIs" dxfId="25" priority="15" operator="equal">
      <formula>#REF!</formula>
    </cfRule>
    <cfRule type="cellIs" dxfId="24" priority="16" operator="equal">
      <formula>$AH$4</formula>
    </cfRule>
    <cfRule type="cellIs" dxfId="23" priority="17" operator="equal">
      <formula>$AH$5</formula>
    </cfRule>
    <cfRule type="cellIs" dxfId="22" priority="18" operator="equal">
      <formula>$AH$6</formula>
    </cfRule>
    <cfRule type="cellIs" dxfId="21" priority="19" operator="equal">
      <formula>#REF!</formula>
    </cfRule>
    <cfRule type="cellIs" dxfId="20" priority="20" operator="equal">
      <formula>$AH$7</formula>
    </cfRule>
    <cfRule type="cellIs" dxfId="19" priority="21" operator="equal">
      <formula>#REF!</formula>
    </cfRule>
    <cfRule type="cellIs" dxfId="18" priority="22" operator="equal">
      <formula>$AH$8</formula>
    </cfRule>
    <cfRule type="cellIs" dxfId="17" priority="23" operator="equal">
      <formula>#REF!</formula>
    </cfRule>
    <cfRule type="cellIs" dxfId="16" priority="24" operator="equal">
      <formula>#REF!</formula>
    </cfRule>
    <cfRule type="cellIs" dxfId="15" priority="25" operator="equal">
      <formula>#REF!</formula>
    </cfRule>
    <cfRule type="cellIs" dxfId="14" priority="27" operator="equal">
      <formula>$AH$9</formula>
    </cfRule>
    <cfRule type="cellIs" dxfId="13" priority="28" operator="equal">
      <formula>#REF!</formula>
    </cfRule>
    <cfRule type="cellIs" dxfId="12" priority="29" operator="equal">
      <formula>$AH$10</formula>
    </cfRule>
    <cfRule type="cellIs" dxfId="11" priority="30" operator="equal">
      <formula>#REF!</formula>
    </cfRule>
    <cfRule type="cellIs" dxfId="10" priority="31" operator="equal">
      <formula>$AH$11</formula>
    </cfRule>
    <cfRule type="cellIs" dxfId="9" priority="32" operator="equal">
      <formula>$AH$12</formula>
    </cfRule>
    <cfRule type="cellIs" dxfId="8" priority="33" operator="equal">
      <formula>$AH$13</formula>
    </cfRule>
    <cfRule type="cellIs" dxfId="7" priority="34" operator="equal">
      <formula>$AH$14</formula>
    </cfRule>
    <cfRule type="cellIs" dxfId="6" priority="35" operator="equal">
      <formula>#REF!</formula>
    </cfRule>
    <cfRule type="cellIs" dxfId="5" priority="36" operator="equal">
      <formula>#REF!</formula>
    </cfRule>
  </conditionalFormatting>
  <conditionalFormatting sqref="Y4:AE9">
    <cfRule type="expression" dxfId="4" priority="12" stopIfTrue="1">
      <formula>MONTH(Y4)&lt;&gt;MONTH($Y$2)</formula>
    </cfRule>
  </conditionalFormatting>
  <conditionalFormatting sqref="Y13:AE18">
    <cfRule type="expression" dxfId="3" priority="9" stopIfTrue="1">
      <formula>MONTH(Y13)&lt;&gt;MONTH($Y$11)</formula>
    </cfRule>
  </conditionalFormatting>
  <conditionalFormatting sqref="Y22:AE27">
    <cfRule type="expression" dxfId="2" priority="6" stopIfTrue="1">
      <formula>MONTH(Y22)&lt;&gt;MONTH($Y$20)</formula>
    </cfRule>
  </conditionalFormatting>
  <conditionalFormatting sqref="Y31:AE36">
    <cfRule type="expression" dxfId="1" priority="3" stopIfTrue="1">
      <formula>MONTH(Y31)&lt;&gt;MONTH($Y$29)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E9326-1622-475B-961C-9454FBA79A6A}">
  <dimension ref="A1:AC65"/>
  <sheetViews>
    <sheetView zoomScale="70" zoomScaleNormal="70" workbookViewId="0">
      <selection activeCell="X32" sqref="X32"/>
    </sheetView>
  </sheetViews>
  <sheetFormatPr baseColWidth="10" defaultRowHeight="15" x14ac:dyDescent="0.25"/>
  <cols>
    <col min="1" max="1" width="25.7109375" bestFit="1" customWidth="1"/>
    <col min="2" max="3" width="7.28515625" customWidth="1"/>
    <col min="4" max="4" width="4.85546875" customWidth="1"/>
    <col min="5" max="5" width="25.28515625" bestFit="1" customWidth="1"/>
    <col min="6" max="7" width="7.28515625" customWidth="1"/>
    <col min="8" max="8" width="4.85546875" customWidth="1"/>
    <col min="9" max="9" width="29.7109375" bestFit="1" customWidth="1"/>
    <col min="10" max="11" width="7.28515625" customWidth="1"/>
    <col min="12" max="12" width="4.85546875" customWidth="1"/>
    <col min="13" max="13" width="27.140625" bestFit="1" customWidth="1"/>
    <col min="14" max="15" width="7.28515625" customWidth="1"/>
    <col min="16" max="16" width="4.85546875" customWidth="1"/>
    <col min="17" max="17" width="29.140625" bestFit="1" customWidth="1"/>
    <col min="18" max="19" width="7.28515625" customWidth="1"/>
    <col min="20" max="20" width="4.85546875" customWidth="1"/>
    <col min="21" max="21" width="29.28515625" bestFit="1" customWidth="1"/>
    <col min="22" max="23" width="7.28515625" customWidth="1"/>
    <col min="26" max="26" width="30" bestFit="1" customWidth="1"/>
  </cols>
  <sheetData>
    <row r="1" spans="1:29" s="74" customFormat="1" ht="26.25" customHeight="1" thickBot="1" x14ac:dyDescent="0.3">
      <c r="A1" s="73" t="s">
        <v>29</v>
      </c>
      <c r="C1" s="74" t="s">
        <v>41</v>
      </c>
      <c r="E1" s="73" t="s">
        <v>30</v>
      </c>
      <c r="G1" s="74" t="s">
        <v>41</v>
      </c>
      <c r="I1" s="73" t="s">
        <v>31</v>
      </c>
      <c r="K1" s="74" t="s">
        <v>41</v>
      </c>
      <c r="M1" s="73" t="s">
        <v>32</v>
      </c>
      <c r="O1" s="74" t="s">
        <v>41</v>
      </c>
      <c r="Q1" s="73" t="s">
        <v>33</v>
      </c>
      <c r="S1" s="74" t="s">
        <v>41</v>
      </c>
      <c r="U1" s="73" t="s">
        <v>34</v>
      </c>
      <c r="W1" s="74" t="s">
        <v>41</v>
      </c>
      <c r="Z1" s="75"/>
    </row>
    <row r="2" spans="1:29" ht="15.75" thickBot="1" x14ac:dyDescent="0.3">
      <c r="A2" s="76">
        <v>45292</v>
      </c>
      <c r="B2" s="77" cm="1">
        <f t="array" ref="B2:B32">WEEKDAY(A2:A32,2 )</f>
        <v>1</v>
      </c>
      <c r="C2" s="80">
        <f>COUNTIF(B2:B32,"5")</f>
        <v>4</v>
      </c>
      <c r="E2" s="81">
        <v>45323</v>
      </c>
      <c r="F2" s="77" cm="1">
        <f t="array" ref="F2:F30">WEEKDAY(E2:E30,2 )</f>
        <v>4</v>
      </c>
      <c r="G2" s="82">
        <f>COUNTIF(F2:F30,"5")</f>
        <v>4</v>
      </c>
      <c r="I2" s="81">
        <v>45352</v>
      </c>
      <c r="J2" s="77" cm="1">
        <f t="array" ref="J2:J32">WEEKDAY(I2:I32,2 )</f>
        <v>5</v>
      </c>
      <c r="K2" s="80">
        <f>COUNTIF(J2:J32,"5")</f>
        <v>5</v>
      </c>
      <c r="M2" s="76">
        <v>45383</v>
      </c>
      <c r="N2" s="77" cm="1">
        <f t="array" ref="N2:N31">WEEKDAY(M2:M31,2 )</f>
        <v>1</v>
      </c>
      <c r="O2" s="82">
        <f>COUNTIF(N2:N31,"5")</f>
        <v>4</v>
      </c>
      <c r="Q2" s="76">
        <v>45413</v>
      </c>
      <c r="R2" s="77" cm="1">
        <f t="array" ref="R2:R32">WEEKDAY(Q2:Q32,2 )</f>
        <v>3</v>
      </c>
      <c r="S2" s="82">
        <f>COUNTIF(R2:R31,"5")</f>
        <v>4</v>
      </c>
      <c r="U2" s="81">
        <v>45444</v>
      </c>
      <c r="V2" s="77" cm="1">
        <f t="array" ref="V2:V31">WEEKDAY(U2:U31,2 )</f>
        <v>6</v>
      </c>
      <c r="W2" s="82">
        <f>COUNTIF(V2:V31,"5")</f>
        <v>4</v>
      </c>
    </row>
    <row r="3" spans="1:29" x14ac:dyDescent="0.25">
      <c r="A3" s="83">
        <v>45293</v>
      </c>
      <c r="B3" s="78">
        <v>2</v>
      </c>
      <c r="E3" s="83">
        <v>45324</v>
      </c>
      <c r="F3" s="78">
        <v>5</v>
      </c>
      <c r="I3" s="83">
        <v>45353</v>
      </c>
      <c r="J3" s="78">
        <v>6</v>
      </c>
      <c r="M3" s="83">
        <v>45384</v>
      </c>
      <c r="N3" s="78">
        <v>2</v>
      </c>
      <c r="Q3" s="83">
        <v>45414</v>
      </c>
      <c r="R3" s="78">
        <v>4</v>
      </c>
      <c r="U3" s="83">
        <v>45445</v>
      </c>
      <c r="V3" s="78">
        <v>7</v>
      </c>
    </row>
    <row r="4" spans="1:29" x14ac:dyDescent="0.25">
      <c r="A4" s="83">
        <v>45294</v>
      </c>
      <c r="B4" s="78">
        <v>3</v>
      </c>
      <c r="E4" s="83">
        <v>45325</v>
      </c>
      <c r="F4" s="78">
        <v>6</v>
      </c>
      <c r="I4" s="83">
        <v>45354</v>
      </c>
      <c r="J4" s="78">
        <v>7</v>
      </c>
      <c r="M4" s="83">
        <v>45385</v>
      </c>
      <c r="N4" s="78">
        <v>3</v>
      </c>
      <c r="Q4" s="83">
        <v>45415</v>
      </c>
      <c r="R4" s="78">
        <v>5</v>
      </c>
      <c r="U4" s="83">
        <v>45446</v>
      </c>
      <c r="V4" s="78">
        <v>1</v>
      </c>
      <c r="AC4" t="s">
        <v>17</v>
      </c>
    </row>
    <row r="5" spans="1:29" x14ac:dyDescent="0.25">
      <c r="A5" s="83">
        <v>45295</v>
      </c>
      <c r="B5" s="78">
        <v>4</v>
      </c>
      <c r="E5" s="83">
        <v>45326</v>
      </c>
      <c r="F5" s="78">
        <v>7</v>
      </c>
      <c r="I5" s="83">
        <v>45355</v>
      </c>
      <c r="J5" s="78">
        <v>1</v>
      </c>
      <c r="M5" s="83">
        <v>45386</v>
      </c>
      <c r="N5" s="78">
        <v>4</v>
      </c>
      <c r="Q5" s="83">
        <v>45416</v>
      </c>
      <c r="R5" s="78">
        <v>6</v>
      </c>
      <c r="U5" s="83">
        <v>45447</v>
      </c>
      <c r="V5" s="78">
        <v>2</v>
      </c>
    </row>
    <row r="6" spans="1:29" x14ac:dyDescent="0.25">
      <c r="A6" s="83">
        <v>45296</v>
      </c>
      <c r="B6" s="78">
        <v>5</v>
      </c>
      <c r="E6" s="83">
        <v>45327</v>
      </c>
      <c r="F6" s="78">
        <v>1</v>
      </c>
      <c r="I6" s="83">
        <v>45356</v>
      </c>
      <c r="J6" s="78">
        <v>2</v>
      </c>
      <c r="M6" s="83">
        <v>45387</v>
      </c>
      <c r="N6" s="78">
        <v>5</v>
      </c>
      <c r="Q6" s="83">
        <v>45417</v>
      </c>
      <c r="R6" s="78">
        <v>7</v>
      </c>
      <c r="U6" s="83">
        <v>45448</v>
      </c>
      <c r="V6" s="78">
        <v>3</v>
      </c>
    </row>
    <row r="7" spans="1:29" x14ac:dyDescent="0.25">
      <c r="A7" s="83">
        <v>45297</v>
      </c>
      <c r="B7" s="78">
        <v>6</v>
      </c>
      <c r="E7" s="83">
        <v>45328</v>
      </c>
      <c r="F7" s="78">
        <v>2</v>
      </c>
      <c r="I7" s="83">
        <v>45357</v>
      </c>
      <c r="J7" s="78">
        <v>3</v>
      </c>
      <c r="M7" s="83">
        <v>45388</v>
      </c>
      <c r="N7" s="78">
        <v>6</v>
      </c>
      <c r="Q7" s="83">
        <v>45418</v>
      </c>
      <c r="R7" s="78">
        <v>1</v>
      </c>
      <c r="U7" s="83">
        <v>45449</v>
      </c>
      <c r="V7" s="78">
        <v>4</v>
      </c>
    </row>
    <row r="8" spans="1:29" x14ac:dyDescent="0.25">
      <c r="A8" s="83">
        <v>45298</v>
      </c>
      <c r="B8" s="78">
        <v>7</v>
      </c>
      <c r="E8" s="83">
        <v>45329</v>
      </c>
      <c r="F8" s="78">
        <v>3</v>
      </c>
      <c r="I8" s="83">
        <v>45358</v>
      </c>
      <c r="J8" s="78">
        <v>4</v>
      </c>
      <c r="M8" s="83">
        <v>45389</v>
      </c>
      <c r="N8" s="78">
        <v>7</v>
      </c>
      <c r="Q8" s="83">
        <v>45419</v>
      </c>
      <c r="R8" s="78">
        <v>2</v>
      </c>
      <c r="U8" s="83">
        <v>45450</v>
      </c>
      <c r="V8" s="78">
        <v>5</v>
      </c>
    </row>
    <row r="9" spans="1:29" x14ac:dyDescent="0.25">
      <c r="A9" s="83">
        <v>45299</v>
      </c>
      <c r="B9" s="78">
        <v>1</v>
      </c>
      <c r="E9" s="83">
        <v>45330</v>
      </c>
      <c r="F9" s="78">
        <v>4</v>
      </c>
      <c r="I9" s="83">
        <v>45359</v>
      </c>
      <c r="J9" s="78">
        <v>5</v>
      </c>
      <c r="M9" s="83">
        <v>45390</v>
      </c>
      <c r="N9" s="78">
        <v>1</v>
      </c>
      <c r="Q9" s="84">
        <v>45420</v>
      </c>
      <c r="R9" s="78">
        <v>3</v>
      </c>
      <c r="U9" s="83">
        <v>45451</v>
      </c>
      <c r="V9" s="78">
        <v>6</v>
      </c>
    </row>
    <row r="10" spans="1:29" x14ac:dyDescent="0.25">
      <c r="A10" s="83">
        <v>45300</v>
      </c>
      <c r="B10" s="78">
        <v>2</v>
      </c>
      <c r="E10" s="83">
        <v>45331</v>
      </c>
      <c r="F10" s="78">
        <v>5</v>
      </c>
      <c r="I10" s="83">
        <v>45360</v>
      </c>
      <c r="J10" s="78">
        <v>6</v>
      </c>
      <c r="M10" s="83">
        <v>45391</v>
      </c>
      <c r="N10" s="78">
        <v>2</v>
      </c>
      <c r="Q10" s="84">
        <v>45421</v>
      </c>
      <c r="R10" s="78">
        <v>4</v>
      </c>
      <c r="U10" s="83">
        <v>45452</v>
      </c>
      <c r="V10" s="78">
        <v>7</v>
      </c>
    </row>
    <row r="11" spans="1:29" x14ac:dyDescent="0.25">
      <c r="A11" s="83">
        <v>45301</v>
      </c>
      <c r="B11" s="78">
        <v>3</v>
      </c>
      <c r="E11" s="83">
        <v>45332</v>
      </c>
      <c r="F11" s="78">
        <v>6</v>
      </c>
      <c r="I11" s="83">
        <v>45361</v>
      </c>
      <c r="J11" s="78">
        <v>7</v>
      </c>
      <c r="M11" s="83">
        <v>45392</v>
      </c>
      <c r="N11" s="78">
        <v>3</v>
      </c>
      <c r="Q11" s="83">
        <v>45422</v>
      </c>
      <c r="R11" s="78">
        <v>5</v>
      </c>
      <c r="U11" s="83">
        <v>45453</v>
      </c>
      <c r="V11" s="78">
        <v>1</v>
      </c>
    </row>
    <row r="12" spans="1:29" x14ac:dyDescent="0.25">
      <c r="A12" s="83">
        <v>45302</v>
      </c>
      <c r="B12" s="78">
        <v>4</v>
      </c>
      <c r="E12" s="83">
        <v>45333</v>
      </c>
      <c r="F12" s="78">
        <v>7</v>
      </c>
      <c r="I12" s="83">
        <v>45362</v>
      </c>
      <c r="J12" s="78">
        <v>1</v>
      </c>
      <c r="M12" s="83">
        <v>45393</v>
      </c>
      <c r="N12" s="78">
        <v>4</v>
      </c>
      <c r="Q12" s="83">
        <v>45423</v>
      </c>
      <c r="R12" s="78">
        <v>6</v>
      </c>
      <c r="U12" s="83">
        <v>45454</v>
      </c>
      <c r="V12" s="78">
        <v>2</v>
      </c>
    </row>
    <row r="13" spans="1:29" x14ac:dyDescent="0.25">
      <c r="A13" s="83">
        <v>45303</v>
      </c>
      <c r="B13" s="78">
        <v>5</v>
      </c>
      <c r="E13" s="83">
        <v>45334</v>
      </c>
      <c r="F13" s="78">
        <v>1</v>
      </c>
      <c r="I13" s="83">
        <v>45363</v>
      </c>
      <c r="J13" s="78">
        <v>2</v>
      </c>
      <c r="M13" s="83">
        <v>45394</v>
      </c>
      <c r="N13" s="78">
        <v>5</v>
      </c>
      <c r="Q13" s="83">
        <v>45424</v>
      </c>
      <c r="R13" s="78">
        <v>7</v>
      </c>
      <c r="U13" s="83">
        <v>45455</v>
      </c>
      <c r="V13" s="78">
        <v>3</v>
      </c>
    </row>
    <row r="14" spans="1:29" x14ac:dyDescent="0.25">
      <c r="A14" s="83">
        <v>45304</v>
      </c>
      <c r="B14" s="78">
        <v>6</v>
      </c>
      <c r="E14" s="83">
        <v>45335</v>
      </c>
      <c r="F14" s="78">
        <v>2</v>
      </c>
      <c r="I14" s="83">
        <v>45364</v>
      </c>
      <c r="J14" s="78">
        <v>3</v>
      </c>
      <c r="M14" s="83">
        <v>45395</v>
      </c>
      <c r="N14" s="78">
        <v>6</v>
      </c>
      <c r="Q14" s="83">
        <v>45425</v>
      </c>
      <c r="R14" s="78">
        <v>1</v>
      </c>
      <c r="U14" s="83">
        <v>45456</v>
      </c>
      <c r="V14" s="78">
        <v>4</v>
      </c>
    </row>
    <row r="15" spans="1:29" x14ac:dyDescent="0.25">
      <c r="A15" s="83">
        <v>45305</v>
      </c>
      <c r="B15" s="78">
        <v>7</v>
      </c>
      <c r="E15" s="83">
        <v>45336</v>
      </c>
      <c r="F15" s="78">
        <v>3</v>
      </c>
      <c r="I15" s="83">
        <v>45365</v>
      </c>
      <c r="J15" s="78">
        <v>4</v>
      </c>
      <c r="M15" s="83">
        <v>45396</v>
      </c>
      <c r="N15" s="78">
        <v>7</v>
      </c>
      <c r="Q15" s="83">
        <v>45426</v>
      </c>
      <c r="R15" s="78">
        <v>2</v>
      </c>
      <c r="U15" s="83">
        <v>45457</v>
      </c>
      <c r="V15" s="78">
        <v>5</v>
      </c>
    </row>
    <row r="16" spans="1:29" x14ac:dyDescent="0.25">
      <c r="A16" s="83">
        <v>45306</v>
      </c>
      <c r="B16" s="78">
        <v>1</v>
      </c>
      <c r="E16" s="83">
        <v>45337</v>
      </c>
      <c r="F16" s="78">
        <v>4</v>
      </c>
      <c r="I16" s="83">
        <v>45366</v>
      </c>
      <c r="J16" s="78">
        <v>5</v>
      </c>
      <c r="M16" s="83">
        <v>45397</v>
      </c>
      <c r="N16" s="78">
        <v>1</v>
      </c>
      <c r="Q16" s="83">
        <v>45427</v>
      </c>
      <c r="R16" s="78">
        <v>3</v>
      </c>
      <c r="U16" s="83">
        <v>45458</v>
      </c>
      <c r="V16" s="78">
        <v>6</v>
      </c>
    </row>
    <row r="17" spans="1:22" x14ac:dyDescent="0.25">
      <c r="A17" s="83">
        <v>45307</v>
      </c>
      <c r="B17" s="78">
        <v>2</v>
      </c>
      <c r="E17" s="83">
        <v>45338</v>
      </c>
      <c r="F17" s="78">
        <v>5</v>
      </c>
      <c r="I17" s="83">
        <v>45367</v>
      </c>
      <c r="J17" s="78">
        <v>6</v>
      </c>
      <c r="M17" s="83">
        <v>45398</v>
      </c>
      <c r="N17" s="78">
        <v>2</v>
      </c>
      <c r="Q17" s="83">
        <v>45428</v>
      </c>
      <c r="R17" s="78">
        <v>4</v>
      </c>
      <c r="U17" s="83">
        <v>45459</v>
      </c>
      <c r="V17" s="78">
        <v>7</v>
      </c>
    </row>
    <row r="18" spans="1:22" x14ac:dyDescent="0.25">
      <c r="A18" s="83">
        <v>45308</v>
      </c>
      <c r="B18" s="78">
        <v>3</v>
      </c>
      <c r="E18" s="83">
        <v>45339</v>
      </c>
      <c r="F18" s="78">
        <v>6</v>
      </c>
      <c r="I18" s="83">
        <v>45368</v>
      </c>
      <c r="J18" s="78">
        <v>7</v>
      </c>
      <c r="M18" s="83">
        <v>45399</v>
      </c>
      <c r="N18" s="78">
        <v>3</v>
      </c>
      <c r="Q18" s="83">
        <v>45429</v>
      </c>
      <c r="R18" s="78">
        <v>5</v>
      </c>
      <c r="U18" s="83">
        <v>45460</v>
      </c>
      <c r="V18" s="78">
        <v>1</v>
      </c>
    </row>
    <row r="19" spans="1:22" x14ac:dyDescent="0.25">
      <c r="A19" s="83">
        <v>45309</v>
      </c>
      <c r="B19" s="78">
        <v>4</v>
      </c>
      <c r="E19" s="83">
        <v>45340</v>
      </c>
      <c r="F19" s="78">
        <v>7</v>
      </c>
      <c r="I19" s="83">
        <v>45369</v>
      </c>
      <c r="J19" s="78">
        <v>1</v>
      </c>
      <c r="M19" s="83">
        <v>45400</v>
      </c>
      <c r="N19" s="78">
        <v>4</v>
      </c>
      <c r="Q19" s="83">
        <v>45430</v>
      </c>
      <c r="R19" s="78">
        <v>6</v>
      </c>
      <c r="U19" s="83">
        <v>45461</v>
      </c>
      <c r="V19" s="78">
        <v>2</v>
      </c>
    </row>
    <row r="20" spans="1:22" x14ac:dyDescent="0.25">
      <c r="A20" s="83">
        <v>45310</v>
      </c>
      <c r="B20" s="78">
        <v>5</v>
      </c>
      <c r="E20" s="83">
        <v>45341</v>
      </c>
      <c r="F20" s="78">
        <v>1</v>
      </c>
      <c r="I20" s="83">
        <v>45370</v>
      </c>
      <c r="J20" s="78">
        <v>2</v>
      </c>
      <c r="M20" s="83">
        <v>45401</v>
      </c>
      <c r="N20" s="78">
        <v>5</v>
      </c>
      <c r="Q20" s="83">
        <v>45431</v>
      </c>
      <c r="R20" s="78">
        <v>7</v>
      </c>
      <c r="U20" s="83">
        <v>45462</v>
      </c>
      <c r="V20" s="78">
        <v>3</v>
      </c>
    </row>
    <row r="21" spans="1:22" x14ac:dyDescent="0.25">
      <c r="A21" s="83">
        <v>45311</v>
      </c>
      <c r="B21" s="78">
        <v>6</v>
      </c>
      <c r="E21" s="83">
        <v>45342</v>
      </c>
      <c r="F21" s="78">
        <v>2</v>
      </c>
      <c r="I21" s="83">
        <v>45371</v>
      </c>
      <c r="J21" s="78">
        <v>3</v>
      </c>
      <c r="M21" s="83">
        <v>45402</v>
      </c>
      <c r="N21" s="78">
        <v>6</v>
      </c>
      <c r="Q21" s="84">
        <v>45432</v>
      </c>
      <c r="R21" s="78">
        <v>1</v>
      </c>
      <c r="U21" s="83">
        <v>45463</v>
      </c>
      <c r="V21" s="78">
        <v>4</v>
      </c>
    </row>
    <row r="22" spans="1:22" x14ac:dyDescent="0.25">
      <c r="A22" s="83">
        <v>45312</v>
      </c>
      <c r="B22" s="78">
        <v>7</v>
      </c>
      <c r="E22" s="83">
        <v>45343</v>
      </c>
      <c r="F22" s="78">
        <v>3</v>
      </c>
      <c r="I22" s="83">
        <v>45372</v>
      </c>
      <c r="J22" s="78">
        <v>4</v>
      </c>
      <c r="M22" s="83">
        <v>45403</v>
      </c>
      <c r="N22" s="78">
        <v>7</v>
      </c>
      <c r="Q22" s="83">
        <v>45433</v>
      </c>
      <c r="R22" s="78">
        <v>2</v>
      </c>
      <c r="U22" s="83">
        <v>45464</v>
      </c>
      <c r="V22" s="78">
        <v>5</v>
      </c>
    </row>
    <row r="23" spans="1:22" x14ac:dyDescent="0.25">
      <c r="A23" s="83">
        <v>45313</v>
      </c>
      <c r="B23" s="78">
        <v>1</v>
      </c>
      <c r="E23" s="83">
        <v>45344</v>
      </c>
      <c r="F23" s="78">
        <v>4</v>
      </c>
      <c r="I23" s="83">
        <v>45373</v>
      </c>
      <c r="J23" s="78">
        <v>5</v>
      </c>
      <c r="M23" s="83">
        <v>45404</v>
      </c>
      <c r="N23" s="78">
        <v>1</v>
      </c>
      <c r="Q23" s="83">
        <v>45434</v>
      </c>
      <c r="R23" s="78">
        <v>3</v>
      </c>
      <c r="U23" s="83">
        <v>45465</v>
      </c>
      <c r="V23" s="78">
        <v>6</v>
      </c>
    </row>
    <row r="24" spans="1:22" x14ac:dyDescent="0.25">
      <c r="A24" s="83">
        <v>45314</v>
      </c>
      <c r="B24" s="78">
        <v>2</v>
      </c>
      <c r="E24" s="83">
        <v>45345</v>
      </c>
      <c r="F24" s="78">
        <v>5</v>
      </c>
      <c r="I24" s="83">
        <v>45374</v>
      </c>
      <c r="J24" s="78">
        <v>6</v>
      </c>
      <c r="M24" s="83">
        <v>45405</v>
      </c>
      <c r="N24" s="78">
        <v>2</v>
      </c>
      <c r="Q24" s="83">
        <v>45435</v>
      </c>
      <c r="R24" s="78">
        <v>4</v>
      </c>
      <c r="U24" s="83">
        <v>45466</v>
      </c>
      <c r="V24" s="78">
        <v>7</v>
      </c>
    </row>
    <row r="25" spans="1:22" x14ac:dyDescent="0.25">
      <c r="A25" s="83">
        <v>45315</v>
      </c>
      <c r="B25" s="78">
        <v>3</v>
      </c>
      <c r="E25" s="83">
        <v>45346</v>
      </c>
      <c r="F25" s="78">
        <v>6</v>
      </c>
      <c r="I25" s="83">
        <v>45375</v>
      </c>
      <c r="J25" s="78">
        <v>7</v>
      </c>
      <c r="M25" s="83">
        <v>45406</v>
      </c>
      <c r="N25" s="78">
        <v>3</v>
      </c>
      <c r="Q25" s="83">
        <v>45436</v>
      </c>
      <c r="R25" s="78">
        <v>5</v>
      </c>
      <c r="U25" s="83">
        <v>45467</v>
      </c>
      <c r="V25" s="78">
        <v>1</v>
      </c>
    </row>
    <row r="26" spans="1:22" x14ac:dyDescent="0.25">
      <c r="A26" s="83">
        <v>45316</v>
      </c>
      <c r="B26" s="78">
        <v>4</v>
      </c>
      <c r="E26" s="83">
        <v>45347</v>
      </c>
      <c r="F26" s="78">
        <v>7</v>
      </c>
      <c r="I26" s="83">
        <v>45376</v>
      </c>
      <c r="J26" s="78">
        <v>1</v>
      </c>
      <c r="M26" s="83">
        <v>45407</v>
      </c>
      <c r="N26" s="78">
        <v>4</v>
      </c>
      <c r="Q26" s="83">
        <v>45437</v>
      </c>
      <c r="R26" s="78">
        <v>6</v>
      </c>
      <c r="U26" s="83">
        <v>45468</v>
      </c>
      <c r="V26" s="78">
        <v>2</v>
      </c>
    </row>
    <row r="27" spans="1:22" x14ac:dyDescent="0.25">
      <c r="A27" s="83">
        <v>45317</v>
      </c>
      <c r="B27" s="78">
        <v>5</v>
      </c>
      <c r="E27" s="83">
        <v>45348</v>
      </c>
      <c r="F27" s="78">
        <v>1</v>
      </c>
      <c r="I27" s="83">
        <v>45377</v>
      </c>
      <c r="J27" s="78">
        <v>2</v>
      </c>
      <c r="M27" s="83">
        <v>45408</v>
      </c>
      <c r="N27" s="78">
        <v>5</v>
      </c>
      <c r="Q27" s="83">
        <v>45438</v>
      </c>
      <c r="R27" s="78">
        <v>7</v>
      </c>
      <c r="U27" s="83">
        <v>45469</v>
      </c>
      <c r="V27" s="78">
        <v>3</v>
      </c>
    </row>
    <row r="28" spans="1:22" x14ac:dyDescent="0.25">
      <c r="A28" s="83">
        <v>45318</v>
      </c>
      <c r="B28" s="78">
        <v>6</v>
      </c>
      <c r="E28" s="83">
        <v>45349</v>
      </c>
      <c r="F28" s="78">
        <v>2</v>
      </c>
      <c r="I28" s="83">
        <v>45378</v>
      </c>
      <c r="J28" s="78">
        <v>3</v>
      </c>
      <c r="M28" s="83">
        <v>45409</v>
      </c>
      <c r="N28" s="78">
        <v>6</v>
      </c>
      <c r="Q28" s="83">
        <v>45439</v>
      </c>
      <c r="R28" s="78">
        <v>1</v>
      </c>
      <c r="U28" s="83">
        <v>45470</v>
      </c>
      <c r="V28" s="78">
        <v>4</v>
      </c>
    </row>
    <row r="29" spans="1:22" x14ac:dyDescent="0.25">
      <c r="A29" s="83">
        <v>45319</v>
      </c>
      <c r="B29" s="78">
        <v>7</v>
      </c>
      <c r="E29" s="83">
        <v>45350</v>
      </c>
      <c r="F29" s="78">
        <v>3</v>
      </c>
      <c r="I29" s="83">
        <v>45379</v>
      </c>
      <c r="J29" s="78">
        <v>4</v>
      </c>
      <c r="M29" s="83">
        <v>45410</v>
      </c>
      <c r="N29" s="78">
        <v>7</v>
      </c>
      <c r="Q29" s="83">
        <v>45440</v>
      </c>
      <c r="R29" s="78">
        <v>2</v>
      </c>
      <c r="U29" s="83">
        <v>45471</v>
      </c>
      <c r="V29" s="78">
        <v>5</v>
      </c>
    </row>
    <row r="30" spans="1:22" ht="15.75" thickBot="1" x14ac:dyDescent="0.3">
      <c r="A30" s="83">
        <v>45320</v>
      </c>
      <c r="B30" s="78">
        <v>1</v>
      </c>
      <c r="E30" s="85">
        <v>45351</v>
      </c>
      <c r="F30" s="79">
        <v>4</v>
      </c>
      <c r="I30" s="83">
        <v>45380</v>
      </c>
      <c r="J30" s="78">
        <v>5</v>
      </c>
      <c r="M30" s="83">
        <v>45411</v>
      </c>
      <c r="N30" s="78">
        <v>1</v>
      </c>
      <c r="Q30" s="83">
        <v>45441</v>
      </c>
      <c r="R30" s="78">
        <v>3</v>
      </c>
      <c r="U30" s="83">
        <v>45472</v>
      </c>
      <c r="V30" s="78">
        <v>6</v>
      </c>
    </row>
    <row r="31" spans="1:22" ht="15.75" thickBot="1" x14ac:dyDescent="0.3">
      <c r="A31" s="83">
        <v>45321</v>
      </c>
      <c r="B31" s="78">
        <v>2</v>
      </c>
      <c r="I31" s="83">
        <v>45381</v>
      </c>
      <c r="J31" s="78">
        <v>6</v>
      </c>
      <c r="M31" s="85">
        <v>45412</v>
      </c>
      <c r="N31" s="79">
        <v>2</v>
      </c>
      <c r="Q31" s="83">
        <v>45442</v>
      </c>
      <c r="R31" s="78">
        <v>4</v>
      </c>
      <c r="U31" s="85">
        <v>45473</v>
      </c>
      <c r="V31" s="79">
        <v>7</v>
      </c>
    </row>
    <row r="32" spans="1:22" ht="15.75" thickBot="1" x14ac:dyDescent="0.3">
      <c r="A32" s="85">
        <v>45322</v>
      </c>
      <c r="B32" s="79">
        <v>3</v>
      </c>
      <c r="I32" s="85">
        <v>45382</v>
      </c>
      <c r="J32" s="79">
        <v>7</v>
      </c>
      <c r="Q32" s="85">
        <v>45443</v>
      </c>
      <c r="R32" s="79">
        <v>5</v>
      </c>
    </row>
    <row r="33" spans="1:23" ht="15.75" thickBot="1" x14ac:dyDescent="0.3"/>
    <row r="34" spans="1:23" s="74" customFormat="1" ht="26.25" customHeight="1" thickBot="1" x14ac:dyDescent="0.3">
      <c r="A34" s="73" t="s">
        <v>35</v>
      </c>
      <c r="C34" s="74" t="s">
        <v>41</v>
      </c>
      <c r="E34" s="73" t="s">
        <v>36</v>
      </c>
      <c r="G34" s="74" t="s">
        <v>41</v>
      </c>
      <c r="I34" s="73" t="s">
        <v>37</v>
      </c>
      <c r="K34" s="74" t="s">
        <v>41</v>
      </c>
      <c r="M34" s="73" t="s">
        <v>38</v>
      </c>
      <c r="O34" s="74" t="s">
        <v>41</v>
      </c>
      <c r="Q34" s="73" t="s">
        <v>39</v>
      </c>
      <c r="S34" s="74" t="s">
        <v>41</v>
      </c>
      <c r="U34" s="73" t="s">
        <v>40</v>
      </c>
      <c r="W34" s="74" t="s">
        <v>41</v>
      </c>
    </row>
    <row r="35" spans="1:23" ht="15.75" thickBot="1" x14ac:dyDescent="0.3">
      <c r="A35" s="81">
        <v>45474</v>
      </c>
      <c r="B35" s="77" cm="1">
        <f t="array" ref="B35:B65">WEEKDAY(A35:A65,2 )</f>
        <v>1</v>
      </c>
      <c r="C35" s="80">
        <f>COUNTIF(B35:B65,"5")</f>
        <v>4</v>
      </c>
      <c r="E35" s="81">
        <v>45505</v>
      </c>
      <c r="F35" s="77" cm="1">
        <f t="array" ref="F35:F65">WEEKDAY(E35:E65,2 )</f>
        <v>4</v>
      </c>
      <c r="G35" s="80">
        <f>COUNTIF(F35:F65,"5")</f>
        <v>5</v>
      </c>
      <c r="I35" s="81">
        <v>45536</v>
      </c>
      <c r="J35" s="77" cm="1">
        <f t="array" ref="J35:J64">WEEKDAY(I35:I64,2 )</f>
        <v>7</v>
      </c>
      <c r="K35" s="80">
        <f>COUNTIF(J35:J64,"5")</f>
        <v>4</v>
      </c>
      <c r="M35" s="81">
        <v>45566</v>
      </c>
      <c r="N35" s="77" cm="1">
        <f t="array" ref="N35:N65">WEEKDAY(M35:M65,2 )</f>
        <v>2</v>
      </c>
      <c r="O35" s="80">
        <f>COUNTIF(N35:N65,"5")</f>
        <v>4</v>
      </c>
      <c r="Q35" s="76">
        <v>45597</v>
      </c>
      <c r="R35" s="77" cm="1">
        <f t="array" ref="R35:R64">WEEKDAY(Q35:Q64,2 )</f>
        <v>5</v>
      </c>
      <c r="S35" s="80">
        <f>COUNTIF(R35:R64,"5")</f>
        <v>5</v>
      </c>
      <c r="U35" s="81">
        <v>45627</v>
      </c>
      <c r="V35" s="77" cm="1">
        <f t="array" ref="V35:V65">WEEKDAY(U35:U65,2 )</f>
        <v>7</v>
      </c>
      <c r="W35" s="80">
        <f>COUNTIF(V35:V65,"5")</f>
        <v>4</v>
      </c>
    </row>
    <row r="36" spans="1:23" x14ac:dyDescent="0.25">
      <c r="A36" s="83">
        <v>45475</v>
      </c>
      <c r="B36" s="78">
        <v>2</v>
      </c>
      <c r="E36" s="83">
        <v>45506</v>
      </c>
      <c r="F36" s="78">
        <v>5</v>
      </c>
      <c r="I36" s="83">
        <v>45537</v>
      </c>
      <c r="J36" s="78">
        <v>1</v>
      </c>
      <c r="M36" s="83">
        <v>45567</v>
      </c>
      <c r="N36" s="78">
        <v>3</v>
      </c>
      <c r="Q36" s="83">
        <v>45598</v>
      </c>
      <c r="R36" s="78">
        <v>6</v>
      </c>
      <c r="U36" s="83">
        <v>45628</v>
      </c>
      <c r="V36" s="78">
        <v>1</v>
      </c>
    </row>
    <row r="37" spans="1:23" x14ac:dyDescent="0.25">
      <c r="A37" s="83">
        <v>45476</v>
      </c>
      <c r="B37" s="78">
        <v>3</v>
      </c>
      <c r="E37" s="83">
        <v>45507</v>
      </c>
      <c r="F37" s="78">
        <v>6</v>
      </c>
      <c r="I37" s="83">
        <v>45538</v>
      </c>
      <c r="J37" s="78">
        <v>2</v>
      </c>
      <c r="M37" s="83">
        <v>45568</v>
      </c>
      <c r="N37" s="78">
        <v>4</v>
      </c>
      <c r="Q37" s="83">
        <v>45599</v>
      </c>
      <c r="R37" s="78">
        <v>7</v>
      </c>
      <c r="U37" s="83">
        <v>45629</v>
      </c>
      <c r="V37" s="78">
        <v>2</v>
      </c>
    </row>
    <row r="38" spans="1:23" x14ac:dyDescent="0.25">
      <c r="A38" s="83">
        <v>45477</v>
      </c>
      <c r="B38" s="78">
        <v>4</v>
      </c>
      <c r="E38" s="83">
        <v>45508</v>
      </c>
      <c r="F38" s="78">
        <v>7</v>
      </c>
      <c r="I38" s="83">
        <v>45539</v>
      </c>
      <c r="J38" s="78">
        <v>3</v>
      </c>
      <c r="M38" s="83">
        <v>45569</v>
      </c>
      <c r="N38" s="78">
        <v>5</v>
      </c>
      <c r="Q38" s="83">
        <v>45600</v>
      </c>
      <c r="R38" s="78">
        <v>1</v>
      </c>
      <c r="U38" s="83">
        <v>45630</v>
      </c>
      <c r="V38" s="78">
        <v>3</v>
      </c>
    </row>
    <row r="39" spans="1:23" x14ac:dyDescent="0.25">
      <c r="A39" s="83">
        <v>45478</v>
      </c>
      <c r="B39" s="78">
        <v>5</v>
      </c>
      <c r="E39" s="83">
        <v>45509</v>
      </c>
      <c r="F39" s="78">
        <v>1</v>
      </c>
      <c r="I39" s="83">
        <v>45540</v>
      </c>
      <c r="J39" s="78">
        <v>4</v>
      </c>
      <c r="M39" s="83">
        <v>45570</v>
      </c>
      <c r="N39" s="78">
        <v>6</v>
      </c>
      <c r="Q39" s="83">
        <v>45601</v>
      </c>
      <c r="R39" s="78">
        <v>2</v>
      </c>
      <c r="U39" s="83">
        <v>45631</v>
      </c>
      <c r="V39" s="78">
        <v>4</v>
      </c>
    </row>
    <row r="40" spans="1:23" x14ac:dyDescent="0.25">
      <c r="A40" s="83">
        <v>45479</v>
      </c>
      <c r="B40" s="78">
        <v>6</v>
      </c>
      <c r="E40" s="83">
        <v>45510</v>
      </c>
      <c r="F40" s="78">
        <v>2</v>
      </c>
      <c r="I40" s="83">
        <v>45541</v>
      </c>
      <c r="J40" s="78">
        <v>5</v>
      </c>
      <c r="M40" s="83">
        <v>45571</v>
      </c>
      <c r="N40" s="78">
        <v>7</v>
      </c>
      <c r="Q40" s="83">
        <v>45602</v>
      </c>
      <c r="R40" s="78">
        <v>3</v>
      </c>
      <c r="U40" s="83">
        <v>45632</v>
      </c>
      <c r="V40" s="78">
        <v>5</v>
      </c>
    </row>
    <row r="41" spans="1:23" x14ac:dyDescent="0.25">
      <c r="A41" s="83">
        <v>45480</v>
      </c>
      <c r="B41" s="78">
        <v>7</v>
      </c>
      <c r="E41" s="83">
        <v>45511</v>
      </c>
      <c r="F41" s="78">
        <v>3</v>
      </c>
      <c r="I41" s="83">
        <v>45542</v>
      </c>
      <c r="J41" s="78">
        <v>6</v>
      </c>
      <c r="M41" s="83">
        <v>45572</v>
      </c>
      <c r="N41" s="78">
        <v>1</v>
      </c>
      <c r="Q41" s="83">
        <v>45603</v>
      </c>
      <c r="R41" s="78">
        <v>4</v>
      </c>
      <c r="U41" s="83">
        <v>45633</v>
      </c>
      <c r="V41" s="78">
        <v>6</v>
      </c>
    </row>
    <row r="42" spans="1:23" x14ac:dyDescent="0.25">
      <c r="A42" s="83">
        <v>45481</v>
      </c>
      <c r="B42" s="78">
        <v>1</v>
      </c>
      <c r="E42" s="83">
        <v>45512</v>
      </c>
      <c r="F42" s="78">
        <v>4</v>
      </c>
      <c r="I42" s="83">
        <v>45543</v>
      </c>
      <c r="J42" s="78">
        <v>7</v>
      </c>
      <c r="M42" s="83">
        <v>45573</v>
      </c>
      <c r="N42" s="78">
        <v>2</v>
      </c>
      <c r="Q42" s="83">
        <v>45604</v>
      </c>
      <c r="R42" s="78">
        <v>5</v>
      </c>
      <c r="U42" s="83">
        <v>45634</v>
      </c>
      <c r="V42" s="78">
        <v>7</v>
      </c>
    </row>
    <row r="43" spans="1:23" x14ac:dyDescent="0.25">
      <c r="A43" s="83">
        <v>45482</v>
      </c>
      <c r="B43" s="78">
        <v>2</v>
      </c>
      <c r="E43" s="83">
        <v>45513</v>
      </c>
      <c r="F43" s="78">
        <v>5</v>
      </c>
      <c r="I43" s="83">
        <v>45544</v>
      </c>
      <c r="J43" s="78">
        <v>1</v>
      </c>
      <c r="M43" s="83">
        <v>45574</v>
      </c>
      <c r="N43" s="78">
        <v>3</v>
      </c>
      <c r="Q43" s="83">
        <v>45605</v>
      </c>
      <c r="R43" s="78">
        <v>6</v>
      </c>
      <c r="U43" s="83">
        <v>45635</v>
      </c>
      <c r="V43" s="78">
        <v>1</v>
      </c>
    </row>
    <row r="44" spans="1:23" x14ac:dyDescent="0.25">
      <c r="A44" s="83">
        <v>45483</v>
      </c>
      <c r="B44" s="78">
        <v>3</v>
      </c>
      <c r="E44" s="83">
        <v>45514</v>
      </c>
      <c r="F44" s="78">
        <v>6</v>
      </c>
      <c r="I44" s="83">
        <v>45545</v>
      </c>
      <c r="J44" s="78">
        <v>2</v>
      </c>
      <c r="M44" s="83">
        <v>45575</v>
      </c>
      <c r="N44" s="78">
        <v>4</v>
      </c>
      <c r="Q44" s="83">
        <v>45606</v>
      </c>
      <c r="R44" s="78">
        <v>7</v>
      </c>
      <c r="U44" s="83">
        <v>45636</v>
      </c>
      <c r="V44" s="78">
        <v>2</v>
      </c>
    </row>
    <row r="45" spans="1:23" x14ac:dyDescent="0.25">
      <c r="A45" s="83">
        <v>45484</v>
      </c>
      <c r="B45" s="78">
        <v>4</v>
      </c>
      <c r="E45" s="83">
        <v>45515</v>
      </c>
      <c r="F45" s="78">
        <v>7</v>
      </c>
      <c r="I45" s="83">
        <v>45546</v>
      </c>
      <c r="J45" s="78">
        <v>3</v>
      </c>
      <c r="M45" s="83">
        <v>45576</v>
      </c>
      <c r="N45" s="78">
        <v>5</v>
      </c>
      <c r="Q45" s="84">
        <v>45607</v>
      </c>
      <c r="R45" s="78">
        <v>1</v>
      </c>
      <c r="U45" s="83">
        <v>45637</v>
      </c>
      <c r="V45" s="78">
        <v>3</v>
      </c>
    </row>
    <row r="46" spans="1:23" x14ac:dyDescent="0.25">
      <c r="A46" s="83">
        <v>45485</v>
      </c>
      <c r="B46" s="78">
        <v>5</v>
      </c>
      <c r="E46" s="83">
        <v>45516</v>
      </c>
      <c r="F46" s="78">
        <v>1</v>
      </c>
      <c r="I46" s="83">
        <v>45547</v>
      </c>
      <c r="J46" s="78">
        <v>4</v>
      </c>
      <c r="M46" s="83">
        <v>45577</v>
      </c>
      <c r="N46" s="78">
        <v>6</v>
      </c>
      <c r="Q46" s="83">
        <v>45608</v>
      </c>
      <c r="R46" s="78">
        <v>2</v>
      </c>
      <c r="U46" s="83">
        <v>45638</v>
      </c>
      <c r="V46" s="78">
        <v>4</v>
      </c>
    </row>
    <row r="47" spans="1:23" x14ac:dyDescent="0.25">
      <c r="A47" s="83">
        <v>45486</v>
      </c>
      <c r="B47" s="78">
        <v>6</v>
      </c>
      <c r="E47" s="83">
        <v>45517</v>
      </c>
      <c r="F47" s="78">
        <v>2</v>
      </c>
      <c r="I47" s="83">
        <v>45548</v>
      </c>
      <c r="J47" s="78">
        <v>5</v>
      </c>
      <c r="M47" s="83">
        <v>45578</v>
      </c>
      <c r="N47" s="78">
        <v>7</v>
      </c>
      <c r="Q47" s="83">
        <v>45609</v>
      </c>
      <c r="R47" s="78">
        <v>3</v>
      </c>
      <c r="U47" s="83">
        <v>45639</v>
      </c>
      <c r="V47" s="78">
        <v>5</v>
      </c>
    </row>
    <row r="48" spans="1:23" x14ac:dyDescent="0.25">
      <c r="A48" s="84">
        <v>45487</v>
      </c>
      <c r="B48" s="78">
        <v>7</v>
      </c>
      <c r="E48" s="83">
        <v>45518</v>
      </c>
      <c r="F48" s="78">
        <v>3</v>
      </c>
      <c r="I48" s="83">
        <v>45549</v>
      </c>
      <c r="J48" s="78">
        <v>6</v>
      </c>
      <c r="M48" s="83">
        <v>45579</v>
      </c>
      <c r="N48" s="78">
        <v>1</v>
      </c>
      <c r="Q48" s="83">
        <v>45610</v>
      </c>
      <c r="R48" s="78">
        <v>4</v>
      </c>
      <c r="U48" s="83">
        <v>45640</v>
      </c>
      <c r="V48" s="78">
        <v>6</v>
      </c>
    </row>
    <row r="49" spans="1:22" x14ac:dyDescent="0.25">
      <c r="A49" s="83">
        <v>45488</v>
      </c>
      <c r="B49" s="78">
        <v>1</v>
      </c>
      <c r="E49" s="84">
        <v>45519</v>
      </c>
      <c r="F49" s="78">
        <v>4</v>
      </c>
      <c r="I49" s="83">
        <v>45550</v>
      </c>
      <c r="J49" s="78">
        <v>7</v>
      </c>
      <c r="M49" s="83">
        <v>45580</v>
      </c>
      <c r="N49" s="78">
        <v>2</v>
      </c>
      <c r="Q49" s="83">
        <v>45611</v>
      </c>
      <c r="R49" s="78">
        <v>5</v>
      </c>
      <c r="U49" s="83">
        <v>45641</v>
      </c>
      <c r="V49" s="78">
        <v>7</v>
      </c>
    </row>
    <row r="50" spans="1:22" x14ac:dyDescent="0.25">
      <c r="A50" s="83">
        <v>45489</v>
      </c>
      <c r="B50" s="78">
        <v>2</v>
      </c>
      <c r="E50" s="83">
        <v>45520</v>
      </c>
      <c r="F50" s="78">
        <v>5</v>
      </c>
      <c r="I50" s="83">
        <v>45551</v>
      </c>
      <c r="J50" s="78">
        <v>1</v>
      </c>
      <c r="M50" s="83">
        <v>45581</v>
      </c>
      <c r="N50" s="78">
        <v>3</v>
      </c>
      <c r="Q50" s="83">
        <v>45612</v>
      </c>
      <c r="R50" s="78">
        <v>6</v>
      </c>
      <c r="U50" s="83">
        <v>45642</v>
      </c>
      <c r="V50" s="78">
        <v>1</v>
      </c>
    </row>
    <row r="51" spans="1:22" x14ac:dyDescent="0.25">
      <c r="A51" s="83">
        <v>45490</v>
      </c>
      <c r="B51" s="78">
        <v>3</v>
      </c>
      <c r="E51" s="83">
        <v>45521</v>
      </c>
      <c r="F51" s="78">
        <v>6</v>
      </c>
      <c r="I51" s="83">
        <v>45552</v>
      </c>
      <c r="J51" s="78">
        <v>2</v>
      </c>
      <c r="M51" s="83">
        <v>45582</v>
      </c>
      <c r="N51" s="78">
        <v>4</v>
      </c>
      <c r="Q51" s="83">
        <v>45613</v>
      </c>
      <c r="R51" s="78">
        <v>7</v>
      </c>
      <c r="U51" s="83">
        <v>45643</v>
      </c>
      <c r="V51" s="78">
        <v>2</v>
      </c>
    </row>
    <row r="52" spans="1:22" x14ac:dyDescent="0.25">
      <c r="A52" s="83">
        <v>45491</v>
      </c>
      <c r="B52" s="78">
        <v>4</v>
      </c>
      <c r="E52" s="83">
        <v>45522</v>
      </c>
      <c r="F52" s="78">
        <v>7</v>
      </c>
      <c r="I52" s="83">
        <v>45553</v>
      </c>
      <c r="J52" s="78">
        <v>3</v>
      </c>
      <c r="M52" s="83">
        <v>45583</v>
      </c>
      <c r="N52" s="78">
        <v>5</v>
      </c>
      <c r="Q52" s="83">
        <v>45614</v>
      </c>
      <c r="R52" s="78">
        <v>1</v>
      </c>
      <c r="U52" s="83">
        <v>45644</v>
      </c>
      <c r="V52" s="78">
        <v>3</v>
      </c>
    </row>
    <row r="53" spans="1:22" x14ac:dyDescent="0.25">
      <c r="A53" s="83">
        <v>45492</v>
      </c>
      <c r="B53" s="78">
        <v>5</v>
      </c>
      <c r="E53" s="83">
        <v>45523</v>
      </c>
      <c r="F53" s="78">
        <v>1</v>
      </c>
      <c r="I53" s="83">
        <v>45554</v>
      </c>
      <c r="J53" s="78">
        <v>4</v>
      </c>
      <c r="M53" s="83">
        <v>45584</v>
      </c>
      <c r="N53" s="78">
        <v>6</v>
      </c>
      <c r="Q53" s="83">
        <v>45615</v>
      </c>
      <c r="R53" s="78">
        <v>2</v>
      </c>
      <c r="U53" s="83">
        <v>45645</v>
      </c>
      <c r="V53" s="78">
        <v>4</v>
      </c>
    </row>
    <row r="54" spans="1:22" x14ac:dyDescent="0.25">
      <c r="A54" s="83">
        <v>45493</v>
      </c>
      <c r="B54" s="78">
        <v>6</v>
      </c>
      <c r="E54" s="83">
        <v>45524</v>
      </c>
      <c r="F54" s="78">
        <v>2</v>
      </c>
      <c r="I54" s="83">
        <v>45555</v>
      </c>
      <c r="J54" s="78">
        <v>5</v>
      </c>
      <c r="M54" s="83">
        <v>45585</v>
      </c>
      <c r="N54" s="78">
        <v>7</v>
      </c>
      <c r="Q54" s="83">
        <v>45616</v>
      </c>
      <c r="R54" s="78">
        <v>3</v>
      </c>
      <c r="U54" s="83">
        <v>45646</v>
      </c>
      <c r="V54" s="78">
        <v>5</v>
      </c>
    </row>
    <row r="55" spans="1:22" x14ac:dyDescent="0.25">
      <c r="A55" s="83">
        <v>45494</v>
      </c>
      <c r="B55" s="78">
        <v>7</v>
      </c>
      <c r="E55" s="83">
        <v>45525</v>
      </c>
      <c r="F55" s="78">
        <v>3</v>
      </c>
      <c r="I55" s="83">
        <v>45556</v>
      </c>
      <c r="J55" s="78">
        <v>6</v>
      </c>
      <c r="M55" s="83">
        <v>45586</v>
      </c>
      <c r="N55" s="78">
        <v>1</v>
      </c>
      <c r="Q55" s="83">
        <v>45617</v>
      </c>
      <c r="R55" s="78">
        <v>4</v>
      </c>
      <c r="U55" s="83">
        <v>45647</v>
      </c>
      <c r="V55" s="78">
        <v>6</v>
      </c>
    </row>
    <row r="56" spans="1:22" x14ac:dyDescent="0.25">
      <c r="A56" s="83">
        <v>45495</v>
      </c>
      <c r="B56" s="78">
        <v>1</v>
      </c>
      <c r="E56" s="83">
        <v>45526</v>
      </c>
      <c r="F56" s="78">
        <v>4</v>
      </c>
      <c r="I56" s="83">
        <v>45557</v>
      </c>
      <c r="J56" s="78">
        <v>7</v>
      </c>
      <c r="M56" s="83">
        <v>45587</v>
      </c>
      <c r="N56" s="78">
        <v>2</v>
      </c>
      <c r="Q56" s="83">
        <v>45618</v>
      </c>
      <c r="R56" s="78">
        <v>5</v>
      </c>
      <c r="U56" s="83">
        <v>45648</v>
      </c>
      <c r="V56" s="78">
        <v>7</v>
      </c>
    </row>
    <row r="57" spans="1:22" x14ac:dyDescent="0.25">
      <c r="A57" s="83">
        <v>45496</v>
      </c>
      <c r="B57" s="78">
        <v>2</v>
      </c>
      <c r="E57" s="83">
        <v>45527</v>
      </c>
      <c r="F57" s="78">
        <v>5</v>
      </c>
      <c r="I57" s="83">
        <v>45558</v>
      </c>
      <c r="J57" s="78">
        <v>1</v>
      </c>
      <c r="M57" s="83">
        <v>45588</v>
      </c>
      <c r="N57" s="78">
        <v>3</v>
      </c>
      <c r="Q57" s="83">
        <v>45619</v>
      </c>
      <c r="R57" s="78">
        <v>6</v>
      </c>
      <c r="U57" s="83">
        <v>45649</v>
      </c>
      <c r="V57" s="78">
        <v>1</v>
      </c>
    </row>
    <row r="58" spans="1:22" x14ac:dyDescent="0.25">
      <c r="A58" s="83">
        <v>45497</v>
      </c>
      <c r="B58" s="78">
        <v>3</v>
      </c>
      <c r="E58" s="83">
        <v>45528</v>
      </c>
      <c r="F58" s="78">
        <v>6</v>
      </c>
      <c r="I58" s="83">
        <v>45559</v>
      </c>
      <c r="J58" s="78">
        <v>2</v>
      </c>
      <c r="M58" s="83">
        <v>45589</v>
      </c>
      <c r="N58" s="78">
        <v>4</v>
      </c>
      <c r="Q58" s="83">
        <v>45620</v>
      </c>
      <c r="R58" s="78">
        <v>7</v>
      </c>
      <c r="U58" s="83">
        <v>45650</v>
      </c>
      <c r="V58" s="78">
        <v>2</v>
      </c>
    </row>
    <row r="59" spans="1:22" x14ac:dyDescent="0.25">
      <c r="A59" s="83">
        <v>45498</v>
      </c>
      <c r="B59" s="78">
        <v>4</v>
      </c>
      <c r="E59" s="83">
        <v>45529</v>
      </c>
      <c r="F59" s="78">
        <v>7</v>
      </c>
      <c r="I59" s="83">
        <v>45560</v>
      </c>
      <c r="J59" s="78">
        <v>3</v>
      </c>
      <c r="M59" s="83">
        <v>45590</v>
      </c>
      <c r="N59" s="78">
        <v>5</v>
      </c>
      <c r="Q59" s="83">
        <v>45621</v>
      </c>
      <c r="R59" s="78">
        <v>1</v>
      </c>
      <c r="U59" s="84">
        <v>45651</v>
      </c>
      <c r="V59" s="78">
        <v>3</v>
      </c>
    </row>
    <row r="60" spans="1:22" x14ac:dyDescent="0.25">
      <c r="A60" s="83">
        <v>45499</v>
      </c>
      <c r="B60" s="78">
        <v>5</v>
      </c>
      <c r="E60" s="83">
        <v>45530</v>
      </c>
      <c r="F60" s="78">
        <v>1</v>
      </c>
      <c r="I60" s="83">
        <v>45561</v>
      </c>
      <c r="J60" s="78">
        <v>4</v>
      </c>
      <c r="M60" s="83">
        <v>45591</v>
      </c>
      <c r="N60" s="78">
        <v>6</v>
      </c>
      <c r="Q60" s="83">
        <v>45622</v>
      </c>
      <c r="R60" s="78">
        <v>2</v>
      </c>
      <c r="U60" s="83">
        <v>45652</v>
      </c>
      <c r="V60" s="78">
        <v>4</v>
      </c>
    </row>
    <row r="61" spans="1:22" x14ac:dyDescent="0.25">
      <c r="A61" s="83">
        <v>45500</v>
      </c>
      <c r="B61" s="78">
        <v>6</v>
      </c>
      <c r="E61" s="83">
        <v>45531</v>
      </c>
      <c r="F61" s="78">
        <v>2</v>
      </c>
      <c r="I61" s="83">
        <v>45562</v>
      </c>
      <c r="J61" s="78">
        <v>5</v>
      </c>
      <c r="M61" s="83">
        <v>45592</v>
      </c>
      <c r="N61" s="78">
        <v>7</v>
      </c>
      <c r="Q61" s="83">
        <v>45623</v>
      </c>
      <c r="R61" s="78">
        <v>3</v>
      </c>
      <c r="U61" s="83">
        <v>45653</v>
      </c>
      <c r="V61" s="78">
        <v>5</v>
      </c>
    </row>
    <row r="62" spans="1:22" x14ac:dyDescent="0.25">
      <c r="A62" s="83">
        <v>45501</v>
      </c>
      <c r="B62" s="78">
        <v>7</v>
      </c>
      <c r="E62" s="83">
        <v>45532</v>
      </c>
      <c r="F62" s="78">
        <v>3</v>
      </c>
      <c r="I62" s="83">
        <v>45563</v>
      </c>
      <c r="J62" s="78">
        <v>6</v>
      </c>
      <c r="M62" s="83">
        <v>45593</v>
      </c>
      <c r="N62" s="78">
        <v>1</v>
      </c>
      <c r="Q62" s="83">
        <v>45624</v>
      </c>
      <c r="R62" s="78">
        <v>4</v>
      </c>
      <c r="U62" s="83">
        <v>45654</v>
      </c>
      <c r="V62" s="78">
        <v>6</v>
      </c>
    </row>
    <row r="63" spans="1:22" x14ac:dyDescent="0.25">
      <c r="A63" s="83">
        <v>45502</v>
      </c>
      <c r="B63" s="78">
        <v>1</v>
      </c>
      <c r="E63" s="83">
        <v>45533</v>
      </c>
      <c r="F63" s="78">
        <v>4</v>
      </c>
      <c r="I63" s="83">
        <v>45564</v>
      </c>
      <c r="J63" s="78">
        <v>7</v>
      </c>
      <c r="M63" s="83">
        <v>45594</v>
      </c>
      <c r="N63" s="78">
        <v>2</v>
      </c>
      <c r="Q63" s="83">
        <v>45625</v>
      </c>
      <c r="R63" s="78">
        <v>5</v>
      </c>
      <c r="U63" s="83">
        <v>45655</v>
      </c>
      <c r="V63" s="78">
        <v>7</v>
      </c>
    </row>
    <row r="64" spans="1:22" ht="15.75" thickBot="1" x14ac:dyDescent="0.3">
      <c r="A64" s="83">
        <v>45503</v>
      </c>
      <c r="B64" s="78">
        <v>2</v>
      </c>
      <c r="E64" s="83">
        <v>45534</v>
      </c>
      <c r="F64" s="78">
        <v>5</v>
      </c>
      <c r="I64" s="85">
        <v>45565</v>
      </c>
      <c r="J64" s="79">
        <v>1</v>
      </c>
      <c r="M64" s="83">
        <v>45595</v>
      </c>
      <c r="N64" s="78">
        <v>3</v>
      </c>
      <c r="Q64" s="85">
        <v>45626</v>
      </c>
      <c r="R64" s="79">
        <v>6</v>
      </c>
      <c r="U64" s="83">
        <v>45656</v>
      </c>
      <c r="V64" s="78">
        <v>1</v>
      </c>
    </row>
    <row r="65" spans="1:22" ht="15.75" thickBot="1" x14ac:dyDescent="0.3">
      <c r="A65" s="85">
        <v>45504</v>
      </c>
      <c r="B65" s="79">
        <v>3</v>
      </c>
      <c r="E65" s="85">
        <v>45535</v>
      </c>
      <c r="F65" s="79">
        <v>6</v>
      </c>
      <c r="M65" s="85">
        <v>45596</v>
      </c>
      <c r="N65" s="79">
        <v>4</v>
      </c>
      <c r="U65" s="85">
        <v>45657</v>
      </c>
      <c r="V65" s="79">
        <v>2</v>
      </c>
    </row>
  </sheetData>
  <conditionalFormatting sqref="F2:F30 N2:N31 V2:V31 B2:B32 J2:J32 R2:R32 J35:J64 R35:R64 B35:B65 F35:F65 N35:N65 V35:V65">
    <cfRule type="containsText" dxfId="0" priority="1" operator="containsText" text="5">
      <formula>NOT(ISERROR(SEARCH("5",B2)))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FC41E-01C6-4CAA-A87C-7CA098D8D553}">
  <dimension ref="A1:A53"/>
  <sheetViews>
    <sheetView zoomScale="85" zoomScaleNormal="85" workbookViewId="0">
      <selection activeCell="C4" sqref="C4"/>
    </sheetView>
  </sheetViews>
  <sheetFormatPr baseColWidth="10" defaultRowHeight="15" x14ac:dyDescent="0.25"/>
  <sheetData>
    <row r="1" spans="1:1" x14ac:dyDescent="0.25">
      <c r="A1" t="s">
        <v>28</v>
      </c>
    </row>
    <row r="2" spans="1:1" x14ac:dyDescent="0.25">
      <c r="A2" s="63">
        <v>45296</v>
      </c>
    </row>
    <row r="3" spans="1:1" x14ac:dyDescent="0.25">
      <c r="A3" s="63">
        <f t="shared" ref="A3:A53" si="0">A2+7</f>
        <v>45303</v>
      </c>
    </row>
    <row r="4" spans="1:1" x14ac:dyDescent="0.25">
      <c r="A4" s="63">
        <f t="shared" si="0"/>
        <v>45310</v>
      </c>
    </row>
    <row r="5" spans="1:1" x14ac:dyDescent="0.25">
      <c r="A5" s="63">
        <f t="shared" si="0"/>
        <v>45317</v>
      </c>
    </row>
    <row r="6" spans="1:1" x14ac:dyDescent="0.25">
      <c r="A6" s="63">
        <f t="shared" si="0"/>
        <v>45324</v>
      </c>
    </row>
    <row r="7" spans="1:1" x14ac:dyDescent="0.25">
      <c r="A7" s="63">
        <f t="shared" si="0"/>
        <v>45331</v>
      </c>
    </row>
    <row r="8" spans="1:1" x14ac:dyDescent="0.25">
      <c r="A8" s="63">
        <f t="shared" si="0"/>
        <v>45338</v>
      </c>
    </row>
    <row r="9" spans="1:1" x14ac:dyDescent="0.25">
      <c r="A9" s="63">
        <f t="shared" si="0"/>
        <v>45345</v>
      </c>
    </row>
    <row r="10" spans="1:1" x14ac:dyDescent="0.25">
      <c r="A10" s="63">
        <f t="shared" si="0"/>
        <v>45352</v>
      </c>
    </row>
    <row r="11" spans="1:1" x14ac:dyDescent="0.25">
      <c r="A11" s="63">
        <f t="shared" si="0"/>
        <v>45359</v>
      </c>
    </row>
    <row r="12" spans="1:1" x14ac:dyDescent="0.25">
      <c r="A12" s="63">
        <f t="shared" si="0"/>
        <v>45366</v>
      </c>
    </row>
    <row r="13" spans="1:1" x14ac:dyDescent="0.25">
      <c r="A13" s="63">
        <f t="shared" si="0"/>
        <v>45373</v>
      </c>
    </row>
    <row r="14" spans="1:1" x14ac:dyDescent="0.25">
      <c r="A14" s="63">
        <f t="shared" si="0"/>
        <v>45380</v>
      </c>
    </row>
    <row r="15" spans="1:1" x14ac:dyDescent="0.25">
      <c r="A15" s="63">
        <f t="shared" si="0"/>
        <v>45387</v>
      </c>
    </row>
    <row r="16" spans="1:1" x14ac:dyDescent="0.25">
      <c r="A16" s="63">
        <f t="shared" si="0"/>
        <v>45394</v>
      </c>
    </row>
    <row r="17" spans="1:1" x14ac:dyDescent="0.25">
      <c r="A17" s="63">
        <f t="shared" si="0"/>
        <v>45401</v>
      </c>
    </row>
    <row r="18" spans="1:1" x14ac:dyDescent="0.25">
      <c r="A18" s="63">
        <f t="shared" si="0"/>
        <v>45408</v>
      </c>
    </row>
    <row r="19" spans="1:1" x14ac:dyDescent="0.25">
      <c r="A19" s="64">
        <f t="shared" si="0"/>
        <v>45415</v>
      </c>
    </row>
    <row r="20" spans="1:1" x14ac:dyDescent="0.25">
      <c r="A20" s="64">
        <f t="shared" si="0"/>
        <v>45422</v>
      </c>
    </row>
    <row r="21" spans="1:1" x14ac:dyDescent="0.25">
      <c r="A21" s="64">
        <f t="shared" si="0"/>
        <v>45429</v>
      </c>
    </row>
    <row r="22" spans="1:1" x14ac:dyDescent="0.25">
      <c r="A22" s="64">
        <f t="shared" si="0"/>
        <v>45436</v>
      </c>
    </row>
    <row r="23" spans="1:1" x14ac:dyDescent="0.25">
      <c r="A23" s="64">
        <f t="shared" si="0"/>
        <v>45443</v>
      </c>
    </row>
    <row r="24" spans="1:1" x14ac:dyDescent="0.25">
      <c r="A24" s="63">
        <f t="shared" si="0"/>
        <v>45450</v>
      </c>
    </row>
    <row r="25" spans="1:1" x14ac:dyDescent="0.25">
      <c r="A25" s="63">
        <f t="shared" si="0"/>
        <v>45457</v>
      </c>
    </row>
    <row r="26" spans="1:1" x14ac:dyDescent="0.25">
      <c r="A26" s="63">
        <f t="shared" si="0"/>
        <v>45464</v>
      </c>
    </row>
    <row r="27" spans="1:1" x14ac:dyDescent="0.25">
      <c r="A27" s="63">
        <f t="shared" si="0"/>
        <v>45471</v>
      </c>
    </row>
    <row r="28" spans="1:1" x14ac:dyDescent="0.25">
      <c r="A28" s="63">
        <f t="shared" si="0"/>
        <v>45478</v>
      </c>
    </row>
    <row r="29" spans="1:1" x14ac:dyDescent="0.25">
      <c r="A29" s="63">
        <f t="shared" si="0"/>
        <v>45485</v>
      </c>
    </row>
    <row r="30" spans="1:1" x14ac:dyDescent="0.25">
      <c r="A30" s="63">
        <f t="shared" si="0"/>
        <v>45492</v>
      </c>
    </row>
    <row r="31" spans="1:1" x14ac:dyDescent="0.25">
      <c r="A31" s="63">
        <f t="shared" si="0"/>
        <v>45499</v>
      </c>
    </row>
    <row r="32" spans="1:1" x14ac:dyDescent="0.25">
      <c r="A32" s="63">
        <f t="shared" si="0"/>
        <v>45506</v>
      </c>
    </row>
    <row r="33" spans="1:1" x14ac:dyDescent="0.25">
      <c r="A33" s="63">
        <f t="shared" si="0"/>
        <v>45513</v>
      </c>
    </row>
    <row r="34" spans="1:1" x14ac:dyDescent="0.25">
      <c r="A34" s="63">
        <f t="shared" si="0"/>
        <v>45520</v>
      </c>
    </row>
    <row r="35" spans="1:1" x14ac:dyDescent="0.25">
      <c r="A35" s="63">
        <f t="shared" si="0"/>
        <v>45527</v>
      </c>
    </row>
    <row r="36" spans="1:1" x14ac:dyDescent="0.25">
      <c r="A36" s="63">
        <f t="shared" si="0"/>
        <v>45534</v>
      </c>
    </row>
    <row r="37" spans="1:1" x14ac:dyDescent="0.25">
      <c r="A37" s="63">
        <f t="shared" si="0"/>
        <v>45541</v>
      </c>
    </row>
    <row r="38" spans="1:1" x14ac:dyDescent="0.25">
      <c r="A38" s="63">
        <f t="shared" si="0"/>
        <v>45548</v>
      </c>
    </row>
    <row r="39" spans="1:1" x14ac:dyDescent="0.25">
      <c r="A39" s="63">
        <f t="shared" si="0"/>
        <v>45555</v>
      </c>
    </row>
    <row r="40" spans="1:1" x14ac:dyDescent="0.25">
      <c r="A40" s="63">
        <f t="shared" si="0"/>
        <v>45562</v>
      </c>
    </row>
    <row r="41" spans="1:1" x14ac:dyDescent="0.25">
      <c r="A41" s="63">
        <f t="shared" si="0"/>
        <v>45569</v>
      </c>
    </row>
    <row r="42" spans="1:1" x14ac:dyDescent="0.25">
      <c r="A42" s="63">
        <f t="shared" si="0"/>
        <v>45576</v>
      </c>
    </row>
    <row r="43" spans="1:1" x14ac:dyDescent="0.25">
      <c r="A43" s="63">
        <f t="shared" si="0"/>
        <v>45583</v>
      </c>
    </row>
    <row r="44" spans="1:1" x14ac:dyDescent="0.25">
      <c r="A44" s="63">
        <f t="shared" si="0"/>
        <v>45590</v>
      </c>
    </row>
    <row r="45" spans="1:1" x14ac:dyDescent="0.25">
      <c r="A45" s="63">
        <f t="shared" si="0"/>
        <v>45597</v>
      </c>
    </row>
    <row r="46" spans="1:1" x14ac:dyDescent="0.25">
      <c r="A46" s="63">
        <f t="shared" si="0"/>
        <v>45604</v>
      </c>
    </row>
    <row r="47" spans="1:1" x14ac:dyDescent="0.25">
      <c r="A47" s="63">
        <f t="shared" si="0"/>
        <v>45611</v>
      </c>
    </row>
    <row r="48" spans="1:1" x14ac:dyDescent="0.25">
      <c r="A48" s="63">
        <f t="shared" si="0"/>
        <v>45618</v>
      </c>
    </row>
    <row r="49" spans="1:1" x14ac:dyDescent="0.25">
      <c r="A49" s="63">
        <f t="shared" si="0"/>
        <v>45625</v>
      </c>
    </row>
    <row r="50" spans="1:1" x14ac:dyDescent="0.25">
      <c r="A50" s="63">
        <f t="shared" si="0"/>
        <v>45632</v>
      </c>
    </row>
    <row r="51" spans="1:1" x14ac:dyDescent="0.25">
      <c r="A51" s="63">
        <f t="shared" si="0"/>
        <v>45639</v>
      </c>
    </row>
    <row r="52" spans="1:1" x14ac:dyDescent="0.25">
      <c r="A52" s="63">
        <f t="shared" si="0"/>
        <v>45646</v>
      </c>
    </row>
    <row r="53" spans="1:1" x14ac:dyDescent="0.25">
      <c r="A53" s="63">
        <f t="shared" si="0"/>
        <v>45653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Calendrier</vt:lpstr>
      <vt:lpstr>Vendredis</vt:lpstr>
      <vt:lpstr>Feuil1!ANNEE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Delaye</dc:creator>
  <cp:lastModifiedBy>Nathan Delaye</cp:lastModifiedBy>
  <dcterms:created xsi:type="dcterms:W3CDTF">2024-05-29T12:46:35Z</dcterms:created>
  <dcterms:modified xsi:type="dcterms:W3CDTF">2024-05-29T13:51:08Z</dcterms:modified>
</cp:coreProperties>
</file>