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05" windowWidth="15195" windowHeight="7935"/>
  </bookViews>
  <sheets>
    <sheet name="FACTURE" sheetId="1" r:id="rId1"/>
    <sheet name="PRODUIT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0" i="1"/>
  <c r="C23"/>
  <c r="C28"/>
  <c r="C29"/>
  <c r="C26"/>
  <c r="C16"/>
  <c r="C17"/>
  <c r="C18"/>
  <c r="C19"/>
  <c r="C21"/>
  <c r="C25"/>
  <c r="C27"/>
  <c r="C30"/>
  <c r="C24"/>
  <c r="C22"/>
  <c r="C20"/>
  <c r="C15"/>
  <c r="C14"/>
  <c r="F28"/>
  <c r="F29"/>
  <c r="F16"/>
  <c r="F17"/>
  <c r="F18"/>
  <c r="F19"/>
  <c r="F20"/>
  <c r="F21"/>
  <c r="F22"/>
  <c r="F23"/>
  <c r="F24"/>
  <c r="F25"/>
  <c r="F26"/>
  <c r="F27"/>
  <c r="F35" l="1"/>
  <c r="F31" s="1"/>
  <c r="F33" s="1"/>
  <c r="C40"/>
</calcChain>
</file>

<file path=xl/sharedStrings.xml><?xml version="1.0" encoding="utf-8"?>
<sst xmlns="http://schemas.openxmlformats.org/spreadsheetml/2006/main" count="24" uniqueCount="24">
  <si>
    <t>DATE</t>
  </si>
  <si>
    <t>CODE.ART</t>
  </si>
  <si>
    <t>DESIGNATION</t>
  </si>
  <si>
    <t>QTITE</t>
  </si>
  <si>
    <t>PUTTC</t>
  </si>
  <si>
    <t>PTOTAL</t>
  </si>
  <si>
    <t>TOTAL  HT</t>
  </si>
  <si>
    <t>TVA(18%)</t>
  </si>
  <si>
    <t>TOTAL TTC</t>
  </si>
  <si>
    <t>COD PROD</t>
  </si>
  <si>
    <t>PROD</t>
  </si>
  <si>
    <t>TABLE</t>
  </si>
  <si>
    <t>CHAISE</t>
  </si>
  <si>
    <t>FAUTEUIL</t>
  </si>
  <si>
    <t>TABLEAU</t>
  </si>
  <si>
    <t>PORTE</t>
  </si>
  <si>
    <t>CHAISE ROULANT</t>
  </si>
  <si>
    <t>JHJ</t>
  </si>
  <si>
    <t>KJKJ</t>
  </si>
  <si>
    <t>YUYT</t>
  </si>
  <si>
    <t>JHJH</t>
  </si>
  <si>
    <t>OOI</t>
  </si>
  <si>
    <t>KLK</t>
  </si>
  <si>
    <t>no_facture</t>
  </si>
</sst>
</file>

<file path=xl/styles.xml><?xml version="1.0" encoding="utf-8"?>
<styleSheet xmlns="http://schemas.openxmlformats.org/spreadsheetml/2006/main">
  <numFmts count="1">
    <numFmt numFmtId="164" formatCode="#,##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9:F40"/>
  <sheetViews>
    <sheetView tabSelected="1" topLeftCell="A7" workbookViewId="0">
      <selection activeCell="C9" sqref="C9"/>
    </sheetView>
  </sheetViews>
  <sheetFormatPr baseColWidth="10" defaultRowHeight="15"/>
  <cols>
    <col min="3" max="3" width="21.85546875" customWidth="1"/>
  </cols>
  <sheetData>
    <row r="9" spans="2:6">
      <c r="C9" s="1" t="s">
        <v>23</v>
      </c>
      <c r="D9" s="1"/>
    </row>
    <row r="10" spans="2:6">
      <c r="C10" s="1" t="s">
        <v>0</v>
      </c>
      <c r="D10" s="3">
        <f ca="1">TODAY()</f>
        <v>40578</v>
      </c>
    </row>
    <row r="13" spans="2:6"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</row>
    <row r="14" spans="2:6">
      <c r="B14" s="1">
        <v>12</v>
      </c>
      <c r="C14" s="1" t="str">
        <f>IF(B14="","",VLOOKUP(B14,PRODUIT!B4:C16,2,0))</f>
        <v>KLK</v>
      </c>
      <c r="D14" s="1"/>
      <c r="E14" s="1"/>
      <c r="F14" s="1"/>
    </row>
    <row r="15" spans="2:6">
      <c r="B15" s="1">
        <v>3</v>
      </c>
      <c r="C15" s="1" t="str">
        <f>IF(B15="","",VLOOKUP(B15,PRODUIT!B5:C17,2,0))</f>
        <v>FAUTEUIL</v>
      </c>
      <c r="D15" s="1"/>
      <c r="E15" s="1"/>
      <c r="F15" s="1"/>
    </row>
    <row r="16" spans="2:6">
      <c r="B16" s="1">
        <v>8</v>
      </c>
      <c r="C16" s="1" t="str">
        <f>IF(B16="","",VLOOKUP(B16,PRODUIT!B5:C16,2,0))</f>
        <v>KJKJ</v>
      </c>
      <c r="D16" s="1">
        <v>3000</v>
      </c>
      <c r="E16" s="1">
        <v>18.66</v>
      </c>
      <c r="F16" s="2">
        <f t="shared" ref="F16:F29" si="0">D16*E16</f>
        <v>55980</v>
      </c>
    </row>
    <row r="17" spans="2:6">
      <c r="B17" s="1">
        <v>5</v>
      </c>
      <c r="C17" s="1" t="str">
        <f>IF(B17="","",VLOOKUP(B17,PRODUIT!B5:C16,2,0))</f>
        <v>PORTE</v>
      </c>
      <c r="D17" s="1">
        <v>2500</v>
      </c>
      <c r="E17" s="1">
        <v>12.2</v>
      </c>
      <c r="F17" s="2">
        <f t="shared" si="0"/>
        <v>30500</v>
      </c>
    </row>
    <row r="18" spans="2:6">
      <c r="B18" s="1">
        <v>6</v>
      </c>
      <c r="C18" s="1" t="str">
        <f>IF(B18="","",VLOOKUP(B18,PRODUIT!B5:C16,2,0))</f>
        <v>CHAISE ROULANT</v>
      </c>
      <c r="D18" s="1"/>
      <c r="E18" s="1"/>
      <c r="F18" s="1">
        <f t="shared" si="0"/>
        <v>0</v>
      </c>
    </row>
    <row r="19" spans="2:6">
      <c r="B19" s="1">
        <v>5</v>
      </c>
      <c r="C19" s="1" t="str">
        <f>IF(B19="","",VLOOKUP(B19,PRODUIT!B5:C16,2,0))</f>
        <v>PORTE</v>
      </c>
      <c r="D19" s="1"/>
      <c r="E19" s="1"/>
      <c r="F19" s="1">
        <f t="shared" si="0"/>
        <v>0</v>
      </c>
    </row>
    <row r="20" spans="2:6">
      <c r="B20" s="1">
        <v>4</v>
      </c>
      <c r="C20" s="1" t="str">
        <f>IF(B20="","",VLOOKUP(B20,PRODUIT!B5:C16,2,0))</f>
        <v>TABLEAU</v>
      </c>
      <c r="D20" s="1"/>
      <c r="E20" s="1"/>
      <c r="F20" s="1">
        <f t="shared" si="0"/>
        <v>0</v>
      </c>
    </row>
    <row r="21" spans="2:6">
      <c r="B21" s="1">
        <v>9</v>
      </c>
      <c r="C21" s="1" t="str">
        <f>IF(B21="","",VLOOKUP(B21,PRODUIT!B5:C16,2,0))</f>
        <v>YUYT</v>
      </c>
      <c r="D21" s="1"/>
      <c r="E21" s="1"/>
      <c r="F21" s="1">
        <f t="shared" si="0"/>
        <v>0</v>
      </c>
    </row>
    <row r="22" spans="2:6">
      <c r="B22" s="1">
        <v>8</v>
      </c>
      <c r="C22" s="1" t="str">
        <f>IF(B22="","",VLOOKUP(B22,PRODUIT!B5:C16,2,0))</f>
        <v>KJKJ</v>
      </c>
      <c r="D22" s="1"/>
      <c r="E22" s="1"/>
      <c r="F22" s="1">
        <f t="shared" si="0"/>
        <v>0</v>
      </c>
    </row>
    <row r="23" spans="2:6">
      <c r="B23" s="1">
        <v>12</v>
      </c>
      <c r="C23" s="1" t="str">
        <f>IF(B23="","",VLOOKUP(B23,PRODUIT!B5:C16,2,0))</f>
        <v>KLK</v>
      </c>
      <c r="D23" s="1"/>
      <c r="E23" s="1"/>
      <c r="F23" s="1">
        <f t="shared" si="0"/>
        <v>0</v>
      </c>
    </row>
    <row r="24" spans="2:6">
      <c r="B24" s="1">
        <v>12</v>
      </c>
      <c r="C24" s="1" t="str">
        <f>IF(B24="","",VLOOKUP(B24,PRODUIT!B7:C18,2,0))</f>
        <v>KLK</v>
      </c>
      <c r="D24" s="1"/>
      <c r="E24" s="1"/>
      <c r="F24" s="1">
        <f t="shared" si="0"/>
        <v>0</v>
      </c>
    </row>
    <row r="25" spans="2:6">
      <c r="B25" s="1">
        <v>12</v>
      </c>
      <c r="C25" s="1" t="str">
        <f>IF(B25="","",VLOOKUP(B25,PRODUIT!B5:C16,2,0))</f>
        <v>KLK</v>
      </c>
      <c r="D25" s="1"/>
      <c r="E25" s="1"/>
      <c r="F25" s="1">
        <f t="shared" si="0"/>
        <v>0</v>
      </c>
    </row>
    <row r="26" spans="2:6">
      <c r="B26" s="1">
        <v>9</v>
      </c>
      <c r="C26" s="1" t="str">
        <f>IF(B26="","",VLOOKUP(B26,PRODUIT!B5:C16,2,0))</f>
        <v>YUYT</v>
      </c>
      <c r="D26" s="1"/>
      <c r="E26" s="1"/>
      <c r="F26" s="1">
        <f t="shared" si="0"/>
        <v>0</v>
      </c>
    </row>
    <row r="27" spans="2:6">
      <c r="B27" s="1">
        <v>1</v>
      </c>
      <c r="C27" s="1" t="str">
        <f>IF(B27="","",VLOOKUP(B27,PRODUIT!B5:C16,2,0))</f>
        <v>TABLE</v>
      </c>
      <c r="D27" s="1"/>
      <c r="E27" s="1"/>
      <c r="F27" s="1">
        <f t="shared" si="0"/>
        <v>0</v>
      </c>
    </row>
    <row r="28" spans="2:6">
      <c r="B28" s="1">
        <v>12</v>
      </c>
      <c r="C28" s="1" t="str">
        <f>IF(B28="","",VLOOKUP(B28,PRODUIT!B5:C16,2,0))</f>
        <v>KLK</v>
      </c>
      <c r="D28" s="1"/>
      <c r="E28" s="1"/>
      <c r="F28" s="1">
        <f t="shared" si="0"/>
        <v>0</v>
      </c>
    </row>
    <row r="29" spans="2:6">
      <c r="B29" s="1">
        <v>12</v>
      </c>
      <c r="C29" s="1" t="str">
        <f>IF(B29="","",VLOOKUP(B29,PRODUIT!B5:C16,2,0))</f>
        <v>KLK</v>
      </c>
      <c r="D29" s="1"/>
      <c r="E29" s="1"/>
      <c r="F29" s="1">
        <f t="shared" si="0"/>
        <v>0</v>
      </c>
    </row>
    <row r="30" spans="2:6">
      <c r="B30" s="1">
        <v>1</v>
      </c>
      <c r="C30" s="1" t="str">
        <f>IF(B30="","",VLOOKUP(B30,PRODUIT!B5:C16,2,0))</f>
        <v>TABLE</v>
      </c>
      <c r="D30" s="1"/>
      <c r="E30" s="1"/>
      <c r="F30" s="1"/>
    </row>
    <row r="31" spans="2:6">
      <c r="B31" s="1"/>
      <c r="C31" s="1"/>
      <c r="D31" s="1" t="s">
        <v>6</v>
      </c>
      <c r="E31" s="1"/>
      <c r="F31" s="2">
        <f>F35/1.18</f>
        <v>73288.135593220344</v>
      </c>
    </row>
    <row r="32" spans="2:6">
      <c r="B32" s="1"/>
      <c r="C32" s="1"/>
      <c r="D32" s="1"/>
      <c r="E32" s="1"/>
      <c r="F32" s="1"/>
    </row>
    <row r="33" spans="2:6">
      <c r="B33" s="1"/>
      <c r="C33" s="1"/>
      <c r="D33" s="1" t="s">
        <v>7</v>
      </c>
      <c r="E33" s="1"/>
      <c r="F33" s="2">
        <f>F31*18%</f>
        <v>13191.864406779661</v>
      </c>
    </row>
    <row r="34" spans="2:6">
      <c r="B34" s="1"/>
      <c r="C34" s="1"/>
      <c r="D34" s="1"/>
      <c r="E34" s="1"/>
      <c r="F34" s="1"/>
    </row>
    <row r="35" spans="2:6">
      <c r="B35" s="1"/>
      <c r="C35" s="1"/>
      <c r="D35" s="1" t="s">
        <v>8</v>
      </c>
      <c r="E35" s="1"/>
      <c r="F35" s="2">
        <f>SUM(F14:F29)</f>
        <v>86480</v>
      </c>
    </row>
    <row r="36" spans="2:6">
      <c r="B36" s="1"/>
      <c r="C36" s="1"/>
      <c r="D36" s="1"/>
      <c r="E36" s="1"/>
      <c r="F36" s="1"/>
    </row>
    <row r="40" spans="2:6">
      <c r="C40" t="str">
        <f>_xll.NBTEXTE(F35,6,0,"millimes","dinars")</f>
        <v>Quatre-vingt-six mille quatre cent quatre-vingts dinars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C16"/>
  <sheetViews>
    <sheetView workbookViewId="0">
      <selection activeCell="B26" sqref="B26"/>
    </sheetView>
  </sheetViews>
  <sheetFormatPr baseColWidth="10" defaultRowHeight="15"/>
  <sheetData>
    <row r="4" spans="2:3">
      <c r="B4" s="1" t="s">
        <v>9</v>
      </c>
      <c r="C4" s="1" t="s">
        <v>10</v>
      </c>
    </row>
    <row r="5" spans="2:3">
      <c r="B5" s="1">
        <v>1</v>
      </c>
      <c r="C5" s="1" t="s">
        <v>11</v>
      </c>
    </row>
    <row r="6" spans="2:3">
      <c r="B6" s="1">
        <v>2</v>
      </c>
      <c r="C6" s="1" t="s">
        <v>12</v>
      </c>
    </row>
    <row r="7" spans="2:3">
      <c r="B7" s="1">
        <v>3</v>
      </c>
      <c r="C7" s="1" t="s">
        <v>13</v>
      </c>
    </row>
    <row r="8" spans="2:3">
      <c r="B8" s="1">
        <v>4</v>
      </c>
      <c r="C8" s="1" t="s">
        <v>14</v>
      </c>
    </row>
    <row r="9" spans="2:3">
      <c r="B9" s="1">
        <v>5</v>
      </c>
      <c r="C9" s="1" t="s">
        <v>15</v>
      </c>
    </row>
    <row r="10" spans="2:3">
      <c r="B10" s="1">
        <v>6</v>
      </c>
      <c r="C10" s="1" t="s">
        <v>16</v>
      </c>
    </row>
    <row r="11" spans="2:3">
      <c r="B11" s="1">
        <v>7</v>
      </c>
      <c r="C11" s="1" t="s">
        <v>17</v>
      </c>
    </row>
    <row r="12" spans="2:3">
      <c r="B12" s="1">
        <v>8</v>
      </c>
      <c r="C12" s="1" t="s">
        <v>18</v>
      </c>
    </row>
    <row r="13" spans="2:3">
      <c r="B13" s="1">
        <v>9</v>
      </c>
      <c r="C13" s="1" t="s">
        <v>19</v>
      </c>
    </row>
    <row r="14" spans="2:3">
      <c r="B14" s="1">
        <v>10</v>
      </c>
      <c r="C14" s="1" t="s">
        <v>20</v>
      </c>
    </row>
    <row r="15" spans="2:3">
      <c r="B15" s="1">
        <v>11</v>
      </c>
      <c r="C15" s="1" t="s">
        <v>21</v>
      </c>
    </row>
    <row r="16" spans="2:3">
      <c r="B16" s="1">
        <v>12</v>
      </c>
      <c r="C16" s="1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PRODUIT</vt:lpstr>
      <vt:lpstr>Feuil3</vt:lpstr>
    </vt:vector>
  </TitlesOfParts>
  <Company>Zimen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Zimen</dc:creator>
  <cp:lastModifiedBy>Zimen</cp:lastModifiedBy>
  <cp:lastPrinted>2011-02-04T08:41:54Z</cp:lastPrinted>
  <dcterms:created xsi:type="dcterms:W3CDTF">2011-01-04T13:35:57Z</dcterms:created>
  <dcterms:modified xsi:type="dcterms:W3CDTF">2011-02-04T10:24:25Z</dcterms:modified>
</cp:coreProperties>
</file>