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28515" windowHeight="13110" activeTab="1"/>
  </bookViews>
  <sheets>
    <sheet name="Fichier de base" sheetId="1" r:id="rId1"/>
    <sheet name="Fichier de base_Bis" sheetId="2" r:id="rId2"/>
    <sheet name="Fichier de base_fini" sheetId="3" r:id="rId3"/>
  </sheets>
  <calcPr calcId="125725"/>
</workbook>
</file>

<file path=xl/calcChain.xml><?xml version="1.0" encoding="utf-8"?>
<calcChain xmlns="http://schemas.openxmlformats.org/spreadsheetml/2006/main">
  <c r="G26" i="3"/>
  <c r="E26"/>
  <c r="D26"/>
  <c r="J25"/>
  <c r="M25" s="1"/>
  <c r="H25"/>
  <c r="N25" s="1"/>
  <c r="J24"/>
  <c r="M24" s="1"/>
  <c r="H24"/>
  <c r="O24" s="1"/>
  <c r="J23"/>
  <c r="M23" s="1"/>
  <c r="H23"/>
  <c r="O23" s="1"/>
  <c r="J22"/>
  <c r="I22" s="1"/>
  <c r="H22"/>
  <c r="O22" s="1"/>
  <c r="J21"/>
  <c r="M21" s="1"/>
  <c r="H21"/>
  <c r="N21" s="1"/>
  <c r="M20"/>
  <c r="J20"/>
  <c r="H20"/>
  <c r="N19"/>
  <c r="M19"/>
  <c r="J19"/>
  <c r="I19" s="1"/>
  <c r="H19"/>
  <c r="O19" s="1"/>
  <c r="J18"/>
  <c r="I18" s="1"/>
  <c r="H18"/>
  <c r="O18" s="1"/>
  <c r="J17"/>
  <c r="M17" s="1"/>
  <c r="H17"/>
  <c r="N17" s="1"/>
  <c r="O16"/>
  <c r="J16"/>
  <c r="M16" s="1"/>
  <c r="H16"/>
  <c r="I16" s="1"/>
  <c r="J15"/>
  <c r="M15" s="1"/>
  <c r="H15"/>
  <c r="O15" s="1"/>
  <c r="J14"/>
  <c r="M14" s="1"/>
  <c r="H14"/>
  <c r="O14" s="1"/>
  <c r="J13"/>
  <c r="M13" s="1"/>
  <c r="H13"/>
  <c r="N13" s="1"/>
  <c r="O12"/>
  <c r="N12"/>
  <c r="M12"/>
  <c r="J12"/>
  <c r="H12"/>
  <c r="M11"/>
  <c r="J11"/>
  <c r="I11"/>
  <c r="H11"/>
  <c r="O11" s="1"/>
  <c r="J10"/>
  <c r="I10" s="1"/>
  <c r="H10"/>
  <c r="O10" s="1"/>
  <c r="J9"/>
  <c r="M9" s="1"/>
  <c r="H9"/>
  <c r="I9" s="1"/>
  <c r="M8"/>
  <c r="J8"/>
  <c r="H8"/>
  <c r="N8" s="1"/>
  <c r="N7"/>
  <c r="J7"/>
  <c r="M7" s="1"/>
  <c r="I7"/>
  <c r="H7"/>
  <c r="O7" s="1"/>
  <c r="J6"/>
  <c r="I6" s="1"/>
  <c r="H6"/>
  <c r="O6" s="1"/>
  <c r="J5"/>
  <c r="M5" s="1"/>
  <c r="H5"/>
  <c r="M4"/>
  <c r="J4"/>
  <c r="H4"/>
  <c r="I4" s="1"/>
  <c r="N3"/>
  <c r="M3"/>
  <c r="J3"/>
  <c r="H3"/>
  <c r="I3" s="1"/>
  <c r="H3" i="2"/>
  <c r="N3" s="1"/>
  <c r="J3"/>
  <c r="M3" s="1"/>
  <c r="O3"/>
  <c r="H4"/>
  <c r="J4"/>
  <c r="M4" s="1"/>
  <c r="O4"/>
  <c r="H5"/>
  <c r="O5" s="1"/>
  <c r="J5"/>
  <c r="M5" s="1"/>
  <c r="H6"/>
  <c r="O6" s="1"/>
  <c r="J6"/>
  <c r="M6"/>
  <c r="H7"/>
  <c r="N7" s="1"/>
  <c r="J7"/>
  <c r="M7" s="1"/>
  <c r="H8"/>
  <c r="I8" s="1"/>
  <c r="J8"/>
  <c r="M8" s="1"/>
  <c r="H9"/>
  <c r="O9" s="1"/>
  <c r="J9"/>
  <c r="M9" s="1"/>
  <c r="H10"/>
  <c r="O10" s="1"/>
  <c r="J10"/>
  <c r="M10"/>
  <c r="H11"/>
  <c r="J11"/>
  <c r="M11" s="1"/>
  <c r="N11"/>
  <c r="O11"/>
  <c r="H12"/>
  <c r="J12"/>
  <c r="M12" s="1"/>
  <c r="N12"/>
  <c r="O12"/>
  <c r="H13"/>
  <c r="O13" s="1"/>
  <c r="I13"/>
  <c r="J13"/>
  <c r="M13" s="1"/>
  <c r="N13"/>
  <c r="H14"/>
  <c r="O14" s="1"/>
  <c r="J14"/>
  <c r="M14" s="1"/>
  <c r="H15"/>
  <c r="I15" s="1"/>
  <c r="J15"/>
  <c r="M15" s="1"/>
  <c r="N15"/>
  <c r="O15"/>
  <c r="H16"/>
  <c r="I16" s="1"/>
  <c r="J16"/>
  <c r="M16" s="1"/>
  <c r="N16"/>
  <c r="H17"/>
  <c r="O17" s="1"/>
  <c r="J17"/>
  <c r="M17" s="1"/>
  <c r="H18"/>
  <c r="O18" s="1"/>
  <c r="J18"/>
  <c r="M18" s="1"/>
  <c r="H19"/>
  <c r="I19" s="1"/>
  <c r="J19"/>
  <c r="M19" s="1"/>
  <c r="H20"/>
  <c r="I20" s="1"/>
  <c r="J20"/>
  <c r="M20" s="1"/>
  <c r="H21"/>
  <c r="O21" s="1"/>
  <c r="J21"/>
  <c r="M21" s="1"/>
  <c r="H22"/>
  <c r="O22" s="1"/>
  <c r="J22"/>
  <c r="M22" s="1"/>
  <c r="H23"/>
  <c r="I23" s="1"/>
  <c r="J23"/>
  <c r="M23" s="1"/>
  <c r="N23"/>
  <c r="H24"/>
  <c r="I24" s="1"/>
  <c r="J24"/>
  <c r="M24" s="1"/>
  <c r="N24"/>
  <c r="O24"/>
  <c r="H25"/>
  <c r="O25" s="1"/>
  <c r="J25"/>
  <c r="M25" s="1"/>
  <c r="D26"/>
  <c r="E26"/>
  <c r="G26"/>
  <c r="N20" l="1"/>
  <c r="I5"/>
  <c r="I25"/>
  <c r="O20"/>
  <c r="I12"/>
  <c r="N9"/>
  <c r="O7"/>
  <c r="N5"/>
  <c r="N25"/>
  <c r="O23"/>
  <c r="I21"/>
  <c r="O16"/>
  <c r="I4"/>
  <c r="I9"/>
  <c r="N19"/>
  <c r="N8"/>
  <c r="O19"/>
  <c r="I17"/>
  <c r="I11"/>
  <c r="O8"/>
  <c r="N4"/>
  <c r="P19" i="3"/>
  <c r="O8"/>
  <c r="N15"/>
  <c r="I23"/>
  <c r="P22" s="1"/>
  <c r="I20"/>
  <c r="I8"/>
  <c r="I15"/>
  <c r="I5"/>
  <c r="P3" s="1"/>
  <c r="N16"/>
  <c r="I24"/>
  <c r="O4"/>
  <c r="I12"/>
  <c r="P6" s="1"/>
  <c r="N23"/>
  <c r="H26"/>
  <c r="N4"/>
  <c r="N11"/>
  <c r="O20"/>
  <c r="I14"/>
  <c r="O17"/>
  <c r="O25"/>
  <c r="N6"/>
  <c r="N10"/>
  <c r="N14"/>
  <c r="N18"/>
  <c r="O5"/>
  <c r="O9"/>
  <c r="O13"/>
  <c r="O21"/>
  <c r="N5"/>
  <c r="N9"/>
  <c r="N22"/>
  <c r="O3"/>
  <c r="M6"/>
  <c r="M10"/>
  <c r="I13"/>
  <c r="I17"/>
  <c r="M18"/>
  <c r="I21"/>
  <c r="M22"/>
  <c r="I25"/>
  <c r="N20"/>
  <c r="N24"/>
  <c r="M26" i="2"/>
  <c r="I14"/>
  <c r="N21"/>
  <c r="N17"/>
  <c r="I7"/>
  <c r="I3"/>
  <c r="I22"/>
  <c r="I10"/>
  <c r="I6"/>
  <c r="I18"/>
  <c r="H26"/>
  <c r="N22"/>
  <c r="N18"/>
  <c r="N14"/>
  <c r="N10"/>
  <c r="N6"/>
  <c r="P13" i="3" l="1"/>
  <c r="M26"/>
</calcChain>
</file>

<file path=xl/comments1.xml><?xml version="1.0" encoding="utf-8"?>
<comments xmlns="http://schemas.openxmlformats.org/spreadsheetml/2006/main">
  <authors>
    <author>Kevin Perrenod</author>
  </authors>
  <commentList>
    <comment ref="P3" authorId="0">
      <text>
        <r>
          <rPr>
            <b/>
            <sz val="9"/>
            <color indexed="81"/>
            <rFont val="Tahoma"/>
            <family val="2"/>
          </rPr>
          <t>Somme variant en fonction de l'épaisseur de ligne 30 pour avoir une somme sur la même unité</t>
        </r>
      </text>
    </comment>
  </commentList>
</comments>
</file>

<file path=xl/sharedStrings.xml><?xml version="1.0" encoding="utf-8"?>
<sst xmlns="http://schemas.openxmlformats.org/spreadsheetml/2006/main" count="343" uniqueCount="55">
  <si>
    <t>Récapitulatif des déperditions par local</t>
  </si>
  <si>
    <t>Bâtiment</t>
  </si>
  <si>
    <t>Zone</t>
  </si>
  <si>
    <t>Groupe</t>
  </si>
  <si>
    <t>Unité</t>
  </si>
  <si>
    <t>Local</t>
  </si>
  <si>
    <t>Surface (m²)</t>
  </si>
  <si>
    <t>Volume (m³)</t>
  </si>
  <si>
    <t>T intérieure hiver</t>
  </si>
  <si>
    <t>T soufflage</t>
  </si>
  <si>
    <t>Transmission (a)</t>
  </si>
  <si>
    <t>Infiltration (b)</t>
  </si>
  <si>
    <t>Ventilation (c)</t>
  </si>
  <si>
    <t>Dans locaux (d)</t>
  </si>
  <si>
    <t>Dans CTA (e)</t>
  </si>
  <si>
    <t>Totales (f=a+b+c=d+e)</t>
  </si>
  <si>
    <t>Surpuissance (g)</t>
  </si>
  <si>
    <t>Puissance totale(h=f+g)</t>
  </si>
  <si>
    <t>Préchauffage (i)</t>
  </si>
  <si>
    <t>Charge locaux (j=f-i)</t>
  </si>
  <si>
    <t>Puissance locaux (k=j+g)</t>
  </si>
  <si>
    <t>T2 101</t>
  </si>
  <si>
    <t>Séjour avec kitchenette</t>
  </si>
  <si>
    <t xml:space="preserve"> - </t>
  </si>
  <si>
    <t>Chambre</t>
  </si>
  <si>
    <t>Salle de bains avec WC</t>
  </si>
  <si>
    <t>T3 111</t>
  </si>
  <si>
    <t>Séjour</t>
  </si>
  <si>
    <t>Cuisine</t>
  </si>
  <si>
    <t>W.C.</t>
  </si>
  <si>
    <t>Chambre 1</t>
  </si>
  <si>
    <t>Chambre 2</t>
  </si>
  <si>
    <t>Dégagement</t>
  </si>
  <si>
    <t>T3 112</t>
  </si>
  <si>
    <t>T2 113</t>
  </si>
  <si>
    <t>T3 123</t>
  </si>
  <si>
    <t>Total</t>
  </si>
  <si>
    <t>Ptot [W]</t>
  </si>
  <si>
    <t>Punit [W]</t>
  </si>
  <si>
    <t>Référence</t>
  </si>
  <si>
    <t>Nombre</t>
  </si>
  <si>
    <t>[W]</t>
  </si>
  <si>
    <t>[°C]</t>
  </si>
  <si>
    <t>[m³]</t>
  </si>
  <si>
    <t>[m²]</t>
  </si>
  <si>
    <t>Tot</t>
  </si>
  <si>
    <t>Ratio W/m³</t>
  </si>
  <si>
    <t>Ratio W/m²</t>
  </si>
  <si>
    <t>Radiateur</t>
  </si>
  <si>
    <t>Régime</t>
  </si>
  <si>
    <t>P/Rad</t>
  </si>
  <si>
    <t xml:space="preserve">Majoration </t>
  </si>
  <si>
    <t>Déperditions</t>
  </si>
  <si>
    <t>Volume</t>
  </si>
  <si>
    <t>Surface</t>
  </si>
</sst>
</file>

<file path=xl/styles.xml><?xml version="1.0" encoding="utf-8"?>
<styleSheet xmlns="http://schemas.openxmlformats.org/spreadsheetml/2006/main">
  <numFmts count="1">
    <numFmt numFmtId="164" formatCode="0.0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0" fontId="16" fillId="0" borderId="0" xfId="0" applyFont="1"/>
    <xf numFmtId="1" fontId="16" fillId="0" borderId="0" xfId="0" applyNumberFormat="1" applyFont="1"/>
    <xf numFmtId="0" fontId="0" fillId="0" borderId="10" xfId="0" applyBorder="1"/>
    <xf numFmtId="164" fontId="0" fillId="0" borderId="10" xfId="0" applyNumberFormat="1" applyBorder="1"/>
    <xf numFmtId="1" fontId="0" fillId="0" borderId="10" xfId="0" applyNumberFormat="1" applyBorder="1"/>
    <xf numFmtId="0" fontId="16" fillId="33" borderId="10" xfId="0" applyFont="1" applyFill="1" applyBorder="1"/>
    <xf numFmtId="0" fontId="16" fillId="33" borderId="11" xfId="0" applyFont="1" applyFill="1" applyBorder="1" applyAlignment="1">
      <alignment horizontal="center" vertical="center"/>
    </xf>
    <xf numFmtId="0" fontId="16" fillId="33" borderId="10" xfId="0" applyFont="1" applyFill="1" applyBorder="1" applyAlignment="1">
      <alignment horizontal="center" vertical="center"/>
    </xf>
    <xf numFmtId="0" fontId="16" fillId="33" borderId="12" xfId="0" applyFont="1" applyFill="1" applyBorder="1"/>
    <xf numFmtId="0" fontId="16" fillId="33" borderId="13" xfId="0" applyFont="1" applyFill="1" applyBorder="1" applyAlignment="1">
      <alignment horizontal="center" vertical="center"/>
    </xf>
    <xf numFmtId="0" fontId="16" fillId="33" borderId="14" xfId="0" applyFont="1" applyFill="1" applyBorder="1" applyAlignment="1">
      <alignment horizontal="center" vertical="center"/>
    </xf>
    <xf numFmtId="0" fontId="16" fillId="33" borderId="14" xfId="0" applyFont="1" applyFill="1" applyBorder="1"/>
    <xf numFmtId="0" fontId="16" fillId="33" borderId="15" xfId="0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T26"/>
  <sheetViews>
    <sheetView workbookViewId="0"/>
  </sheetViews>
  <sheetFormatPr baseColWidth="10" defaultRowHeight="15"/>
  <sheetData>
    <row r="2" spans="1:20">
      <c r="A2" t="s">
        <v>0</v>
      </c>
    </row>
    <row r="3" spans="1:20">
      <c r="A3" t="s">
        <v>1</v>
      </c>
      <c r="B3" t="s">
        <v>2</v>
      </c>
      <c r="C3" t="s">
        <v>3</v>
      </c>
      <c r="D3" t="s">
        <v>4</v>
      </c>
      <c r="E3" t="s">
        <v>5</v>
      </c>
      <c r="F3" t="s">
        <v>6</v>
      </c>
      <c r="G3" t="s">
        <v>7</v>
      </c>
      <c r="H3" t="s">
        <v>8</v>
      </c>
      <c r="I3" t="s">
        <v>9</v>
      </c>
      <c r="J3" t="s">
        <v>10</v>
      </c>
      <c r="K3" t="s">
        <v>11</v>
      </c>
      <c r="L3" t="s">
        <v>12</v>
      </c>
      <c r="M3" t="s">
        <v>13</v>
      </c>
      <c r="N3" t="s">
        <v>14</v>
      </c>
      <c r="O3" t="s">
        <v>15</v>
      </c>
      <c r="P3" t="s">
        <v>16</v>
      </c>
      <c r="Q3" t="s">
        <v>17</v>
      </c>
      <c r="R3" t="s">
        <v>18</v>
      </c>
      <c r="S3" t="s">
        <v>19</v>
      </c>
      <c r="T3" t="s">
        <v>20</v>
      </c>
    </row>
    <row r="4" spans="1:20">
      <c r="A4" t="s">
        <v>1</v>
      </c>
      <c r="B4" t="s">
        <v>2</v>
      </c>
      <c r="C4" t="s">
        <v>3</v>
      </c>
      <c r="D4" t="s">
        <v>21</v>
      </c>
      <c r="E4" t="s">
        <v>22</v>
      </c>
      <c r="F4">
        <v>26.42</v>
      </c>
      <c r="G4">
        <v>66.05</v>
      </c>
      <c r="H4">
        <v>19</v>
      </c>
      <c r="I4" t="s">
        <v>23</v>
      </c>
      <c r="J4">
        <v>711</v>
      </c>
      <c r="K4">
        <v>26</v>
      </c>
      <c r="L4">
        <v>129</v>
      </c>
      <c r="M4">
        <v>867</v>
      </c>
      <c r="N4">
        <v>0</v>
      </c>
      <c r="O4">
        <v>867</v>
      </c>
      <c r="P4">
        <v>0</v>
      </c>
      <c r="Q4">
        <v>867</v>
      </c>
      <c r="R4">
        <v>0</v>
      </c>
      <c r="S4">
        <v>867</v>
      </c>
      <c r="T4">
        <v>867</v>
      </c>
    </row>
    <row r="5" spans="1:20">
      <c r="A5" t="s">
        <v>1</v>
      </c>
      <c r="B5" t="s">
        <v>2</v>
      </c>
      <c r="C5" t="s">
        <v>3</v>
      </c>
      <c r="D5" t="s">
        <v>21</v>
      </c>
      <c r="E5" t="s">
        <v>24</v>
      </c>
      <c r="F5">
        <v>15.07</v>
      </c>
      <c r="G5">
        <v>37.67</v>
      </c>
      <c r="H5">
        <v>19</v>
      </c>
      <c r="I5" t="s">
        <v>23</v>
      </c>
      <c r="J5">
        <v>350</v>
      </c>
      <c r="K5">
        <v>17</v>
      </c>
      <c r="L5">
        <v>266</v>
      </c>
      <c r="M5">
        <v>633</v>
      </c>
      <c r="N5">
        <v>0</v>
      </c>
      <c r="O5">
        <v>633</v>
      </c>
      <c r="P5">
        <v>0</v>
      </c>
      <c r="Q5">
        <v>633</v>
      </c>
      <c r="R5">
        <v>0</v>
      </c>
      <c r="S5">
        <v>633</v>
      </c>
      <c r="T5">
        <v>633</v>
      </c>
    </row>
    <row r="6" spans="1:20">
      <c r="A6" t="s">
        <v>1</v>
      </c>
      <c r="B6" t="s">
        <v>2</v>
      </c>
      <c r="C6" t="s">
        <v>3</v>
      </c>
      <c r="D6" t="s">
        <v>21</v>
      </c>
      <c r="E6" t="s">
        <v>25</v>
      </c>
      <c r="F6">
        <v>5.72</v>
      </c>
      <c r="G6">
        <v>14.3</v>
      </c>
      <c r="H6">
        <v>22</v>
      </c>
      <c r="I6" t="s">
        <v>23</v>
      </c>
      <c r="J6">
        <v>222</v>
      </c>
      <c r="K6">
        <v>8</v>
      </c>
      <c r="L6">
        <v>0</v>
      </c>
      <c r="M6">
        <v>230</v>
      </c>
      <c r="N6">
        <v>0</v>
      </c>
      <c r="O6">
        <v>230</v>
      </c>
      <c r="P6">
        <v>0</v>
      </c>
      <c r="Q6">
        <v>230</v>
      </c>
      <c r="R6">
        <v>0</v>
      </c>
      <c r="S6">
        <v>230</v>
      </c>
      <c r="T6">
        <v>230</v>
      </c>
    </row>
    <row r="7" spans="1:20">
      <c r="A7" t="s">
        <v>1</v>
      </c>
      <c r="B7" t="s">
        <v>2</v>
      </c>
      <c r="C7" t="s">
        <v>3</v>
      </c>
      <c r="D7" t="s">
        <v>26</v>
      </c>
      <c r="E7" t="s">
        <v>27</v>
      </c>
      <c r="F7">
        <v>25.85</v>
      </c>
      <c r="G7">
        <v>64.63</v>
      </c>
      <c r="H7">
        <v>19</v>
      </c>
      <c r="I7" t="s">
        <v>23</v>
      </c>
      <c r="J7">
        <v>787</v>
      </c>
      <c r="K7">
        <v>48</v>
      </c>
      <c r="L7">
        <v>215</v>
      </c>
      <c r="M7">
        <v>1050</v>
      </c>
      <c r="N7">
        <v>0</v>
      </c>
      <c r="O7">
        <v>1050</v>
      </c>
      <c r="P7">
        <v>0</v>
      </c>
      <c r="Q7">
        <v>1050</v>
      </c>
      <c r="R7">
        <v>0</v>
      </c>
      <c r="S7">
        <v>1050</v>
      </c>
      <c r="T7">
        <v>1050</v>
      </c>
    </row>
    <row r="8" spans="1:20">
      <c r="A8" t="s">
        <v>1</v>
      </c>
      <c r="B8" t="s">
        <v>2</v>
      </c>
      <c r="C8" t="s">
        <v>3</v>
      </c>
      <c r="D8" t="s">
        <v>26</v>
      </c>
      <c r="E8" t="s">
        <v>28</v>
      </c>
      <c r="F8">
        <v>6.81</v>
      </c>
      <c r="G8">
        <v>17.02</v>
      </c>
      <c r="H8">
        <v>19</v>
      </c>
      <c r="I8" t="s">
        <v>23</v>
      </c>
      <c r="J8">
        <v>308</v>
      </c>
      <c r="K8">
        <v>17</v>
      </c>
      <c r="L8">
        <v>0</v>
      </c>
      <c r="M8">
        <v>325</v>
      </c>
      <c r="N8">
        <v>0</v>
      </c>
      <c r="O8">
        <v>325</v>
      </c>
      <c r="P8">
        <v>0</v>
      </c>
      <c r="Q8">
        <v>325</v>
      </c>
      <c r="R8">
        <v>0</v>
      </c>
      <c r="S8">
        <v>325</v>
      </c>
      <c r="T8">
        <v>325</v>
      </c>
    </row>
    <row r="9" spans="1:20">
      <c r="A9" t="s">
        <v>1</v>
      </c>
      <c r="B9" t="s">
        <v>2</v>
      </c>
      <c r="C9" t="s">
        <v>3</v>
      </c>
      <c r="D9" t="s">
        <v>26</v>
      </c>
      <c r="E9" t="s">
        <v>29</v>
      </c>
      <c r="F9">
        <v>2.85</v>
      </c>
      <c r="G9">
        <v>7.12</v>
      </c>
      <c r="H9">
        <v>19</v>
      </c>
      <c r="I9" t="s">
        <v>23</v>
      </c>
      <c r="J9">
        <v>109</v>
      </c>
      <c r="K9">
        <v>3</v>
      </c>
      <c r="L9">
        <v>0</v>
      </c>
      <c r="M9">
        <v>112</v>
      </c>
      <c r="N9">
        <v>0</v>
      </c>
      <c r="O9">
        <v>112</v>
      </c>
      <c r="P9">
        <v>0</v>
      </c>
      <c r="Q9">
        <v>112</v>
      </c>
      <c r="R9">
        <v>0</v>
      </c>
      <c r="S9">
        <v>112</v>
      </c>
      <c r="T9">
        <v>112</v>
      </c>
    </row>
    <row r="10" spans="1:20">
      <c r="A10" t="s">
        <v>1</v>
      </c>
      <c r="B10" t="s">
        <v>2</v>
      </c>
      <c r="C10" t="s">
        <v>3</v>
      </c>
      <c r="D10" t="s">
        <v>26</v>
      </c>
      <c r="E10" t="s">
        <v>30</v>
      </c>
      <c r="F10">
        <v>11.39</v>
      </c>
      <c r="G10">
        <v>28.48</v>
      </c>
      <c r="H10">
        <v>19</v>
      </c>
      <c r="I10" t="s">
        <v>23</v>
      </c>
      <c r="J10">
        <v>178</v>
      </c>
      <c r="K10">
        <v>13</v>
      </c>
      <c r="L10">
        <v>156</v>
      </c>
      <c r="M10">
        <v>347</v>
      </c>
      <c r="N10">
        <v>0</v>
      </c>
      <c r="O10">
        <v>347</v>
      </c>
      <c r="P10">
        <v>0</v>
      </c>
      <c r="Q10">
        <v>347</v>
      </c>
      <c r="R10">
        <v>0</v>
      </c>
      <c r="S10">
        <v>347</v>
      </c>
      <c r="T10">
        <v>347</v>
      </c>
    </row>
    <row r="11" spans="1:20">
      <c r="A11" t="s">
        <v>1</v>
      </c>
      <c r="B11" t="s">
        <v>2</v>
      </c>
      <c r="C11" t="s">
        <v>3</v>
      </c>
      <c r="D11" t="s">
        <v>26</v>
      </c>
      <c r="E11" t="s">
        <v>31</v>
      </c>
      <c r="F11">
        <v>11.31</v>
      </c>
      <c r="G11">
        <v>28.28</v>
      </c>
      <c r="H11">
        <v>19</v>
      </c>
      <c r="I11" t="s">
        <v>23</v>
      </c>
      <c r="J11">
        <v>275</v>
      </c>
      <c r="K11">
        <v>20</v>
      </c>
      <c r="L11">
        <v>156</v>
      </c>
      <c r="M11">
        <v>451</v>
      </c>
      <c r="N11">
        <v>0</v>
      </c>
      <c r="O11">
        <v>451</v>
      </c>
      <c r="P11">
        <v>0</v>
      </c>
      <c r="Q11">
        <v>451</v>
      </c>
      <c r="R11">
        <v>0</v>
      </c>
      <c r="S11">
        <v>451</v>
      </c>
      <c r="T11">
        <v>451</v>
      </c>
    </row>
    <row r="12" spans="1:20">
      <c r="A12" t="s">
        <v>1</v>
      </c>
      <c r="B12" t="s">
        <v>2</v>
      </c>
      <c r="C12" t="s">
        <v>3</v>
      </c>
      <c r="D12" t="s">
        <v>26</v>
      </c>
      <c r="E12" t="s">
        <v>25</v>
      </c>
      <c r="F12">
        <v>3.35</v>
      </c>
      <c r="G12">
        <v>8.3699999999999992</v>
      </c>
      <c r="H12">
        <v>22</v>
      </c>
      <c r="I12" t="s">
        <v>23</v>
      </c>
      <c r="J12">
        <v>106</v>
      </c>
      <c r="K12">
        <v>5</v>
      </c>
      <c r="L12">
        <v>0</v>
      </c>
      <c r="M12">
        <v>111</v>
      </c>
      <c r="N12">
        <v>0</v>
      </c>
      <c r="O12">
        <v>111</v>
      </c>
      <c r="P12">
        <v>0</v>
      </c>
      <c r="Q12">
        <v>111</v>
      </c>
      <c r="R12">
        <v>0</v>
      </c>
      <c r="S12">
        <v>111</v>
      </c>
      <c r="T12">
        <v>111</v>
      </c>
    </row>
    <row r="13" spans="1:20">
      <c r="A13" t="s">
        <v>1</v>
      </c>
      <c r="B13" t="s">
        <v>2</v>
      </c>
      <c r="C13" t="s">
        <v>3</v>
      </c>
      <c r="D13" t="s">
        <v>26</v>
      </c>
      <c r="E13" t="s">
        <v>32</v>
      </c>
      <c r="F13">
        <v>12.09</v>
      </c>
      <c r="G13">
        <v>30.23</v>
      </c>
      <c r="H13">
        <v>19</v>
      </c>
      <c r="I13" t="s">
        <v>23</v>
      </c>
      <c r="J13">
        <v>517</v>
      </c>
      <c r="K13">
        <v>45</v>
      </c>
      <c r="L13">
        <v>0</v>
      </c>
      <c r="M13">
        <v>562</v>
      </c>
      <c r="N13">
        <v>0</v>
      </c>
      <c r="O13">
        <v>562</v>
      </c>
      <c r="P13">
        <v>0</v>
      </c>
      <c r="Q13">
        <v>562</v>
      </c>
      <c r="R13">
        <v>0</v>
      </c>
      <c r="S13">
        <v>562</v>
      </c>
      <c r="T13">
        <v>562</v>
      </c>
    </row>
    <row r="14" spans="1:20">
      <c r="A14" t="s">
        <v>1</v>
      </c>
      <c r="B14" t="s">
        <v>2</v>
      </c>
      <c r="C14" t="s">
        <v>3</v>
      </c>
      <c r="D14" t="s">
        <v>33</v>
      </c>
      <c r="E14" t="s">
        <v>22</v>
      </c>
      <c r="F14">
        <v>36.76</v>
      </c>
      <c r="G14">
        <v>91.9</v>
      </c>
      <c r="H14">
        <v>19</v>
      </c>
      <c r="I14" t="s">
        <v>23</v>
      </c>
      <c r="J14">
        <v>1489</v>
      </c>
      <c r="K14">
        <v>56</v>
      </c>
      <c r="L14">
        <v>215</v>
      </c>
      <c r="M14">
        <v>1760</v>
      </c>
      <c r="N14">
        <v>0</v>
      </c>
      <c r="O14">
        <v>1760</v>
      </c>
      <c r="P14">
        <v>0</v>
      </c>
      <c r="Q14">
        <v>1760</v>
      </c>
      <c r="R14">
        <v>0</v>
      </c>
      <c r="S14">
        <v>1760</v>
      </c>
      <c r="T14">
        <v>1760</v>
      </c>
    </row>
    <row r="15" spans="1:20">
      <c r="A15" t="s">
        <v>1</v>
      </c>
      <c r="B15" t="s">
        <v>2</v>
      </c>
      <c r="C15" t="s">
        <v>3</v>
      </c>
      <c r="D15" t="s">
        <v>33</v>
      </c>
      <c r="E15" t="s">
        <v>29</v>
      </c>
      <c r="F15">
        <v>2.3199999999999998</v>
      </c>
      <c r="G15">
        <v>5.8</v>
      </c>
      <c r="H15">
        <v>19</v>
      </c>
      <c r="I15" t="s">
        <v>23</v>
      </c>
      <c r="J15">
        <v>46</v>
      </c>
      <c r="K15">
        <v>1</v>
      </c>
      <c r="L15">
        <v>0</v>
      </c>
      <c r="M15">
        <v>46</v>
      </c>
      <c r="N15">
        <v>0</v>
      </c>
      <c r="O15">
        <v>46</v>
      </c>
      <c r="P15">
        <v>0</v>
      </c>
      <c r="Q15">
        <v>46</v>
      </c>
      <c r="R15">
        <v>0</v>
      </c>
      <c r="S15">
        <v>46</v>
      </c>
      <c r="T15">
        <v>46</v>
      </c>
    </row>
    <row r="16" spans="1:20">
      <c r="A16" t="s">
        <v>1</v>
      </c>
      <c r="B16" t="s">
        <v>2</v>
      </c>
      <c r="C16" t="s">
        <v>3</v>
      </c>
      <c r="D16" t="s">
        <v>33</v>
      </c>
      <c r="E16" t="s">
        <v>30</v>
      </c>
      <c r="F16">
        <v>12.65</v>
      </c>
      <c r="G16">
        <v>31.62</v>
      </c>
      <c r="H16">
        <v>19</v>
      </c>
      <c r="I16" t="s">
        <v>23</v>
      </c>
      <c r="J16">
        <v>275</v>
      </c>
      <c r="K16">
        <v>20</v>
      </c>
      <c r="L16">
        <v>156</v>
      </c>
      <c r="M16">
        <v>452</v>
      </c>
      <c r="N16">
        <v>0</v>
      </c>
      <c r="O16">
        <v>452</v>
      </c>
      <c r="P16">
        <v>0</v>
      </c>
      <c r="Q16">
        <v>452</v>
      </c>
      <c r="R16">
        <v>0</v>
      </c>
      <c r="S16">
        <v>452</v>
      </c>
      <c r="T16">
        <v>452</v>
      </c>
    </row>
    <row r="17" spans="1:20">
      <c r="A17" t="s">
        <v>1</v>
      </c>
      <c r="B17" t="s">
        <v>2</v>
      </c>
      <c r="C17" t="s">
        <v>3</v>
      </c>
      <c r="D17" t="s">
        <v>33</v>
      </c>
      <c r="E17" t="s">
        <v>31</v>
      </c>
      <c r="F17">
        <v>13.6</v>
      </c>
      <c r="G17">
        <v>34</v>
      </c>
      <c r="H17">
        <v>19</v>
      </c>
      <c r="I17" t="s">
        <v>23</v>
      </c>
      <c r="J17">
        <v>266</v>
      </c>
      <c r="K17">
        <v>22</v>
      </c>
      <c r="L17">
        <v>156</v>
      </c>
      <c r="M17">
        <v>445</v>
      </c>
      <c r="N17">
        <v>0</v>
      </c>
      <c r="O17">
        <v>445</v>
      </c>
      <c r="P17">
        <v>0</v>
      </c>
      <c r="Q17">
        <v>445</v>
      </c>
      <c r="R17">
        <v>0</v>
      </c>
      <c r="S17">
        <v>445</v>
      </c>
      <c r="T17">
        <v>445</v>
      </c>
    </row>
    <row r="18" spans="1:20">
      <c r="A18" t="s">
        <v>1</v>
      </c>
      <c r="B18" t="s">
        <v>2</v>
      </c>
      <c r="C18" t="s">
        <v>3</v>
      </c>
      <c r="D18" t="s">
        <v>33</v>
      </c>
      <c r="E18" t="s">
        <v>25</v>
      </c>
      <c r="F18">
        <v>6.04</v>
      </c>
      <c r="G18">
        <v>15.1</v>
      </c>
      <c r="H18">
        <v>22</v>
      </c>
      <c r="I18" t="s">
        <v>23</v>
      </c>
      <c r="J18">
        <v>162</v>
      </c>
      <c r="K18">
        <v>8</v>
      </c>
      <c r="L18">
        <v>0</v>
      </c>
      <c r="M18">
        <v>170</v>
      </c>
      <c r="N18">
        <v>0</v>
      </c>
      <c r="O18">
        <v>170</v>
      </c>
      <c r="P18">
        <v>0</v>
      </c>
      <c r="Q18">
        <v>170</v>
      </c>
      <c r="R18">
        <v>0</v>
      </c>
      <c r="S18">
        <v>170</v>
      </c>
      <c r="T18">
        <v>170</v>
      </c>
    </row>
    <row r="19" spans="1:20">
      <c r="A19" t="s">
        <v>1</v>
      </c>
      <c r="B19" t="s">
        <v>2</v>
      </c>
      <c r="C19" t="s">
        <v>3</v>
      </c>
      <c r="D19" t="s">
        <v>33</v>
      </c>
      <c r="E19" t="s">
        <v>32</v>
      </c>
      <c r="F19">
        <v>4.4000000000000004</v>
      </c>
      <c r="G19">
        <v>11</v>
      </c>
      <c r="H19">
        <v>19</v>
      </c>
      <c r="I19" t="s">
        <v>23</v>
      </c>
      <c r="J19">
        <v>41</v>
      </c>
      <c r="K19">
        <v>3</v>
      </c>
      <c r="L19">
        <v>0</v>
      </c>
      <c r="M19">
        <v>44</v>
      </c>
      <c r="N19">
        <v>0</v>
      </c>
      <c r="O19">
        <v>44</v>
      </c>
      <c r="P19">
        <v>0</v>
      </c>
      <c r="Q19">
        <v>44</v>
      </c>
      <c r="R19">
        <v>0</v>
      </c>
      <c r="S19">
        <v>44</v>
      </c>
      <c r="T19">
        <v>44</v>
      </c>
    </row>
    <row r="20" spans="1:20">
      <c r="A20" t="s">
        <v>1</v>
      </c>
      <c r="B20" t="s">
        <v>2</v>
      </c>
      <c r="C20" t="s">
        <v>3</v>
      </c>
      <c r="D20" t="s">
        <v>34</v>
      </c>
      <c r="E20" t="s">
        <v>22</v>
      </c>
      <c r="F20">
        <v>35.200000000000003</v>
      </c>
      <c r="G20">
        <v>88</v>
      </c>
      <c r="H20">
        <v>19</v>
      </c>
      <c r="I20" t="s">
        <v>23</v>
      </c>
      <c r="J20">
        <v>1325</v>
      </c>
      <c r="K20">
        <v>41</v>
      </c>
      <c r="L20">
        <v>129</v>
      </c>
      <c r="M20">
        <v>1495</v>
      </c>
      <c r="N20">
        <v>0</v>
      </c>
      <c r="O20">
        <v>1495</v>
      </c>
      <c r="P20">
        <v>0</v>
      </c>
      <c r="Q20">
        <v>1495</v>
      </c>
      <c r="R20">
        <v>0</v>
      </c>
      <c r="S20">
        <v>1495</v>
      </c>
      <c r="T20">
        <v>1495</v>
      </c>
    </row>
    <row r="21" spans="1:20">
      <c r="A21" t="s">
        <v>1</v>
      </c>
      <c r="B21" t="s">
        <v>2</v>
      </c>
      <c r="C21" t="s">
        <v>3</v>
      </c>
      <c r="D21" t="s">
        <v>34</v>
      </c>
      <c r="E21" t="s">
        <v>24</v>
      </c>
      <c r="F21">
        <v>9.94</v>
      </c>
      <c r="G21">
        <v>24.85</v>
      </c>
      <c r="H21">
        <v>19</v>
      </c>
      <c r="I21" t="s">
        <v>23</v>
      </c>
      <c r="J21">
        <v>363</v>
      </c>
      <c r="K21">
        <v>11</v>
      </c>
      <c r="L21">
        <v>266</v>
      </c>
      <c r="M21">
        <v>639</v>
      </c>
      <c r="N21">
        <v>0</v>
      </c>
      <c r="O21">
        <v>639</v>
      </c>
      <c r="P21">
        <v>0</v>
      </c>
      <c r="Q21">
        <v>639</v>
      </c>
      <c r="R21">
        <v>0</v>
      </c>
      <c r="S21">
        <v>639</v>
      </c>
      <c r="T21">
        <v>639</v>
      </c>
    </row>
    <row r="22" spans="1:20">
      <c r="A22" t="s">
        <v>1</v>
      </c>
      <c r="B22" t="s">
        <v>2</v>
      </c>
      <c r="C22" t="s">
        <v>3</v>
      </c>
      <c r="D22" t="s">
        <v>34</v>
      </c>
      <c r="E22" t="s">
        <v>25</v>
      </c>
      <c r="F22">
        <v>3.71</v>
      </c>
      <c r="G22">
        <v>9.2799999999999994</v>
      </c>
      <c r="H22">
        <v>22</v>
      </c>
      <c r="I22" t="s">
        <v>23</v>
      </c>
      <c r="J22">
        <v>215</v>
      </c>
      <c r="K22">
        <v>4</v>
      </c>
      <c r="L22">
        <v>0</v>
      </c>
      <c r="M22">
        <v>219</v>
      </c>
      <c r="N22">
        <v>0</v>
      </c>
      <c r="O22">
        <v>219</v>
      </c>
      <c r="P22">
        <v>0</v>
      </c>
      <c r="Q22">
        <v>219</v>
      </c>
      <c r="R22">
        <v>0</v>
      </c>
      <c r="S22">
        <v>219</v>
      </c>
      <c r="T22">
        <v>219</v>
      </c>
    </row>
    <row r="23" spans="1:20">
      <c r="A23" t="s">
        <v>1</v>
      </c>
      <c r="B23" t="s">
        <v>2</v>
      </c>
      <c r="C23" t="s">
        <v>3</v>
      </c>
      <c r="D23" t="s">
        <v>35</v>
      </c>
      <c r="E23" t="s">
        <v>22</v>
      </c>
      <c r="F23">
        <v>36.18</v>
      </c>
      <c r="G23">
        <v>90.45</v>
      </c>
      <c r="H23">
        <v>19</v>
      </c>
      <c r="I23" t="s">
        <v>23</v>
      </c>
      <c r="J23">
        <v>682</v>
      </c>
      <c r="K23">
        <v>71</v>
      </c>
      <c r="L23">
        <v>184</v>
      </c>
      <c r="M23">
        <v>938</v>
      </c>
      <c r="N23">
        <v>0</v>
      </c>
      <c r="O23">
        <v>938</v>
      </c>
      <c r="P23">
        <v>0</v>
      </c>
      <c r="Q23">
        <v>938</v>
      </c>
      <c r="R23">
        <v>0</v>
      </c>
      <c r="S23">
        <v>938</v>
      </c>
      <c r="T23">
        <v>938</v>
      </c>
    </row>
    <row r="24" spans="1:20">
      <c r="A24" t="s">
        <v>1</v>
      </c>
      <c r="B24" t="s">
        <v>2</v>
      </c>
      <c r="C24" t="s">
        <v>3</v>
      </c>
      <c r="D24" t="s">
        <v>35</v>
      </c>
      <c r="E24" t="s">
        <v>31</v>
      </c>
      <c r="F24">
        <v>10.3</v>
      </c>
      <c r="G24">
        <v>25.75</v>
      </c>
      <c r="H24">
        <v>19</v>
      </c>
      <c r="I24" t="s">
        <v>23</v>
      </c>
      <c r="J24">
        <v>237</v>
      </c>
      <c r="K24">
        <v>18</v>
      </c>
      <c r="L24">
        <v>134</v>
      </c>
      <c r="M24">
        <v>389</v>
      </c>
      <c r="N24">
        <v>0</v>
      </c>
      <c r="O24">
        <v>389</v>
      </c>
      <c r="P24">
        <v>0</v>
      </c>
      <c r="Q24">
        <v>389</v>
      </c>
      <c r="R24">
        <v>0</v>
      </c>
      <c r="S24">
        <v>389</v>
      </c>
      <c r="T24">
        <v>389</v>
      </c>
    </row>
    <row r="25" spans="1:20">
      <c r="A25" t="s">
        <v>1</v>
      </c>
      <c r="B25" t="s">
        <v>2</v>
      </c>
      <c r="C25" t="s">
        <v>3</v>
      </c>
      <c r="D25" t="s">
        <v>35</v>
      </c>
      <c r="E25" t="s">
        <v>30</v>
      </c>
      <c r="F25">
        <v>9.06</v>
      </c>
      <c r="G25">
        <v>22.65</v>
      </c>
      <c r="H25">
        <v>19</v>
      </c>
      <c r="I25" t="s">
        <v>23</v>
      </c>
      <c r="J25">
        <v>261</v>
      </c>
      <c r="K25">
        <v>18</v>
      </c>
      <c r="L25">
        <v>134</v>
      </c>
      <c r="M25">
        <v>413</v>
      </c>
      <c r="N25">
        <v>0</v>
      </c>
      <c r="O25">
        <v>413</v>
      </c>
      <c r="P25">
        <v>0</v>
      </c>
      <c r="Q25">
        <v>413</v>
      </c>
      <c r="R25">
        <v>0</v>
      </c>
      <c r="S25">
        <v>413</v>
      </c>
      <c r="T25">
        <v>413</v>
      </c>
    </row>
    <row r="26" spans="1:20">
      <c r="A26" t="s">
        <v>1</v>
      </c>
      <c r="B26" t="s">
        <v>2</v>
      </c>
      <c r="C26" t="s">
        <v>3</v>
      </c>
      <c r="D26" t="s">
        <v>35</v>
      </c>
      <c r="E26" t="s">
        <v>25</v>
      </c>
      <c r="F26">
        <v>3.71</v>
      </c>
      <c r="G26">
        <v>9.2799999999999994</v>
      </c>
      <c r="H26">
        <v>22</v>
      </c>
      <c r="I26" t="s">
        <v>23</v>
      </c>
      <c r="J26">
        <v>131</v>
      </c>
      <c r="K26">
        <v>5</v>
      </c>
      <c r="L26">
        <v>0</v>
      </c>
      <c r="M26">
        <v>136</v>
      </c>
      <c r="N26">
        <v>0</v>
      </c>
      <c r="O26">
        <v>136</v>
      </c>
      <c r="P26">
        <v>0</v>
      </c>
      <c r="Q26">
        <v>136</v>
      </c>
      <c r="R26">
        <v>0</v>
      </c>
      <c r="S26">
        <v>136</v>
      </c>
      <c r="T26">
        <v>136</v>
      </c>
    </row>
  </sheetData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26"/>
  <sheetViews>
    <sheetView tabSelected="1" workbookViewId="0">
      <selection sqref="A1:XFD1"/>
    </sheetView>
  </sheetViews>
  <sheetFormatPr baseColWidth="10" defaultRowHeight="15"/>
  <cols>
    <col min="1" max="1" width="17.28515625" style="1" bestFit="1" customWidth="1"/>
    <col min="2" max="2" width="23.85546875" style="1" bestFit="1" customWidth="1"/>
    <col min="3" max="3" width="36.42578125" bestFit="1" customWidth="1"/>
    <col min="4" max="4" width="11.85546875" bestFit="1" customWidth="1"/>
    <col min="5" max="5" width="12.28515625" bestFit="1" customWidth="1"/>
    <col min="6" max="6" width="16.5703125" bestFit="1" customWidth="1"/>
    <col min="7" max="7" width="22.5703125" bestFit="1" customWidth="1"/>
  </cols>
  <sheetData>
    <row r="1" spans="1:16" s="1" customFormat="1">
      <c r="A1" s="13" t="s">
        <v>3</v>
      </c>
      <c r="B1" s="12" t="s">
        <v>4</v>
      </c>
      <c r="C1" s="11" t="s">
        <v>5</v>
      </c>
      <c r="D1" s="11" t="s">
        <v>54</v>
      </c>
      <c r="E1" s="11" t="s">
        <v>53</v>
      </c>
      <c r="F1" s="11" t="s">
        <v>8</v>
      </c>
      <c r="G1" s="11" t="s">
        <v>52</v>
      </c>
      <c r="H1" s="10" t="s">
        <v>51</v>
      </c>
      <c r="I1" s="7" t="s">
        <v>50</v>
      </c>
      <c r="J1" s="7" t="s">
        <v>49</v>
      </c>
      <c r="K1" s="7"/>
      <c r="L1" s="7" t="s">
        <v>48</v>
      </c>
      <c r="M1" s="7"/>
      <c r="N1" s="7" t="s">
        <v>47</v>
      </c>
      <c r="O1" s="7" t="s">
        <v>46</v>
      </c>
      <c r="P1" s="7" t="s">
        <v>45</v>
      </c>
    </row>
    <row r="2" spans="1:16" s="1" customFormat="1">
      <c r="A2" s="9"/>
      <c r="B2" s="6"/>
      <c r="C2" s="8"/>
      <c r="D2" s="8" t="s">
        <v>44</v>
      </c>
      <c r="E2" s="8" t="s">
        <v>43</v>
      </c>
      <c r="F2" s="8" t="s">
        <v>42</v>
      </c>
      <c r="G2" s="8" t="s">
        <v>41</v>
      </c>
      <c r="H2" s="7">
        <v>1.2</v>
      </c>
      <c r="I2" s="7"/>
      <c r="J2" s="7" t="s">
        <v>40</v>
      </c>
      <c r="K2" s="7" t="s">
        <v>39</v>
      </c>
      <c r="L2" s="7" t="s">
        <v>38</v>
      </c>
      <c r="M2" s="7" t="s">
        <v>37</v>
      </c>
      <c r="N2" s="7"/>
      <c r="O2" s="7"/>
      <c r="P2" s="7"/>
    </row>
    <row r="3" spans="1:16">
      <c r="A3" s="6" t="s">
        <v>2</v>
      </c>
      <c r="B3" s="6" t="s">
        <v>21</v>
      </c>
      <c r="C3" s="3" t="s">
        <v>22</v>
      </c>
      <c r="D3" s="3">
        <v>26.42</v>
      </c>
      <c r="E3" s="3">
        <v>66.05</v>
      </c>
      <c r="F3" s="3">
        <v>19</v>
      </c>
      <c r="G3" s="3">
        <v>867</v>
      </c>
      <c r="H3" s="5">
        <f t="shared" ref="H3:H25" si="0">$H$2*G3</f>
        <v>1040.3999999999999</v>
      </c>
      <c r="I3" s="5">
        <f t="shared" ref="I3:I25" si="1">H3/J3</f>
        <v>520.19999999999993</v>
      </c>
      <c r="J3" s="3">
        <f t="shared" ref="J3:J25" si="2">ROUNDUP(D3/20,0)</f>
        <v>2</v>
      </c>
      <c r="K3" s="3"/>
      <c r="L3" s="3"/>
      <c r="M3" s="3">
        <f t="shared" ref="M3:M25" si="3">J3*L3</f>
        <v>0</v>
      </c>
      <c r="N3" s="4">
        <f t="shared" ref="N3:N25" si="4">H3/D3</f>
        <v>39.379258137774407</v>
      </c>
      <c r="O3" s="4">
        <f t="shared" ref="O3:O25" si="5">H3/E3</f>
        <v>15.751703255109764</v>
      </c>
      <c r="P3" s="3"/>
    </row>
    <row r="4" spans="1:16">
      <c r="A4" s="6" t="s">
        <v>2</v>
      </c>
      <c r="B4" s="6" t="s">
        <v>21</v>
      </c>
      <c r="C4" s="3" t="s">
        <v>24</v>
      </c>
      <c r="D4" s="3">
        <v>15.07</v>
      </c>
      <c r="E4" s="3">
        <v>37.67</v>
      </c>
      <c r="F4" s="3">
        <v>19</v>
      </c>
      <c r="G4" s="3">
        <v>633</v>
      </c>
      <c r="H4" s="5">
        <f t="shared" si="0"/>
        <v>759.6</v>
      </c>
      <c r="I4" s="5">
        <f t="shared" si="1"/>
        <v>759.6</v>
      </c>
      <c r="J4" s="3">
        <f t="shared" si="2"/>
        <v>1</v>
      </c>
      <c r="K4" s="3"/>
      <c r="L4" s="3"/>
      <c r="M4" s="3">
        <f t="shared" si="3"/>
        <v>0</v>
      </c>
      <c r="N4" s="4">
        <f t="shared" si="4"/>
        <v>50.404777704047781</v>
      </c>
      <c r="O4" s="4">
        <f t="shared" si="5"/>
        <v>20.164587204672152</v>
      </c>
      <c r="P4" s="3"/>
    </row>
    <row r="5" spans="1:16">
      <c r="A5" s="6" t="s">
        <v>2</v>
      </c>
      <c r="B5" s="6" t="s">
        <v>21</v>
      </c>
      <c r="C5" s="3" t="s">
        <v>25</v>
      </c>
      <c r="D5" s="3">
        <v>5.72</v>
      </c>
      <c r="E5" s="3">
        <v>14.3</v>
      </c>
      <c r="F5" s="3">
        <v>22</v>
      </c>
      <c r="G5" s="3">
        <v>230</v>
      </c>
      <c r="H5" s="5">
        <f t="shared" si="0"/>
        <v>276</v>
      </c>
      <c r="I5" s="5">
        <f t="shared" si="1"/>
        <v>276</v>
      </c>
      <c r="J5" s="3">
        <f t="shared" si="2"/>
        <v>1</v>
      </c>
      <c r="K5" s="3"/>
      <c r="L5" s="3"/>
      <c r="M5" s="3">
        <f t="shared" si="3"/>
        <v>0</v>
      </c>
      <c r="N5" s="4">
        <f t="shared" si="4"/>
        <v>48.251748251748253</v>
      </c>
      <c r="O5" s="4">
        <f t="shared" si="5"/>
        <v>19.3006993006993</v>
      </c>
      <c r="P5" s="3"/>
    </row>
    <row r="6" spans="1:16" ht="30" customHeight="1">
      <c r="A6" s="6" t="s">
        <v>2</v>
      </c>
      <c r="B6" s="6" t="s">
        <v>26</v>
      </c>
      <c r="C6" s="3" t="s">
        <v>27</v>
      </c>
      <c r="D6" s="3">
        <v>25.85</v>
      </c>
      <c r="E6" s="3">
        <v>64.63</v>
      </c>
      <c r="F6" s="3">
        <v>19</v>
      </c>
      <c r="G6" s="3">
        <v>1050</v>
      </c>
      <c r="H6" s="5">
        <f t="shared" si="0"/>
        <v>1260</v>
      </c>
      <c r="I6" s="5">
        <f t="shared" si="1"/>
        <v>630</v>
      </c>
      <c r="J6" s="3">
        <f t="shared" si="2"/>
        <v>2</v>
      </c>
      <c r="K6" s="3"/>
      <c r="L6" s="3"/>
      <c r="M6" s="3">
        <f t="shared" si="3"/>
        <v>0</v>
      </c>
      <c r="N6" s="4">
        <f t="shared" si="4"/>
        <v>48.742746615087036</v>
      </c>
      <c r="O6" s="4">
        <f t="shared" si="5"/>
        <v>19.495590283150243</v>
      </c>
      <c r="P6" s="3"/>
    </row>
    <row r="7" spans="1:16">
      <c r="A7" s="6" t="s">
        <v>2</v>
      </c>
      <c r="B7" s="6" t="s">
        <v>26</v>
      </c>
      <c r="C7" s="3" t="s">
        <v>28</v>
      </c>
      <c r="D7" s="3">
        <v>6.81</v>
      </c>
      <c r="E7" s="3">
        <v>17.02</v>
      </c>
      <c r="F7" s="3">
        <v>19</v>
      </c>
      <c r="G7" s="3">
        <v>325</v>
      </c>
      <c r="H7" s="5">
        <f t="shared" si="0"/>
        <v>390</v>
      </c>
      <c r="I7" s="5">
        <f t="shared" si="1"/>
        <v>390</v>
      </c>
      <c r="J7" s="3">
        <f t="shared" si="2"/>
        <v>1</v>
      </c>
      <c r="K7" s="3"/>
      <c r="L7" s="3"/>
      <c r="M7" s="3">
        <f t="shared" si="3"/>
        <v>0</v>
      </c>
      <c r="N7" s="4">
        <f t="shared" si="4"/>
        <v>57.268722466960355</v>
      </c>
      <c r="O7" s="4">
        <f t="shared" si="5"/>
        <v>22.914218566392481</v>
      </c>
      <c r="P7" s="3"/>
    </row>
    <row r="8" spans="1:16">
      <c r="A8" s="6" t="s">
        <v>2</v>
      </c>
      <c r="B8" s="6" t="s">
        <v>26</v>
      </c>
      <c r="C8" s="3" t="s">
        <v>29</v>
      </c>
      <c r="D8" s="3">
        <v>2.85</v>
      </c>
      <c r="E8" s="3">
        <v>7.12</v>
      </c>
      <c r="F8" s="3">
        <v>19</v>
      </c>
      <c r="G8" s="3">
        <v>112</v>
      </c>
      <c r="H8" s="5">
        <f t="shared" si="0"/>
        <v>134.4</v>
      </c>
      <c r="I8" s="5">
        <f t="shared" si="1"/>
        <v>134.4</v>
      </c>
      <c r="J8" s="3">
        <f t="shared" si="2"/>
        <v>1</v>
      </c>
      <c r="K8" s="3"/>
      <c r="L8" s="3"/>
      <c r="M8" s="3">
        <f t="shared" si="3"/>
        <v>0</v>
      </c>
      <c r="N8" s="4">
        <f t="shared" si="4"/>
        <v>47.157894736842103</v>
      </c>
      <c r="O8" s="4">
        <f t="shared" si="5"/>
        <v>18.876404494382022</v>
      </c>
      <c r="P8" s="3"/>
    </row>
    <row r="9" spans="1:16">
      <c r="A9" s="6" t="s">
        <v>2</v>
      </c>
      <c r="B9" s="6" t="s">
        <v>26</v>
      </c>
      <c r="C9" s="3" t="s">
        <v>30</v>
      </c>
      <c r="D9" s="3">
        <v>11.39</v>
      </c>
      <c r="E9" s="3">
        <v>28.48</v>
      </c>
      <c r="F9" s="3">
        <v>19</v>
      </c>
      <c r="G9" s="3">
        <v>347</v>
      </c>
      <c r="H9" s="5">
        <f t="shared" si="0"/>
        <v>416.4</v>
      </c>
      <c r="I9" s="5">
        <f t="shared" si="1"/>
        <v>416.4</v>
      </c>
      <c r="J9" s="3">
        <f t="shared" si="2"/>
        <v>1</v>
      </c>
      <c r="K9" s="3"/>
      <c r="L9" s="3"/>
      <c r="M9" s="3">
        <f t="shared" si="3"/>
        <v>0</v>
      </c>
      <c r="N9" s="4">
        <f t="shared" si="4"/>
        <v>36.558384547848988</v>
      </c>
      <c r="O9" s="4">
        <f t="shared" si="5"/>
        <v>14.620786516853931</v>
      </c>
      <c r="P9" s="3"/>
    </row>
    <row r="10" spans="1:16">
      <c r="A10" s="6" t="s">
        <v>2</v>
      </c>
      <c r="B10" s="6" t="s">
        <v>26</v>
      </c>
      <c r="C10" s="3" t="s">
        <v>31</v>
      </c>
      <c r="D10" s="3">
        <v>11.31</v>
      </c>
      <c r="E10" s="3">
        <v>28.28</v>
      </c>
      <c r="F10" s="3">
        <v>19</v>
      </c>
      <c r="G10" s="3">
        <v>451</v>
      </c>
      <c r="H10" s="5">
        <f t="shared" si="0"/>
        <v>541.19999999999993</v>
      </c>
      <c r="I10" s="5">
        <f t="shared" si="1"/>
        <v>541.19999999999993</v>
      </c>
      <c r="J10" s="3">
        <f t="shared" si="2"/>
        <v>1</v>
      </c>
      <c r="K10" s="3"/>
      <c r="L10" s="3"/>
      <c r="M10" s="3">
        <f t="shared" si="3"/>
        <v>0</v>
      </c>
      <c r="N10" s="4">
        <f t="shared" si="4"/>
        <v>47.851458885941639</v>
      </c>
      <c r="O10" s="4">
        <f t="shared" si="5"/>
        <v>19.137199434229135</v>
      </c>
      <c r="P10" s="3"/>
    </row>
    <row r="11" spans="1:16">
      <c r="A11" s="6" t="s">
        <v>2</v>
      </c>
      <c r="B11" s="6" t="s">
        <v>26</v>
      </c>
      <c r="C11" s="3" t="s">
        <v>25</v>
      </c>
      <c r="D11" s="3">
        <v>3.35</v>
      </c>
      <c r="E11" s="3">
        <v>8.3699999999999992</v>
      </c>
      <c r="F11" s="3">
        <v>22</v>
      </c>
      <c r="G11" s="3">
        <v>111</v>
      </c>
      <c r="H11" s="5">
        <f t="shared" si="0"/>
        <v>133.19999999999999</v>
      </c>
      <c r="I11" s="5">
        <f t="shared" si="1"/>
        <v>133.19999999999999</v>
      </c>
      <c r="J11" s="3">
        <f t="shared" si="2"/>
        <v>1</v>
      </c>
      <c r="K11" s="3"/>
      <c r="L11" s="3"/>
      <c r="M11" s="3">
        <f t="shared" si="3"/>
        <v>0</v>
      </c>
      <c r="N11" s="4">
        <f t="shared" si="4"/>
        <v>39.761194029850742</v>
      </c>
      <c r="O11" s="4">
        <f t="shared" si="5"/>
        <v>15.913978494623656</v>
      </c>
      <c r="P11" s="3"/>
    </row>
    <row r="12" spans="1:16">
      <c r="A12" s="6" t="s">
        <v>2</v>
      </c>
      <c r="B12" s="6" t="s">
        <v>26</v>
      </c>
      <c r="C12" s="3" t="s">
        <v>32</v>
      </c>
      <c r="D12" s="3">
        <v>12.09</v>
      </c>
      <c r="E12" s="3">
        <v>30.23</v>
      </c>
      <c r="F12" s="3">
        <v>19</v>
      </c>
      <c r="G12" s="3">
        <v>562</v>
      </c>
      <c r="H12" s="5">
        <f t="shared" si="0"/>
        <v>674.4</v>
      </c>
      <c r="I12" s="5">
        <f t="shared" si="1"/>
        <v>674.4</v>
      </c>
      <c r="J12" s="3">
        <f t="shared" si="2"/>
        <v>1</v>
      </c>
      <c r="K12" s="3"/>
      <c r="L12" s="3"/>
      <c r="M12" s="3">
        <f t="shared" si="3"/>
        <v>0</v>
      </c>
      <c r="N12" s="4">
        <f t="shared" si="4"/>
        <v>55.781637717121583</v>
      </c>
      <c r="O12" s="4">
        <f t="shared" si="5"/>
        <v>22.308964604697319</v>
      </c>
      <c r="P12" s="3"/>
    </row>
    <row r="13" spans="1:16" ht="30" customHeight="1">
      <c r="A13" s="6" t="s">
        <v>2</v>
      </c>
      <c r="B13" s="6" t="s">
        <v>33</v>
      </c>
      <c r="C13" s="3" t="s">
        <v>22</v>
      </c>
      <c r="D13" s="3">
        <v>36.76</v>
      </c>
      <c r="E13" s="3">
        <v>91.9</v>
      </c>
      <c r="F13" s="3">
        <v>19</v>
      </c>
      <c r="G13" s="3">
        <v>1760</v>
      </c>
      <c r="H13" s="5">
        <f t="shared" si="0"/>
        <v>2112</v>
      </c>
      <c r="I13" s="5">
        <f t="shared" si="1"/>
        <v>1056</v>
      </c>
      <c r="J13" s="3">
        <f t="shared" si="2"/>
        <v>2</v>
      </c>
      <c r="K13" s="3"/>
      <c r="L13" s="3"/>
      <c r="M13" s="3">
        <f t="shared" si="3"/>
        <v>0</v>
      </c>
      <c r="N13" s="4">
        <f t="shared" si="4"/>
        <v>57.453754080522309</v>
      </c>
      <c r="O13" s="4">
        <f t="shared" si="5"/>
        <v>22.981501632208921</v>
      </c>
      <c r="P13" s="3"/>
    </row>
    <row r="14" spans="1:16">
      <c r="A14" s="6" t="s">
        <v>2</v>
      </c>
      <c r="B14" s="6" t="s">
        <v>33</v>
      </c>
      <c r="C14" s="3" t="s">
        <v>29</v>
      </c>
      <c r="D14" s="3">
        <v>2.3199999999999998</v>
      </c>
      <c r="E14" s="3">
        <v>5.8</v>
      </c>
      <c r="F14" s="3">
        <v>19</v>
      </c>
      <c r="G14" s="3">
        <v>46</v>
      </c>
      <c r="H14" s="5">
        <f t="shared" si="0"/>
        <v>55.199999999999996</v>
      </c>
      <c r="I14" s="5">
        <f t="shared" si="1"/>
        <v>55.199999999999996</v>
      </c>
      <c r="J14" s="3">
        <f t="shared" si="2"/>
        <v>1</v>
      </c>
      <c r="K14" s="3"/>
      <c r="L14" s="3"/>
      <c r="M14" s="3">
        <f t="shared" si="3"/>
        <v>0</v>
      </c>
      <c r="N14" s="4">
        <f t="shared" si="4"/>
        <v>23.793103448275861</v>
      </c>
      <c r="O14" s="4">
        <f t="shared" si="5"/>
        <v>9.5172413793103452</v>
      </c>
      <c r="P14" s="3"/>
    </row>
    <row r="15" spans="1:16">
      <c r="A15" s="6" t="s">
        <v>2</v>
      </c>
      <c r="B15" s="6" t="s">
        <v>33</v>
      </c>
      <c r="C15" s="3" t="s">
        <v>30</v>
      </c>
      <c r="D15" s="3">
        <v>12.65</v>
      </c>
      <c r="E15" s="3">
        <v>31.62</v>
      </c>
      <c r="F15" s="3">
        <v>19</v>
      </c>
      <c r="G15" s="3">
        <v>452</v>
      </c>
      <c r="H15" s="5">
        <f t="shared" si="0"/>
        <v>542.4</v>
      </c>
      <c r="I15" s="5">
        <f t="shared" si="1"/>
        <v>542.4</v>
      </c>
      <c r="J15" s="3">
        <f t="shared" si="2"/>
        <v>1</v>
      </c>
      <c r="K15" s="3"/>
      <c r="L15" s="3"/>
      <c r="M15" s="3">
        <f t="shared" si="3"/>
        <v>0</v>
      </c>
      <c r="N15" s="4">
        <f t="shared" si="4"/>
        <v>42.877470355731219</v>
      </c>
      <c r="O15" s="4">
        <f t="shared" si="5"/>
        <v>17.153700189753319</v>
      </c>
      <c r="P15" s="3"/>
    </row>
    <row r="16" spans="1:16">
      <c r="A16" s="6" t="s">
        <v>2</v>
      </c>
      <c r="B16" s="6" t="s">
        <v>33</v>
      </c>
      <c r="C16" s="3" t="s">
        <v>31</v>
      </c>
      <c r="D16" s="3">
        <v>13.6</v>
      </c>
      <c r="E16" s="3">
        <v>34</v>
      </c>
      <c r="F16" s="3">
        <v>19</v>
      </c>
      <c r="G16" s="3">
        <v>445</v>
      </c>
      <c r="H16" s="5">
        <f t="shared" si="0"/>
        <v>534</v>
      </c>
      <c r="I16" s="5">
        <f t="shared" si="1"/>
        <v>534</v>
      </c>
      <c r="J16" s="3">
        <f t="shared" si="2"/>
        <v>1</v>
      </c>
      <c r="K16" s="3"/>
      <c r="L16" s="3"/>
      <c r="M16" s="3">
        <f t="shared" si="3"/>
        <v>0</v>
      </c>
      <c r="N16" s="4">
        <f t="shared" si="4"/>
        <v>39.264705882352942</v>
      </c>
      <c r="O16" s="4">
        <f t="shared" si="5"/>
        <v>15.705882352941176</v>
      </c>
      <c r="P16" s="3"/>
    </row>
    <row r="17" spans="1:16">
      <c r="A17" s="6" t="s">
        <v>2</v>
      </c>
      <c r="B17" s="6" t="s">
        <v>33</v>
      </c>
      <c r="C17" s="3" t="s">
        <v>25</v>
      </c>
      <c r="D17" s="3">
        <v>6.04</v>
      </c>
      <c r="E17" s="3">
        <v>15.1</v>
      </c>
      <c r="F17" s="3">
        <v>22</v>
      </c>
      <c r="G17" s="3">
        <v>170</v>
      </c>
      <c r="H17" s="5">
        <f t="shared" si="0"/>
        <v>204</v>
      </c>
      <c r="I17" s="5">
        <f t="shared" si="1"/>
        <v>204</v>
      </c>
      <c r="J17" s="3">
        <f t="shared" si="2"/>
        <v>1</v>
      </c>
      <c r="K17" s="3"/>
      <c r="L17" s="3"/>
      <c r="M17" s="3">
        <f t="shared" si="3"/>
        <v>0</v>
      </c>
      <c r="N17" s="4">
        <f t="shared" si="4"/>
        <v>33.774834437086092</v>
      </c>
      <c r="O17" s="4">
        <f t="shared" si="5"/>
        <v>13.509933774834437</v>
      </c>
      <c r="P17" s="3"/>
    </row>
    <row r="18" spans="1:16">
      <c r="A18" s="6" t="s">
        <v>2</v>
      </c>
      <c r="B18" s="6" t="s">
        <v>33</v>
      </c>
      <c r="C18" s="3" t="s">
        <v>32</v>
      </c>
      <c r="D18" s="3">
        <v>4.4000000000000004</v>
      </c>
      <c r="E18" s="3">
        <v>11</v>
      </c>
      <c r="F18" s="3">
        <v>19</v>
      </c>
      <c r="G18" s="3">
        <v>44</v>
      </c>
      <c r="H18" s="5">
        <f t="shared" si="0"/>
        <v>52.8</v>
      </c>
      <c r="I18" s="5">
        <f t="shared" si="1"/>
        <v>52.8</v>
      </c>
      <c r="J18" s="3">
        <f t="shared" si="2"/>
        <v>1</v>
      </c>
      <c r="K18" s="3"/>
      <c r="L18" s="3"/>
      <c r="M18" s="3">
        <f t="shared" si="3"/>
        <v>0</v>
      </c>
      <c r="N18" s="4">
        <f t="shared" si="4"/>
        <v>11.999999999999998</v>
      </c>
      <c r="O18" s="4">
        <f t="shared" si="5"/>
        <v>4.8</v>
      </c>
      <c r="P18" s="3"/>
    </row>
    <row r="19" spans="1:16" ht="30" customHeight="1">
      <c r="A19" s="6" t="s">
        <v>2</v>
      </c>
      <c r="B19" s="6" t="s">
        <v>34</v>
      </c>
      <c r="C19" s="3" t="s">
        <v>22</v>
      </c>
      <c r="D19" s="3">
        <v>35.200000000000003</v>
      </c>
      <c r="E19" s="3">
        <v>88</v>
      </c>
      <c r="F19" s="3">
        <v>19</v>
      </c>
      <c r="G19" s="3">
        <v>1495</v>
      </c>
      <c r="H19" s="5">
        <f t="shared" si="0"/>
        <v>1794</v>
      </c>
      <c r="I19" s="5">
        <f t="shared" si="1"/>
        <v>897</v>
      </c>
      <c r="J19" s="3">
        <f t="shared" si="2"/>
        <v>2</v>
      </c>
      <c r="K19" s="3"/>
      <c r="L19" s="3"/>
      <c r="M19" s="3">
        <f t="shared" si="3"/>
        <v>0</v>
      </c>
      <c r="N19" s="4">
        <f t="shared" si="4"/>
        <v>50.965909090909086</v>
      </c>
      <c r="O19" s="4">
        <f t="shared" si="5"/>
        <v>20.386363636363637</v>
      </c>
      <c r="P19" s="3"/>
    </row>
    <row r="20" spans="1:16">
      <c r="A20" s="6" t="s">
        <v>2</v>
      </c>
      <c r="B20" s="6" t="s">
        <v>34</v>
      </c>
      <c r="C20" s="3" t="s">
        <v>24</v>
      </c>
      <c r="D20" s="3">
        <v>9.94</v>
      </c>
      <c r="E20" s="3">
        <v>24.85</v>
      </c>
      <c r="F20" s="3">
        <v>19</v>
      </c>
      <c r="G20" s="3">
        <v>639</v>
      </c>
      <c r="H20" s="5">
        <f t="shared" si="0"/>
        <v>766.8</v>
      </c>
      <c r="I20" s="5">
        <f t="shared" si="1"/>
        <v>766.8</v>
      </c>
      <c r="J20" s="3">
        <f t="shared" si="2"/>
        <v>1</v>
      </c>
      <c r="K20" s="3"/>
      <c r="L20" s="3"/>
      <c r="M20" s="3">
        <f t="shared" si="3"/>
        <v>0</v>
      </c>
      <c r="N20" s="4">
        <f t="shared" si="4"/>
        <v>77.142857142857139</v>
      </c>
      <c r="O20" s="4">
        <f t="shared" si="5"/>
        <v>30.857142857142854</v>
      </c>
      <c r="P20" s="3"/>
    </row>
    <row r="21" spans="1:16">
      <c r="A21" s="6" t="s">
        <v>2</v>
      </c>
      <c r="B21" s="6" t="s">
        <v>34</v>
      </c>
      <c r="C21" s="3" t="s">
        <v>25</v>
      </c>
      <c r="D21" s="3">
        <v>3.71</v>
      </c>
      <c r="E21" s="3">
        <v>9.2799999999999994</v>
      </c>
      <c r="F21" s="3">
        <v>22</v>
      </c>
      <c r="G21" s="3">
        <v>219</v>
      </c>
      <c r="H21" s="5">
        <f t="shared" si="0"/>
        <v>262.8</v>
      </c>
      <c r="I21" s="5">
        <f t="shared" si="1"/>
        <v>262.8</v>
      </c>
      <c r="J21" s="3">
        <f t="shared" si="2"/>
        <v>1</v>
      </c>
      <c r="K21" s="3"/>
      <c r="L21" s="3"/>
      <c r="M21" s="3">
        <f t="shared" si="3"/>
        <v>0</v>
      </c>
      <c r="N21" s="4">
        <f t="shared" si="4"/>
        <v>70.835579514824801</v>
      </c>
      <c r="O21" s="4">
        <f t="shared" si="5"/>
        <v>28.318965517241381</v>
      </c>
      <c r="P21" s="3"/>
    </row>
    <row r="22" spans="1:16" ht="30" customHeight="1">
      <c r="A22" s="6" t="s">
        <v>2</v>
      </c>
      <c r="B22" s="6" t="s">
        <v>35</v>
      </c>
      <c r="C22" s="3" t="s">
        <v>22</v>
      </c>
      <c r="D22" s="3">
        <v>36.18</v>
      </c>
      <c r="E22" s="3">
        <v>90.45</v>
      </c>
      <c r="F22" s="3">
        <v>19</v>
      </c>
      <c r="G22" s="3">
        <v>938</v>
      </c>
      <c r="H22" s="5">
        <f t="shared" si="0"/>
        <v>1125.5999999999999</v>
      </c>
      <c r="I22" s="5">
        <f t="shared" si="1"/>
        <v>562.79999999999995</v>
      </c>
      <c r="J22" s="3">
        <f t="shared" si="2"/>
        <v>2</v>
      </c>
      <c r="K22" s="3"/>
      <c r="L22" s="3"/>
      <c r="M22" s="3">
        <f t="shared" si="3"/>
        <v>0</v>
      </c>
      <c r="N22" s="4">
        <f t="shared" si="4"/>
        <v>31.111111111111107</v>
      </c>
      <c r="O22" s="4">
        <f t="shared" si="5"/>
        <v>12.444444444444443</v>
      </c>
      <c r="P22" s="3"/>
    </row>
    <row r="23" spans="1:16">
      <c r="A23" s="6" t="s">
        <v>2</v>
      </c>
      <c r="B23" s="6" t="s">
        <v>35</v>
      </c>
      <c r="C23" s="3" t="s">
        <v>31</v>
      </c>
      <c r="D23" s="3">
        <v>10.3</v>
      </c>
      <c r="E23" s="3">
        <v>25.75</v>
      </c>
      <c r="F23" s="3">
        <v>19</v>
      </c>
      <c r="G23" s="3">
        <v>389</v>
      </c>
      <c r="H23" s="5">
        <f t="shared" si="0"/>
        <v>466.79999999999995</v>
      </c>
      <c r="I23" s="5">
        <f t="shared" si="1"/>
        <v>466.79999999999995</v>
      </c>
      <c r="J23" s="3">
        <f t="shared" si="2"/>
        <v>1</v>
      </c>
      <c r="K23" s="3"/>
      <c r="L23" s="3"/>
      <c r="M23" s="3">
        <f t="shared" si="3"/>
        <v>0</v>
      </c>
      <c r="N23" s="4">
        <f t="shared" si="4"/>
        <v>45.320388349514559</v>
      </c>
      <c r="O23" s="4">
        <f t="shared" si="5"/>
        <v>18.128155339805822</v>
      </c>
      <c r="P23" s="3"/>
    </row>
    <row r="24" spans="1:16">
      <c r="A24" s="6" t="s">
        <v>2</v>
      </c>
      <c r="B24" s="6" t="s">
        <v>35</v>
      </c>
      <c r="C24" s="3" t="s">
        <v>30</v>
      </c>
      <c r="D24" s="3">
        <v>9.06</v>
      </c>
      <c r="E24" s="3">
        <v>22.65</v>
      </c>
      <c r="F24" s="3">
        <v>19</v>
      </c>
      <c r="G24" s="3">
        <v>413</v>
      </c>
      <c r="H24" s="5">
        <f t="shared" si="0"/>
        <v>495.59999999999997</v>
      </c>
      <c r="I24" s="5">
        <f t="shared" si="1"/>
        <v>495.59999999999997</v>
      </c>
      <c r="J24" s="3">
        <f t="shared" si="2"/>
        <v>1</v>
      </c>
      <c r="K24" s="3"/>
      <c r="L24" s="3"/>
      <c r="M24" s="3">
        <f t="shared" si="3"/>
        <v>0</v>
      </c>
      <c r="N24" s="4">
        <f t="shared" si="4"/>
        <v>54.701986754966882</v>
      </c>
      <c r="O24" s="4">
        <f t="shared" si="5"/>
        <v>21.880794701986755</v>
      </c>
      <c r="P24" s="3"/>
    </row>
    <row r="25" spans="1:16">
      <c r="A25" s="6" t="s">
        <v>2</v>
      </c>
      <c r="B25" s="6" t="s">
        <v>35</v>
      </c>
      <c r="C25" s="3" t="s">
        <v>25</v>
      </c>
      <c r="D25" s="3">
        <v>3.71</v>
      </c>
      <c r="E25" s="3">
        <v>9.2799999999999994</v>
      </c>
      <c r="F25" s="3">
        <v>22</v>
      </c>
      <c r="G25" s="3">
        <v>136</v>
      </c>
      <c r="H25" s="5">
        <f t="shared" si="0"/>
        <v>163.19999999999999</v>
      </c>
      <c r="I25" s="5">
        <f t="shared" si="1"/>
        <v>163.19999999999999</v>
      </c>
      <c r="J25" s="3">
        <f t="shared" si="2"/>
        <v>1</v>
      </c>
      <c r="K25" s="3"/>
      <c r="L25" s="3"/>
      <c r="M25" s="3">
        <f t="shared" si="3"/>
        <v>0</v>
      </c>
      <c r="N25" s="4">
        <f t="shared" si="4"/>
        <v>43.98921832884097</v>
      </c>
      <c r="O25" s="4">
        <f t="shared" si="5"/>
        <v>17.586206896551722</v>
      </c>
      <c r="P25" s="3"/>
    </row>
    <row r="26" spans="1:16" ht="30" customHeight="1">
      <c r="A26" s="1" t="s">
        <v>36</v>
      </c>
      <c r="C26" s="1"/>
      <c r="D26" s="1">
        <f>SUM(D$3:D25)</f>
        <v>304.72999999999996</v>
      </c>
      <c r="E26" s="1">
        <f>SUM(E$3:E25)</f>
        <v>761.82999999999993</v>
      </c>
      <c r="F26" s="1"/>
      <c r="G26" s="1">
        <f>SUM(G$3:G25)</f>
        <v>11834</v>
      </c>
      <c r="H26" s="2">
        <f>SUM(H$3:H25)</f>
        <v>14200.799999999997</v>
      </c>
      <c r="M26">
        <f>SUM(M$3:M25)</f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26"/>
  <sheetViews>
    <sheetView workbookViewId="0">
      <selection sqref="A1:XFD1"/>
    </sheetView>
  </sheetViews>
  <sheetFormatPr baseColWidth="10" defaultRowHeight="15"/>
  <cols>
    <col min="1" max="1" width="17.28515625" style="1" bestFit="1" customWidth="1"/>
    <col min="2" max="2" width="23.85546875" style="1" bestFit="1" customWidth="1"/>
    <col min="3" max="3" width="36.42578125" bestFit="1" customWidth="1"/>
    <col min="4" max="4" width="11.85546875" bestFit="1" customWidth="1"/>
    <col min="5" max="5" width="12.28515625" bestFit="1" customWidth="1"/>
    <col min="6" max="6" width="16.5703125" bestFit="1" customWidth="1"/>
    <col min="7" max="7" width="22.5703125" bestFit="1" customWidth="1"/>
  </cols>
  <sheetData>
    <row r="1" spans="1:16" s="1" customFormat="1">
      <c r="A1" s="13" t="s">
        <v>3</v>
      </c>
      <c r="B1" s="12" t="s">
        <v>4</v>
      </c>
      <c r="C1" s="11" t="s">
        <v>5</v>
      </c>
      <c r="D1" s="11" t="s">
        <v>54</v>
      </c>
      <c r="E1" s="11" t="s">
        <v>53</v>
      </c>
      <c r="F1" s="11" t="s">
        <v>8</v>
      </c>
      <c r="G1" s="11" t="s">
        <v>52</v>
      </c>
      <c r="H1" s="10" t="s">
        <v>51</v>
      </c>
      <c r="I1" s="7" t="s">
        <v>50</v>
      </c>
      <c r="J1" s="7" t="s">
        <v>49</v>
      </c>
      <c r="K1" s="7"/>
      <c r="L1" s="7" t="s">
        <v>48</v>
      </c>
      <c r="M1" s="7"/>
      <c r="N1" s="7" t="s">
        <v>47</v>
      </c>
      <c r="O1" s="7" t="s">
        <v>46</v>
      </c>
      <c r="P1" s="7" t="s">
        <v>45</v>
      </c>
    </row>
    <row r="2" spans="1:16" s="1" customFormat="1">
      <c r="A2" s="9"/>
      <c r="B2" s="6"/>
      <c r="C2" s="8"/>
      <c r="D2" s="8" t="s">
        <v>44</v>
      </c>
      <c r="E2" s="8" t="s">
        <v>43</v>
      </c>
      <c r="F2" s="8" t="s">
        <v>42</v>
      </c>
      <c r="G2" s="8" t="s">
        <v>41</v>
      </c>
      <c r="H2" s="7">
        <v>1.2</v>
      </c>
      <c r="I2" s="7"/>
      <c r="J2" s="7" t="s">
        <v>40</v>
      </c>
      <c r="K2" s="7" t="s">
        <v>39</v>
      </c>
      <c r="L2" s="7" t="s">
        <v>38</v>
      </c>
      <c r="M2" s="7" t="s">
        <v>37</v>
      </c>
      <c r="N2" s="7"/>
      <c r="O2" s="7"/>
      <c r="P2" s="7"/>
    </row>
    <row r="3" spans="1:16">
      <c r="A3" s="6" t="s">
        <v>2</v>
      </c>
      <c r="B3" s="6" t="s">
        <v>21</v>
      </c>
      <c r="C3" s="3" t="s">
        <v>22</v>
      </c>
      <c r="D3" s="3">
        <v>26.42</v>
      </c>
      <c r="E3" s="3">
        <v>66.05</v>
      </c>
      <c r="F3" s="3">
        <v>19</v>
      </c>
      <c r="G3" s="3">
        <v>867</v>
      </c>
      <c r="H3" s="5">
        <f t="shared" ref="H3:H25" si="0">$H$2*G3</f>
        <v>1040.3999999999999</v>
      </c>
      <c r="I3" s="5">
        <f t="shared" ref="I3:I25" si="1">H3/J3</f>
        <v>520.19999999999993</v>
      </c>
      <c r="J3" s="3">
        <f t="shared" ref="J3:J25" si="2">ROUNDUP(D3/20,0)</f>
        <v>2</v>
      </c>
      <c r="K3" s="3"/>
      <c r="L3" s="3"/>
      <c r="M3" s="3">
        <f t="shared" ref="M3:M25" si="3">J3*L3</f>
        <v>0</v>
      </c>
      <c r="N3" s="4">
        <f t="shared" ref="N3:N25" si="4">H3/D3</f>
        <v>39.379258137774407</v>
      </c>
      <c r="O3" s="4">
        <f t="shared" ref="O3:O25" si="5">H3/E3</f>
        <v>15.751703255109764</v>
      </c>
      <c r="P3" s="5">
        <f>SUM(I3:I5)</f>
        <v>1555.8</v>
      </c>
    </row>
    <row r="4" spans="1:16">
      <c r="A4" s="6" t="s">
        <v>2</v>
      </c>
      <c r="B4" s="6" t="s">
        <v>21</v>
      </c>
      <c r="C4" s="3" t="s">
        <v>24</v>
      </c>
      <c r="D4" s="3">
        <v>15.07</v>
      </c>
      <c r="E4" s="3">
        <v>37.67</v>
      </c>
      <c r="F4" s="3">
        <v>19</v>
      </c>
      <c r="G4" s="3">
        <v>633</v>
      </c>
      <c r="H4" s="5">
        <f t="shared" si="0"/>
        <v>759.6</v>
      </c>
      <c r="I4" s="5">
        <f t="shared" si="1"/>
        <v>759.6</v>
      </c>
      <c r="J4" s="3">
        <f t="shared" si="2"/>
        <v>1</v>
      </c>
      <c r="K4" s="3"/>
      <c r="L4" s="3"/>
      <c r="M4" s="3">
        <f t="shared" si="3"/>
        <v>0</v>
      </c>
      <c r="N4" s="4">
        <f t="shared" si="4"/>
        <v>50.404777704047781</v>
      </c>
      <c r="O4" s="4">
        <f t="shared" si="5"/>
        <v>20.164587204672152</v>
      </c>
      <c r="P4" s="3"/>
    </row>
    <row r="5" spans="1:16">
      <c r="A5" s="6" t="s">
        <v>2</v>
      </c>
      <c r="B5" s="6" t="s">
        <v>21</v>
      </c>
      <c r="C5" s="3" t="s">
        <v>25</v>
      </c>
      <c r="D5" s="3">
        <v>5.72</v>
      </c>
      <c r="E5" s="3">
        <v>14.3</v>
      </c>
      <c r="F5" s="3">
        <v>22</v>
      </c>
      <c r="G5" s="3">
        <v>230</v>
      </c>
      <c r="H5" s="5">
        <f t="shared" si="0"/>
        <v>276</v>
      </c>
      <c r="I5" s="5">
        <f t="shared" si="1"/>
        <v>276</v>
      </c>
      <c r="J5" s="3">
        <f t="shared" si="2"/>
        <v>1</v>
      </c>
      <c r="K5" s="3"/>
      <c r="L5" s="3"/>
      <c r="M5" s="3">
        <f t="shared" si="3"/>
        <v>0</v>
      </c>
      <c r="N5" s="4">
        <f t="shared" si="4"/>
        <v>48.251748251748253</v>
      </c>
      <c r="O5" s="4">
        <f t="shared" si="5"/>
        <v>19.3006993006993</v>
      </c>
      <c r="P5" s="3"/>
    </row>
    <row r="6" spans="1:16" ht="30" customHeight="1">
      <c r="A6" s="6" t="s">
        <v>2</v>
      </c>
      <c r="B6" s="6" t="s">
        <v>26</v>
      </c>
      <c r="C6" s="3" t="s">
        <v>27</v>
      </c>
      <c r="D6" s="3">
        <v>25.85</v>
      </c>
      <c r="E6" s="3">
        <v>64.63</v>
      </c>
      <c r="F6" s="3">
        <v>19</v>
      </c>
      <c r="G6" s="3">
        <v>1050</v>
      </c>
      <c r="H6" s="5">
        <f t="shared" si="0"/>
        <v>1260</v>
      </c>
      <c r="I6" s="5">
        <f t="shared" si="1"/>
        <v>630</v>
      </c>
      <c r="J6" s="3">
        <f t="shared" si="2"/>
        <v>2</v>
      </c>
      <c r="K6" s="3"/>
      <c r="L6" s="3"/>
      <c r="M6" s="3">
        <f t="shared" si="3"/>
        <v>0</v>
      </c>
      <c r="N6" s="4">
        <f t="shared" si="4"/>
        <v>48.742746615087036</v>
      </c>
      <c r="O6" s="4">
        <f t="shared" si="5"/>
        <v>19.495590283150243</v>
      </c>
      <c r="P6" s="5">
        <f>SUM(I6:I12)</f>
        <v>2919.6</v>
      </c>
    </row>
    <row r="7" spans="1:16">
      <c r="A7" s="6" t="s">
        <v>2</v>
      </c>
      <c r="B7" s="6" t="s">
        <v>26</v>
      </c>
      <c r="C7" s="3" t="s">
        <v>28</v>
      </c>
      <c r="D7" s="3">
        <v>6.81</v>
      </c>
      <c r="E7" s="3">
        <v>17.02</v>
      </c>
      <c r="F7" s="3">
        <v>19</v>
      </c>
      <c r="G7" s="3">
        <v>325</v>
      </c>
      <c r="H7" s="5">
        <f t="shared" si="0"/>
        <v>390</v>
      </c>
      <c r="I7" s="5">
        <f t="shared" si="1"/>
        <v>390</v>
      </c>
      <c r="J7" s="3">
        <f t="shared" si="2"/>
        <v>1</v>
      </c>
      <c r="K7" s="3"/>
      <c r="L7" s="3"/>
      <c r="M7" s="3">
        <f t="shared" si="3"/>
        <v>0</v>
      </c>
      <c r="N7" s="4">
        <f t="shared" si="4"/>
        <v>57.268722466960355</v>
      </c>
      <c r="O7" s="4">
        <f t="shared" si="5"/>
        <v>22.914218566392481</v>
      </c>
      <c r="P7" s="3"/>
    </row>
    <row r="8" spans="1:16">
      <c r="A8" s="6" t="s">
        <v>2</v>
      </c>
      <c r="B8" s="6" t="s">
        <v>26</v>
      </c>
      <c r="C8" s="3" t="s">
        <v>29</v>
      </c>
      <c r="D8" s="3">
        <v>2.85</v>
      </c>
      <c r="E8" s="3">
        <v>7.12</v>
      </c>
      <c r="F8" s="3">
        <v>19</v>
      </c>
      <c r="G8" s="3">
        <v>112</v>
      </c>
      <c r="H8" s="5">
        <f t="shared" si="0"/>
        <v>134.4</v>
      </c>
      <c r="I8" s="5">
        <f t="shared" si="1"/>
        <v>134.4</v>
      </c>
      <c r="J8" s="3">
        <f t="shared" si="2"/>
        <v>1</v>
      </c>
      <c r="K8" s="3"/>
      <c r="L8" s="3"/>
      <c r="M8" s="3">
        <f t="shared" si="3"/>
        <v>0</v>
      </c>
      <c r="N8" s="4">
        <f t="shared" si="4"/>
        <v>47.157894736842103</v>
      </c>
      <c r="O8" s="4">
        <f t="shared" si="5"/>
        <v>18.876404494382022</v>
      </c>
      <c r="P8" s="3"/>
    </row>
    <row r="9" spans="1:16">
      <c r="A9" s="6" t="s">
        <v>2</v>
      </c>
      <c r="B9" s="6" t="s">
        <v>26</v>
      </c>
      <c r="C9" s="3" t="s">
        <v>30</v>
      </c>
      <c r="D9" s="3">
        <v>11.39</v>
      </c>
      <c r="E9" s="3">
        <v>28.48</v>
      </c>
      <c r="F9" s="3">
        <v>19</v>
      </c>
      <c r="G9" s="3">
        <v>347</v>
      </c>
      <c r="H9" s="5">
        <f t="shared" si="0"/>
        <v>416.4</v>
      </c>
      <c r="I9" s="5">
        <f t="shared" si="1"/>
        <v>416.4</v>
      </c>
      <c r="J9" s="3">
        <f t="shared" si="2"/>
        <v>1</v>
      </c>
      <c r="K9" s="3"/>
      <c r="L9" s="3"/>
      <c r="M9" s="3">
        <f t="shared" si="3"/>
        <v>0</v>
      </c>
      <c r="N9" s="4">
        <f t="shared" si="4"/>
        <v>36.558384547848988</v>
      </c>
      <c r="O9" s="4">
        <f t="shared" si="5"/>
        <v>14.620786516853931</v>
      </c>
      <c r="P9" s="3"/>
    </row>
    <row r="10" spans="1:16">
      <c r="A10" s="6" t="s">
        <v>2</v>
      </c>
      <c r="B10" s="6" t="s">
        <v>26</v>
      </c>
      <c r="C10" s="3" t="s">
        <v>31</v>
      </c>
      <c r="D10" s="3">
        <v>11.31</v>
      </c>
      <c r="E10" s="3">
        <v>28.28</v>
      </c>
      <c r="F10" s="3">
        <v>19</v>
      </c>
      <c r="G10" s="3">
        <v>451</v>
      </c>
      <c r="H10" s="5">
        <f t="shared" si="0"/>
        <v>541.19999999999993</v>
      </c>
      <c r="I10" s="5">
        <f t="shared" si="1"/>
        <v>541.19999999999993</v>
      </c>
      <c r="J10" s="3">
        <f t="shared" si="2"/>
        <v>1</v>
      </c>
      <c r="K10" s="3"/>
      <c r="L10" s="3"/>
      <c r="M10" s="3">
        <f t="shared" si="3"/>
        <v>0</v>
      </c>
      <c r="N10" s="4">
        <f t="shared" si="4"/>
        <v>47.851458885941639</v>
      </c>
      <c r="O10" s="4">
        <f t="shared" si="5"/>
        <v>19.137199434229135</v>
      </c>
      <c r="P10" s="3"/>
    </row>
    <row r="11" spans="1:16">
      <c r="A11" s="6" t="s">
        <v>2</v>
      </c>
      <c r="B11" s="6" t="s">
        <v>26</v>
      </c>
      <c r="C11" s="3" t="s">
        <v>25</v>
      </c>
      <c r="D11" s="3">
        <v>3.35</v>
      </c>
      <c r="E11" s="3">
        <v>8.3699999999999992</v>
      </c>
      <c r="F11" s="3">
        <v>22</v>
      </c>
      <c r="G11" s="3">
        <v>111</v>
      </c>
      <c r="H11" s="5">
        <f t="shared" si="0"/>
        <v>133.19999999999999</v>
      </c>
      <c r="I11" s="5">
        <f t="shared" si="1"/>
        <v>133.19999999999999</v>
      </c>
      <c r="J11" s="3">
        <f t="shared" si="2"/>
        <v>1</v>
      </c>
      <c r="K11" s="3"/>
      <c r="L11" s="3"/>
      <c r="M11" s="3">
        <f t="shared" si="3"/>
        <v>0</v>
      </c>
      <c r="N11" s="4">
        <f t="shared" si="4"/>
        <v>39.761194029850742</v>
      </c>
      <c r="O11" s="4">
        <f t="shared" si="5"/>
        <v>15.913978494623656</v>
      </c>
      <c r="P11" s="3"/>
    </row>
    <row r="12" spans="1:16">
      <c r="A12" s="6" t="s">
        <v>2</v>
      </c>
      <c r="B12" s="6" t="s">
        <v>26</v>
      </c>
      <c r="C12" s="3" t="s">
        <v>32</v>
      </c>
      <c r="D12" s="3">
        <v>12.09</v>
      </c>
      <c r="E12" s="3">
        <v>30.23</v>
      </c>
      <c r="F12" s="3">
        <v>19</v>
      </c>
      <c r="G12" s="3">
        <v>562</v>
      </c>
      <c r="H12" s="5">
        <f t="shared" si="0"/>
        <v>674.4</v>
      </c>
      <c r="I12" s="5">
        <f t="shared" si="1"/>
        <v>674.4</v>
      </c>
      <c r="J12" s="3">
        <f t="shared" si="2"/>
        <v>1</v>
      </c>
      <c r="K12" s="3"/>
      <c r="L12" s="3"/>
      <c r="M12" s="3">
        <f t="shared" si="3"/>
        <v>0</v>
      </c>
      <c r="N12" s="4">
        <f t="shared" si="4"/>
        <v>55.781637717121583</v>
      </c>
      <c r="O12" s="4">
        <f t="shared" si="5"/>
        <v>22.308964604697319</v>
      </c>
      <c r="P12" s="3"/>
    </row>
    <row r="13" spans="1:16" ht="30" customHeight="1">
      <c r="A13" s="6" t="s">
        <v>2</v>
      </c>
      <c r="B13" s="6" t="s">
        <v>33</v>
      </c>
      <c r="C13" s="3" t="s">
        <v>22</v>
      </c>
      <c r="D13" s="3">
        <v>36.76</v>
      </c>
      <c r="E13" s="3">
        <v>91.9</v>
      </c>
      <c r="F13" s="3">
        <v>19</v>
      </c>
      <c r="G13" s="3">
        <v>1760</v>
      </c>
      <c r="H13" s="5">
        <f t="shared" si="0"/>
        <v>2112</v>
      </c>
      <c r="I13" s="5">
        <f t="shared" si="1"/>
        <v>1056</v>
      </c>
      <c r="J13" s="3">
        <f t="shared" si="2"/>
        <v>2</v>
      </c>
      <c r="K13" s="3"/>
      <c r="L13" s="3"/>
      <c r="M13" s="3">
        <f t="shared" si="3"/>
        <v>0</v>
      </c>
      <c r="N13" s="4">
        <f t="shared" si="4"/>
        <v>57.453754080522309</v>
      </c>
      <c r="O13" s="4">
        <f t="shared" si="5"/>
        <v>22.981501632208921</v>
      </c>
      <c r="P13" s="5">
        <f>SUM(I13:I18)</f>
        <v>2444.4</v>
      </c>
    </row>
    <row r="14" spans="1:16">
      <c r="A14" s="6" t="s">
        <v>2</v>
      </c>
      <c r="B14" s="6" t="s">
        <v>33</v>
      </c>
      <c r="C14" s="3" t="s">
        <v>29</v>
      </c>
      <c r="D14" s="3">
        <v>2.3199999999999998</v>
      </c>
      <c r="E14" s="3">
        <v>5.8</v>
      </c>
      <c r="F14" s="3">
        <v>19</v>
      </c>
      <c r="G14" s="3">
        <v>46</v>
      </c>
      <c r="H14" s="5">
        <f t="shared" si="0"/>
        <v>55.199999999999996</v>
      </c>
      <c r="I14" s="5">
        <f t="shared" si="1"/>
        <v>55.199999999999996</v>
      </c>
      <c r="J14" s="3">
        <f t="shared" si="2"/>
        <v>1</v>
      </c>
      <c r="K14" s="3"/>
      <c r="L14" s="3"/>
      <c r="M14" s="3">
        <f t="shared" si="3"/>
        <v>0</v>
      </c>
      <c r="N14" s="4">
        <f t="shared" si="4"/>
        <v>23.793103448275861</v>
      </c>
      <c r="O14" s="4">
        <f t="shared" si="5"/>
        <v>9.5172413793103452</v>
      </c>
      <c r="P14" s="3"/>
    </row>
    <row r="15" spans="1:16">
      <c r="A15" s="6" t="s">
        <v>2</v>
      </c>
      <c r="B15" s="6" t="s">
        <v>33</v>
      </c>
      <c r="C15" s="3" t="s">
        <v>30</v>
      </c>
      <c r="D15" s="3">
        <v>12.65</v>
      </c>
      <c r="E15" s="3">
        <v>31.62</v>
      </c>
      <c r="F15" s="3">
        <v>19</v>
      </c>
      <c r="G15" s="3">
        <v>452</v>
      </c>
      <c r="H15" s="5">
        <f t="shared" si="0"/>
        <v>542.4</v>
      </c>
      <c r="I15" s="5">
        <f t="shared" si="1"/>
        <v>542.4</v>
      </c>
      <c r="J15" s="3">
        <f t="shared" si="2"/>
        <v>1</v>
      </c>
      <c r="K15" s="3"/>
      <c r="L15" s="3"/>
      <c r="M15" s="3">
        <f t="shared" si="3"/>
        <v>0</v>
      </c>
      <c r="N15" s="4">
        <f t="shared" si="4"/>
        <v>42.877470355731219</v>
      </c>
      <c r="O15" s="4">
        <f t="shared" si="5"/>
        <v>17.153700189753319</v>
      </c>
      <c r="P15" s="3"/>
    </row>
    <row r="16" spans="1:16">
      <c r="A16" s="6" t="s">
        <v>2</v>
      </c>
      <c r="B16" s="6" t="s">
        <v>33</v>
      </c>
      <c r="C16" s="3" t="s">
        <v>31</v>
      </c>
      <c r="D16" s="3">
        <v>13.6</v>
      </c>
      <c r="E16" s="3">
        <v>34</v>
      </c>
      <c r="F16" s="3">
        <v>19</v>
      </c>
      <c r="G16" s="3">
        <v>445</v>
      </c>
      <c r="H16" s="5">
        <f t="shared" si="0"/>
        <v>534</v>
      </c>
      <c r="I16" s="5">
        <f t="shared" si="1"/>
        <v>534</v>
      </c>
      <c r="J16" s="3">
        <f t="shared" si="2"/>
        <v>1</v>
      </c>
      <c r="K16" s="3"/>
      <c r="L16" s="3"/>
      <c r="M16" s="3">
        <f t="shared" si="3"/>
        <v>0</v>
      </c>
      <c r="N16" s="4">
        <f t="shared" si="4"/>
        <v>39.264705882352942</v>
      </c>
      <c r="O16" s="4">
        <f t="shared" si="5"/>
        <v>15.705882352941176</v>
      </c>
      <c r="P16" s="3"/>
    </row>
    <row r="17" spans="1:16">
      <c r="A17" s="6" t="s">
        <v>2</v>
      </c>
      <c r="B17" s="6" t="s">
        <v>33</v>
      </c>
      <c r="C17" s="3" t="s">
        <v>25</v>
      </c>
      <c r="D17" s="3">
        <v>6.04</v>
      </c>
      <c r="E17" s="3">
        <v>15.1</v>
      </c>
      <c r="F17" s="3">
        <v>22</v>
      </c>
      <c r="G17" s="3">
        <v>170</v>
      </c>
      <c r="H17" s="5">
        <f t="shared" si="0"/>
        <v>204</v>
      </c>
      <c r="I17" s="5">
        <f t="shared" si="1"/>
        <v>204</v>
      </c>
      <c r="J17" s="3">
        <f t="shared" si="2"/>
        <v>1</v>
      </c>
      <c r="K17" s="3"/>
      <c r="L17" s="3"/>
      <c r="M17" s="3">
        <f t="shared" si="3"/>
        <v>0</v>
      </c>
      <c r="N17" s="4">
        <f t="shared" si="4"/>
        <v>33.774834437086092</v>
      </c>
      <c r="O17" s="4">
        <f t="shared" si="5"/>
        <v>13.509933774834437</v>
      </c>
      <c r="P17" s="3"/>
    </row>
    <row r="18" spans="1:16">
      <c r="A18" s="6" t="s">
        <v>2</v>
      </c>
      <c r="B18" s="6" t="s">
        <v>33</v>
      </c>
      <c r="C18" s="3" t="s">
        <v>32</v>
      </c>
      <c r="D18" s="3">
        <v>4.4000000000000004</v>
      </c>
      <c r="E18" s="3">
        <v>11</v>
      </c>
      <c r="F18" s="3">
        <v>19</v>
      </c>
      <c r="G18" s="3">
        <v>44</v>
      </c>
      <c r="H18" s="5">
        <f t="shared" si="0"/>
        <v>52.8</v>
      </c>
      <c r="I18" s="5">
        <f t="shared" si="1"/>
        <v>52.8</v>
      </c>
      <c r="J18" s="3">
        <f t="shared" si="2"/>
        <v>1</v>
      </c>
      <c r="K18" s="3"/>
      <c r="L18" s="3"/>
      <c r="M18" s="3">
        <f t="shared" si="3"/>
        <v>0</v>
      </c>
      <c r="N18" s="4">
        <f t="shared" si="4"/>
        <v>11.999999999999998</v>
      </c>
      <c r="O18" s="4">
        <f t="shared" si="5"/>
        <v>4.8</v>
      </c>
      <c r="P18" s="3"/>
    </row>
    <row r="19" spans="1:16" ht="30" customHeight="1">
      <c r="A19" s="6" t="s">
        <v>2</v>
      </c>
      <c r="B19" s="6" t="s">
        <v>34</v>
      </c>
      <c r="C19" s="3" t="s">
        <v>22</v>
      </c>
      <c r="D19" s="3">
        <v>35.200000000000003</v>
      </c>
      <c r="E19" s="3">
        <v>88</v>
      </c>
      <c r="F19" s="3">
        <v>19</v>
      </c>
      <c r="G19" s="3">
        <v>1495</v>
      </c>
      <c r="H19" s="5">
        <f t="shared" si="0"/>
        <v>1794</v>
      </c>
      <c r="I19" s="5">
        <f t="shared" si="1"/>
        <v>897</v>
      </c>
      <c r="J19" s="3">
        <f t="shared" si="2"/>
        <v>2</v>
      </c>
      <c r="K19" s="3"/>
      <c r="L19" s="3"/>
      <c r="M19" s="3">
        <f t="shared" si="3"/>
        <v>0</v>
      </c>
      <c r="N19" s="4">
        <f t="shared" si="4"/>
        <v>50.965909090909086</v>
      </c>
      <c r="O19" s="4">
        <f t="shared" si="5"/>
        <v>20.386363636363637</v>
      </c>
      <c r="P19" s="5">
        <f>SUM(I19:I21)</f>
        <v>1926.6</v>
      </c>
    </row>
    <row r="20" spans="1:16">
      <c r="A20" s="6" t="s">
        <v>2</v>
      </c>
      <c r="B20" s="6" t="s">
        <v>34</v>
      </c>
      <c r="C20" s="3" t="s">
        <v>24</v>
      </c>
      <c r="D20" s="3">
        <v>9.94</v>
      </c>
      <c r="E20" s="3">
        <v>24.85</v>
      </c>
      <c r="F20" s="3">
        <v>19</v>
      </c>
      <c r="G20" s="3">
        <v>639</v>
      </c>
      <c r="H20" s="5">
        <f t="shared" si="0"/>
        <v>766.8</v>
      </c>
      <c r="I20" s="5">
        <f t="shared" si="1"/>
        <v>766.8</v>
      </c>
      <c r="J20" s="3">
        <f t="shared" si="2"/>
        <v>1</v>
      </c>
      <c r="K20" s="3"/>
      <c r="L20" s="3"/>
      <c r="M20" s="3">
        <f t="shared" si="3"/>
        <v>0</v>
      </c>
      <c r="N20" s="4">
        <f t="shared" si="4"/>
        <v>77.142857142857139</v>
      </c>
      <c r="O20" s="4">
        <f t="shared" si="5"/>
        <v>30.857142857142854</v>
      </c>
      <c r="P20" s="3"/>
    </row>
    <row r="21" spans="1:16">
      <c r="A21" s="6" t="s">
        <v>2</v>
      </c>
      <c r="B21" s="6" t="s">
        <v>34</v>
      </c>
      <c r="C21" s="3" t="s">
        <v>25</v>
      </c>
      <c r="D21" s="3">
        <v>3.71</v>
      </c>
      <c r="E21" s="3">
        <v>9.2799999999999994</v>
      </c>
      <c r="F21" s="3">
        <v>22</v>
      </c>
      <c r="G21" s="3">
        <v>219</v>
      </c>
      <c r="H21" s="5">
        <f t="shared" si="0"/>
        <v>262.8</v>
      </c>
      <c r="I21" s="5">
        <f t="shared" si="1"/>
        <v>262.8</v>
      </c>
      <c r="J21" s="3">
        <f t="shared" si="2"/>
        <v>1</v>
      </c>
      <c r="K21" s="3"/>
      <c r="L21" s="3"/>
      <c r="M21" s="3">
        <f t="shared" si="3"/>
        <v>0</v>
      </c>
      <c r="N21" s="4">
        <f t="shared" si="4"/>
        <v>70.835579514824801</v>
      </c>
      <c r="O21" s="4">
        <f t="shared" si="5"/>
        <v>28.318965517241381</v>
      </c>
      <c r="P21" s="3"/>
    </row>
    <row r="22" spans="1:16" ht="30" customHeight="1">
      <c r="A22" s="6" t="s">
        <v>2</v>
      </c>
      <c r="B22" s="6" t="s">
        <v>35</v>
      </c>
      <c r="C22" s="3" t="s">
        <v>22</v>
      </c>
      <c r="D22" s="3">
        <v>36.18</v>
      </c>
      <c r="E22" s="3">
        <v>90.45</v>
      </c>
      <c r="F22" s="3">
        <v>19</v>
      </c>
      <c r="G22" s="3">
        <v>938</v>
      </c>
      <c r="H22" s="5">
        <f t="shared" si="0"/>
        <v>1125.5999999999999</v>
      </c>
      <c r="I22" s="5">
        <f t="shared" si="1"/>
        <v>562.79999999999995</v>
      </c>
      <c r="J22" s="3">
        <f t="shared" si="2"/>
        <v>2</v>
      </c>
      <c r="K22" s="3"/>
      <c r="L22" s="3"/>
      <c r="M22" s="3">
        <f t="shared" si="3"/>
        <v>0</v>
      </c>
      <c r="N22" s="4">
        <f t="shared" si="4"/>
        <v>31.111111111111107</v>
      </c>
      <c r="O22" s="4">
        <f t="shared" si="5"/>
        <v>12.444444444444443</v>
      </c>
      <c r="P22" s="5">
        <f>SUM(I22:I25)</f>
        <v>1688.3999999999999</v>
      </c>
    </row>
    <row r="23" spans="1:16">
      <c r="A23" s="6" t="s">
        <v>2</v>
      </c>
      <c r="B23" s="6" t="s">
        <v>35</v>
      </c>
      <c r="C23" s="3" t="s">
        <v>31</v>
      </c>
      <c r="D23" s="3">
        <v>10.3</v>
      </c>
      <c r="E23" s="3">
        <v>25.75</v>
      </c>
      <c r="F23" s="3">
        <v>19</v>
      </c>
      <c r="G23" s="3">
        <v>389</v>
      </c>
      <c r="H23" s="5">
        <f t="shared" si="0"/>
        <v>466.79999999999995</v>
      </c>
      <c r="I23" s="5">
        <f t="shared" si="1"/>
        <v>466.79999999999995</v>
      </c>
      <c r="J23" s="3">
        <f t="shared" si="2"/>
        <v>1</v>
      </c>
      <c r="K23" s="3"/>
      <c r="L23" s="3"/>
      <c r="M23" s="3">
        <f t="shared" si="3"/>
        <v>0</v>
      </c>
      <c r="N23" s="4">
        <f t="shared" si="4"/>
        <v>45.320388349514559</v>
      </c>
      <c r="O23" s="4">
        <f t="shared" si="5"/>
        <v>18.128155339805822</v>
      </c>
      <c r="P23" s="3"/>
    </row>
    <row r="24" spans="1:16">
      <c r="A24" s="6" t="s">
        <v>2</v>
      </c>
      <c r="B24" s="6" t="s">
        <v>35</v>
      </c>
      <c r="C24" s="3" t="s">
        <v>30</v>
      </c>
      <c r="D24" s="3">
        <v>9.06</v>
      </c>
      <c r="E24" s="3">
        <v>22.65</v>
      </c>
      <c r="F24" s="3">
        <v>19</v>
      </c>
      <c r="G24" s="3">
        <v>413</v>
      </c>
      <c r="H24" s="5">
        <f t="shared" si="0"/>
        <v>495.59999999999997</v>
      </c>
      <c r="I24" s="5">
        <f t="shared" si="1"/>
        <v>495.59999999999997</v>
      </c>
      <c r="J24" s="3">
        <f t="shared" si="2"/>
        <v>1</v>
      </c>
      <c r="K24" s="3"/>
      <c r="L24" s="3"/>
      <c r="M24" s="3">
        <f t="shared" si="3"/>
        <v>0</v>
      </c>
      <c r="N24" s="4">
        <f t="shared" si="4"/>
        <v>54.701986754966882</v>
      </c>
      <c r="O24" s="4">
        <f t="shared" si="5"/>
        <v>21.880794701986755</v>
      </c>
      <c r="P24" s="3"/>
    </row>
    <row r="25" spans="1:16">
      <c r="A25" s="6" t="s">
        <v>2</v>
      </c>
      <c r="B25" s="6" t="s">
        <v>35</v>
      </c>
      <c r="C25" s="3" t="s">
        <v>25</v>
      </c>
      <c r="D25" s="3">
        <v>3.71</v>
      </c>
      <c r="E25" s="3">
        <v>9.2799999999999994</v>
      </c>
      <c r="F25" s="3">
        <v>22</v>
      </c>
      <c r="G25" s="3">
        <v>136</v>
      </c>
      <c r="H25" s="5">
        <f t="shared" si="0"/>
        <v>163.19999999999999</v>
      </c>
      <c r="I25" s="5">
        <f t="shared" si="1"/>
        <v>163.19999999999999</v>
      </c>
      <c r="J25" s="3">
        <f t="shared" si="2"/>
        <v>1</v>
      </c>
      <c r="K25" s="3"/>
      <c r="L25" s="3"/>
      <c r="M25" s="3">
        <f t="shared" si="3"/>
        <v>0</v>
      </c>
      <c r="N25" s="4">
        <f t="shared" si="4"/>
        <v>43.98921832884097</v>
      </c>
      <c r="O25" s="4">
        <f t="shared" si="5"/>
        <v>17.586206896551722</v>
      </c>
      <c r="P25" s="3"/>
    </row>
    <row r="26" spans="1:16" ht="30" customHeight="1">
      <c r="A26" s="1" t="s">
        <v>36</v>
      </c>
      <c r="C26" s="1"/>
      <c r="D26" s="1">
        <f>SUM(D$3:D25)</f>
        <v>304.72999999999996</v>
      </c>
      <c r="E26" s="1">
        <f>SUM(E$3:E25)</f>
        <v>761.82999999999993</v>
      </c>
      <c r="F26" s="1"/>
      <c r="G26" s="1">
        <f>SUM(G$3:G25)</f>
        <v>11834</v>
      </c>
      <c r="H26" s="2">
        <f>SUM(H$3:H25)</f>
        <v>14200.799999999997</v>
      </c>
      <c r="M26">
        <f>SUM(M$3:M25)</f>
        <v>0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de base</vt:lpstr>
      <vt:lpstr>Fichier de base_Bis</vt:lpstr>
      <vt:lpstr>Fichier de base_fini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Perrenod</dc:creator>
  <cp:lastModifiedBy>Kevin Perrenod</cp:lastModifiedBy>
  <dcterms:created xsi:type="dcterms:W3CDTF">2014-09-17T09:06:09Z</dcterms:created>
  <dcterms:modified xsi:type="dcterms:W3CDTF">2014-09-17T11:21:06Z</dcterms:modified>
</cp:coreProperties>
</file>