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8395" windowHeight="1278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Feuil1!$A$1:$U$50</definedName>
  </definedNames>
  <calcPr calcId="125725"/>
</workbook>
</file>

<file path=xl/calcChain.xml><?xml version="1.0" encoding="utf-8"?>
<calcChain xmlns="http://schemas.openxmlformats.org/spreadsheetml/2006/main">
  <c r="D13" i="1"/>
  <c r="D12"/>
  <c r="D11"/>
  <c r="D10"/>
  <c r="D9"/>
  <c r="C25"/>
  <c r="C24" s="1"/>
  <c r="D25"/>
  <c r="D24" s="1"/>
  <c r="E25"/>
  <c r="E24" s="1"/>
  <c r="F25"/>
  <c r="F24" s="1"/>
  <c r="G25"/>
  <c r="G24" s="1"/>
  <c r="H25"/>
  <c r="H24" s="1"/>
  <c r="I25"/>
  <c r="I24" s="1"/>
  <c r="J25"/>
  <c r="J24" s="1"/>
  <c r="K25"/>
  <c r="K24" s="1"/>
  <c r="L25"/>
  <c r="L24" s="1"/>
  <c r="M25"/>
  <c r="M24" s="1"/>
  <c r="B25"/>
  <c r="B24" s="1"/>
  <c r="H9"/>
  <c r="F9"/>
  <c r="F13" l="1"/>
  <c r="F12"/>
  <c r="F11"/>
  <c r="F10"/>
  <c r="H13"/>
  <c r="H12"/>
  <c r="H11"/>
  <c r="H10"/>
</calcChain>
</file>

<file path=xl/sharedStrings.xml><?xml version="1.0" encoding="utf-8"?>
<sst xmlns="http://schemas.openxmlformats.org/spreadsheetml/2006/main" count="109" uniqueCount="49">
  <si>
    <t>OPHIS 2000 LOGEMENTS SUIVE DE PRODUCTION SOLAIRE</t>
  </si>
  <si>
    <t>Site:</t>
  </si>
  <si>
    <t xml:space="preserve">Sous station: </t>
  </si>
  <si>
    <t>Date et heures des relevès:</t>
  </si>
  <si>
    <t>Energie solaire Q1 (kWh)</t>
  </si>
  <si>
    <t>Energie boucle Q2 (kWh)</t>
  </si>
  <si>
    <t>Energie appoint Q3 (kWh)</t>
  </si>
  <si>
    <t>Energié électrique (kWh)</t>
  </si>
  <si>
    <t>Consommation ECS (m3/mois)</t>
  </si>
  <si>
    <t>Volume ECS (m3)</t>
  </si>
  <si>
    <t>Mars</t>
  </si>
  <si>
    <t>Avril</t>
  </si>
  <si>
    <t>Mai</t>
  </si>
  <si>
    <t xml:space="preserve">Juin </t>
  </si>
  <si>
    <t>Juil.</t>
  </si>
  <si>
    <t>Sept.</t>
  </si>
  <si>
    <t>Oct.</t>
  </si>
  <si>
    <t>Nov.</t>
  </si>
  <si>
    <t>Dec.</t>
  </si>
  <si>
    <t>Août</t>
  </si>
  <si>
    <t>Fev.</t>
  </si>
  <si>
    <t>Jan.</t>
  </si>
  <si>
    <t>Att</t>
  </si>
  <si>
    <t>Réel</t>
  </si>
  <si>
    <t>Production solaire (kWh)</t>
  </si>
  <si>
    <t>Total</t>
  </si>
  <si>
    <t>Q1</t>
  </si>
  <si>
    <t>Q3</t>
  </si>
  <si>
    <t>Q2</t>
  </si>
  <si>
    <t>Qe</t>
  </si>
  <si>
    <t>Surface en m²</t>
  </si>
  <si>
    <t>3 Avril 2012 9h30</t>
  </si>
  <si>
    <t>Unique</t>
  </si>
  <si>
    <t>Le creux nord Vic le compte</t>
  </si>
  <si>
    <t>Prod par m²</t>
  </si>
  <si>
    <t>Irradiation</t>
  </si>
  <si>
    <t>TOTAL CUMULE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</si>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</sst>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1" xfId="0" applyFill="1" applyBorder="1"/>
    <xf numFmtId="0" fontId="0" fillId="0" borderId="5" xfId="0" applyBorder="1"/>
    <xf numFmtId="0" fontId="0" fillId="0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3" xfId="0" applyBorder="1"/>
    <xf numFmtId="0" fontId="0" fillId="0" borderId="13" xfId="0" applyFill="1" applyBorder="1"/>
    <xf numFmtId="0" fontId="0" fillId="0" borderId="14" xfId="0" applyFill="1" applyBorder="1"/>
    <xf numFmtId="0" fontId="0" fillId="0" borderId="3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/>
    <xf numFmtId="0" fontId="0" fillId="0" borderId="3" xfId="0" applyFill="1" applyBorder="1"/>
    <xf numFmtId="0" fontId="0" fillId="0" borderId="4" xfId="0" applyFill="1" applyBorder="1"/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1" fillId="0" borderId="18" xfId="0" applyFont="1" applyBorder="1" applyProtection="1"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8" xfId="0" applyBorder="1" applyAlignment="1" applyProtection="1">
      <protection locked="0"/>
    </xf>
    <xf numFmtId="0" fontId="0" fillId="0" borderId="27" xfId="0" applyFill="1" applyBorder="1"/>
    <xf numFmtId="0" fontId="0" fillId="2" borderId="24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1">
    <dxf>
      <font>
        <strike val="0"/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tx>
            <c:strRef>
              <c:f>Feuil1!$A$18</c:f>
              <c:strCache>
                <c:ptCount val="1"/>
                <c:pt idx="0">
                  <c:v>Réel</c:v>
                </c:pt>
              </c:strCache>
            </c:strRef>
          </c:tx>
          <c:marker>
            <c:symbol val="none"/>
          </c:marker>
          <c:cat>
            <c:strRef>
              <c:f>Feuil1!$B$16:$M$16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Feuil1!$B$18:$M$18</c:f>
              <c:numCache>
                <c:formatCode>General</c:formatCode>
                <c:ptCount val="12"/>
                <c:pt idx="0">
                  <c:v>69.97</c:v>
                </c:pt>
                <c:pt idx="1">
                  <c:v>70.2</c:v>
                </c:pt>
                <c:pt idx="2">
                  <c:v>71.2</c:v>
                </c:pt>
              </c:numCache>
            </c:numRef>
          </c:val>
        </c:ser>
        <c:ser>
          <c:idx val="1"/>
          <c:order val="1"/>
          <c:tx>
            <c:strRef>
              <c:f>Feuil1!$A$17</c:f>
              <c:strCache>
                <c:ptCount val="1"/>
                <c:pt idx="0">
                  <c:v>Att</c:v>
                </c:pt>
              </c:strCache>
            </c:strRef>
          </c:tx>
          <c:marker>
            <c:symbol val="none"/>
          </c:marker>
          <c:cat>
            <c:strRef>
              <c:f>Feuil1!$B$16:$M$16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Feuil1!$B$17:$M$17</c:f>
              <c:numCache>
                <c:formatCode>General</c:formatCode>
                <c:ptCount val="12"/>
                <c:pt idx="0">
                  <c:v>92.9</c:v>
                </c:pt>
                <c:pt idx="1">
                  <c:v>85.3</c:v>
                </c:pt>
                <c:pt idx="2">
                  <c:v>87</c:v>
                </c:pt>
                <c:pt idx="3">
                  <c:v>88.3</c:v>
                </c:pt>
                <c:pt idx="4">
                  <c:v>85.4</c:v>
                </c:pt>
                <c:pt idx="5">
                  <c:v>81.8</c:v>
                </c:pt>
                <c:pt idx="6">
                  <c:v>73.599999999999994</c:v>
                </c:pt>
                <c:pt idx="7">
                  <c:v>69.5</c:v>
                </c:pt>
                <c:pt idx="8">
                  <c:v>73.7</c:v>
                </c:pt>
                <c:pt idx="9">
                  <c:v>78.7</c:v>
                </c:pt>
                <c:pt idx="10">
                  <c:v>82.6</c:v>
                </c:pt>
                <c:pt idx="11">
                  <c:v>82.5</c:v>
                </c:pt>
              </c:numCache>
            </c:numRef>
          </c:val>
        </c:ser>
        <c:dLbls/>
        <c:marker val="1"/>
        <c:axId val="71790976"/>
        <c:axId val="71792512"/>
      </c:lineChart>
      <c:catAx>
        <c:axId val="71790976"/>
        <c:scaling>
          <c:orientation val="minMax"/>
        </c:scaling>
        <c:axPos val="b"/>
        <c:numFmt formatCode="General" sourceLinked="1"/>
        <c:tickLblPos val="nextTo"/>
        <c:crossAx val="71792512"/>
        <c:crosses val="autoZero"/>
        <c:auto val="1"/>
        <c:lblAlgn val="ctr"/>
        <c:lblOffset val="100"/>
      </c:catAx>
      <c:valAx>
        <c:axId val="71792512"/>
        <c:scaling>
          <c:orientation val="minMax"/>
        </c:scaling>
        <c:axPos val="l"/>
        <c:majorGridlines/>
        <c:numFmt formatCode="General" sourceLinked="1"/>
        <c:tickLblPos val="nextTo"/>
        <c:crossAx val="7179097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332422714176435"/>
          <c:y val="4.1350166424727636E-2"/>
          <c:w val="0.60331175880501853"/>
          <c:h val="0.82405519142509431"/>
        </c:manualLayout>
      </c:layout>
      <c:lineChart>
        <c:grouping val="standard"/>
        <c:ser>
          <c:idx val="0"/>
          <c:order val="0"/>
          <c:tx>
            <c:strRef>
              <c:f>Feuil1!$A$23</c:f>
              <c:strCache>
                <c:ptCount val="1"/>
                <c:pt idx="0">
                  <c:v>Réel</c:v>
                </c:pt>
              </c:strCache>
            </c:strRef>
          </c:tx>
          <c:marker>
            <c:symbol val="none"/>
          </c:marker>
          <c:cat>
            <c:strRef>
              <c:f>Feuil1!$B$21:$M$21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Feuil1!$B$23:$M$23</c:f>
              <c:numCache>
                <c:formatCode>General</c:formatCode>
                <c:ptCount val="12"/>
                <c:pt idx="0">
                  <c:v>704</c:v>
                </c:pt>
                <c:pt idx="1">
                  <c:v>917</c:v>
                </c:pt>
                <c:pt idx="2">
                  <c:v>1916</c:v>
                </c:pt>
              </c:numCache>
            </c:numRef>
          </c:val>
        </c:ser>
        <c:ser>
          <c:idx val="1"/>
          <c:order val="1"/>
          <c:tx>
            <c:strRef>
              <c:f>Feuil1!$A$22</c:f>
              <c:strCache>
                <c:ptCount val="1"/>
                <c:pt idx="0">
                  <c:v>Att</c:v>
                </c:pt>
              </c:strCache>
            </c:strRef>
          </c:tx>
          <c:marker>
            <c:symbol val="none"/>
          </c:marker>
          <c:cat>
            <c:strRef>
              <c:f>Feuil1!$B$21:$M$21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Feuil1!$B$22:$M$22</c:f>
              <c:numCache>
                <c:formatCode>General</c:formatCode>
                <c:ptCount val="12"/>
                <c:pt idx="0">
                  <c:v>1181</c:v>
                </c:pt>
                <c:pt idx="1">
                  <c:v>1488</c:v>
                </c:pt>
                <c:pt idx="2">
                  <c:v>2176</c:v>
                </c:pt>
                <c:pt idx="3">
                  <c:v>2635</c:v>
                </c:pt>
                <c:pt idx="4">
                  <c:v>2632</c:v>
                </c:pt>
                <c:pt idx="5">
                  <c:v>2995</c:v>
                </c:pt>
                <c:pt idx="6">
                  <c:v>3192</c:v>
                </c:pt>
                <c:pt idx="7">
                  <c:v>2904</c:v>
                </c:pt>
                <c:pt idx="8">
                  <c:v>2648</c:v>
                </c:pt>
                <c:pt idx="9">
                  <c:v>1889</c:v>
                </c:pt>
                <c:pt idx="10">
                  <c:v>1259</c:v>
                </c:pt>
                <c:pt idx="11">
                  <c:v>1123</c:v>
                </c:pt>
              </c:numCache>
            </c:numRef>
          </c:val>
        </c:ser>
        <c:dLbls/>
        <c:marker val="1"/>
        <c:axId val="71972352"/>
        <c:axId val="71973888"/>
      </c:lineChart>
      <c:lineChart>
        <c:grouping val="standard"/>
        <c:ser>
          <c:idx val="2"/>
          <c:order val="2"/>
          <c:tx>
            <c:v>Irradiation</c:v>
          </c:tx>
          <c:marker>
            <c:symbol val="none"/>
          </c:marker>
          <c:cat>
            <c:strRef>
              <c:f>Feuil1!$B$21:$M$21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Feuil1!$B$29:$M$29</c:f>
              <c:numCache>
                <c:formatCode>General</c:formatCode>
                <c:ptCount val="12"/>
                <c:pt idx="0">
                  <c:v>1165</c:v>
                </c:pt>
                <c:pt idx="1">
                  <c:v>2396</c:v>
                </c:pt>
                <c:pt idx="2">
                  <c:v>3960</c:v>
                </c:pt>
                <c:pt idx="3">
                  <c:v>3618</c:v>
                </c:pt>
              </c:numCache>
            </c:numRef>
          </c:val>
        </c:ser>
        <c:dLbls/>
        <c:marker val="1"/>
        <c:axId val="71990272"/>
        <c:axId val="71988352"/>
      </c:lineChart>
      <c:catAx>
        <c:axId val="71972352"/>
        <c:scaling>
          <c:orientation val="minMax"/>
        </c:scaling>
        <c:axPos val="b"/>
        <c:numFmt formatCode="General" sourceLinked="1"/>
        <c:tickLblPos val="nextTo"/>
        <c:crossAx val="71973888"/>
        <c:crosses val="autoZero"/>
        <c:auto val="1"/>
        <c:lblAlgn val="ctr"/>
        <c:lblOffset val="100"/>
      </c:catAx>
      <c:valAx>
        <c:axId val="71973888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Production solaire</a:t>
                </a:r>
              </a:p>
            </c:rich>
          </c:tx>
          <c:layout/>
        </c:title>
        <c:numFmt formatCode="General" sourceLinked="1"/>
        <c:tickLblPos val="nextTo"/>
        <c:crossAx val="71972352"/>
        <c:crosses val="autoZero"/>
        <c:crossBetween val="between"/>
      </c:valAx>
      <c:valAx>
        <c:axId val="71988352"/>
        <c:scaling>
          <c:orientation val="minMax"/>
        </c:scaling>
        <c:axPos val="r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Irradiation</a:t>
                </a:r>
              </a:p>
            </c:rich>
          </c:tx>
          <c:layout/>
        </c:title>
        <c:numFmt formatCode="General" sourceLinked="1"/>
        <c:tickLblPos val="nextTo"/>
        <c:crossAx val="71990272"/>
        <c:crosses val="max"/>
        <c:crossBetween val="between"/>
      </c:valAx>
      <c:catAx>
        <c:axId val="71990272"/>
        <c:scaling>
          <c:orientation val="minMax"/>
        </c:scaling>
        <c:delete val="1"/>
        <c:axPos val="b"/>
        <c:tickLblPos val="none"/>
        <c:crossAx val="71988352"/>
        <c:crosses val="autoZero"/>
        <c:auto val="1"/>
        <c:lblAlgn val="ctr"/>
        <c:lblOffset val="100"/>
      </c:catAx>
    </c:plotArea>
    <c:legend>
      <c:legendPos val="r"/>
      <c:layout>
        <c:manualLayout>
          <c:xMode val="edge"/>
          <c:yMode val="edge"/>
          <c:x val="0.79051765126217866"/>
          <c:y val="4.5160486224138201E-2"/>
          <c:w val="0.20948234873782146"/>
          <c:h val="0.20244291739661135"/>
        </c:manualLayout>
      </c:layout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stacked"/>
        <c:ser>
          <c:idx val="1"/>
          <c:order val="0"/>
          <c:tx>
            <c:strRef>
              <c:f>Feuil1!$A$55</c:f>
              <c:strCache>
                <c:ptCount val="1"/>
                <c:pt idx="0">
                  <c:v>Q1</c:v>
                </c:pt>
              </c:strCache>
            </c:strRef>
          </c:tx>
          <c:dLbls>
            <c:dLblPos val="ctr"/>
            <c:showSerName val="1"/>
          </c:dLbls>
          <c:cat>
            <c:strRef>
              <c:f>Feuil1!$D$53:$O$53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Feuil1!$D$55:$O$55</c:f>
              <c:numCache>
                <c:formatCode>General</c:formatCode>
                <c:ptCount val="12"/>
                <c:pt idx="0">
                  <c:v>704</c:v>
                </c:pt>
                <c:pt idx="1">
                  <c:v>917</c:v>
                </c:pt>
                <c:pt idx="2">
                  <c:v>1916</c:v>
                </c:pt>
              </c:numCache>
            </c:numRef>
          </c:val>
        </c:ser>
        <c:ser>
          <c:idx val="0"/>
          <c:order val="1"/>
          <c:tx>
            <c:strRef>
              <c:f>Feuil1!$A$57</c:f>
              <c:strCache>
                <c:ptCount val="1"/>
                <c:pt idx="0">
                  <c:v>Q2</c:v>
                </c:pt>
              </c:strCache>
            </c:strRef>
          </c:tx>
          <c:dLbls>
            <c:showSerName val="1"/>
          </c:dLbls>
          <c:cat>
            <c:strRef>
              <c:f>Feuil1!$D$53:$O$53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Feuil1!$D$57:$O$57</c:f>
              <c:numCache>
                <c:formatCode>General</c:formatCode>
                <c:ptCount val="12"/>
                <c:pt idx="0">
                  <c:v>3148</c:v>
                </c:pt>
                <c:pt idx="1">
                  <c:v>3177</c:v>
                </c:pt>
                <c:pt idx="2">
                  <c:v>2915</c:v>
                </c:pt>
              </c:numCache>
            </c:numRef>
          </c:val>
        </c:ser>
        <c:ser>
          <c:idx val="2"/>
          <c:order val="2"/>
          <c:tx>
            <c:strRef>
              <c:f>Feuil1!$A$56</c:f>
              <c:strCache>
                <c:ptCount val="1"/>
                <c:pt idx="0">
                  <c:v>Q3</c:v>
                </c:pt>
              </c:strCache>
            </c:strRef>
          </c:tx>
          <c:dLbls>
            <c:showSerName val="1"/>
          </c:dLbls>
          <c:cat>
            <c:strRef>
              <c:f>Feuil1!$D$53:$O$53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Feuil1!$D$56:$O$56</c:f>
              <c:numCache>
                <c:formatCode>General</c:formatCode>
                <c:ptCount val="12"/>
                <c:pt idx="0">
                  <c:v>6938</c:v>
                </c:pt>
                <c:pt idx="1">
                  <c:v>7088</c:v>
                </c:pt>
                <c:pt idx="2">
                  <c:v>5426</c:v>
                </c:pt>
              </c:numCache>
            </c:numRef>
          </c:val>
        </c:ser>
        <c:ser>
          <c:idx val="3"/>
          <c:order val="3"/>
          <c:tx>
            <c:strRef>
              <c:f>Feuil1!$A$58</c:f>
              <c:strCache>
                <c:ptCount val="1"/>
                <c:pt idx="0">
                  <c:v>Qe</c:v>
                </c:pt>
              </c:strCache>
            </c:strRef>
          </c:tx>
          <c:dLbls>
            <c:showSerName val="1"/>
          </c:dLbls>
          <c:cat>
            <c:strRef>
              <c:f>Feuil1!$D$53:$O$53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Feuil1!$D$58:$O$58</c:f>
              <c:numCache>
                <c:formatCode>General</c:formatCode>
                <c:ptCount val="12"/>
                <c:pt idx="0">
                  <c:v>44.29</c:v>
                </c:pt>
                <c:pt idx="1">
                  <c:v>60.29</c:v>
                </c:pt>
                <c:pt idx="2">
                  <c:v>113.7</c:v>
                </c:pt>
              </c:numCache>
            </c:numRef>
          </c:val>
        </c:ser>
        <c:dLbls/>
        <c:overlap val="100"/>
        <c:axId val="72043136"/>
        <c:axId val="72057216"/>
      </c:barChart>
      <c:catAx>
        <c:axId val="72043136"/>
        <c:scaling>
          <c:orientation val="minMax"/>
        </c:scaling>
        <c:axPos val="b"/>
        <c:tickLblPos val="nextTo"/>
        <c:crossAx val="72057216"/>
        <c:crosses val="autoZero"/>
        <c:auto val="1"/>
        <c:lblAlgn val="ctr"/>
        <c:lblOffset val="100"/>
      </c:catAx>
      <c:valAx>
        <c:axId val="72057216"/>
        <c:scaling>
          <c:orientation val="minMax"/>
        </c:scaling>
        <c:axPos val="l"/>
        <c:majorGridlines/>
        <c:numFmt formatCode="General" sourceLinked="1"/>
        <c:tickLblPos val="nextTo"/>
        <c:crossAx val="7204313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3324227141764355"/>
          <c:y val="4.1350166424727636E-2"/>
          <c:w val="0.8365594470823472"/>
          <c:h val="0.82405519142509454"/>
        </c:manualLayout>
      </c:layout>
      <c:lineChart>
        <c:grouping val="standard"/>
        <c:ser>
          <c:idx val="0"/>
          <c:order val="0"/>
          <c:tx>
            <c:strRef>
              <c:f>Feuil1!$A$25</c:f>
              <c:strCache>
                <c:ptCount val="1"/>
                <c:pt idx="0">
                  <c:v>Prod par m²</c:v>
                </c:pt>
              </c:strCache>
            </c:strRef>
          </c:tx>
          <c:marker>
            <c:symbol val="none"/>
          </c:marker>
          <c:cat>
            <c:strRef>
              <c:f>Feuil1!$B$21:$M$21</c:f>
              <c:strCache>
                <c:ptCount val="12"/>
                <c:pt idx="0">
                  <c:v>Jan.</c:v>
                </c:pt>
                <c:pt idx="1">
                  <c:v>Fev.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 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Dec.</c:v>
                </c:pt>
              </c:strCache>
            </c:strRef>
          </c:cat>
          <c:val>
            <c:numRef>
              <c:f>Feuil1!$B$24:$M$24</c:f>
              <c:numCache>
                <c:formatCode>General</c:formatCode>
                <c:ptCount val="12"/>
                <c:pt idx="0">
                  <c:v>17.600000000000001</c:v>
                </c:pt>
                <c:pt idx="1">
                  <c:v>22.925000000000001</c:v>
                </c:pt>
                <c:pt idx="2">
                  <c:v>47.9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marker val="1"/>
        <c:axId val="75514240"/>
        <c:axId val="75515776"/>
      </c:lineChart>
      <c:catAx>
        <c:axId val="75514240"/>
        <c:scaling>
          <c:orientation val="minMax"/>
        </c:scaling>
        <c:axPos val="b"/>
        <c:numFmt formatCode="General" sourceLinked="1"/>
        <c:tickLblPos val="nextTo"/>
        <c:crossAx val="75515776"/>
        <c:crosses val="autoZero"/>
        <c:auto val="1"/>
        <c:lblAlgn val="ctr"/>
        <c:lblOffset val="100"/>
      </c:catAx>
      <c:valAx>
        <c:axId val="75515776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Production solaire par m²</a:t>
                </a:r>
              </a:p>
            </c:rich>
          </c:tx>
          <c:layout/>
        </c:title>
        <c:numFmt formatCode="General" sourceLinked="1"/>
        <c:tickLblPos val="nextTo"/>
        <c:crossAx val="75514240"/>
        <c:crosses val="autoZero"/>
        <c:crossBetween val="between"/>
      </c:valAx>
    </c:plotArea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jpeg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352424</xdr:colOff>
      <xdr:row>0</xdr:row>
      <xdr:rowOff>26894</xdr:rowOff>
    </xdr:from>
    <xdr:to>
      <xdr:col>20</xdr:col>
      <xdr:colOff>457199</xdr:colOff>
      <xdr:row>14</xdr:row>
      <xdr:rowOff>23533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342339</xdr:colOff>
      <xdr:row>14</xdr:row>
      <xdr:rowOff>64435</xdr:rowOff>
    </xdr:from>
    <xdr:to>
      <xdr:col>20</xdr:col>
      <xdr:colOff>466164</xdr:colOff>
      <xdr:row>33</xdr:row>
      <xdr:rowOff>181536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342899</xdr:colOff>
      <xdr:row>34</xdr:row>
      <xdr:rowOff>134471</xdr:rowOff>
    </xdr:from>
    <xdr:to>
      <xdr:col>20</xdr:col>
      <xdr:colOff>466724</xdr:colOff>
      <xdr:row>49</xdr:row>
      <xdr:rowOff>20171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104775</xdr:colOff>
      <xdr:row>29</xdr:row>
      <xdr:rowOff>95250</xdr:rowOff>
    </xdr:from>
    <xdr:to>
      <xdr:col>10</xdr:col>
      <xdr:colOff>180975</xdr:colOff>
      <xdr:row>48</xdr:row>
      <xdr:rowOff>79001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9</xdr:col>
      <xdr:colOff>150466</xdr:colOff>
      <xdr:row>0</xdr:row>
      <xdr:rowOff>28575</xdr:rowOff>
    </xdr:from>
    <xdr:to>
      <xdr:col>12</xdr:col>
      <xdr:colOff>317753</xdr:colOff>
      <xdr:row>6</xdr:row>
      <xdr:rowOff>9525</xdr:rowOff>
    </xdr:to>
    <xdr:pic>
      <xdr:nvPicPr>
        <xdr:cNvPr id="7" name="Image 6" descr="OK AES COULEUR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693891" y="28575"/>
          <a:ext cx="1424587" cy="11620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0"/>
  <sheetViews>
    <sheetView tabSelected="1" topLeftCell="A34" zoomScaleNormal="100" workbookViewId="0">
      <selection activeCell="R63" sqref="R63"/>
    </sheetView>
  </sheetViews>
  <sheetFormatPr baseColWidth="10" defaultRowHeight="15"/>
  <cols>
    <col min="1" max="1" width="17" style="1" customWidth="1"/>
    <col min="2" max="8" width="6.28515625" style="1" customWidth="1"/>
    <col min="9" max="9" width="7.140625" style="1" customWidth="1"/>
    <col min="10" max="13" width="6.28515625" style="1" customWidth="1"/>
    <col min="14" max="16384" width="11.42578125" style="1"/>
  </cols>
  <sheetData>
    <row r="1" spans="1:13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</row>
    <row r="2" spans="1:13" ht="15.75" thickBot="1"/>
    <row r="3" spans="1:13">
      <c r="A3" s="32" t="s">
        <v>1</v>
      </c>
      <c r="B3" s="33"/>
      <c r="C3" s="33"/>
      <c r="D3" s="46" t="s">
        <v>33</v>
      </c>
      <c r="E3" s="46"/>
      <c r="F3" s="46"/>
      <c r="G3" s="46"/>
      <c r="H3" s="46"/>
      <c r="I3" s="47"/>
    </row>
    <row r="4" spans="1:13" ht="15.75" thickBot="1">
      <c r="A4" s="34" t="s">
        <v>2</v>
      </c>
      <c r="B4" s="35"/>
      <c r="C4" s="35"/>
      <c r="D4" s="57" t="s">
        <v>32</v>
      </c>
      <c r="E4" s="57"/>
      <c r="F4" s="57"/>
      <c r="G4" s="57"/>
      <c r="H4" s="57"/>
      <c r="I4" s="58"/>
    </row>
    <row r="5" spans="1:13" ht="15.75" thickBot="1"/>
    <row r="6" spans="1:13" ht="15.75" thickBot="1">
      <c r="A6" s="36" t="s">
        <v>3</v>
      </c>
      <c r="B6" s="37"/>
      <c r="C6" s="37"/>
      <c r="D6" s="44" t="s">
        <v>31</v>
      </c>
      <c r="E6" s="44"/>
      <c r="F6" s="44"/>
      <c r="G6" s="44"/>
      <c r="H6" s="44"/>
      <c r="I6" s="45"/>
    </row>
    <row r="7" spans="1:13" ht="15.75" thickBot="1">
      <c r="A7" s="38" t="s">
        <v>30</v>
      </c>
      <c r="B7" s="43">
        <v>40</v>
      </c>
    </row>
    <row r="8" spans="1:13" ht="15.75" thickBot="1">
      <c r="D8" s="21" t="s">
        <v>25</v>
      </c>
      <c r="E8" s="22"/>
      <c r="F8" s="48" t="s">
        <v>20</v>
      </c>
      <c r="G8" s="48"/>
      <c r="H8" s="48" t="s">
        <v>21</v>
      </c>
      <c r="I8" s="49"/>
    </row>
    <row r="9" spans="1:13">
      <c r="A9" s="21" t="s">
        <v>9</v>
      </c>
      <c r="B9" s="22"/>
      <c r="C9" s="24"/>
      <c r="D9" s="18">
        <f>HLOOKUP($F$8,$D$61:$O$66,2,FALSE)</f>
        <v>150</v>
      </c>
      <c r="E9" s="19"/>
      <c r="F9" s="19">
        <f>HLOOKUP($F$8,$D$53:$O$58,2,FALSE)</f>
        <v>70.239999999999995</v>
      </c>
      <c r="G9" s="19"/>
      <c r="H9" s="19">
        <f>HLOOKUP($H$8,$D$53:$O$58,2,FALSE)</f>
        <v>69.97</v>
      </c>
      <c r="I9" s="19"/>
    </row>
    <row r="10" spans="1:13">
      <c r="A10" s="18" t="s">
        <v>4</v>
      </c>
      <c r="B10" s="19"/>
      <c r="C10" s="20"/>
      <c r="D10" s="18">
        <f>HLOOKUP($F$8,$D$61:$O$66,3,FALSE)</f>
        <v>0</v>
      </c>
      <c r="E10" s="19"/>
      <c r="F10" s="19">
        <f>HLOOKUP($F$8,$D$53:$O$58,3,FALSE)</f>
        <v>917</v>
      </c>
      <c r="G10" s="19"/>
      <c r="H10" s="19">
        <f>HLOOKUP($H$8,$D$53:$O$58,3,FALSE)</f>
        <v>704</v>
      </c>
      <c r="I10" s="19"/>
    </row>
    <row r="11" spans="1:13">
      <c r="A11" s="18" t="s">
        <v>6</v>
      </c>
      <c r="B11" s="19"/>
      <c r="C11" s="20"/>
      <c r="D11" s="18">
        <f>HLOOKUP($F$8,$D$61:$O$66,4,FALSE)</f>
        <v>0</v>
      </c>
      <c r="E11" s="19"/>
      <c r="F11" s="19">
        <f>HLOOKUP($F$8,$D$53:$O$58,4,FALSE)</f>
        <v>7088</v>
      </c>
      <c r="G11" s="19"/>
      <c r="H11" s="19">
        <f>HLOOKUP($H$8,$D$53:$O$58,4,FALSE)</f>
        <v>6938</v>
      </c>
      <c r="I11" s="19"/>
    </row>
    <row r="12" spans="1:13">
      <c r="A12" s="18" t="s">
        <v>5</v>
      </c>
      <c r="B12" s="19"/>
      <c r="C12" s="20"/>
      <c r="D12" s="18">
        <f>HLOOKUP($F$8,$D$61:$O$66,5,FALSE)</f>
        <v>0</v>
      </c>
      <c r="E12" s="19"/>
      <c r="F12" s="19">
        <f>HLOOKUP($F$8,$D$53:$O$58,5,FALSE)</f>
        <v>3177</v>
      </c>
      <c r="G12" s="19"/>
      <c r="H12" s="19">
        <f>HLOOKUP($H$8,$D$53:$O$58,5,FALSE)</f>
        <v>3148</v>
      </c>
      <c r="I12" s="19"/>
    </row>
    <row r="13" spans="1:13" ht="15.75" thickBot="1">
      <c r="A13" s="14" t="s">
        <v>7</v>
      </c>
      <c r="B13" s="15"/>
      <c r="C13" s="16"/>
      <c r="D13" s="18">
        <f>HLOOKUP($F$8,$D$61:$O$66,6,FALSE)</f>
        <v>0</v>
      </c>
      <c r="E13" s="19"/>
      <c r="F13" s="19">
        <f>HLOOKUP($F$8,$D$53:$O$58,6,FALSE)</f>
        <v>60.29</v>
      </c>
      <c r="G13" s="19"/>
      <c r="H13" s="19">
        <f>HLOOKUP($H$8,$D$53:$O$58,6,FALSE)</f>
        <v>44.29</v>
      </c>
      <c r="I13" s="19"/>
    </row>
    <row r="14" spans="1:13" ht="15.75" thickBot="1"/>
    <row r="15" spans="1:13">
      <c r="A15" s="21" t="s">
        <v>8</v>
      </c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3"/>
    </row>
    <row r="16" spans="1:13">
      <c r="A16" s="4"/>
      <c r="B16" s="2" t="s">
        <v>21</v>
      </c>
      <c r="C16" s="2" t="s">
        <v>20</v>
      </c>
      <c r="D16" s="2" t="s">
        <v>10</v>
      </c>
      <c r="E16" s="3" t="s">
        <v>11</v>
      </c>
      <c r="F16" s="3" t="s">
        <v>12</v>
      </c>
      <c r="G16" s="2" t="s">
        <v>13</v>
      </c>
      <c r="H16" s="3" t="s">
        <v>14</v>
      </c>
      <c r="I16" s="3" t="s">
        <v>19</v>
      </c>
      <c r="J16" s="3" t="s">
        <v>15</v>
      </c>
      <c r="K16" s="3" t="s">
        <v>16</v>
      </c>
      <c r="L16" s="3" t="s">
        <v>17</v>
      </c>
      <c r="M16" s="5" t="s">
        <v>18</v>
      </c>
    </row>
    <row r="17" spans="1:13">
      <c r="A17" s="4" t="s">
        <v>22</v>
      </c>
      <c r="B17" s="39">
        <v>92.9</v>
      </c>
      <c r="C17" s="39">
        <v>85.3</v>
      </c>
      <c r="D17" s="39">
        <v>87</v>
      </c>
      <c r="E17" s="39">
        <v>88.3</v>
      </c>
      <c r="F17" s="39">
        <v>85.4</v>
      </c>
      <c r="G17" s="39">
        <v>81.8</v>
      </c>
      <c r="H17" s="39">
        <v>73.599999999999994</v>
      </c>
      <c r="I17" s="39">
        <v>69.5</v>
      </c>
      <c r="J17" s="39">
        <v>73.7</v>
      </c>
      <c r="K17" s="39">
        <v>78.7</v>
      </c>
      <c r="L17" s="39">
        <v>82.6</v>
      </c>
      <c r="M17" s="40">
        <v>82.5</v>
      </c>
    </row>
    <row r="18" spans="1:13" ht="15.75" thickBot="1">
      <c r="A18" s="7" t="s">
        <v>23</v>
      </c>
      <c r="B18" s="41">
        <v>69.97</v>
      </c>
      <c r="C18" s="41">
        <v>70.2</v>
      </c>
      <c r="D18" s="41">
        <v>71.2</v>
      </c>
      <c r="E18" s="41"/>
      <c r="F18" s="41"/>
      <c r="G18" s="41"/>
      <c r="H18" s="41"/>
      <c r="I18" s="41"/>
      <c r="J18" s="41"/>
      <c r="K18" s="41"/>
      <c r="L18" s="41"/>
      <c r="M18" s="42"/>
    </row>
    <row r="19" spans="1:13" ht="15.75" thickBot="1"/>
    <row r="20" spans="1:13" ht="15.75" thickBot="1">
      <c r="A20" s="26" t="s">
        <v>24</v>
      </c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8"/>
    </row>
    <row r="21" spans="1:13">
      <c r="A21" s="29"/>
      <c r="B21" s="13" t="s">
        <v>21</v>
      </c>
      <c r="C21" s="13" t="s">
        <v>20</v>
      </c>
      <c r="D21" s="13" t="s">
        <v>10</v>
      </c>
      <c r="E21" s="30" t="s">
        <v>11</v>
      </c>
      <c r="F21" s="30" t="s">
        <v>12</v>
      </c>
      <c r="G21" s="13" t="s">
        <v>13</v>
      </c>
      <c r="H21" s="30" t="s">
        <v>14</v>
      </c>
      <c r="I21" s="30" t="s">
        <v>19</v>
      </c>
      <c r="J21" s="30" t="s">
        <v>15</v>
      </c>
      <c r="K21" s="30" t="s">
        <v>16</v>
      </c>
      <c r="L21" s="30" t="s">
        <v>17</v>
      </c>
      <c r="M21" s="31" t="s">
        <v>18</v>
      </c>
    </row>
    <row r="22" spans="1:13">
      <c r="A22" s="4" t="s">
        <v>22</v>
      </c>
      <c r="B22" s="39">
        <v>1181</v>
      </c>
      <c r="C22" s="39">
        <v>1488</v>
      </c>
      <c r="D22" s="39">
        <v>2176</v>
      </c>
      <c r="E22" s="39">
        <v>2635</v>
      </c>
      <c r="F22" s="39">
        <v>2632</v>
      </c>
      <c r="G22" s="39">
        <v>2995</v>
      </c>
      <c r="H22" s="39">
        <v>3192</v>
      </c>
      <c r="I22" s="39">
        <v>2904</v>
      </c>
      <c r="J22" s="39">
        <v>2648</v>
      </c>
      <c r="K22" s="39">
        <v>1889</v>
      </c>
      <c r="L22" s="39">
        <v>1259</v>
      </c>
      <c r="M22" s="40">
        <v>1123</v>
      </c>
    </row>
    <row r="23" spans="1:13">
      <c r="A23" s="4" t="s">
        <v>23</v>
      </c>
      <c r="B23" s="39">
        <v>704</v>
      </c>
      <c r="C23" s="39">
        <v>917</v>
      </c>
      <c r="D23" s="39">
        <v>1916</v>
      </c>
      <c r="E23" s="39"/>
      <c r="F23" s="39"/>
      <c r="G23" s="39"/>
      <c r="H23" s="39"/>
      <c r="I23" s="39"/>
      <c r="J23" s="39"/>
      <c r="K23" s="39"/>
      <c r="L23" s="39"/>
      <c r="M23" s="40"/>
    </row>
    <row r="24" spans="1:13" hidden="1">
      <c r="A24" s="4" t="s">
        <v>34</v>
      </c>
      <c r="B24" s="2">
        <f>IF(B25=0,NA(),B25)</f>
        <v>17.600000000000001</v>
      </c>
      <c r="C24" s="2">
        <f t="shared" ref="C24:M24" si="0">IF(C25=0,NA(),C25)</f>
        <v>22.925000000000001</v>
      </c>
      <c r="D24" s="2">
        <f t="shared" si="0"/>
        <v>47.9</v>
      </c>
      <c r="E24" s="2" t="e">
        <f t="shared" si="0"/>
        <v>#N/A</v>
      </c>
      <c r="F24" s="2" t="e">
        <f t="shared" si="0"/>
        <v>#N/A</v>
      </c>
      <c r="G24" s="2" t="e">
        <f t="shared" si="0"/>
        <v>#N/A</v>
      </c>
      <c r="H24" s="2" t="e">
        <f t="shared" si="0"/>
        <v>#N/A</v>
      </c>
      <c r="I24" s="2" t="e">
        <f t="shared" si="0"/>
        <v>#N/A</v>
      </c>
      <c r="J24" s="2" t="e">
        <f t="shared" si="0"/>
        <v>#N/A</v>
      </c>
      <c r="K24" s="2" t="e">
        <f t="shared" si="0"/>
        <v>#N/A</v>
      </c>
      <c r="L24" s="2" t="e">
        <f t="shared" si="0"/>
        <v>#N/A</v>
      </c>
      <c r="M24" s="6" t="e">
        <f t="shared" si="0"/>
        <v>#N/A</v>
      </c>
    </row>
    <row r="25" spans="1:13" ht="15.75" thickBot="1">
      <c r="A25" s="7" t="s">
        <v>34</v>
      </c>
      <c r="B25" s="8">
        <f>IF(B23=0,0,B23/$B$7)</f>
        <v>17.600000000000001</v>
      </c>
      <c r="C25" s="8">
        <f t="shared" ref="C25:M25" si="1">IF(C23=0,0,C23/$B$7)</f>
        <v>22.925000000000001</v>
      </c>
      <c r="D25" s="8">
        <f t="shared" si="1"/>
        <v>47.9</v>
      </c>
      <c r="E25" s="8">
        <f t="shared" si="1"/>
        <v>0</v>
      </c>
      <c r="F25" s="8">
        <f t="shared" si="1"/>
        <v>0</v>
      </c>
      <c r="G25" s="8">
        <f t="shared" si="1"/>
        <v>0</v>
      </c>
      <c r="H25" s="8">
        <f t="shared" si="1"/>
        <v>0</v>
      </c>
      <c r="I25" s="8">
        <f t="shared" si="1"/>
        <v>0</v>
      </c>
      <c r="J25" s="8">
        <f t="shared" si="1"/>
        <v>0</v>
      </c>
      <c r="K25" s="8">
        <f t="shared" si="1"/>
        <v>0</v>
      </c>
      <c r="L25" s="8">
        <f t="shared" si="1"/>
        <v>0</v>
      </c>
      <c r="M25" s="9">
        <f t="shared" si="1"/>
        <v>0</v>
      </c>
    </row>
    <row r="26" spans="1:13" ht="15.75" thickBot="1"/>
    <row r="27" spans="1:13">
      <c r="A27" s="21" t="s">
        <v>35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</row>
    <row r="28" spans="1:13">
      <c r="A28" s="4"/>
      <c r="B28" s="2" t="s">
        <v>21</v>
      </c>
      <c r="C28" s="2" t="s">
        <v>20</v>
      </c>
      <c r="D28" s="2" t="s">
        <v>10</v>
      </c>
      <c r="E28" s="3" t="s">
        <v>11</v>
      </c>
      <c r="F28" s="3" t="s">
        <v>12</v>
      </c>
      <c r="G28" s="2" t="s">
        <v>13</v>
      </c>
      <c r="H28" s="3" t="s">
        <v>14</v>
      </c>
      <c r="I28" s="3" t="s">
        <v>19</v>
      </c>
      <c r="J28" s="3" t="s">
        <v>15</v>
      </c>
      <c r="K28" s="3" t="s">
        <v>16</v>
      </c>
      <c r="L28" s="3" t="s">
        <v>17</v>
      </c>
      <c r="M28" s="5" t="s">
        <v>18</v>
      </c>
    </row>
    <row r="29" spans="1:13" ht="15.75" thickBot="1">
      <c r="A29" s="7" t="s">
        <v>23</v>
      </c>
      <c r="B29" s="8">
        <v>1165</v>
      </c>
      <c r="C29" s="8">
        <v>2396</v>
      </c>
      <c r="D29" s="8">
        <v>3960</v>
      </c>
      <c r="E29" s="8">
        <v>3618</v>
      </c>
      <c r="F29" s="8"/>
      <c r="G29" s="8"/>
      <c r="H29" s="8"/>
      <c r="I29" s="8"/>
      <c r="J29" s="8"/>
      <c r="K29" s="8"/>
      <c r="L29" s="8"/>
      <c r="M29" s="9"/>
    </row>
    <row r="53" spans="1:20" ht="15.75" thickBot="1">
      <c r="D53" s="10" t="s">
        <v>21</v>
      </c>
      <c r="E53" s="10" t="s">
        <v>20</v>
      </c>
      <c r="F53" s="10" t="s">
        <v>10</v>
      </c>
      <c r="G53" s="11" t="s">
        <v>11</v>
      </c>
      <c r="H53" s="11" t="s">
        <v>12</v>
      </c>
      <c r="I53" s="10" t="s">
        <v>13</v>
      </c>
      <c r="J53" s="11" t="s">
        <v>14</v>
      </c>
      <c r="K53" s="11" t="s">
        <v>19</v>
      </c>
      <c r="L53" s="11" t="s">
        <v>15</v>
      </c>
      <c r="M53" s="11" t="s">
        <v>16</v>
      </c>
      <c r="N53" s="11" t="s">
        <v>17</v>
      </c>
      <c r="O53" s="12" t="s">
        <v>18</v>
      </c>
      <c r="P53" s="56"/>
      <c r="T53" s="1" t="s">
        <v>37</v>
      </c>
    </row>
    <row r="54" spans="1:20" ht="15.75" thickBot="1">
      <c r="A54" s="21" t="s">
        <v>9</v>
      </c>
      <c r="B54" s="22"/>
      <c r="C54" s="24"/>
      <c r="D54" s="8">
        <v>69.97</v>
      </c>
      <c r="E54" s="8">
        <v>70.239999999999995</v>
      </c>
      <c r="F54" s="8">
        <v>71.17</v>
      </c>
      <c r="G54" s="50"/>
      <c r="H54" s="50"/>
      <c r="I54" s="50"/>
      <c r="J54" s="51"/>
      <c r="K54" s="51"/>
      <c r="L54" s="51"/>
      <c r="M54" s="51"/>
      <c r="N54" s="51"/>
      <c r="O54" s="52"/>
      <c r="T54" s="1" t="s">
        <v>38</v>
      </c>
    </row>
    <row r="55" spans="1:20" ht="15.75" thickBot="1">
      <c r="A55" s="18" t="s">
        <v>26</v>
      </c>
      <c r="B55" s="19"/>
      <c r="C55" s="20"/>
      <c r="D55" s="8">
        <v>704</v>
      </c>
      <c r="E55" s="8">
        <v>917</v>
      </c>
      <c r="F55" s="8">
        <v>1916</v>
      </c>
      <c r="G55" s="53"/>
      <c r="H55" s="53"/>
      <c r="I55" s="53"/>
      <c r="J55" s="39"/>
      <c r="K55" s="39"/>
      <c r="L55" s="39"/>
      <c r="M55" s="39"/>
      <c r="N55" s="39"/>
      <c r="O55" s="40"/>
      <c r="T55" s="1" t="s">
        <v>39</v>
      </c>
    </row>
    <row r="56" spans="1:20" ht="15.75" thickBot="1">
      <c r="A56" s="18" t="s">
        <v>27</v>
      </c>
      <c r="B56" s="19"/>
      <c r="C56" s="20"/>
      <c r="D56" s="8">
        <v>6938</v>
      </c>
      <c r="E56" s="8">
        <v>7088</v>
      </c>
      <c r="F56" s="8">
        <v>5426</v>
      </c>
      <c r="G56" s="53"/>
      <c r="H56" s="54"/>
      <c r="I56" s="50"/>
      <c r="J56" s="50"/>
      <c r="K56" s="39"/>
      <c r="L56" s="39"/>
      <c r="M56" s="39"/>
      <c r="N56" s="39"/>
      <c r="O56" s="40"/>
      <c r="T56" s="1" t="s">
        <v>40</v>
      </c>
    </row>
    <row r="57" spans="1:20" ht="15.75" thickBot="1">
      <c r="A57" s="18" t="s">
        <v>28</v>
      </c>
      <c r="B57" s="19"/>
      <c r="C57" s="20"/>
      <c r="D57" s="8">
        <v>3148</v>
      </c>
      <c r="E57" s="8">
        <v>3177</v>
      </c>
      <c r="F57" s="8">
        <v>2915</v>
      </c>
      <c r="G57" s="54"/>
      <c r="H57" s="50"/>
      <c r="I57" s="50"/>
      <c r="J57" s="39"/>
      <c r="K57" s="39"/>
      <c r="L57" s="39"/>
      <c r="M57" s="39"/>
      <c r="N57" s="39"/>
      <c r="O57" s="40"/>
      <c r="T57" s="1" t="s">
        <v>41</v>
      </c>
    </row>
    <row r="58" spans="1:20" ht="15.75" thickBot="1">
      <c r="A58" s="14" t="s">
        <v>29</v>
      </c>
      <c r="B58" s="15"/>
      <c r="C58" s="16"/>
      <c r="D58" s="8">
        <v>44.29</v>
      </c>
      <c r="E58" s="8">
        <v>60.29</v>
      </c>
      <c r="F58" s="8">
        <v>113.7</v>
      </c>
      <c r="G58" s="50"/>
      <c r="H58" s="50"/>
      <c r="I58" s="55"/>
      <c r="J58" s="41"/>
      <c r="K58" s="54"/>
      <c r="L58" s="50"/>
      <c r="M58" s="50"/>
      <c r="N58" s="41"/>
      <c r="O58" s="42"/>
      <c r="T58" s="1" t="s">
        <v>42</v>
      </c>
    </row>
    <row r="59" spans="1:20">
      <c r="T59" s="1" t="s">
        <v>43</v>
      </c>
    </row>
    <row r="60" spans="1:20">
      <c r="A60" s="17" t="s">
        <v>36</v>
      </c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T60" s="1" t="s">
        <v>44</v>
      </c>
    </row>
    <row r="61" spans="1:20" ht="15.75" thickBot="1">
      <c r="D61" s="10" t="s">
        <v>21</v>
      </c>
      <c r="E61" s="10" t="s">
        <v>20</v>
      </c>
      <c r="F61" s="10" t="s">
        <v>10</v>
      </c>
      <c r="G61" s="11" t="s">
        <v>11</v>
      </c>
      <c r="H61" s="11" t="s">
        <v>12</v>
      </c>
      <c r="I61" s="10" t="s">
        <v>13</v>
      </c>
      <c r="J61" s="11" t="s">
        <v>14</v>
      </c>
      <c r="K61" s="11" t="s">
        <v>19</v>
      </c>
      <c r="L61" s="11" t="s">
        <v>15</v>
      </c>
      <c r="M61" s="11" t="s">
        <v>16</v>
      </c>
      <c r="N61" s="11" t="s">
        <v>17</v>
      </c>
      <c r="O61" s="12" t="s">
        <v>18</v>
      </c>
      <c r="T61" s="1" t="s">
        <v>45</v>
      </c>
    </row>
    <row r="62" spans="1:20" ht="15.75" thickBot="1">
      <c r="A62" s="21" t="s">
        <v>9</v>
      </c>
      <c r="B62" s="22"/>
      <c r="C62" s="24"/>
      <c r="D62" s="8"/>
      <c r="E62" s="8">
        <v>150</v>
      </c>
      <c r="F62" s="8">
        <v>25</v>
      </c>
      <c r="G62" s="50"/>
      <c r="H62" s="50"/>
      <c r="I62" s="50"/>
      <c r="J62" s="51"/>
      <c r="K62" s="51"/>
      <c r="L62" s="51"/>
      <c r="M62" s="51"/>
      <c r="N62" s="51"/>
      <c r="O62" s="52"/>
      <c r="T62" s="1" t="s">
        <v>46</v>
      </c>
    </row>
    <row r="63" spans="1:20" ht="15.75" thickBot="1">
      <c r="A63" s="18" t="s">
        <v>26</v>
      </c>
      <c r="B63" s="19"/>
      <c r="C63" s="20"/>
      <c r="D63" s="8"/>
      <c r="E63" s="8"/>
      <c r="F63" s="8"/>
      <c r="G63" s="53"/>
      <c r="H63" s="53"/>
      <c r="I63" s="53"/>
      <c r="J63" s="39"/>
      <c r="K63" s="39"/>
      <c r="L63" s="39"/>
      <c r="M63" s="39"/>
      <c r="N63" s="39"/>
      <c r="O63" s="40"/>
      <c r="T63" s="1" t="s">
        <v>47</v>
      </c>
    </row>
    <row r="64" spans="1:20" ht="15.75" thickBot="1">
      <c r="A64" s="18" t="s">
        <v>27</v>
      </c>
      <c r="B64" s="19"/>
      <c r="C64" s="20"/>
      <c r="D64" s="8"/>
      <c r="E64" s="8"/>
      <c r="F64" s="8"/>
      <c r="G64" s="53"/>
      <c r="H64" s="54"/>
      <c r="I64" s="50"/>
      <c r="J64" s="50"/>
      <c r="K64" s="39"/>
      <c r="L64" s="39"/>
      <c r="M64" s="39"/>
      <c r="N64" s="39"/>
      <c r="O64" s="40"/>
      <c r="T64" s="1" t="s">
        <v>48</v>
      </c>
    </row>
    <row r="65" spans="1:22" ht="15.75" thickBot="1">
      <c r="A65" s="18" t="s">
        <v>28</v>
      </c>
      <c r="B65" s="19"/>
      <c r="C65" s="20"/>
      <c r="D65" s="8"/>
      <c r="E65" s="8"/>
      <c r="F65" s="8"/>
      <c r="G65" s="54"/>
      <c r="H65" s="50"/>
      <c r="I65" s="50"/>
      <c r="J65" s="39"/>
      <c r="K65" s="39"/>
      <c r="L65" s="39"/>
      <c r="M65" s="39"/>
      <c r="N65" s="39"/>
      <c r="O65" s="40"/>
    </row>
    <row r="66" spans="1:22" ht="15.75" thickBot="1">
      <c r="A66" s="14" t="s">
        <v>29</v>
      </c>
      <c r="B66" s="15"/>
      <c r="C66" s="16"/>
      <c r="D66" s="8"/>
      <c r="E66" s="8"/>
      <c r="F66" s="8"/>
      <c r="G66" s="50"/>
      <c r="H66" s="50"/>
      <c r="I66" s="55"/>
      <c r="J66" s="41"/>
      <c r="K66" s="54"/>
      <c r="L66" s="50"/>
      <c r="M66" s="50"/>
      <c r="N66" s="41"/>
      <c r="O66" s="42"/>
    </row>
    <row r="69" spans="1:22">
      <c r="V69" s="60"/>
    </row>
    <row r="70" spans="1:22">
      <c r="S70" s="59"/>
    </row>
  </sheetData>
  <mergeCells count="44">
    <mergeCell ref="A66:C66"/>
    <mergeCell ref="A60:O60"/>
    <mergeCell ref="A62:C62"/>
    <mergeCell ref="A63:C63"/>
    <mergeCell ref="A64:C64"/>
    <mergeCell ref="A65:C65"/>
    <mergeCell ref="D13:E13"/>
    <mergeCell ref="F8:G8"/>
    <mergeCell ref="F9:G9"/>
    <mergeCell ref="A15:M15"/>
    <mergeCell ref="A6:C6"/>
    <mergeCell ref="A9:C9"/>
    <mergeCell ref="A10:C10"/>
    <mergeCell ref="A11:C11"/>
    <mergeCell ref="A12:C12"/>
    <mergeCell ref="A13:C13"/>
    <mergeCell ref="A1:K1"/>
    <mergeCell ref="D8:E8"/>
    <mergeCell ref="D9:E9"/>
    <mergeCell ref="D10:E10"/>
    <mergeCell ref="D11:E11"/>
    <mergeCell ref="A3:C3"/>
    <mergeCell ref="A4:C4"/>
    <mergeCell ref="A27:M27"/>
    <mergeCell ref="A54:C54"/>
    <mergeCell ref="A55:C55"/>
    <mergeCell ref="A56:C56"/>
    <mergeCell ref="F10:G10"/>
    <mergeCell ref="F11:G11"/>
    <mergeCell ref="F12:G12"/>
    <mergeCell ref="F13:G13"/>
    <mergeCell ref="H8:I8"/>
    <mergeCell ref="H9:I9"/>
    <mergeCell ref="H10:I10"/>
    <mergeCell ref="H11:I11"/>
    <mergeCell ref="H12:I12"/>
    <mergeCell ref="H13:I13"/>
    <mergeCell ref="A20:M20"/>
    <mergeCell ref="D12:E12"/>
    <mergeCell ref="A58:C58"/>
    <mergeCell ref="D3:I3"/>
    <mergeCell ref="D4:I4"/>
    <mergeCell ref="D6:I6"/>
    <mergeCell ref="A57:C57"/>
  </mergeCells>
  <conditionalFormatting sqref="B25:M25">
    <cfRule type="cellIs" dxfId="0" priority="1" operator="equal">
      <formula>0</formula>
    </cfRule>
  </conditionalFormatting>
  <dataValidations count="1">
    <dataValidation type="list" allowBlank="1" showInputMessage="1" showErrorMessage="1" sqref="F8:I8">
      <formula1>$D$53:$O$53</formula1>
    </dataValidation>
  </dataValidations>
  <pageMargins left="0.25" right="0.25" top="0.75" bottom="0.75" header="0.3" footer="0.3"/>
  <pageSetup paperSize="9" scale="97" orientation="portrait" r:id="rId1"/>
  <headerFooter>
    <oddFooter>&amp;C&amp;D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cp:lastPrinted>2012-05-10T08:15:13Z</cp:lastPrinted>
  <dcterms:created xsi:type="dcterms:W3CDTF">2012-05-04T08:30:06Z</dcterms:created>
  <dcterms:modified xsi:type="dcterms:W3CDTF">2012-05-10T08:33:24Z</dcterms:modified>
</cp:coreProperties>
</file>