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pprenti.info\Desktop\macro vba\En-cours\kit\etiquette\"/>
    </mc:Choice>
  </mc:AlternateContent>
  <xr:revisionPtr revIDLastSave="0" documentId="13_ncr:1_{C18985ED-54B6-4146-8B0D-C45AE78F81C8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Graph (2)" sheetId="66" r:id="rId1"/>
    <sheet name="Graph" sheetId="65" r:id="rId2"/>
    <sheet name="Modèle" sheetId="1" r:id="rId3"/>
    <sheet name="Etiquette" sheetId="60" r:id="rId4"/>
    <sheet name="Graph2" sheetId="63" state="hidden" r:id="rId5"/>
    <sheet name="Montage 1 (0-8)" sheetId="8" r:id="rId6"/>
    <sheet name="Blad1" sheetId="62" r:id="rId7"/>
    <sheet name="FMO0000041425 (0-9) E1" sheetId="3" state="hidden" r:id="rId8"/>
    <sheet name="FMO0000041425 (0-9) E2" sheetId="4" state="hidden" r:id="rId9"/>
  </sheets>
  <externalReferences>
    <externalReference r:id="rId10"/>
  </externalReferences>
  <definedNames>
    <definedName name="Art." localSheetId="1">Etiquette!$AO$5</definedName>
    <definedName name="Art." localSheetId="0">Etiquette!$AO$5</definedName>
    <definedName name="Art.">Etiquette!$AO$5</definedName>
    <definedName name="article" localSheetId="1">#REF!</definedName>
    <definedName name="article" localSheetId="0">#REF!</definedName>
    <definedName name="article">#REF!</definedName>
    <definedName name="Base">[1]Base!$A$2:$F$1513</definedName>
    <definedName name="Carton">Etiquette!$AO$3</definedName>
    <definedName name="Date">Etiquette!$AO$1</definedName>
    <definedName name="ETIQ_1">Etiquette!$A$4:$F$16</definedName>
    <definedName name="ETIQ_2">Etiquette!$P$4:$U$16</definedName>
    <definedName name="ETIQ_3">Etiquette!$AE$4:$AJ$16</definedName>
    <definedName name="f_article" localSheetId="1">OFFSET(p_article,0,0,COUNTA(Graph!article,1))</definedName>
    <definedName name="f_article" localSheetId="0">OFFSET([0]!p_article,0,0,COUNTA('Graph (2)'!article,1))</definedName>
    <definedName name="f_article">OFFSET(p_article,0,0,COUNTA(article,1))</definedName>
    <definedName name="Kit" localSheetId="7">'FMO0000041425 (0-9) E1'!$BI$5:$BN$24</definedName>
    <definedName name="Kit" localSheetId="8">'FMO0000041425 (0-9) E2'!$BI$5:$BN$24</definedName>
    <definedName name="Kit" localSheetId="2">Modèle!$BK$5:$BP$24</definedName>
    <definedName name="Kit">Etiquette!$AO$4</definedName>
    <definedName name="p_article">[1]Base!$A$2</definedName>
    <definedName name="Poids" localSheetId="7">'FMO0000041425 (0-9) E1'!$A$5:$D$13</definedName>
    <definedName name="Poids" localSheetId="8">'FMO0000041425 (0-9) E2'!$A$5:$D$13</definedName>
    <definedName name="Poids" localSheetId="1">#REF!</definedName>
    <definedName name="Poids" localSheetId="0">#REF!</definedName>
    <definedName name="Poids">#REF!</definedName>
    <definedName name="Preparateur">Etiquette!$AO$2</definedName>
    <definedName name="RPoids" localSheetId="1">Etiquette!$AO$6</definedName>
    <definedName name="RPoids" localSheetId="0">Etiquette!$AO$6</definedName>
    <definedName name="RPoids">Etiquette!$AO$6</definedName>
    <definedName name="TPoids">Etiquette!$AO$7</definedName>
    <definedName name="_xlnm.Print_Area" localSheetId="1">Graph!$A$1:$AZ$200</definedName>
    <definedName name="_xlnm.Print_Area" localSheetId="0">'Graph (2)'!$A$1:$AZ$200</definedName>
    <definedName name="_xlnm.Print_Area" localSheetId="4">Graph2!$A$1:$AZ$200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62" l="1"/>
  <c r="Q3" i="62"/>
  <c r="N3" i="62"/>
  <c r="K3" i="62"/>
  <c r="AJ6" i="60"/>
  <c r="AG6" i="60"/>
  <c r="U6" i="60"/>
  <c r="R6" i="60"/>
  <c r="F6" i="60" l="1"/>
  <c r="C6" i="60"/>
  <c r="G5" i="3" l="1"/>
  <c r="V14" i="4"/>
  <c r="J14" i="4"/>
  <c r="J29" i="4" s="1"/>
  <c r="G6" i="4"/>
  <c r="G7" i="4"/>
  <c r="G5" i="4"/>
  <c r="AZ29" i="4"/>
  <c r="AN29" i="4"/>
  <c r="V29" i="4"/>
  <c r="AG28" i="4"/>
  <c r="AE28" i="4"/>
  <c r="C28" i="4"/>
  <c r="A28" i="4"/>
  <c r="AG27" i="4"/>
  <c r="AE27" i="4"/>
  <c r="C27" i="4"/>
  <c r="A27" i="4"/>
  <c r="AG26" i="4"/>
  <c r="AE26" i="4"/>
  <c r="C26" i="4"/>
  <c r="A26" i="4"/>
  <c r="AG25" i="4"/>
  <c r="AE25" i="4"/>
  <c r="C25" i="4"/>
  <c r="A25" i="4"/>
  <c r="BP24" i="4"/>
  <c r="BQ24" i="4" s="1"/>
  <c r="BO24" i="4"/>
  <c r="BN24" i="4"/>
  <c r="BM24" i="4"/>
  <c r="BL24" i="4"/>
  <c r="BK24" i="4"/>
  <c r="AG24" i="4"/>
  <c r="AE24" i="4"/>
  <c r="C24" i="4"/>
  <c r="A24" i="4"/>
  <c r="BP23" i="4"/>
  <c r="BQ23" i="4" s="1"/>
  <c r="BO23" i="4"/>
  <c r="BN23" i="4"/>
  <c r="BM23" i="4"/>
  <c r="BL23" i="4"/>
  <c r="BK23" i="4"/>
  <c r="AG23" i="4"/>
  <c r="AE23" i="4"/>
  <c r="C23" i="4"/>
  <c r="A23" i="4"/>
  <c r="BP22" i="4"/>
  <c r="BQ22" i="4" s="1"/>
  <c r="BO22" i="4"/>
  <c r="BN22" i="4"/>
  <c r="BM22" i="4"/>
  <c r="BL22" i="4"/>
  <c r="BK22" i="4"/>
  <c r="AG22" i="4"/>
  <c r="AE22" i="4"/>
  <c r="C22" i="4"/>
  <c r="A22" i="4"/>
  <c r="BP21" i="4"/>
  <c r="BQ21" i="4" s="1"/>
  <c r="BO21" i="4"/>
  <c r="BN21" i="4"/>
  <c r="BM21" i="4"/>
  <c r="BL21" i="4"/>
  <c r="BK21" i="4"/>
  <c r="AG21" i="4"/>
  <c r="AE21" i="4"/>
  <c r="C21" i="4"/>
  <c r="A21" i="4"/>
  <c r="BP20" i="4"/>
  <c r="BQ20" i="4" s="1"/>
  <c r="BO20" i="4"/>
  <c r="BN20" i="4"/>
  <c r="BM20" i="4"/>
  <c r="BL20" i="4"/>
  <c r="BK20" i="4"/>
  <c r="AG20" i="4"/>
  <c r="AE20" i="4"/>
  <c r="C20" i="4"/>
  <c r="A20" i="4"/>
  <c r="BP19" i="4"/>
  <c r="BQ19" i="4" s="1"/>
  <c r="BO19" i="4"/>
  <c r="BN19" i="4"/>
  <c r="BM19" i="4"/>
  <c r="BL19" i="4"/>
  <c r="BK19" i="4"/>
  <c r="BP18" i="4"/>
  <c r="BQ18" i="4" s="1"/>
  <c r="BO18" i="4"/>
  <c r="BN18" i="4"/>
  <c r="BM18" i="4"/>
  <c r="BL18" i="4"/>
  <c r="BK18" i="4"/>
  <c r="AK18" i="4"/>
  <c r="G18" i="4"/>
  <c r="BP17" i="4"/>
  <c r="BQ17" i="4" s="1"/>
  <c r="BO17" i="4"/>
  <c r="BN17" i="4"/>
  <c r="BM17" i="4"/>
  <c r="BL17" i="4"/>
  <c r="BK17" i="4"/>
  <c r="AI17" i="4"/>
  <c r="E17" i="4"/>
  <c r="BP16" i="4"/>
  <c r="BQ16" i="4" s="1"/>
  <c r="BO16" i="4"/>
  <c r="BN16" i="4"/>
  <c r="BM16" i="4"/>
  <c r="BL16" i="4"/>
  <c r="BK16" i="4"/>
  <c r="BD16" i="4"/>
  <c r="Z16" i="4"/>
  <c r="BP15" i="4"/>
  <c r="BQ15" i="4" s="1"/>
  <c r="BO15" i="4"/>
  <c r="BN15" i="4"/>
  <c r="BM15" i="4"/>
  <c r="BL15" i="4"/>
  <c r="BK15" i="4"/>
  <c r="BP14" i="4"/>
  <c r="BQ14" i="4" s="1"/>
  <c r="BO14" i="4"/>
  <c r="BN14" i="4"/>
  <c r="BM14" i="4"/>
  <c r="BL14" i="4"/>
  <c r="BK14" i="4"/>
  <c r="AZ14" i="4"/>
  <c r="AN14" i="4"/>
  <c r="BO13" i="4"/>
  <c r="BP13" i="4" s="1"/>
  <c r="BN13" i="4"/>
  <c r="BM13" i="4"/>
  <c r="BL13" i="4"/>
  <c r="Q7" i="4" s="1"/>
  <c r="BK13" i="4"/>
  <c r="AG13" i="4"/>
  <c r="AE13" i="4"/>
  <c r="V13" i="4"/>
  <c r="Q13" i="4"/>
  <c r="K13" i="4"/>
  <c r="BO12" i="4"/>
  <c r="BP12" i="4" s="1"/>
  <c r="BN12" i="4"/>
  <c r="BM12" i="4"/>
  <c r="V6" i="4" s="1"/>
  <c r="BL12" i="4"/>
  <c r="BK12" i="4"/>
  <c r="K6" i="4" s="1"/>
  <c r="AG12" i="4"/>
  <c r="AE12" i="4"/>
  <c r="V12" i="4"/>
  <c r="Q12" i="4"/>
  <c r="K12" i="4"/>
  <c r="BP11" i="4"/>
  <c r="BQ11" i="4" s="1"/>
  <c r="BO11" i="4"/>
  <c r="BN11" i="4"/>
  <c r="BM11" i="4"/>
  <c r="BL11" i="4"/>
  <c r="BK11" i="4"/>
  <c r="AG11" i="4"/>
  <c r="AE11" i="4"/>
  <c r="V11" i="4"/>
  <c r="Q11" i="4"/>
  <c r="K11" i="4"/>
  <c r="BP10" i="4"/>
  <c r="BQ10" i="4" s="1"/>
  <c r="BO10" i="4"/>
  <c r="BN10" i="4"/>
  <c r="BM10" i="4"/>
  <c r="BL10" i="4"/>
  <c r="BK10" i="4"/>
  <c r="AG10" i="4"/>
  <c r="AE10" i="4"/>
  <c r="V10" i="4"/>
  <c r="Q10" i="4"/>
  <c r="K10" i="4"/>
  <c r="BO9" i="4"/>
  <c r="BP9" i="4" s="1"/>
  <c r="BN9" i="4"/>
  <c r="BM9" i="4"/>
  <c r="BL9" i="4"/>
  <c r="BK9" i="4"/>
  <c r="K5" i="4" s="1"/>
  <c r="AG9" i="4"/>
  <c r="AE9" i="4"/>
  <c r="V9" i="4"/>
  <c r="Q9" i="4"/>
  <c r="K9" i="4"/>
  <c r="BP8" i="4"/>
  <c r="BQ8" i="4" s="1"/>
  <c r="BO8" i="4"/>
  <c r="BN8" i="4"/>
  <c r="BM8" i="4"/>
  <c r="BL8" i="4"/>
  <c r="BK8" i="4"/>
  <c r="AG8" i="4"/>
  <c r="AE8" i="4"/>
  <c r="V8" i="4"/>
  <c r="Q8" i="4"/>
  <c r="K8" i="4"/>
  <c r="BP7" i="4"/>
  <c r="BQ7" i="4" s="1"/>
  <c r="BO7" i="4"/>
  <c r="BN7" i="4"/>
  <c r="BM7" i="4"/>
  <c r="BL7" i="4"/>
  <c r="BK7" i="4"/>
  <c r="AG7" i="4"/>
  <c r="AE7" i="4"/>
  <c r="V7" i="4"/>
  <c r="K7" i="4"/>
  <c r="BP6" i="4"/>
  <c r="BQ6" i="4" s="1"/>
  <c r="BO6" i="4"/>
  <c r="BN6" i="4"/>
  <c r="BM6" i="4"/>
  <c r="BL6" i="4"/>
  <c r="BK6" i="4"/>
  <c r="AG6" i="4"/>
  <c r="AE6" i="4"/>
  <c r="Q6" i="4"/>
  <c r="BQ5" i="4"/>
  <c r="BP5" i="4"/>
  <c r="BO5" i="4"/>
  <c r="BN5" i="4"/>
  <c r="BM5" i="4"/>
  <c r="BL5" i="4"/>
  <c r="BK5" i="4"/>
  <c r="AG5" i="4"/>
  <c r="AE5" i="4"/>
  <c r="V5" i="4"/>
  <c r="Q5" i="4"/>
  <c r="AK3" i="4"/>
  <c r="AI2" i="4"/>
  <c r="BD1" i="4"/>
  <c r="G6" i="3"/>
  <c r="G7" i="3"/>
  <c r="G8" i="3"/>
  <c r="G9" i="3"/>
  <c r="AK9" i="3" s="1"/>
  <c r="G10" i="3"/>
  <c r="AZ29" i="3"/>
  <c r="AN29" i="3"/>
  <c r="V29" i="3"/>
  <c r="J29" i="3"/>
  <c r="AK28" i="3"/>
  <c r="AG28" i="3"/>
  <c r="AE28" i="3"/>
  <c r="G28" i="3"/>
  <c r="C28" i="3"/>
  <c r="A28" i="3"/>
  <c r="AK27" i="3"/>
  <c r="AG27" i="3"/>
  <c r="AE27" i="3"/>
  <c r="G27" i="3"/>
  <c r="C27" i="3"/>
  <c r="A27" i="3"/>
  <c r="AK26" i="3"/>
  <c r="AG26" i="3"/>
  <c r="AE26" i="3"/>
  <c r="G26" i="3"/>
  <c r="C26" i="3"/>
  <c r="A26" i="3"/>
  <c r="AK25" i="3"/>
  <c r="AG25" i="3"/>
  <c r="AE25" i="3"/>
  <c r="G25" i="3"/>
  <c r="C25" i="3"/>
  <c r="A25" i="3"/>
  <c r="BP24" i="3"/>
  <c r="BQ24" i="3" s="1"/>
  <c r="BO24" i="3"/>
  <c r="BN24" i="3"/>
  <c r="BM24" i="3"/>
  <c r="BL24" i="3"/>
  <c r="BK24" i="3"/>
  <c r="AK24" i="3"/>
  <c r="AG24" i="3"/>
  <c r="AE24" i="3"/>
  <c r="C24" i="3"/>
  <c r="A24" i="3"/>
  <c r="BP23" i="3"/>
  <c r="BQ23" i="3" s="1"/>
  <c r="BO23" i="3"/>
  <c r="BN23" i="3"/>
  <c r="BM23" i="3"/>
  <c r="BL23" i="3"/>
  <c r="BK23" i="3"/>
  <c r="AK23" i="3"/>
  <c r="AG23" i="3"/>
  <c r="AE23" i="3"/>
  <c r="G23" i="3"/>
  <c r="C23" i="3"/>
  <c r="A23" i="3"/>
  <c r="BP22" i="3"/>
  <c r="BQ22" i="3" s="1"/>
  <c r="BO22" i="3"/>
  <c r="BN22" i="3"/>
  <c r="BM22" i="3"/>
  <c r="BL22" i="3"/>
  <c r="BK22" i="3"/>
  <c r="AK22" i="3"/>
  <c r="AG22" i="3"/>
  <c r="AE22" i="3"/>
  <c r="G22" i="3"/>
  <c r="C22" i="3"/>
  <c r="A22" i="3"/>
  <c r="BP21" i="3"/>
  <c r="BQ21" i="3" s="1"/>
  <c r="BO21" i="3"/>
  <c r="BN21" i="3"/>
  <c r="BM21" i="3"/>
  <c r="BL21" i="3"/>
  <c r="BK21" i="3"/>
  <c r="AK21" i="3"/>
  <c r="AG21" i="3"/>
  <c r="AE21" i="3"/>
  <c r="G21" i="3"/>
  <c r="C21" i="3"/>
  <c r="A21" i="3"/>
  <c r="BP20" i="3"/>
  <c r="BQ20" i="3" s="1"/>
  <c r="BO20" i="3"/>
  <c r="BN20" i="3"/>
  <c r="BM20" i="3"/>
  <c r="BL20" i="3"/>
  <c r="BK20" i="3"/>
  <c r="AK20" i="3"/>
  <c r="AG20" i="3"/>
  <c r="AE20" i="3"/>
  <c r="G20" i="3"/>
  <c r="C20" i="3"/>
  <c r="A20" i="3"/>
  <c r="BP19" i="3"/>
  <c r="BQ19" i="3" s="1"/>
  <c r="BO19" i="3"/>
  <c r="BN19" i="3"/>
  <c r="BM19" i="3"/>
  <c r="BL19" i="3"/>
  <c r="BK19" i="3"/>
  <c r="BP18" i="3"/>
  <c r="BQ18" i="3" s="1"/>
  <c r="BO18" i="3"/>
  <c r="BN18" i="3"/>
  <c r="BM18" i="3"/>
  <c r="BL18" i="3"/>
  <c r="BK18" i="3"/>
  <c r="AK18" i="3"/>
  <c r="G18" i="3"/>
  <c r="BP17" i="3"/>
  <c r="BQ17" i="3" s="1"/>
  <c r="BO17" i="3"/>
  <c r="BN17" i="3"/>
  <c r="BM17" i="3"/>
  <c r="BL17" i="3"/>
  <c r="BK17" i="3"/>
  <c r="AI17" i="3"/>
  <c r="E17" i="3"/>
  <c r="BP16" i="3"/>
  <c r="BQ16" i="3" s="1"/>
  <c r="BO16" i="3"/>
  <c r="BN16" i="3"/>
  <c r="BM16" i="3"/>
  <c r="BL16" i="3"/>
  <c r="BK16" i="3"/>
  <c r="BD16" i="3"/>
  <c r="Z16" i="3"/>
  <c r="BP15" i="3"/>
  <c r="BQ15" i="3" s="1"/>
  <c r="BO15" i="3"/>
  <c r="BN15" i="3"/>
  <c r="BM15" i="3"/>
  <c r="BL15" i="3"/>
  <c r="BK15" i="3"/>
  <c r="BP14" i="3"/>
  <c r="BQ14" i="3" s="1"/>
  <c r="BO14" i="3"/>
  <c r="BN14" i="3"/>
  <c r="BM14" i="3"/>
  <c r="BL14" i="3"/>
  <c r="BK14" i="3"/>
  <c r="AZ14" i="3"/>
  <c r="AN14" i="3"/>
  <c r="BP13" i="3"/>
  <c r="BQ13" i="3" s="1"/>
  <c r="BO13" i="3"/>
  <c r="BN13" i="3"/>
  <c r="BM13" i="3"/>
  <c r="BL13" i="3"/>
  <c r="BK13" i="3"/>
  <c r="AK13" i="3"/>
  <c r="AG13" i="3"/>
  <c r="AE13" i="3"/>
  <c r="V13" i="3"/>
  <c r="Q13" i="3"/>
  <c r="K13" i="3"/>
  <c r="BP12" i="3"/>
  <c r="BQ12" i="3" s="1"/>
  <c r="BO12" i="3"/>
  <c r="BN12" i="3"/>
  <c r="BM12" i="3"/>
  <c r="BL12" i="3"/>
  <c r="BK12" i="3"/>
  <c r="AK12" i="3"/>
  <c r="AG12" i="3"/>
  <c r="AE12" i="3"/>
  <c r="V12" i="3"/>
  <c r="Q12" i="3"/>
  <c r="K12" i="3"/>
  <c r="BO11" i="3"/>
  <c r="BP11" i="3" s="1"/>
  <c r="BN11" i="3"/>
  <c r="BM11" i="3"/>
  <c r="V10" i="3" s="1"/>
  <c r="BL11" i="3"/>
  <c r="Q10" i="3" s="1"/>
  <c r="BK11" i="3"/>
  <c r="AK11" i="3"/>
  <c r="AG11" i="3"/>
  <c r="AE11" i="3"/>
  <c r="V11" i="3"/>
  <c r="Q11" i="3"/>
  <c r="K11" i="3"/>
  <c r="BO10" i="3"/>
  <c r="BP10" i="3" s="1"/>
  <c r="BN10" i="3"/>
  <c r="BM10" i="3"/>
  <c r="V9" i="3" s="1"/>
  <c r="BL10" i="3"/>
  <c r="Q9" i="3" s="1"/>
  <c r="BK10" i="3"/>
  <c r="K9" i="3" s="1"/>
  <c r="AK10" i="3"/>
  <c r="AG10" i="3"/>
  <c r="AE10" i="3"/>
  <c r="K10" i="3"/>
  <c r="BP9" i="3"/>
  <c r="BQ9" i="3" s="1"/>
  <c r="BO9" i="3"/>
  <c r="BN9" i="3"/>
  <c r="BM9" i="3"/>
  <c r="BL9" i="3"/>
  <c r="BK9" i="3"/>
  <c r="AG9" i="3"/>
  <c r="AE9" i="3"/>
  <c r="BO8" i="3"/>
  <c r="BP8" i="3" s="1"/>
  <c r="BN8" i="3"/>
  <c r="BM8" i="3"/>
  <c r="BL8" i="3"/>
  <c r="Q8" i="3" s="1"/>
  <c r="BK8" i="3"/>
  <c r="K8" i="3" s="1"/>
  <c r="AK8" i="3"/>
  <c r="AG8" i="3"/>
  <c r="AE8" i="3"/>
  <c r="V8" i="3"/>
  <c r="BO7" i="3"/>
  <c r="BP7" i="3" s="1"/>
  <c r="BN7" i="3"/>
  <c r="BM7" i="3"/>
  <c r="V7" i="3" s="1"/>
  <c r="BL7" i="3"/>
  <c r="Q7" i="3" s="1"/>
  <c r="BK7" i="3"/>
  <c r="AK7" i="3"/>
  <c r="AG7" i="3"/>
  <c r="AE7" i="3"/>
  <c r="K7" i="3"/>
  <c r="BO6" i="3"/>
  <c r="BP6" i="3" s="1"/>
  <c r="BN6" i="3"/>
  <c r="BL6" i="3"/>
  <c r="Q6" i="3" s="1"/>
  <c r="BK6" i="3"/>
  <c r="K6" i="3" s="1"/>
  <c r="AK6" i="3"/>
  <c r="AG6" i="3"/>
  <c r="AE6" i="3"/>
  <c r="V6" i="3"/>
  <c r="BO5" i="3"/>
  <c r="BP5" i="3" s="1"/>
  <c r="BN5" i="3"/>
  <c r="BM5" i="3"/>
  <c r="V5" i="3" s="1"/>
  <c r="BL5" i="3"/>
  <c r="BK5" i="3"/>
  <c r="K5" i="3" s="1"/>
  <c r="AK5" i="3"/>
  <c r="AG5" i="3"/>
  <c r="AE5" i="3"/>
  <c r="Q5" i="3"/>
  <c r="AK3" i="3"/>
  <c r="AI2" i="3"/>
  <c r="BD1" i="3"/>
  <c r="G24" i="3" l="1"/>
  <c r="AK20" i="4"/>
  <c r="G20" i="4"/>
  <c r="AK5" i="4"/>
  <c r="G22" i="4"/>
  <c r="AK7" i="4"/>
  <c r="AK22" i="4"/>
  <c r="G21" i="4"/>
  <c r="AK6" i="4"/>
  <c r="AK21" i="4"/>
  <c r="AZ5" i="4"/>
  <c r="AU5" i="4"/>
  <c r="AO5" i="4"/>
  <c r="AZ6" i="4"/>
  <c r="AU6" i="4"/>
  <c r="AO6" i="4"/>
  <c r="AZ7" i="4"/>
  <c r="AU7" i="4"/>
  <c r="AO7" i="4"/>
  <c r="AZ8" i="4"/>
  <c r="AU8" i="4"/>
  <c r="AO8" i="4"/>
  <c r="AZ9" i="4"/>
  <c r="AU9" i="4"/>
  <c r="AO9" i="4"/>
  <c r="BQ9" i="4"/>
  <c r="AZ10" i="4"/>
  <c r="AU10" i="4"/>
  <c r="AO10" i="4"/>
  <c r="AZ11" i="4"/>
  <c r="AU11" i="4"/>
  <c r="AO11" i="4"/>
  <c r="AZ12" i="4"/>
  <c r="AU12" i="4"/>
  <c r="AO12" i="4"/>
  <c r="BQ12" i="4"/>
  <c r="AZ13" i="4"/>
  <c r="AU13" i="4"/>
  <c r="AO13" i="4"/>
  <c r="BQ13" i="4"/>
  <c r="V20" i="4"/>
  <c r="Q20" i="4"/>
  <c r="K20" i="4"/>
  <c r="AZ20" i="4"/>
  <c r="AU20" i="4"/>
  <c r="AO20" i="4"/>
  <c r="V21" i="4"/>
  <c r="Q21" i="4"/>
  <c r="K21" i="4"/>
  <c r="AZ21" i="4"/>
  <c r="AU21" i="4"/>
  <c r="AO21" i="4"/>
  <c r="V22" i="4"/>
  <c r="Q22" i="4"/>
  <c r="K22" i="4"/>
  <c r="AZ22" i="4"/>
  <c r="AU22" i="4"/>
  <c r="AO22" i="4"/>
  <c r="V23" i="4"/>
  <c r="Q23" i="4"/>
  <c r="K23" i="4"/>
  <c r="AZ23" i="4"/>
  <c r="AU23" i="4"/>
  <c r="AO23" i="4"/>
  <c r="V24" i="4"/>
  <c r="Q24" i="4"/>
  <c r="K24" i="4"/>
  <c r="AZ24" i="4"/>
  <c r="AU24" i="4"/>
  <c r="AO24" i="4"/>
  <c r="V25" i="4"/>
  <c r="Q25" i="4"/>
  <c r="K25" i="4"/>
  <c r="AZ25" i="4"/>
  <c r="AU25" i="4"/>
  <c r="AO25" i="4"/>
  <c r="V26" i="4"/>
  <c r="Q26" i="4"/>
  <c r="K26" i="4"/>
  <c r="AZ26" i="4"/>
  <c r="AU26" i="4"/>
  <c r="AO26" i="4"/>
  <c r="V27" i="4"/>
  <c r="Q27" i="4"/>
  <c r="K27" i="4"/>
  <c r="AZ27" i="4"/>
  <c r="AU27" i="4"/>
  <c r="AO27" i="4"/>
  <c r="V28" i="4"/>
  <c r="Q28" i="4"/>
  <c r="K28" i="4"/>
  <c r="AZ28" i="4"/>
  <c r="AU28" i="4"/>
  <c r="AO28" i="4"/>
  <c r="AZ5" i="3"/>
  <c r="AU5" i="3"/>
  <c r="AO5" i="3"/>
  <c r="BQ5" i="3"/>
  <c r="AZ6" i="3"/>
  <c r="AU6" i="3"/>
  <c r="AO6" i="3"/>
  <c r="BQ6" i="3"/>
  <c r="AZ7" i="3"/>
  <c r="AU7" i="3"/>
  <c r="AO7" i="3"/>
  <c r="BQ7" i="3"/>
  <c r="AZ8" i="3"/>
  <c r="AU8" i="3"/>
  <c r="AO8" i="3"/>
  <c r="BQ8" i="3"/>
  <c r="AZ9" i="3"/>
  <c r="AU9" i="3"/>
  <c r="AO9" i="3"/>
  <c r="AZ10" i="3"/>
  <c r="AU10" i="3"/>
  <c r="AO10" i="3"/>
  <c r="BQ10" i="3"/>
  <c r="AZ11" i="3"/>
  <c r="AU11" i="3"/>
  <c r="AO11" i="3"/>
  <c r="BQ11" i="3"/>
  <c r="AZ12" i="3"/>
  <c r="AU12" i="3"/>
  <c r="AO12" i="3"/>
  <c r="AZ13" i="3"/>
  <c r="AU13" i="3"/>
  <c r="AO13" i="3"/>
  <c r="V20" i="3"/>
  <c r="Q20" i="3"/>
  <c r="K20" i="3"/>
  <c r="AZ20" i="3"/>
  <c r="AU20" i="3"/>
  <c r="AO20" i="3"/>
  <c r="V21" i="3"/>
  <c r="Q21" i="3"/>
  <c r="K21" i="3"/>
  <c r="AZ21" i="3"/>
  <c r="AU21" i="3"/>
  <c r="AO21" i="3"/>
  <c r="V22" i="3"/>
  <c r="Q22" i="3"/>
  <c r="K22" i="3"/>
  <c r="AZ22" i="3"/>
  <c r="AU22" i="3"/>
  <c r="AO22" i="3"/>
  <c r="V23" i="3"/>
  <c r="Q23" i="3"/>
  <c r="K23" i="3"/>
  <c r="AZ23" i="3"/>
  <c r="AU23" i="3"/>
  <c r="AO23" i="3"/>
  <c r="V24" i="3"/>
  <c r="Q24" i="3"/>
  <c r="K24" i="3"/>
  <c r="AZ24" i="3"/>
  <c r="AU24" i="3"/>
  <c r="AO24" i="3"/>
  <c r="V25" i="3"/>
  <c r="Q25" i="3"/>
  <c r="K25" i="3"/>
  <c r="AZ25" i="3"/>
  <c r="AU25" i="3"/>
  <c r="AO25" i="3"/>
  <c r="V26" i="3"/>
  <c r="Q26" i="3"/>
  <c r="K26" i="3"/>
  <c r="AZ26" i="3"/>
  <c r="AU26" i="3"/>
  <c r="AO26" i="3"/>
  <c r="V27" i="3"/>
  <c r="Q27" i="3"/>
  <c r="K27" i="3"/>
  <c r="AZ27" i="3"/>
  <c r="AU27" i="3"/>
  <c r="AO27" i="3"/>
  <c r="V28" i="3"/>
  <c r="Q28" i="3"/>
  <c r="K28" i="3"/>
  <c r="AZ28" i="3"/>
  <c r="AU28" i="3"/>
  <c r="AO28" i="3"/>
  <c r="Z2" i="4" l="1"/>
  <c r="Z2" i="3"/>
  <c r="BD17" i="4" l="1"/>
  <c r="Z17" i="4"/>
  <c r="BD2" i="4"/>
  <c r="BD17" i="3"/>
  <c r="Z17" i="3"/>
  <c r="BD2" i="3"/>
</calcChain>
</file>

<file path=xl/sharedStrings.xml><?xml version="1.0" encoding="utf-8"?>
<sst xmlns="http://schemas.openxmlformats.org/spreadsheetml/2006/main" count="330" uniqueCount="117">
  <si>
    <t>Désignation :</t>
  </si>
  <si>
    <t>Réf. Article</t>
  </si>
  <si>
    <t>Désignation</t>
  </si>
  <si>
    <t>Réf. Plan</t>
  </si>
  <si>
    <t>Coef.</t>
  </si>
  <si>
    <t>Qtt</t>
  </si>
  <si>
    <t>Empla.</t>
  </si>
  <si>
    <t>OF</t>
  </si>
  <si>
    <t>FMO0000041425 (1-9) (41365)</t>
  </si>
  <si>
    <t>FMO0000041425 (2-9) (41366)</t>
  </si>
  <si>
    <t>FMO0000041425 (3-9) (41367)</t>
  </si>
  <si>
    <t>FMO0000041425 (4-9) (41368)</t>
  </si>
  <si>
    <t>FMO0000041425 (5-9) (41370)</t>
  </si>
  <si>
    <t>FMO0000041425 (6-9) (41372)</t>
  </si>
  <si>
    <t>FMO0000041425 (7-9) (41373)</t>
  </si>
  <si>
    <t>FMO0000041425 (8-9) (41375)</t>
  </si>
  <si>
    <t>FMO0000041425 (9-9) (41376)</t>
  </si>
  <si>
    <t>REF. ARTICLE</t>
  </si>
  <si>
    <r>
      <t xml:space="preserve">MBP SAS
</t>
    </r>
    <r>
      <rPr>
        <sz val="9"/>
        <rFont val="Arial"/>
        <family val="2"/>
      </rPr>
      <t>ZA Europolys I
F-25110 AUTECHAUX</t>
    </r>
  </si>
  <si>
    <t>IDENTIFICATION
PRODUITS FINIS</t>
  </si>
  <si>
    <r>
      <t xml:space="preserve">Carton </t>
    </r>
    <r>
      <rPr>
        <sz val="12"/>
        <rFont val="Arial"/>
        <family val="2"/>
      </rPr>
      <t>N°</t>
    </r>
  </si>
  <si>
    <r>
      <rPr>
        <b/>
        <sz val="16"/>
        <rFont val="Arial"/>
        <family val="2"/>
      </rPr>
      <t xml:space="preserve"> </t>
    </r>
    <r>
      <rPr>
        <b/>
        <sz val="16"/>
        <rFont val="Arial Black"/>
        <family val="2"/>
      </rPr>
      <t>KIT</t>
    </r>
  </si>
  <si>
    <t>pivoterie "Smart Coradia"</t>
  </si>
  <si>
    <r>
      <t xml:space="preserve"> Poids </t>
    </r>
    <r>
      <rPr>
        <b/>
        <sz val="10"/>
        <rFont val="Arial"/>
        <family val="2"/>
      </rPr>
      <t>Théo.</t>
    </r>
  </si>
  <si>
    <t xml:space="preserve"> Art. :</t>
  </si>
  <si>
    <t>FMO0000041425</t>
  </si>
  <si>
    <r>
      <t xml:space="preserve"> Poids </t>
    </r>
    <r>
      <rPr>
        <b/>
        <sz val="10"/>
        <rFont val="Arial"/>
        <family val="2"/>
      </rPr>
      <t>Réel</t>
    </r>
  </si>
  <si>
    <t>Rep</t>
  </si>
  <si>
    <t>Qté</t>
  </si>
  <si>
    <t>OF MBP</t>
  </si>
  <si>
    <t>ARTICLES</t>
  </si>
  <si>
    <t>REF. PLANS</t>
  </si>
  <si>
    <t>DESIGNATIONS</t>
  </si>
  <si>
    <t>N°</t>
  </si>
  <si>
    <t>Sélectionner les Réf concernées</t>
  </si>
  <si>
    <t>Poids</t>
  </si>
  <si>
    <t>Ctrl N° cohérence</t>
  </si>
  <si>
    <t>Qté/kit</t>
  </si>
  <si>
    <t xml:space="preserve"> Préparateur :</t>
  </si>
  <si>
    <t>Thibaud</t>
  </si>
  <si>
    <t>Date :</t>
  </si>
  <si>
    <t>16/09/2024</t>
  </si>
  <si>
    <t>2 / 2</t>
  </si>
  <si>
    <t>Couvercle déflecteur</t>
  </si>
  <si>
    <t>1 / 2</t>
  </si>
  <si>
    <t xml:space="preserve">7 KIT 5/12/23 </t>
  </si>
  <si>
    <t>Préparation 1</t>
  </si>
  <si>
    <t>Préparation 2</t>
  </si>
  <si>
    <t>Préparation 3</t>
  </si>
  <si>
    <t>Carton N°</t>
  </si>
  <si>
    <t xml:space="preserve"> KIT</t>
  </si>
  <si>
    <t>Art. :</t>
  </si>
  <si>
    <r>
      <t xml:space="preserve">Poids </t>
    </r>
    <r>
      <rPr>
        <b/>
        <sz val="11"/>
        <color theme="1"/>
        <rFont val="Calibri"/>
        <family val="2"/>
        <scheme val="minor"/>
      </rPr>
      <t>Théo.</t>
    </r>
  </si>
  <si>
    <r>
      <t xml:space="preserve">Poids </t>
    </r>
    <r>
      <rPr>
        <b/>
        <sz val="11"/>
        <color theme="1"/>
        <rFont val="Calibri"/>
        <family val="2"/>
        <scheme val="minor"/>
      </rPr>
      <t>Réel</t>
    </r>
  </si>
  <si>
    <t>=Date</t>
  </si>
  <si>
    <t>=Preparateur</t>
  </si>
  <si>
    <t>=Carton N°</t>
  </si>
  <si>
    <t>=Kit</t>
  </si>
  <si>
    <t>=Art.</t>
  </si>
  <si>
    <t>=Tpoids</t>
  </si>
  <si>
    <t>=RPoids</t>
  </si>
  <si>
    <t>7.7</t>
  </si>
  <si>
    <t>--</t>
  </si>
  <si>
    <t>DTR3000029778 (0-8)</t>
  </si>
  <si>
    <t>sevrine Poete</t>
  </si>
  <si>
    <t>Etiquette</t>
  </si>
  <si>
    <t>Affichage Etiquette</t>
  </si>
  <si>
    <t xml:space="preserve"> 1 ou 2</t>
  </si>
  <si>
    <t>Information à afficher sur l'étiquette</t>
  </si>
  <si>
    <t>13/11/2024</t>
  </si>
  <si>
    <t>Commentaires Prépa1</t>
  </si>
  <si>
    <t>Commentaires Prépa2</t>
  </si>
  <si>
    <t>Commentaires Prépa3</t>
  </si>
  <si>
    <t>Suffisant : 2 / 1</t>
  </si>
  <si>
    <t>Suffisant : 1 / 1</t>
  </si>
  <si>
    <t>rtet</t>
  </si>
  <si>
    <t>2 / 3</t>
  </si>
  <si>
    <t>1 / 3</t>
  </si>
  <si>
    <t>3 / 3</t>
  </si>
  <si>
    <t>COEF = Qtt de la pièce nécessaire pour la construction de la pièce
Réf. Article = Qtt nécessaire à la recherche dans les stock</t>
  </si>
  <si>
    <t>Pièce (0-8)</t>
  </si>
  <si>
    <t>(1-8)</t>
  </si>
  <si>
    <t>(0-8)</t>
  </si>
  <si>
    <t>(2-8)</t>
  </si>
  <si>
    <t>(3-8)</t>
  </si>
  <si>
    <t>(4-8)</t>
  </si>
  <si>
    <t>(5-8)</t>
  </si>
  <si>
    <t>(6-8)</t>
  </si>
  <si>
    <t>(7-8)</t>
  </si>
  <si>
    <t>(8-8)</t>
  </si>
  <si>
    <t>= Sous pièce 1</t>
  </si>
  <si>
    <t>= Sous pièce 2</t>
  </si>
  <si>
    <t>= Sous pièce 3</t>
  </si>
  <si>
    <t>= Sous pièce 4</t>
  </si>
  <si>
    <t>= Sous pièce 5</t>
  </si>
  <si>
    <t>= Sous pièce 6</t>
  </si>
  <si>
    <t>= Sous pièce 7</t>
  </si>
  <si>
    <t>= Sous pièce 8</t>
  </si>
  <si>
    <t>= Pièce construite / composé des lignes ci-dessous</t>
  </si>
  <si>
    <t>Une fois assemblé, les 8 pièces donnes (0-8)</t>
  </si>
  <si>
    <t xml:space="preserve">OF </t>
  </si>
  <si>
    <t>Opérateur :</t>
  </si>
  <si>
    <t xml:space="preserve">Opérateur : </t>
  </si>
  <si>
    <t>Dates :</t>
  </si>
  <si>
    <t>Logo</t>
  </si>
  <si>
    <t>Entreprise</t>
  </si>
  <si>
    <t>Qtt (Coef)</t>
  </si>
  <si>
    <t>Rep (1-8)</t>
  </si>
  <si>
    <t>OF (Feulle active)</t>
  </si>
  <si>
    <t>ARTICLES (Feuille Active)</t>
  </si>
  <si>
    <t>REF. PLANS (Feuille Active)</t>
  </si>
  <si>
    <t>DESIGNATIONS ( Feuille Active)</t>
  </si>
  <si>
    <t>29.37</t>
  </si>
  <si>
    <t>16/12/2024</t>
  </si>
  <si>
    <t>Montage 1 (0-8)</t>
  </si>
  <si>
    <t>17/12/2024</t>
  </si>
  <si>
    <t>Stock introuvable.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</si>
</sst>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indexed="1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color indexed="9"/>
      <name val="Arial Black"/>
      <family val="2"/>
    </font>
    <font>
      <b/>
      <sz val="9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6"/>
      <color rgb="FF0000FF"/>
      <name val="Arial Black"/>
      <family val="2"/>
    </font>
    <font>
      <b/>
      <sz val="16"/>
      <color theme="1"/>
      <name val="Arial Black"/>
      <family val="2"/>
    </font>
    <font>
      <i/>
      <sz val="11"/>
      <name val="Arial"/>
      <family val="2"/>
    </font>
    <font>
      <sz val="10"/>
      <color rgb="FFFF0000"/>
      <name val="Arial"/>
      <family val="2"/>
    </font>
    <font>
      <b/>
      <sz val="16"/>
      <name val="Arial Black"/>
      <family val="2"/>
    </font>
    <font>
      <b/>
      <sz val="16"/>
      <name val="Arial"/>
      <family val="2"/>
    </font>
    <font>
      <b/>
      <sz val="16"/>
      <color rgb="FF0000FF"/>
      <name val="Arial"/>
      <family val="2"/>
    </font>
    <font>
      <sz val="10"/>
      <name val="Arial"/>
      <family val="2"/>
    </font>
    <font>
      <b/>
      <sz val="16"/>
      <color theme="1"/>
      <name val="Arial"/>
      <family val="2"/>
    </font>
    <font>
      <b/>
      <sz val="14"/>
      <name val="Arial Black"/>
      <family val="2"/>
    </font>
    <font>
      <sz val="16"/>
      <name val="Arial"/>
      <family val="2"/>
    </font>
    <font>
      <sz val="11"/>
      <name val="Arial"/>
      <family val="2"/>
    </font>
    <font>
      <i/>
      <sz val="8"/>
      <name val="Arial Black"/>
      <family val="2"/>
    </font>
    <font>
      <i/>
      <sz val="8"/>
      <color rgb="FFFF0000"/>
      <name val="Arial Black"/>
      <family val="2"/>
    </font>
    <font>
      <b/>
      <sz val="8"/>
      <color rgb="FF0000FF"/>
      <name val="Arial Black"/>
      <family val="2"/>
    </font>
    <font>
      <b/>
      <i/>
      <sz val="8"/>
      <name val="Arial Black"/>
      <family val="2"/>
    </font>
    <font>
      <sz val="9"/>
      <color rgb="FF0000FF"/>
      <name val="Arial"/>
      <family val="2"/>
    </font>
    <font>
      <b/>
      <sz val="9"/>
      <color rgb="FF0000FF"/>
      <name val="Arial Black"/>
      <family val="2"/>
    </font>
    <font>
      <sz val="8"/>
      <name val="Arial Black"/>
      <family val="2"/>
    </font>
    <font>
      <i/>
      <sz val="8"/>
      <name val="Arial"/>
      <family val="2"/>
    </font>
    <font>
      <b/>
      <sz val="9"/>
      <name val="Arial Black"/>
      <family val="2"/>
    </font>
    <font>
      <b/>
      <sz val="8"/>
      <color rgb="FFFF0000"/>
      <name val="Arial"/>
      <family val="2"/>
    </font>
    <font>
      <sz val="8"/>
      <color rgb="FF0000FF"/>
      <name val="Arial"/>
      <family val="2"/>
    </font>
    <font>
      <i/>
      <sz val="12"/>
      <name val="Arial"/>
      <family val="2"/>
    </font>
    <font>
      <i/>
      <sz val="14"/>
      <name val="Arial"/>
      <family val="2"/>
    </font>
    <font>
      <i/>
      <sz val="14"/>
      <color rgb="FF0000FF"/>
      <name val="Arial"/>
      <family val="2"/>
    </font>
    <font>
      <sz val="8"/>
      <color rgb="FFFF0000"/>
      <name val="Arial"/>
      <family val="2"/>
    </font>
    <font>
      <b/>
      <sz val="20"/>
      <name val="Arial"/>
      <family val="2"/>
    </font>
    <font>
      <b/>
      <u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sz val="11"/>
      <color rgb="FF0233BE"/>
      <name val="Arial Black"/>
      <family val="2"/>
    </font>
    <font>
      <b/>
      <sz val="9"/>
      <color rgb="FF0233BE"/>
      <name val="Arial Black"/>
      <family val="2"/>
    </font>
    <font>
      <b/>
      <sz val="18"/>
      <color rgb="FF0070C0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FFC8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E696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left" vertical="center"/>
    </xf>
    <xf numFmtId="0" fontId="9" fillId="5" borderId="4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8" fillId="7" borderId="1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41" fillId="0" borderId="7" xfId="0" applyFont="1" applyBorder="1" applyAlignment="1">
      <alignment vertical="center"/>
    </xf>
    <xf numFmtId="0" fontId="39" fillId="0" borderId="7" xfId="0" applyFont="1" applyBorder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7" fillId="0" borderId="29" xfId="0" applyFont="1" applyBorder="1" applyAlignment="1">
      <alignment horizontal="left" vertical="center"/>
    </xf>
    <xf numFmtId="0" fontId="9" fillId="5" borderId="28" xfId="0" applyFont="1" applyFill="1" applyBorder="1" applyAlignment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vertical="center"/>
    </xf>
    <xf numFmtId="0" fontId="8" fillId="6" borderId="1" xfId="0" applyFont="1" applyFill="1" applyBorder="1" applyAlignment="1">
      <alignment vertical="center"/>
    </xf>
    <xf numFmtId="0" fontId="7" fillId="0" borderId="32" xfId="0" applyFont="1" applyBorder="1" applyAlignment="1">
      <alignment horizontal="left" vertical="center"/>
    </xf>
    <xf numFmtId="0" fontId="0" fillId="8" borderId="0" xfId="0" applyFill="1"/>
    <xf numFmtId="0" fontId="23" fillId="8" borderId="0" xfId="0" applyFont="1" applyFill="1" applyAlignment="1">
      <alignment vertical="center"/>
    </xf>
    <xf numFmtId="0" fontId="9" fillId="5" borderId="31" xfId="0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left" vertical="center"/>
    </xf>
    <xf numFmtId="0" fontId="10" fillId="8" borderId="38" xfId="0" applyFont="1" applyFill="1" applyBorder="1" applyAlignment="1" applyProtection="1">
      <alignment horizontal="right" vertical="center"/>
      <protection locked="0"/>
    </xf>
    <xf numFmtId="0" fontId="12" fillId="8" borderId="38" xfId="0" applyFont="1" applyFill="1" applyBorder="1" applyAlignment="1" applyProtection="1">
      <alignment vertical="center"/>
      <protection locked="0"/>
    </xf>
    <xf numFmtId="0" fontId="0" fillId="8" borderId="0" xfId="0" applyFill="1" applyAlignment="1">
      <alignment horizontal="center" vertical="center"/>
    </xf>
    <xf numFmtId="0" fontId="52" fillId="8" borderId="40" xfId="0" quotePrefix="1" applyFont="1" applyFill="1" applyBorder="1" applyAlignment="1">
      <alignment horizontal="left" vertical="center"/>
    </xf>
    <xf numFmtId="49" fontId="0" fillId="8" borderId="40" xfId="0" applyNumberFormat="1" applyFill="1" applyBorder="1" applyAlignment="1">
      <alignment horizontal="center" vertical="center"/>
    </xf>
    <xf numFmtId="49" fontId="49" fillId="8" borderId="40" xfId="0" applyNumberFormat="1" applyFont="1" applyFill="1" applyBorder="1" applyAlignment="1">
      <alignment horizontal="center" vertical="center"/>
    </xf>
    <xf numFmtId="0" fontId="50" fillId="8" borderId="0" xfId="0" applyFont="1" applyFill="1" applyAlignment="1">
      <alignment horizontal="center" vertical="center"/>
    </xf>
    <xf numFmtId="0" fontId="0" fillId="8" borderId="0" xfId="0" applyFill="1" applyAlignment="1">
      <alignment vertical="center"/>
    </xf>
    <xf numFmtId="0" fontId="7" fillId="0" borderId="29" xfId="0" applyFont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16" fontId="5" fillId="3" borderId="1" xfId="0" quotePrefix="1" applyNumberFormat="1" applyFont="1" applyFill="1" applyBorder="1" applyAlignment="1">
      <alignment horizontal="center" vertical="center" wrapText="1"/>
    </xf>
    <xf numFmtId="16" fontId="48" fillId="8" borderId="0" xfId="0" quotePrefix="1" applyNumberFormat="1" applyFont="1" applyFill="1" applyAlignment="1">
      <alignment horizontal="center" vertical="center"/>
    </xf>
    <xf numFmtId="0" fontId="53" fillId="8" borderId="0" xfId="0" applyFont="1" applyFill="1" applyAlignment="1">
      <alignment horizontal="center" vertical="center"/>
    </xf>
    <xf numFmtId="0" fontId="51" fillId="8" borderId="0" xfId="0" applyFont="1" applyFill="1" applyAlignment="1">
      <alignment horizontal="center" vertical="center"/>
    </xf>
    <xf numFmtId="0" fontId="55" fillId="8" borderId="0" xfId="0" applyFont="1" applyFill="1" applyAlignment="1">
      <alignment horizontal="center" vertical="center"/>
    </xf>
    <xf numFmtId="16" fontId="0" fillId="8" borderId="0" xfId="0" applyNumberFormat="1" applyFill="1"/>
    <xf numFmtId="0" fontId="45" fillId="10" borderId="0" xfId="0" applyFont="1" applyFill="1"/>
    <xf numFmtId="0" fontId="0" fillId="9" borderId="0" xfId="0" applyFill="1"/>
    <xf numFmtId="0" fontId="54" fillId="8" borderId="45" xfId="0" applyFont="1" applyFill="1" applyBorder="1" applyAlignment="1">
      <alignment horizontal="center" vertical="center"/>
    </xf>
    <xf numFmtId="0" fontId="53" fillId="8" borderId="45" xfId="0" applyFont="1" applyFill="1" applyBorder="1" applyAlignment="1">
      <alignment horizontal="center" vertical="center"/>
    </xf>
    <xf numFmtId="14" fontId="0" fillId="8" borderId="0" xfId="0" applyNumberFormat="1" applyFill="1" applyAlignment="1">
      <alignment horizontal="center" vertical="center"/>
    </xf>
    <xf numFmtId="14" fontId="0" fillId="8" borderId="0" xfId="0" applyNumberFormat="1" applyFill="1"/>
    <xf numFmtId="14" fontId="53" fillId="8" borderId="46" xfId="0" applyNumberFormat="1" applyFont="1" applyFill="1" applyBorder="1" applyAlignment="1">
      <alignment horizontal="center" vertical="center"/>
    </xf>
    <xf numFmtId="0" fontId="45" fillId="8" borderId="0" xfId="0" applyFont="1" applyFill="1"/>
    <xf numFmtId="0" fontId="46" fillId="8" borderId="47" xfId="0" applyFont="1" applyFill="1" applyBorder="1" applyAlignment="1">
      <alignment horizontal="center" vertical="center" wrapText="1"/>
    </xf>
    <xf numFmtId="0" fontId="58" fillId="8" borderId="51" xfId="0" applyFont="1" applyFill="1" applyBorder="1" applyAlignment="1">
      <alignment horizontal="center" vertical="center"/>
    </xf>
    <xf numFmtId="0" fontId="58" fillId="8" borderId="52" xfId="0" applyFont="1" applyFill="1" applyBorder="1" applyAlignment="1">
      <alignment horizontal="center" vertical="center"/>
    </xf>
    <xf numFmtId="0" fontId="58" fillId="8" borderId="47" xfId="0" applyFont="1" applyFill="1" applyBorder="1" applyAlignment="1">
      <alignment horizontal="center" vertical="center"/>
    </xf>
    <xf numFmtId="0" fontId="58" fillId="8" borderId="48" xfId="0" applyFont="1" applyFill="1" applyBorder="1" applyAlignment="1">
      <alignment horizontal="center" vertical="center"/>
    </xf>
    <xf numFmtId="0" fontId="58" fillId="8" borderId="49" xfId="0" applyFont="1" applyFill="1" applyBorder="1" applyAlignment="1">
      <alignment horizontal="center" vertical="center"/>
    </xf>
    <xf numFmtId="0" fontId="0" fillId="8" borderId="17" xfId="0" applyFill="1" applyBorder="1"/>
    <xf numFmtId="0" fontId="0" fillId="8" borderId="48" xfId="0" applyFill="1" applyBorder="1"/>
    <xf numFmtId="0" fontId="45" fillId="8" borderId="52" xfId="0" applyFont="1" applyFill="1" applyBorder="1" applyAlignment="1">
      <alignment horizontal="right" vertical="center"/>
    </xf>
    <xf numFmtId="0" fontId="0" fillId="8" borderId="43" xfId="0" applyFill="1" applyBorder="1" applyAlignment="1">
      <alignment horizontal="center" vertical="center"/>
    </xf>
    <xf numFmtId="0" fontId="45" fillId="8" borderId="56" xfId="0" applyFont="1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8" borderId="58" xfId="0" applyFill="1" applyBorder="1" applyAlignment="1">
      <alignment horizontal="center" vertical="center"/>
    </xf>
    <xf numFmtId="0" fontId="47" fillId="8" borderId="47" xfId="0" applyFont="1" applyFill="1" applyBorder="1" applyAlignment="1">
      <alignment horizontal="center" vertical="center" wrapText="1"/>
    </xf>
    <xf numFmtId="49" fontId="62" fillId="8" borderId="19" xfId="0" quotePrefix="1" applyNumberFormat="1" applyFont="1" applyFill="1" applyBorder="1" applyAlignment="1">
      <alignment horizontal="center" vertical="center"/>
    </xf>
    <xf numFmtId="0" fontId="58" fillId="8" borderId="53" xfId="0" applyFont="1" applyFill="1" applyBorder="1" applyAlignment="1">
      <alignment horizontal="center" vertical="center"/>
    </xf>
    <xf numFmtId="0" fontId="58" fillId="8" borderId="30" xfId="0" applyFont="1" applyFill="1" applyBorder="1" applyAlignment="1">
      <alignment horizontal="center" vertical="center"/>
    </xf>
    <xf numFmtId="0" fontId="58" fillId="8" borderId="54" xfId="0" applyFont="1" applyFill="1" applyBorder="1" applyAlignment="1">
      <alignment horizontal="center" vertical="center"/>
    </xf>
    <xf numFmtId="0" fontId="52" fillId="8" borderId="0" xfId="0" quotePrefix="1" applyFont="1" applyFill="1" applyAlignment="1">
      <alignment horizontal="left" vertical="center"/>
    </xf>
    <xf numFmtId="49" fontId="0" fillId="8" borderId="0" xfId="0" applyNumberFormat="1" applyFill="1" applyAlignment="1">
      <alignment horizontal="center" vertical="center"/>
    </xf>
    <xf numFmtId="14" fontId="63" fillId="8" borderId="49" xfId="0" applyNumberFormat="1" applyFont="1" applyFill="1" applyBorder="1" applyAlignment="1">
      <alignment horizontal="center" vertical="center"/>
    </xf>
    <xf numFmtId="0" fontId="0" fillId="8" borderId="0" xfId="0" quotePrefix="1" applyFill="1"/>
    <xf numFmtId="0" fontId="0" fillId="8" borderId="0" xfId="0" applyFill="1" applyAlignment="1">
      <alignment horizontal="right"/>
    </xf>
    <xf numFmtId="0" fontId="0" fillId="8" borderId="0" xfId="0" applyFill="1" applyAlignment="1">
      <alignment horizontal="right" vertical="center"/>
    </xf>
    <xf numFmtId="0" fontId="58" fillId="8" borderId="4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11" borderId="0" xfId="0" applyFill="1"/>
    <xf numFmtId="0" fontId="44" fillId="3" borderId="32" xfId="0" applyFont="1" applyFill="1" applyBorder="1" applyAlignment="1">
      <alignment horizontal="center" vertical="center" wrapText="1"/>
    </xf>
    <xf numFmtId="0" fontId="44" fillId="3" borderId="37" xfId="0" applyFont="1" applyFill="1" applyBorder="1" applyAlignment="1">
      <alignment horizontal="center" vertical="center" wrapText="1"/>
    </xf>
    <xf numFmtId="0" fontId="44" fillId="3" borderId="33" xfId="0" applyFont="1" applyFill="1" applyBorder="1" applyAlignment="1">
      <alignment horizontal="center" vertical="center" wrapText="1"/>
    </xf>
    <xf numFmtId="0" fontId="44" fillId="4" borderId="32" xfId="0" applyFont="1" applyFill="1" applyBorder="1" applyAlignment="1">
      <alignment horizontal="center" vertical="center" wrapText="1"/>
    </xf>
    <xf numFmtId="0" fontId="44" fillId="4" borderId="37" xfId="0" applyFont="1" applyFill="1" applyBorder="1" applyAlignment="1">
      <alignment horizontal="center" vertical="center" wrapText="1"/>
    </xf>
    <xf numFmtId="0" fontId="44" fillId="4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 applyProtection="1">
      <alignment horizontal="center" vertical="center" wrapText="1"/>
      <protection locked="0"/>
    </xf>
    <xf numFmtId="0" fontId="3" fillId="2" borderId="35" xfId="0" applyFont="1" applyFill="1" applyBorder="1" applyAlignment="1" applyProtection="1">
      <alignment horizontal="center" vertical="center" wrapText="1"/>
      <protection locked="0"/>
    </xf>
    <xf numFmtId="0" fontId="3" fillId="2" borderId="36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60" fillId="8" borderId="41" xfId="0" applyFont="1" applyFill="1" applyBorder="1" applyAlignment="1">
      <alignment horizontal="center" vertical="center"/>
    </xf>
    <xf numFmtId="0" fontId="60" fillId="8" borderId="42" xfId="0" applyFont="1" applyFill="1" applyBorder="1" applyAlignment="1">
      <alignment horizontal="center" vertical="center"/>
    </xf>
    <xf numFmtId="0" fontId="61" fillId="8" borderId="41" xfId="0" applyFont="1" applyFill="1" applyBorder="1" applyAlignment="1">
      <alignment horizontal="center" vertical="center"/>
    </xf>
    <xf numFmtId="0" fontId="61" fillId="8" borderId="42" xfId="0" applyFont="1" applyFill="1" applyBorder="1" applyAlignment="1">
      <alignment horizontal="center" vertical="center"/>
    </xf>
    <xf numFmtId="0" fontId="59" fillId="8" borderId="55" xfId="0" applyFont="1" applyFill="1" applyBorder="1" applyAlignment="1">
      <alignment horizontal="left" vertical="center"/>
    </xf>
    <xf numFmtId="0" fontId="59" fillId="8" borderId="40" xfId="0" applyFont="1" applyFill="1" applyBorder="1" applyAlignment="1">
      <alignment horizontal="left" vertical="center"/>
    </xf>
    <xf numFmtId="0" fontId="1" fillId="8" borderId="57" xfId="0" applyFont="1" applyFill="1" applyBorder="1" applyAlignment="1">
      <alignment horizontal="left" vertical="center"/>
    </xf>
    <xf numFmtId="0" fontId="1" fillId="8" borderId="39" xfId="0" applyFont="1" applyFill="1" applyBorder="1" applyAlignment="1">
      <alignment horizontal="left" vertical="center"/>
    </xf>
    <xf numFmtId="0" fontId="54" fillId="8" borderId="50" xfId="0" applyFont="1" applyFill="1" applyBorder="1" applyAlignment="1">
      <alignment horizontal="center" vertical="center"/>
    </xf>
    <xf numFmtId="0" fontId="54" fillId="8" borderId="45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horizontal="left" vertical="center" wrapText="1"/>
    </xf>
    <xf numFmtId="0" fontId="0" fillId="8" borderId="0" xfId="0" applyFill="1" applyAlignment="1">
      <alignment horizontal="left" vertical="center"/>
    </xf>
    <xf numFmtId="0" fontId="4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35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/>
    </xf>
    <xf numFmtId="0" fontId="39" fillId="0" borderId="6" xfId="0" applyFont="1" applyBorder="1" applyAlignment="1">
      <alignment horizontal="left" vertical="center"/>
    </xf>
    <xf numFmtId="0" fontId="39" fillId="0" borderId="7" xfId="0" applyFont="1" applyBorder="1" applyAlignment="1">
      <alignment horizontal="left" vertical="center"/>
    </xf>
    <xf numFmtId="0" fontId="40" fillId="0" borderId="7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6" fillId="0" borderId="9" xfId="0" applyFont="1" applyBorder="1" applyAlignment="1">
      <alignment horizontal="left" vertical="center"/>
    </xf>
    <xf numFmtId="0" fontId="26" fillId="0" borderId="15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7" fillId="0" borderId="1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23" fillId="0" borderId="9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7" fillId="0" borderId="1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4" fillId="0" borderId="11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3" fillId="0" borderId="13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164" fontId="20" fillId="0" borderId="11" xfId="0" applyNumberFormat="1" applyFont="1" applyBorder="1" applyAlignment="1">
      <alignment horizontal="center" vertical="center"/>
    </xf>
    <xf numFmtId="164" fontId="20" fillId="0" borderId="1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5" fillId="0" borderId="2" xfId="0" applyFont="1" applyBorder="1" applyAlignment="1">
      <alignment horizontal="left" vertical="center" wrapText="1"/>
    </xf>
    <xf numFmtId="0" fontId="35" fillId="0" borderId="2" xfId="0" applyFont="1" applyBorder="1" applyAlignment="1">
      <alignment horizontal="left" vertical="center"/>
    </xf>
    <xf numFmtId="0" fontId="32" fillId="0" borderId="2" xfId="0" applyFont="1" applyBorder="1" applyAlignment="1" applyProtection="1">
      <alignment horizontal="center" vertical="center"/>
      <protection locked="0"/>
    </xf>
    <xf numFmtId="0" fontId="33" fillId="0" borderId="2" xfId="0" applyFont="1" applyBorder="1" applyAlignment="1" applyProtection="1">
      <alignment horizontal="center" vertical="center"/>
      <protection locked="0"/>
    </xf>
    <xf numFmtId="0" fontId="33" fillId="0" borderId="13" xfId="0" applyFont="1" applyBorder="1" applyAlignment="1" applyProtection="1">
      <alignment horizontal="center" vertical="center"/>
      <protection locked="0"/>
    </xf>
    <xf numFmtId="0" fontId="34" fillId="0" borderId="14" xfId="0" applyFont="1" applyBorder="1" applyAlignment="1">
      <alignment horizontal="left" vertical="center"/>
    </xf>
    <xf numFmtId="0" fontId="3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32" fillId="0" borderId="1" xfId="0" applyFont="1" applyBorder="1" applyAlignment="1" applyProtection="1">
      <alignment horizontal="center" vertical="center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3" fillId="0" borderId="3" xfId="0" applyFont="1" applyBorder="1" applyAlignment="1" applyProtection="1">
      <alignment horizontal="center" vertical="center"/>
      <protection locked="0"/>
    </xf>
    <xf numFmtId="0" fontId="34" fillId="0" borderId="5" xfId="0" applyFont="1" applyBorder="1" applyAlignment="1">
      <alignment horizontal="left" vertical="center"/>
    </xf>
    <xf numFmtId="2" fontId="16" fillId="0" borderId="0" xfId="0" applyNumberFormat="1" applyFont="1" applyAlignment="1" applyProtection="1">
      <alignment horizontal="center" vertical="center"/>
      <protection locked="0"/>
    </xf>
    <xf numFmtId="2" fontId="16" fillId="0" borderId="15" xfId="0" applyNumberFormat="1" applyFont="1" applyBorder="1" applyAlignment="1" applyProtection="1">
      <alignment horizontal="center" vertical="center"/>
      <protection locked="0"/>
    </xf>
    <xf numFmtId="2" fontId="16" fillId="0" borderId="10" xfId="0" applyNumberFormat="1" applyFont="1" applyBorder="1" applyAlignment="1" applyProtection="1">
      <alignment horizontal="center" vertical="center"/>
      <protection locked="0"/>
    </xf>
    <xf numFmtId="0" fontId="28" fillId="0" borderId="5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2" fillId="0" borderId="11" xfId="0" applyFont="1" applyBorder="1" applyAlignment="1" applyProtection="1">
      <alignment horizontal="left" vertical="center"/>
      <protection locked="0"/>
    </xf>
    <xf numFmtId="0" fontId="22" fillId="0" borderId="14" xfId="0" applyFont="1" applyBorder="1" applyAlignment="1" applyProtection="1">
      <alignment horizontal="left" vertical="center"/>
      <protection locked="0"/>
    </xf>
    <xf numFmtId="49" fontId="16" fillId="0" borderId="12" xfId="0" applyNumberFormat="1" applyFont="1" applyBorder="1" applyAlignment="1" applyProtection="1">
      <alignment horizontal="center" vertical="center"/>
      <protection locked="0"/>
    </xf>
    <xf numFmtId="49" fontId="16" fillId="0" borderId="5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0233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00065872"/>
        <c:axId val="600064072"/>
      </c:scatterChart>
      <c:valAx>
        <c:axId val="60006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4072"/>
        <c:crosses val="autoZero"/>
        <c:crossBetween val="midCat"/>
      </c:valAx>
      <c:valAx>
        <c:axId val="6000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5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4445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00065872"/>
        <c:axId val="600064072"/>
      </c:scatterChart>
      <c:valAx>
        <c:axId val="60006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4072"/>
        <c:crosses val="autoZero"/>
        <c:crossBetween val="midCat"/>
      </c:valAx>
      <c:valAx>
        <c:axId val="6000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5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00065872"/>
        <c:axId val="600064072"/>
      </c:scatterChart>
      <c:valAx>
        <c:axId val="60006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4072"/>
        <c:crosses val="autoZero"/>
        <c:crossBetween val="midCat"/>
      </c:valAx>
      <c:valAx>
        <c:axId val="6000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5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540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00065872"/>
        <c:axId val="600064072"/>
      </c:scatterChart>
      <c:valAx>
        <c:axId val="60006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4072"/>
        <c:crosses val="autoZero"/>
        <c:crossBetween val="midCat"/>
      </c:valAx>
      <c:valAx>
        <c:axId val="6000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5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00065872"/>
        <c:axId val="600064072"/>
      </c:scatterChart>
      <c:valAx>
        <c:axId val="60006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4072"/>
        <c:crosses val="autoZero"/>
        <c:crossBetween val="midCat"/>
      </c:valAx>
      <c:valAx>
        <c:axId val="6000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5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4445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00065872"/>
        <c:axId val="600064072"/>
      </c:scatterChart>
      <c:valAx>
        <c:axId val="60006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4072"/>
        <c:crosses val="autoZero"/>
        <c:crossBetween val="midCat"/>
      </c:valAx>
      <c:valAx>
        <c:axId val="6000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5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00065872"/>
        <c:axId val="600064072"/>
      </c:scatterChart>
      <c:valAx>
        <c:axId val="60006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4072"/>
        <c:crosses val="autoZero"/>
        <c:crossBetween val="midCat"/>
      </c:valAx>
      <c:valAx>
        <c:axId val="6000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5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540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00065872"/>
        <c:axId val="600064072"/>
      </c:scatterChart>
      <c:valAx>
        <c:axId val="60006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4072"/>
        <c:crosses val="autoZero"/>
        <c:crossBetween val="midCat"/>
      </c:valAx>
      <c:valAx>
        <c:axId val="60006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065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22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0</xdr:colOff>
      <xdr:row>89</xdr:row>
      <xdr:rowOff>8467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5606CF7-3F65-4AB3-9C2A-A43C22232C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0</xdr:colOff>
      <xdr:row>0</xdr:row>
      <xdr:rowOff>0</xdr:rowOff>
    </xdr:from>
    <xdr:to>
      <xdr:col>52</xdr:col>
      <xdr:colOff>0</xdr:colOff>
      <xdr:row>89</xdr:row>
      <xdr:rowOff>8467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E52DD6D-140F-46B3-AC6D-448A34FAB0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89</xdr:row>
      <xdr:rowOff>8467</xdr:rowOff>
    </xdr:from>
    <xdr:to>
      <xdr:col>26</xdr:col>
      <xdr:colOff>0</xdr:colOff>
      <xdr:row>178</xdr:row>
      <xdr:rowOff>16933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FD88480-9063-4C86-B0F3-97F049F247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0</xdr:colOff>
      <xdr:row>89</xdr:row>
      <xdr:rowOff>8467</xdr:rowOff>
    </xdr:from>
    <xdr:to>
      <xdr:col>52</xdr:col>
      <xdr:colOff>0</xdr:colOff>
      <xdr:row>178</xdr:row>
      <xdr:rowOff>16933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856AFD8-2012-4534-87AD-172782A355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21166</xdr:colOff>
      <xdr:row>0</xdr:row>
      <xdr:rowOff>21167</xdr:rowOff>
    </xdr:from>
    <xdr:to>
      <xdr:col>26</xdr:col>
      <xdr:colOff>21166</xdr:colOff>
      <xdr:row>89</xdr:row>
      <xdr:rowOff>29634</xdr:rowOff>
    </xdr:to>
    <xdr:graphicFrame macro="">
      <xdr:nvGraphicFramePr>
        <xdr:cNvPr id="6" name="Chart 1">
          <a:extLst>
            <a:ext uri="{FF2B5EF4-FFF2-40B4-BE49-F238E27FC236}">
              <a16:creationId xmlns:a16="http://schemas.microsoft.com/office/drawing/2014/main" id="{D2C92FD9-DB7D-4788-A0D8-8165DC876B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21166</xdr:colOff>
      <xdr:row>0</xdr:row>
      <xdr:rowOff>21167</xdr:rowOff>
    </xdr:from>
    <xdr:to>
      <xdr:col>52</xdr:col>
      <xdr:colOff>21166</xdr:colOff>
      <xdr:row>89</xdr:row>
      <xdr:rowOff>29634</xdr:rowOff>
    </xdr:to>
    <xdr:graphicFrame macro="">
      <xdr:nvGraphicFramePr>
        <xdr:cNvPr id="7" name="Chart 2">
          <a:extLst>
            <a:ext uri="{FF2B5EF4-FFF2-40B4-BE49-F238E27FC236}">
              <a16:creationId xmlns:a16="http://schemas.microsoft.com/office/drawing/2014/main" id="{9A11941D-8C41-4C39-B4C9-173E5725F2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21166</xdr:colOff>
      <xdr:row>89</xdr:row>
      <xdr:rowOff>29634</xdr:rowOff>
    </xdr:from>
    <xdr:to>
      <xdr:col>26</xdr:col>
      <xdr:colOff>21166</xdr:colOff>
      <xdr:row>178</xdr:row>
      <xdr:rowOff>38100</xdr:rowOff>
    </xdr:to>
    <xdr:graphicFrame macro="">
      <xdr:nvGraphicFramePr>
        <xdr:cNvPr id="8" name="Chart 3">
          <a:extLst>
            <a:ext uri="{FF2B5EF4-FFF2-40B4-BE49-F238E27FC236}">
              <a16:creationId xmlns:a16="http://schemas.microsoft.com/office/drawing/2014/main" id="{A68FDF8F-5D9A-4C2A-9A5D-45220FB523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21166</xdr:colOff>
      <xdr:row>89</xdr:row>
      <xdr:rowOff>29634</xdr:rowOff>
    </xdr:from>
    <xdr:to>
      <xdr:col>52</xdr:col>
      <xdr:colOff>21166</xdr:colOff>
      <xdr:row>178</xdr:row>
      <xdr:rowOff>38100</xdr:rowOff>
    </xdr:to>
    <xdr:graphicFrame macro="">
      <xdr:nvGraphicFramePr>
        <xdr:cNvPr id="9" name="Chart 4">
          <a:extLst>
            <a:ext uri="{FF2B5EF4-FFF2-40B4-BE49-F238E27FC236}">
              <a16:creationId xmlns:a16="http://schemas.microsoft.com/office/drawing/2014/main" id="{5F7377CB-A6E8-4E2F-BBEB-14BB40DD05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676275</xdr:colOff>
          <xdr:row>18</xdr:row>
          <xdr:rowOff>209550</xdr:rowOff>
        </xdr:from>
        <xdr:to>
          <xdr:col>40</xdr:col>
          <xdr:colOff>466725</xdr:colOff>
          <xdr:row>22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Chargement des Datas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57150</xdr:colOff>
      <xdr:row>20</xdr:row>
      <xdr:rowOff>10087</xdr:rowOff>
    </xdr:from>
    <xdr:to>
      <xdr:col>20</xdr:col>
      <xdr:colOff>1198216</xdr:colOff>
      <xdr:row>40</xdr:row>
      <xdr:rowOff>13346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3E289BFC-E992-2580-DB7E-A6EA37C9E159}"/>
            </a:ext>
          </a:extLst>
        </xdr:cNvPr>
        <xdr:cNvSpPr/>
      </xdr:nvSpPr>
      <xdr:spPr>
        <a:xfrm>
          <a:off x="5267325" y="4401112"/>
          <a:ext cx="5255866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52</xdr:col>
      <xdr:colOff>460461</xdr:colOff>
      <xdr:row>37</xdr:row>
      <xdr:rowOff>68969</xdr:rowOff>
    </xdr:from>
    <xdr:to>
      <xdr:col>58</xdr:col>
      <xdr:colOff>747077</xdr:colOff>
      <xdr:row>57</xdr:row>
      <xdr:rowOff>110328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688E279D-B83E-17BF-30FB-55BA7A685FF6}"/>
            </a:ext>
          </a:extLst>
        </xdr:cNvPr>
        <xdr:cNvSpPr/>
      </xdr:nvSpPr>
      <xdr:spPr>
        <a:xfrm>
          <a:off x="33226461" y="7955669"/>
          <a:ext cx="4858616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0</xdr:col>
      <xdr:colOff>0</xdr:colOff>
      <xdr:row>41</xdr:row>
      <xdr:rowOff>95812</xdr:rowOff>
    </xdr:from>
    <xdr:to>
      <xdr:col>5</xdr:col>
      <xdr:colOff>646834</xdr:colOff>
      <xdr:row>61</xdr:row>
      <xdr:rowOff>137171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B997ABD5-EBFA-1F6C-D92B-555BBC3741EA}"/>
            </a:ext>
          </a:extLst>
        </xdr:cNvPr>
        <xdr:cNvSpPr/>
      </xdr:nvSpPr>
      <xdr:spPr>
        <a:xfrm>
          <a:off x="0" y="8525437"/>
          <a:ext cx="4228234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0</xdr:col>
      <xdr:colOff>27507</xdr:colOff>
      <xdr:row>59</xdr:row>
      <xdr:rowOff>62042</xdr:rowOff>
    </xdr:from>
    <xdr:to>
      <xdr:col>5</xdr:col>
      <xdr:colOff>674341</xdr:colOff>
      <xdr:row>79</xdr:row>
      <xdr:rowOff>103401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F2CE9238-F107-7606-CE09-D88AEA3414D5}"/>
            </a:ext>
          </a:extLst>
        </xdr:cNvPr>
        <xdr:cNvSpPr/>
      </xdr:nvSpPr>
      <xdr:spPr>
        <a:xfrm>
          <a:off x="27507" y="11492042"/>
          <a:ext cx="4872470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5</xdr:col>
      <xdr:colOff>668280</xdr:colOff>
      <xdr:row>59</xdr:row>
      <xdr:rowOff>62042</xdr:rowOff>
    </xdr:from>
    <xdr:to>
      <xdr:col>18</xdr:col>
      <xdr:colOff>1280477</xdr:colOff>
      <xdr:row>79</xdr:row>
      <xdr:rowOff>103401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0DE4B10-7616-9F1F-0BDA-40DF4FA9996A}"/>
            </a:ext>
          </a:extLst>
        </xdr:cNvPr>
        <xdr:cNvSpPr/>
      </xdr:nvSpPr>
      <xdr:spPr>
        <a:xfrm>
          <a:off x="4893916" y="11492042"/>
          <a:ext cx="4872470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50</xdr:col>
      <xdr:colOff>674773</xdr:colOff>
      <xdr:row>44</xdr:row>
      <xdr:rowOff>92782</xdr:rowOff>
    </xdr:from>
    <xdr:to>
      <xdr:col>57</xdr:col>
      <xdr:colOff>199389</xdr:colOff>
      <xdr:row>64</xdr:row>
      <xdr:rowOff>134141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EF93FC58-28D2-B84A-EC7D-73D400F23C35}"/>
            </a:ext>
          </a:extLst>
        </xdr:cNvPr>
        <xdr:cNvSpPr/>
      </xdr:nvSpPr>
      <xdr:spPr>
        <a:xfrm>
          <a:off x="30964273" y="9212970"/>
          <a:ext cx="4858616" cy="385135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0</xdr:col>
      <xdr:colOff>0</xdr:colOff>
      <xdr:row>18</xdr:row>
      <xdr:rowOff>161925</xdr:rowOff>
    </xdr:from>
    <xdr:to>
      <xdr:col>12</xdr:col>
      <xdr:colOff>47624</xdr:colOff>
      <xdr:row>40</xdr:row>
      <xdr:rowOff>3821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24FF02E-3868-50BF-2C54-F3253786E879}"/>
            </a:ext>
          </a:extLst>
        </xdr:cNvPr>
        <xdr:cNvSpPr/>
      </xdr:nvSpPr>
      <xdr:spPr>
        <a:xfrm>
          <a:off x="0" y="4124325"/>
          <a:ext cx="5257799" cy="411862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45</xdr:col>
      <xdr:colOff>425162</xdr:colOff>
      <xdr:row>5</xdr:row>
      <xdr:rowOff>264967</xdr:rowOff>
    </xdr:from>
    <xdr:to>
      <xdr:col>52</xdr:col>
      <xdr:colOff>334240</xdr:colOff>
      <xdr:row>25</xdr:row>
      <xdr:rowOff>116031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8FF02E2-AD6E-BFBF-E7AD-95CF0A1F9431}"/>
            </a:ext>
          </a:extLst>
        </xdr:cNvPr>
        <xdr:cNvSpPr/>
      </xdr:nvSpPr>
      <xdr:spPr>
        <a:xfrm>
          <a:off x="25501889" y="1390649"/>
          <a:ext cx="5243078" cy="416329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552450</xdr:colOff>
      <xdr:row>15</xdr:row>
      <xdr:rowOff>85725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B68C8210-0B73-0432-B43E-768401DDFE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819650" cy="3590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62341</xdr:colOff>
      <xdr:row>15</xdr:row>
      <xdr:rowOff>108205</xdr:rowOff>
    </xdr:from>
    <xdr:ext cx="590642" cy="233257"/>
    <xdr:pic>
      <xdr:nvPicPr>
        <xdr:cNvPr id="3" name="Image 2">
          <a:extLst>
            <a:ext uri="{FF2B5EF4-FFF2-40B4-BE49-F238E27FC236}">
              <a16:creationId xmlns:a16="http://schemas.microsoft.com/office/drawing/2014/main" id="{6957CE46-814D-478F-8805-5F44891A3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1" y="390868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62341</xdr:colOff>
      <xdr:row>0</xdr:row>
      <xdr:rowOff>108205</xdr:rowOff>
    </xdr:from>
    <xdr:ext cx="590642" cy="233257"/>
    <xdr:pic>
      <xdr:nvPicPr>
        <xdr:cNvPr id="4" name="Image 3">
          <a:extLst>
            <a:ext uri="{FF2B5EF4-FFF2-40B4-BE49-F238E27FC236}">
              <a16:creationId xmlns:a16="http://schemas.microsoft.com/office/drawing/2014/main" id="{4F6766FF-460B-47EC-814D-4FA70A7F6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316" y="108205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62341</xdr:colOff>
      <xdr:row>15</xdr:row>
      <xdr:rowOff>108205</xdr:rowOff>
    </xdr:from>
    <xdr:ext cx="590642" cy="233257"/>
    <xdr:pic>
      <xdr:nvPicPr>
        <xdr:cNvPr id="5" name="Image 4">
          <a:extLst>
            <a:ext uri="{FF2B5EF4-FFF2-40B4-BE49-F238E27FC236}">
              <a16:creationId xmlns:a16="http://schemas.microsoft.com/office/drawing/2014/main" id="{3BE7A046-F303-4A05-AFBE-86A9B7CE1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316" y="390868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57150</xdr:colOff>
      <xdr:row>0</xdr:row>
      <xdr:rowOff>95250</xdr:rowOff>
    </xdr:from>
    <xdr:ext cx="590642" cy="233257"/>
    <xdr:pic>
      <xdr:nvPicPr>
        <xdr:cNvPr id="6" name="Image 5">
          <a:extLst>
            <a:ext uri="{FF2B5EF4-FFF2-40B4-BE49-F238E27FC236}">
              <a16:creationId xmlns:a16="http://schemas.microsoft.com/office/drawing/2014/main" id="{E4A7DAE1-0110-4000-B08C-A6FFE863B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9525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62341</xdr:colOff>
      <xdr:row>0</xdr:row>
      <xdr:rowOff>108205</xdr:rowOff>
    </xdr:from>
    <xdr:to>
      <xdr:col>5</xdr:col>
      <xdr:colOff>56107</xdr:colOff>
      <xdr:row>1</xdr:row>
      <xdr:rowOff>150962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2BA9C29-37E1-4AB9-9C22-2E3B8F62C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1" y="108205"/>
          <a:ext cx="574791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62341</xdr:colOff>
      <xdr:row>15</xdr:row>
      <xdr:rowOff>108205</xdr:rowOff>
    </xdr:from>
    <xdr:ext cx="590642" cy="233257"/>
    <xdr:pic>
      <xdr:nvPicPr>
        <xdr:cNvPr id="3" name="Image 2">
          <a:extLst>
            <a:ext uri="{FF2B5EF4-FFF2-40B4-BE49-F238E27FC236}">
              <a16:creationId xmlns:a16="http://schemas.microsoft.com/office/drawing/2014/main" id="{7757D35A-A5D2-44EC-94DA-D5CE49D20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1" y="390868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62341</xdr:colOff>
      <xdr:row>0</xdr:row>
      <xdr:rowOff>108205</xdr:rowOff>
    </xdr:from>
    <xdr:ext cx="590642" cy="233257"/>
    <xdr:pic>
      <xdr:nvPicPr>
        <xdr:cNvPr id="4" name="Image 3">
          <a:extLst>
            <a:ext uri="{FF2B5EF4-FFF2-40B4-BE49-F238E27FC236}">
              <a16:creationId xmlns:a16="http://schemas.microsoft.com/office/drawing/2014/main" id="{DD96CBE8-33AE-4D65-9D70-633732FFA8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316" y="108205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30</xdr:col>
      <xdr:colOff>62341</xdr:colOff>
      <xdr:row>15</xdr:row>
      <xdr:rowOff>108205</xdr:rowOff>
    </xdr:from>
    <xdr:ext cx="590642" cy="233257"/>
    <xdr:pic>
      <xdr:nvPicPr>
        <xdr:cNvPr id="5" name="Image 4">
          <a:extLst>
            <a:ext uri="{FF2B5EF4-FFF2-40B4-BE49-F238E27FC236}">
              <a16:creationId xmlns:a16="http://schemas.microsoft.com/office/drawing/2014/main" id="{B379E16E-6395-49A5-967C-2C3574F10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6316" y="3908680"/>
          <a:ext cx="590642" cy="233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Documents\Logistique\Etiquettes%20identification\Kits%20Alstom%20Ornans\_%20Etiquettes%20KITS%20ALSTOM_(avec%20formules).xlsx" TargetMode="External"/><Relationship Id="rId1" Type="http://schemas.openxmlformats.org/officeDocument/2006/relationships/externalLinkPath" Target="file:///F:\Documents\Logistique\Etiquettes%20identification\Kits%20Alstom%20Ornans\_%20Etiquettes%20KITS%20ALSTOM_(avec%20formules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TR3000042145ddd"/>
      <sheetName val="39189"/>
      <sheetName val="34691 -2"/>
      <sheetName val="36605"/>
      <sheetName val="DTR3000014795-1"/>
      <sheetName val="DTR3000014795-2 "/>
      <sheetName val="40588(1)"/>
      <sheetName val="40588 (2)"/>
      <sheetName val="40736-1"/>
      <sheetName val="34691 -1"/>
      <sheetName val="35359"/>
      <sheetName val="41425-2"/>
      <sheetName val="41425 1"/>
      <sheetName val="DTR3000006262"/>
      <sheetName val="40364-1"/>
      <sheetName val="40364-2"/>
      <sheetName val="34516"/>
      <sheetName val="4121-1"/>
      <sheetName val="41221-2 "/>
      <sheetName val="37123"/>
      <sheetName val="DTR00000114425"/>
      <sheetName val="0005494-1"/>
      <sheetName val="0005494-2 "/>
      <sheetName val="36694 (2-2)"/>
      <sheetName val="36694 (1-2)"/>
      <sheetName val="35245"/>
      <sheetName val="35326-1"/>
      <sheetName val="41715"/>
      <sheetName val="35326-2"/>
      <sheetName val="DTR00011442"/>
      <sheetName val="DTR3000014797-1"/>
      <sheetName val="DTR3000014797-2"/>
      <sheetName val="DTR3000029778-1"/>
      <sheetName val="DTR3000029778-2"/>
      <sheetName val="34685-1"/>
      <sheetName val="34685-2 "/>
      <sheetName val="36061-1"/>
      <sheetName val="36061-2"/>
      <sheetName val="35462 -2"/>
      <sheetName val="35462-1"/>
      <sheetName val="DTR3000031814-2"/>
      <sheetName val="DTR3000031814-1"/>
      <sheetName val="FMO0000034689"/>
      <sheetName val="FMO0000038486 1-3"/>
      <sheetName val="FMO0000038486 2-3"/>
      <sheetName val="FMO0000038486 3-3"/>
      <sheetName val="DTR3000042145"/>
      <sheetName val="FMO0000038127 -1"/>
      <sheetName val="FMO0000038127 -2"/>
      <sheetName val="FMO0000038127 -3"/>
      <sheetName val="00060391-1"/>
      <sheetName val="00060391-2"/>
      <sheetName val="Feuil1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A5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1">
          <cell r="A1" t="str">
            <v>ref_art_ens</v>
          </cell>
        </row>
        <row r="2">
          <cell r="A2" t="str">
            <v>39071</v>
          </cell>
          <cell r="B2"/>
          <cell r="C2" t="str">
            <v>Ventilateur (retouche)</v>
          </cell>
          <cell r="D2" t="str">
            <v>AT00000328983</v>
          </cell>
          <cell r="E2" t="str">
            <v>C</v>
          </cell>
          <cell r="F2">
            <v>0</v>
          </cell>
        </row>
        <row r="3">
          <cell r="A3" t="str">
            <v>_10490 (31) (FMO0000027199) (27200)</v>
          </cell>
          <cell r="B3" t="str">
            <v>FMO0000027199</v>
          </cell>
          <cell r="C3" t="str">
            <v>Flasque usiné C.O.C.</v>
          </cell>
          <cell r="D3" t="str">
            <v>TRO0_512.394</v>
          </cell>
          <cell r="E3" t="str">
            <v>H</v>
          </cell>
          <cell r="F3">
            <v>25</v>
          </cell>
        </row>
        <row r="4">
          <cell r="A4" t="str">
            <v>_10490 (53) (29939) (FMO0000029938)</v>
          </cell>
          <cell r="B4">
            <v>29939</v>
          </cell>
          <cell r="C4" t="str">
            <v>Flasque usiné C.C.</v>
          </cell>
          <cell r="D4" t="str">
            <v>TRO1_512.988</v>
          </cell>
          <cell r="E4" t="str">
            <v>04</v>
          </cell>
          <cell r="F4">
            <v>16</v>
          </cell>
        </row>
        <row r="5">
          <cell r="A5" t="str">
            <v>_10490 (63) (AT00000054551)</v>
          </cell>
          <cell r="B5" t="str">
            <v>AT00000054551</v>
          </cell>
          <cell r="C5" t="str">
            <v>Stator ébauchée "Sao Paulo" (34760)</v>
          </cell>
          <cell r="D5" t="str">
            <v>AT00000054551</v>
          </cell>
          <cell r="E5" t="str">
            <v>F</v>
          </cell>
          <cell r="F5">
            <v>236</v>
          </cell>
        </row>
        <row r="6">
          <cell r="A6" t="str">
            <v>_35975</v>
          </cell>
          <cell r="B6"/>
          <cell r="C6" t="str">
            <v>Stator usiné "Sao Paulo"</v>
          </cell>
          <cell r="D6" t="str">
            <v>AT00000054528</v>
          </cell>
          <cell r="E6" t="str">
            <v>E</v>
          </cell>
          <cell r="F6">
            <v>405</v>
          </cell>
        </row>
        <row r="7">
          <cell r="A7" t="str">
            <v>_38614</v>
          </cell>
          <cell r="B7"/>
          <cell r="C7" t="str">
            <v>Carcasse usinée "PP moteur"</v>
          </cell>
          <cell r="D7" t="str">
            <v>AT00000224086</v>
          </cell>
          <cell r="E7" t="str">
            <v>D</v>
          </cell>
          <cell r="F7">
            <v>265</v>
          </cell>
        </row>
        <row r="8">
          <cell r="A8" t="str">
            <v>_38615</v>
          </cell>
          <cell r="B8"/>
          <cell r="C8" t="str">
            <v>Carcasse usinée "Barcelone L9"</v>
          </cell>
          <cell r="D8" t="str">
            <v>TRO0_340.132</v>
          </cell>
          <cell r="E8" t="str">
            <v>L</v>
          </cell>
          <cell r="F8">
            <v>317</v>
          </cell>
        </row>
        <row r="9">
          <cell r="A9" t="str">
            <v>_38716</v>
          </cell>
          <cell r="B9"/>
          <cell r="C9" t="str">
            <v>Carcasse usinée "MF2000"</v>
          </cell>
          <cell r="D9" t="str">
            <v>TRO0_340.141</v>
          </cell>
          <cell r="E9" t="str">
            <v>I</v>
          </cell>
          <cell r="F9">
            <v>237</v>
          </cell>
        </row>
        <row r="10">
          <cell r="A10" t="str">
            <v>_39114</v>
          </cell>
          <cell r="B10"/>
          <cell r="C10" t="str">
            <v>Carcasse usinée</v>
          </cell>
          <cell r="D10" t="str">
            <v>AT00000246492</v>
          </cell>
          <cell r="E10" t="str">
            <v>D</v>
          </cell>
          <cell r="F10">
            <v>0</v>
          </cell>
        </row>
        <row r="11">
          <cell r="A11" t="str">
            <v>_AT00000020056 (10360)</v>
          </cell>
          <cell r="B11"/>
          <cell r="C11" t="str">
            <v>Plateau de serrage rotor (Kazakhstan)</v>
          </cell>
          <cell r="D11" t="str">
            <v>AT00000020056</v>
          </cell>
          <cell r="E11" t="str">
            <v>G0</v>
          </cell>
          <cell r="F11">
            <v>26.5</v>
          </cell>
        </row>
        <row r="12">
          <cell r="A12" t="str">
            <v>_AT00000053330 (34803)</v>
          </cell>
          <cell r="B12"/>
          <cell r="C12" t="str">
            <v>Flasque usiné C.C. "Sao Paulo"</v>
          </cell>
          <cell r="D12" t="str">
            <v>AT00000053330</v>
          </cell>
          <cell r="E12" t="str">
            <v>D</v>
          </cell>
          <cell r="F12">
            <v>65</v>
          </cell>
        </row>
        <row r="13">
          <cell r="A13" t="str">
            <v>_AT00000054346 (34774)</v>
          </cell>
          <cell r="B13"/>
          <cell r="C13" t="str">
            <v>Flasque usiné C.O.C.</v>
          </cell>
          <cell r="D13" t="str">
            <v>AT00000054346</v>
          </cell>
          <cell r="E13" t="str">
            <v>C</v>
          </cell>
          <cell r="F13">
            <v>37</v>
          </cell>
        </row>
        <row r="14">
          <cell r="A14" t="str">
            <v>_AT00000155761 (36534)</v>
          </cell>
          <cell r="B14"/>
          <cell r="C14" t="str">
            <v>Flasque usiné C.C.</v>
          </cell>
          <cell r="D14" t="str">
            <v>AT00000155761</v>
          </cell>
          <cell r="E14" t="str">
            <v>E</v>
          </cell>
          <cell r="F14">
            <v>46</v>
          </cell>
        </row>
        <row r="15">
          <cell r="A15" t="str">
            <v>_AT00000246712 (37481)</v>
          </cell>
          <cell r="B15"/>
          <cell r="C15" t="str">
            <v>Plateau de serrage rotor (Kazakhstan)</v>
          </cell>
          <cell r="D15" t="str">
            <v>AT00000246712</v>
          </cell>
          <cell r="E15" t="str">
            <v>D0</v>
          </cell>
          <cell r="F15">
            <v>28.8</v>
          </cell>
        </row>
        <row r="16">
          <cell r="A16" t="str">
            <v>_AT00000329163 (39100)</v>
          </cell>
          <cell r="B16"/>
          <cell r="C16" t="str">
            <v>Flasque usiné C.O.C. "Prasa"</v>
          </cell>
          <cell r="D16" t="str">
            <v>AT00000329163</v>
          </cell>
          <cell r="E16" t="str">
            <v>D</v>
          </cell>
          <cell r="F16">
            <v>69</v>
          </cell>
        </row>
        <row r="17">
          <cell r="A17" t="str">
            <v>_AT00000329220 (39169)</v>
          </cell>
          <cell r="B17"/>
          <cell r="C17" t="str">
            <v>Flasque usiné C.C. "Prasa"</v>
          </cell>
          <cell r="D17" t="str">
            <v>AT00000329220</v>
          </cell>
          <cell r="E17" t="str">
            <v>C</v>
          </cell>
          <cell r="F17">
            <v>53</v>
          </cell>
        </row>
        <row r="18">
          <cell r="A18" t="str">
            <v>_DTR0000338631</v>
          </cell>
          <cell r="B18"/>
          <cell r="C18" t="str">
            <v>Ventilateur (35144)</v>
          </cell>
          <cell r="D18" t="str">
            <v>382528</v>
          </cell>
          <cell r="E18" t="str">
            <v>04</v>
          </cell>
          <cell r="F18">
            <v>8</v>
          </cell>
        </row>
        <row r="19">
          <cell r="A19" t="str">
            <v>_FMO0000010285 (10284)</v>
          </cell>
          <cell r="B19"/>
          <cell r="C19" t="str">
            <v>Brasseur d'air</v>
          </cell>
          <cell r="D19" t="str">
            <v>TRO1_237.055</v>
          </cell>
          <cell r="E19" t="str">
            <v>04</v>
          </cell>
          <cell r="F19">
            <v>3</v>
          </cell>
        </row>
        <row r="20">
          <cell r="A20" t="str">
            <v>_FMO0000010739</v>
          </cell>
          <cell r="B20"/>
          <cell r="C20" t="str">
            <v>Flasque usiné</v>
          </cell>
          <cell r="D20" t="str">
            <v>TRO0_512.205</v>
          </cell>
          <cell r="E20" t="str">
            <v>D</v>
          </cell>
          <cell r="F20">
            <v>22.5</v>
          </cell>
        </row>
        <row r="21">
          <cell r="A21" t="str">
            <v>_FMO0000010740</v>
          </cell>
          <cell r="B21"/>
          <cell r="C21" t="str">
            <v>Flasque usiné vortex</v>
          </cell>
          <cell r="D21" t="str">
            <v>TRO0_512.207</v>
          </cell>
          <cell r="E21" t="str">
            <v>D</v>
          </cell>
          <cell r="F21">
            <v>29</v>
          </cell>
        </row>
        <row r="22">
          <cell r="A22" t="str">
            <v>_FMO0000014308 (14309)</v>
          </cell>
          <cell r="B22"/>
          <cell r="C22" t="str">
            <v>Flasque usiné C.B.</v>
          </cell>
          <cell r="D22" t="str">
            <v>TRO0_512.202</v>
          </cell>
          <cell r="E22" t="str">
            <v>01</v>
          </cell>
          <cell r="F22">
            <v>38</v>
          </cell>
        </row>
        <row r="23">
          <cell r="A23" t="str">
            <v>_FMO0000015501</v>
          </cell>
          <cell r="B23"/>
          <cell r="C23" t="str">
            <v>Ventilateur (11711)</v>
          </cell>
          <cell r="D23" t="str">
            <v>TRO1_237.079</v>
          </cell>
          <cell r="E23" t="str">
            <v>03</v>
          </cell>
          <cell r="F23">
            <v>4.59</v>
          </cell>
        </row>
        <row r="24">
          <cell r="A24" t="str">
            <v>_FMO0000021033 (FMO0000021034)</v>
          </cell>
          <cell r="B24"/>
          <cell r="C24" t="str">
            <v>Ventilateur</v>
          </cell>
          <cell r="D24" t="str">
            <v>2026X0703</v>
          </cell>
          <cell r="E24" t="str">
            <v>F</v>
          </cell>
          <cell r="F24">
            <v>4.5999999999999996</v>
          </cell>
        </row>
        <row r="25">
          <cell r="A25" t="str">
            <v>_FMO0000022725</v>
          </cell>
          <cell r="B25"/>
          <cell r="C25" t="str">
            <v>Flasque usiné C.O.C. (22436)</v>
          </cell>
          <cell r="D25" t="str">
            <v>TRO0_512.313</v>
          </cell>
          <cell r="E25" t="str">
            <v>F</v>
          </cell>
          <cell r="F25">
            <v>15.5</v>
          </cell>
        </row>
        <row r="26">
          <cell r="A26" t="str">
            <v>_FMO0000025031</v>
          </cell>
          <cell r="B26"/>
          <cell r="C26" t="str">
            <v>Elmt carcasse côté opposé BAB</v>
          </cell>
          <cell r="D26" t="str">
            <v>TRO0_376.038</v>
          </cell>
          <cell r="E26" t="str">
            <v>--</v>
          </cell>
          <cell r="F26">
            <v>34</v>
          </cell>
        </row>
        <row r="27">
          <cell r="A27" t="str">
            <v>_FMO0000025032</v>
          </cell>
          <cell r="B27"/>
          <cell r="C27" t="str">
            <v>Elmt carcasse côté BAB</v>
          </cell>
          <cell r="D27" t="str">
            <v>TRO0_376.037</v>
          </cell>
          <cell r="E27" t="str">
            <v>--</v>
          </cell>
          <cell r="F27">
            <v>42</v>
          </cell>
        </row>
        <row r="28">
          <cell r="A28" t="str">
            <v>_FMO0000026034 (1.1)</v>
          </cell>
          <cell r="B28"/>
          <cell r="C28" t="str">
            <v>Filets hélicoïls M8*16 rouges</v>
          </cell>
          <cell r="D28" t="str">
            <v>_26034 (1.1)</v>
          </cell>
          <cell r="E28" t="str">
            <v>--</v>
          </cell>
          <cell r="F28">
            <v>0</v>
          </cell>
        </row>
        <row r="29">
          <cell r="A29" t="str">
            <v>_FMO0000026034 (25461) (1)</v>
          </cell>
          <cell r="B29">
            <v>1</v>
          </cell>
          <cell r="C29" t="str">
            <v>Ventilateur "Barcelone L9"</v>
          </cell>
          <cell r="D29" t="str">
            <v>TRO0_237.144</v>
          </cell>
          <cell r="E29" t="str">
            <v>K</v>
          </cell>
          <cell r="F29">
            <v>5.4</v>
          </cell>
        </row>
        <row r="30">
          <cell r="A30" t="str">
            <v>_FMO0000027157 (27158)</v>
          </cell>
          <cell r="B30"/>
          <cell r="C30" t="str">
            <v>Flasque usiné C.C.</v>
          </cell>
          <cell r="D30" t="str">
            <v>TRO0_512.393</v>
          </cell>
          <cell r="E30" t="str">
            <v>M</v>
          </cell>
          <cell r="F30">
            <v>67</v>
          </cell>
        </row>
        <row r="31">
          <cell r="A31" t="str">
            <v>_FMO0000027305 (26747)</v>
          </cell>
          <cell r="B31"/>
          <cell r="C31" t="str">
            <v>Flasque usiné C.C.</v>
          </cell>
          <cell r="D31" t="str">
            <v>TRO0_512.384</v>
          </cell>
          <cell r="E31" t="str">
            <v>L</v>
          </cell>
          <cell r="F31">
            <v>38</v>
          </cell>
        </row>
        <row r="32">
          <cell r="A32" t="str">
            <v>_FMO0000027954</v>
          </cell>
          <cell r="B32"/>
          <cell r="C32" t="str">
            <v>Flasque usiné C.C.</v>
          </cell>
          <cell r="D32" t="str">
            <v>AT00000009106</v>
          </cell>
          <cell r="E32" t="str">
            <v>A</v>
          </cell>
          <cell r="F32">
            <v>84</v>
          </cell>
        </row>
        <row r="33">
          <cell r="A33" t="str">
            <v>_FMO0000028233 (10608)</v>
          </cell>
          <cell r="B33"/>
          <cell r="C33" t="str">
            <v>Plateau de serrage "Barcelone L9"</v>
          </cell>
          <cell r="D33" t="str">
            <v>TRO1_113.118</v>
          </cell>
          <cell r="E33" t="str">
            <v>D</v>
          </cell>
          <cell r="F33">
            <v>7.1</v>
          </cell>
        </row>
        <row r="34">
          <cell r="A34" t="str">
            <v>_FMO0000028381</v>
          </cell>
          <cell r="B34"/>
          <cell r="C34" t="str">
            <v>Déflecteur roue dentée "VIRM"</v>
          </cell>
          <cell r="D34" t="str">
            <v>TRO1_505.623</v>
          </cell>
          <cell r="E34" t="str">
            <v>I</v>
          </cell>
          <cell r="F34">
            <v>14.6</v>
          </cell>
        </row>
        <row r="35">
          <cell r="A35" t="str">
            <v>_FMO0000028781 (29112)</v>
          </cell>
          <cell r="B35"/>
          <cell r="C35" t="str">
            <v>Flasque usiné entrée d'air "MF2000"</v>
          </cell>
          <cell r="D35" t="str">
            <v>TRO0_512.423</v>
          </cell>
          <cell r="E35" t="str">
            <v>M</v>
          </cell>
          <cell r="F35">
            <v>16.5</v>
          </cell>
        </row>
        <row r="36">
          <cell r="A36" t="str">
            <v>_FMO0000029115 (29116)</v>
          </cell>
          <cell r="B36"/>
          <cell r="C36" t="str">
            <v>Flasque usiné sortie d'air "MF2000"</v>
          </cell>
          <cell r="D36" t="str">
            <v>TRO0_512.420</v>
          </cell>
          <cell r="E36" t="str">
            <v>K</v>
          </cell>
          <cell r="F36">
            <v>15.4</v>
          </cell>
        </row>
        <row r="37">
          <cell r="A37" t="str">
            <v>_FMO0000029118</v>
          </cell>
          <cell r="B37"/>
          <cell r="C37" t="str">
            <v>Ventilateur "MF2000"</v>
          </cell>
          <cell r="D37" t="str">
            <v>TRO0_237.170</v>
          </cell>
          <cell r="E37" t="str">
            <v>E</v>
          </cell>
          <cell r="F37">
            <v>6</v>
          </cell>
        </row>
        <row r="38">
          <cell r="A38" t="str">
            <v>_FMO0000029657</v>
          </cell>
          <cell r="B38"/>
          <cell r="C38" t="str">
            <v>Flasque usiné C.O.B</v>
          </cell>
          <cell r="D38" t="str">
            <v>TRO0_512.445</v>
          </cell>
          <cell r="E38" t="str">
            <v>03</v>
          </cell>
          <cell r="F38">
            <v>55</v>
          </cell>
        </row>
        <row r="39">
          <cell r="A39" t="str">
            <v>_FMO0000031595 (13476)</v>
          </cell>
          <cell r="B39"/>
          <cell r="C39" t="str">
            <v>Manchon (forgé)</v>
          </cell>
          <cell r="D39" t="str">
            <v>TRO2_161.500</v>
          </cell>
          <cell r="E39" t="str">
            <v>04</v>
          </cell>
          <cell r="F39">
            <v>20</v>
          </cell>
        </row>
        <row r="40">
          <cell r="A40" t="str">
            <v>_FMO0000034600 (34601)</v>
          </cell>
          <cell r="B40"/>
          <cell r="C40" t="str">
            <v>Bague</v>
          </cell>
          <cell r="D40" t="str">
            <v>382551</v>
          </cell>
          <cell r="E40" t="str">
            <v>01</v>
          </cell>
          <cell r="F40">
            <v>1.3</v>
          </cell>
        </row>
        <row r="41">
          <cell r="A41" t="str">
            <v>_FMO0000036474</v>
          </cell>
          <cell r="B41"/>
          <cell r="C41" t="str">
            <v>Flasque usiné C.C. (32861)</v>
          </cell>
          <cell r="D41" t="str">
            <v>TRO0_512.558</v>
          </cell>
          <cell r="E41" t="str">
            <v>B</v>
          </cell>
          <cell r="F41">
            <v>192</v>
          </cell>
        </row>
        <row r="42">
          <cell r="A42" t="str">
            <v>_FMO0000037148 (27057)</v>
          </cell>
          <cell r="B42"/>
          <cell r="C42" t="str">
            <v>Elmt carcasse C.O.C.</v>
          </cell>
          <cell r="D42" t="str">
            <v>TRO0_363.322</v>
          </cell>
          <cell r="E42" t="str">
            <v>P</v>
          </cell>
          <cell r="F42">
            <v>98</v>
          </cell>
        </row>
        <row r="43">
          <cell r="A43" t="str">
            <v>_FMO0000037149 (27055)</v>
          </cell>
          <cell r="B43"/>
          <cell r="C43" t="str">
            <v>Elmt carcasse C.C.</v>
          </cell>
          <cell r="D43" t="str">
            <v>TRO0_363.323</v>
          </cell>
          <cell r="E43" t="str">
            <v>P</v>
          </cell>
          <cell r="F43">
            <v>102</v>
          </cell>
        </row>
        <row r="44">
          <cell r="A44" t="str">
            <v>_FMO0000037402</v>
          </cell>
          <cell r="B44"/>
          <cell r="C44" t="str">
            <v>Carcasse usinée "Supervia" (36300)</v>
          </cell>
          <cell r="D44" t="str">
            <v>AT00000151793</v>
          </cell>
          <cell r="E44" t="str">
            <v>H</v>
          </cell>
          <cell r="F44">
            <v>148</v>
          </cell>
        </row>
        <row r="45">
          <cell r="A45" t="str">
            <v>_FMO0000037889</v>
          </cell>
          <cell r="B45"/>
          <cell r="C45" t="str">
            <v>Flasque usiné C.C. (34170)</v>
          </cell>
          <cell r="D45" t="str">
            <v>AT00000021617</v>
          </cell>
          <cell r="E45" t="str">
            <v>M</v>
          </cell>
          <cell r="F45">
            <v>10</v>
          </cell>
        </row>
        <row r="46">
          <cell r="A46" t="str">
            <v>2271 (1.1)</v>
          </cell>
          <cell r="B46"/>
          <cell r="C46" t="str">
            <v>Tube</v>
          </cell>
          <cell r="D46" t="str">
            <v>07-306-35_B</v>
          </cell>
          <cell r="E46" t="str">
            <v>B</v>
          </cell>
          <cell r="F46">
            <v>0.08</v>
          </cell>
        </row>
        <row r="47">
          <cell r="A47" t="str">
            <v>2271 (1.2)</v>
          </cell>
          <cell r="B47"/>
          <cell r="C47" t="str">
            <v>Embout</v>
          </cell>
          <cell r="D47" t="str">
            <v>07-306-35_B</v>
          </cell>
          <cell r="E47" t="str">
            <v>B</v>
          </cell>
          <cell r="F47">
            <v>0.08</v>
          </cell>
        </row>
        <row r="48">
          <cell r="A48" t="str">
            <v>2271 (AT...502387)</v>
          </cell>
          <cell r="B48"/>
          <cell r="C48" t="str">
            <v>Entretoise (PROTO)</v>
          </cell>
          <cell r="D48" t="str">
            <v>AT00000502387</v>
          </cell>
          <cell r="E48" t="str">
            <v>A</v>
          </cell>
          <cell r="F48">
            <v>0</v>
          </cell>
        </row>
        <row r="49">
          <cell r="A49" t="str">
            <v>2271 (AT...502388)</v>
          </cell>
          <cell r="B49"/>
          <cell r="C49" t="str">
            <v>Entretoise (PROTO)</v>
          </cell>
          <cell r="D49" t="str">
            <v>AT00000502388</v>
          </cell>
          <cell r="E49" t="str">
            <v>A</v>
          </cell>
          <cell r="F49">
            <v>0</v>
          </cell>
        </row>
        <row r="50">
          <cell r="A50" t="str">
            <v>2271 (AT...502389)</v>
          </cell>
          <cell r="B50"/>
          <cell r="C50" t="str">
            <v>Bride déflecteur (PROTO)</v>
          </cell>
          <cell r="D50" t="str">
            <v>AT00000502389</v>
          </cell>
          <cell r="E50" t="str">
            <v>A0</v>
          </cell>
          <cell r="F50">
            <v>0</v>
          </cell>
        </row>
        <row r="51">
          <cell r="A51" t="str">
            <v>40159 (1-2) (AT00000408648)</v>
          </cell>
          <cell r="B51" t="str">
            <v>AT00000408648</v>
          </cell>
          <cell r="C51" t="str">
            <v>Plateau de serrage</v>
          </cell>
          <cell r="D51" t="str">
            <v>AT00000408648</v>
          </cell>
          <cell r="E51" t="str">
            <v>B</v>
          </cell>
          <cell r="F51">
            <v>2.95</v>
          </cell>
        </row>
        <row r="52">
          <cell r="A52" t="str">
            <v>44 (AT00000561313) (1)</v>
          </cell>
          <cell r="B52">
            <v>1</v>
          </cell>
          <cell r="C52" t="str">
            <v>Jeu d'entretoises</v>
          </cell>
          <cell r="D52" t="str">
            <v>AT00000561313</v>
          </cell>
          <cell r="E52" t="str">
            <v>A</v>
          </cell>
          <cell r="F52">
            <v>2.5999999999999999E-2</v>
          </cell>
        </row>
        <row r="53">
          <cell r="A53" t="str">
            <v>44 (AT00000561313) (1.1)</v>
          </cell>
          <cell r="B53">
            <v>1.1000000000000001</v>
          </cell>
          <cell r="C53" t="str">
            <v>Entretoise extérieure</v>
          </cell>
          <cell r="D53" t="str">
            <v>AT00000561313</v>
          </cell>
          <cell r="E53" t="str">
            <v>A</v>
          </cell>
          <cell r="F53">
            <v>0</v>
          </cell>
        </row>
        <row r="54">
          <cell r="A54" t="str">
            <v>44 (AT00000561313) (1.2)</v>
          </cell>
          <cell r="B54">
            <v>1.2</v>
          </cell>
          <cell r="C54" t="str">
            <v>Entretoise intérieure</v>
          </cell>
          <cell r="D54" t="str">
            <v>AT00000561313</v>
          </cell>
          <cell r="E54" t="str">
            <v>A</v>
          </cell>
          <cell r="F54">
            <v>0</v>
          </cell>
        </row>
        <row r="55">
          <cell r="A55" t="str">
            <v>AT00000000404</v>
          </cell>
          <cell r="B55"/>
          <cell r="C55" t="str">
            <v>Masse équilibrage ISO (802.840)</v>
          </cell>
          <cell r="D55" t="str">
            <v>AT00000000404</v>
          </cell>
          <cell r="E55" t="str">
            <v>B</v>
          </cell>
          <cell r="F55">
            <v>0.03</v>
          </cell>
        </row>
        <row r="56">
          <cell r="A56" t="str">
            <v>AT00000002406</v>
          </cell>
          <cell r="B56"/>
          <cell r="C56" t="str">
            <v>Réducteur pour graisseur (833.209) (Ø20)</v>
          </cell>
          <cell r="D56" t="str">
            <v>AT00000002406</v>
          </cell>
          <cell r="E56" t="str">
            <v>C</v>
          </cell>
          <cell r="F56">
            <v>0.02</v>
          </cell>
        </row>
        <row r="57">
          <cell r="A57" t="str">
            <v>AT00000004412</v>
          </cell>
          <cell r="B57"/>
          <cell r="C57" t="str">
            <v>Rondelle (513.123) (Ø35)</v>
          </cell>
          <cell r="D57" t="str">
            <v>AT00000004412</v>
          </cell>
          <cell r="E57" t="str">
            <v>A</v>
          </cell>
          <cell r="F57">
            <v>0.01</v>
          </cell>
        </row>
        <row r="58">
          <cell r="A58" t="str">
            <v>AT00000008562</v>
          </cell>
          <cell r="B58"/>
          <cell r="C58" t="str">
            <v>Moyeu de ventilateur (135.041)</v>
          </cell>
          <cell r="D58" t="str">
            <v>AT00000008562</v>
          </cell>
          <cell r="E58" t="str">
            <v>D</v>
          </cell>
          <cell r="F58">
            <v>4.3899999999999997</v>
          </cell>
        </row>
        <row r="59">
          <cell r="A59" t="str">
            <v>AT00000008586</v>
          </cell>
          <cell r="B59"/>
          <cell r="C59" t="str">
            <v>Plateau de serrage rotor (MP05)</v>
          </cell>
          <cell r="D59" t="str">
            <v>AT00000008586</v>
          </cell>
          <cell r="E59" t="str">
            <v>B</v>
          </cell>
          <cell r="F59">
            <v>10.45</v>
          </cell>
        </row>
        <row r="60">
          <cell r="A60" t="str">
            <v>AT00000011958</v>
          </cell>
          <cell r="B60"/>
          <cell r="C60" t="str">
            <v>Borne de masse (831.074) (Ø40)</v>
          </cell>
          <cell r="D60" t="str">
            <v>AT00000011958</v>
          </cell>
          <cell r="E60" t="str">
            <v>B</v>
          </cell>
          <cell r="F60">
            <v>0.16</v>
          </cell>
        </row>
        <row r="61">
          <cell r="A61" t="str">
            <v>AT00000020054</v>
          </cell>
          <cell r="B61"/>
          <cell r="C61" t="str">
            <v>Arbre "AZ8" (ébauche)</v>
          </cell>
          <cell r="D61" t="str">
            <v>AT00000020054</v>
          </cell>
          <cell r="E61" t="str">
            <v>F</v>
          </cell>
          <cell r="F61">
            <v>0</v>
          </cell>
        </row>
        <row r="62">
          <cell r="A62" t="str">
            <v>AT00000020457</v>
          </cell>
          <cell r="B62"/>
          <cell r="C62" t="str">
            <v>Couvercle déflecteur (507.282)</v>
          </cell>
          <cell r="D62" t="str">
            <v>AT00000020457</v>
          </cell>
          <cell r="E62" t="str">
            <v>B</v>
          </cell>
          <cell r="F62">
            <v>1.72</v>
          </cell>
        </row>
        <row r="63">
          <cell r="A63" t="str">
            <v>AT00000020461</v>
          </cell>
          <cell r="B63"/>
          <cell r="C63" t="str">
            <v>Pièce de contact (830.009) (Ø35)</v>
          </cell>
          <cell r="D63" t="str">
            <v>AT00000020461</v>
          </cell>
          <cell r="E63" t="str">
            <v>B</v>
          </cell>
          <cell r="F63">
            <v>0.02</v>
          </cell>
        </row>
        <row r="64">
          <cell r="A64" t="str">
            <v>AT00000020483</v>
          </cell>
          <cell r="B64"/>
          <cell r="C64" t="str">
            <v>Déflecteur</v>
          </cell>
          <cell r="D64" t="str">
            <v>AT00000020483</v>
          </cell>
          <cell r="E64" t="str">
            <v>B</v>
          </cell>
          <cell r="F64">
            <v>8.1</v>
          </cell>
        </row>
        <row r="65">
          <cell r="A65" t="str">
            <v>AT00000020487</v>
          </cell>
          <cell r="B65"/>
          <cell r="C65" t="str">
            <v>Tube</v>
          </cell>
          <cell r="D65" t="str">
            <v>AT00000020487</v>
          </cell>
          <cell r="E65" t="str">
            <v>B</v>
          </cell>
          <cell r="F65">
            <v>0.04</v>
          </cell>
        </row>
        <row r="66">
          <cell r="A66" t="str">
            <v>AT00000021166</v>
          </cell>
          <cell r="B66"/>
          <cell r="C66" t="str">
            <v>Arbre "TTNG" (ébauche)</v>
          </cell>
          <cell r="D66" t="str">
            <v>AT00000021166</v>
          </cell>
          <cell r="E66" t="str">
            <v>D</v>
          </cell>
          <cell r="F66">
            <v>0</v>
          </cell>
        </row>
        <row r="67">
          <cell r="A67" t="str">
            <v>AT00000021174</v>
          </cell>
          <cell r="B67"/>
          <cell r="C67" t="str">
            <v>Plateau de serrage</v>
          </cell>
          <cell r="D67" t="str">
            <v>AT00000021174</v>
          </cell>
          <cell r="E67" t="str">
            <v>E</v>
          </cell>
          <cell r="F67">
            <v>1.9</v>
          </cell>
        </row>
        <row r="68">
          <cell r="A68" t="str">
            <v>AT00000022987</v>
          </cell>
          <cell r="B68"/>
          <cell r="C68" t="str">
            <v>Couvercle</v>
          </cell>
          <cell r="D68" t="str">
            <v>AT00000022987</v>
          </cell>
          <cell r="E68" t="str">
            <v>D</v>
          </cell>
          <cell r="F68">
            <v>8.5000000000000006E-2</v>
          </cell>
        </row>
        <row r="69">
          <cell r="A69" t="str">
            <v>AT00000047667</v>
          </cell>
          <cell r="B69"/>
          <cell r="C69" t="str">
            <v>Borne de masse (Ø40)</v>
          </cell>
          <cell r="D69" t="str">
            <v>AT00000047667</v>
          </cell>
          <cell r="E69" t="str">
            <v>B</v>
          </cell>
          <cell r="F69">
            <v>0.19700000000000001</v>
          </cell>
        </row>
        <row r="70">
          <cell r="A70" t="str">
            <v>AT00000054576</v>
          </cell>
          <cell r="B70"/>
          <cell r="C70" t="str">
            <v>Segment d'arrêt (115.038)</v>
          </cell>
          <cell r="D70" t="str">
            <v>AT00000054576</v>
          </cell>
          <cell r="E70" t="str">
            <v>B</v>
          </cell>
          <cell r="F70">
            <v>2.1000000000000001E-2</v>
          </cell>
        </row>
        <row r="71">
          <cell r="A71" t="str">
            <v>AT00000073243</v>
          </cell>
          <cell r="B71"/>
          <cell r="C71" t="str">
            <v>Plateau de serrage "KZ4" (taillé masse)</v>
          </cell>
          <cell r="D71" t="str">
            <v>AT...73243 + AT...120901</v>
          </cell>
          <cell r="E71" t="str">
            <v>D+A</v>
          </cell>
          <cell r="F71">
            <v>22</v>
          </cell>
        </row>
        <row r="72">
          <cell r="A72" t="str">
            <v>AT00000073970</v>
          </cell>
          <cell r="B72"/>
          <cell r="C72" t="str">
            <v>Masse équilibrage ISO (802.832)</v>
          </cell>
          <cell r="D72" t="str">
            <v>AT00000073970</v>
          </cell>
          <cell r="E72" t="str">
            <v>B</v>
          </cell>
          <cell r="F72">
            <v>0.02</v>
          </cell>
        </row>
        <row r="73">
          <cell r="A73" t="str">
            <v>AT00000078175</v>
          </cell>
          <cell r="B73"/>
          <cell r="C73" t="str">
            <v>Plateau de serrage rotor</v>
          </cell>
          <cell r="D73" t="str">
            <v>AT00000078175</v>
          </cell>
          <cell r="E73" t="str">
            <v>C</v>
          </cell>
          <cell r="F73">
            <v>5.4</v>
          </cell>
        </row>
        <row r="74">
          <cell r="A74" t="str">
            <v>AT00000078176</v>
          </cell>
          <cell r="B74"/>
          <cell r="C74" t="str">
            <v>Moyeu de ventilateur</v>
          </cell>
          <cell r="D74" t="str">
            <v>AT00000078176</v>
          </cell>
          <cell r="E74" t="str">
            <v>B</v>
          </cell>
          <cell r="F74">
            <v>3</v>
          </cell>
        </row>
        <row r="75">
          <cell r="A75" t="str">
            <v>AT00000078178</v>
          </cell>
          <cell r="B75"/>
          <cell r="C75" t="str">
            <v>Arbre "NS16" (ébauche)</v>
          </cell>
          <cell r="D75" t="str">
            <v>AT00000078178</v>
          </cell>
          <cell r="E75" t="str">
            <v>B</v>
          </cell>
          <cell r="F75">
            <v>0</v>
          </cell>
        </row>
        <row r="76">
          <cell r="A76" t="str">
            <v>AT00000082165</v>
          </cell>
          <cell r="B76"/>
          <cell r="C76" t="str">
            <v>Segment d'arrêt "Z2N" (115.031)</v>
          </cell>
          <cell r="D76" t="str">
            <v>AT00000082165</v>
          </cell>
          <cell r="E76" t="str">
            <v>B</v>
          </cell>
          <cell r="F76">
            <v>0.01</v>
          </cell>
        </row>
        <row r="77">
          <cell r="A77" t="str">
            <v>AT00000099443</v>
          </cell>
          <cell r="B77"/>
          <cell r="C77" t="str">
            <v>Pièce de liaison (475.064)</v>
          </cell>
          <cell r="D77" t="str">
            <v>AT00000099443</v>
          </cell>
          <cell r="E77" t="str">
            <v>A</v>
          </cell>
          <cell r="F77">
            <v>0.26</v>
          </cell>
        </row>
        <row r="78">
          <cell r="A78" t="str">
            <v>AT00000112167</v>
          </cell>
          <cell r="B78"/>
          <cell r="C78" t="str">
            <v>Vis spéciale (Ø40)</v>
          </cell>
          <cell r="D78" t="str">
            <v>AT00000112167</v>
          </cell>
          <cell r="E78" t="str">
            <v>A</v>
          </cell>
          <cell r="F78">
            <v>0.38</v>
          </cell>
        </row>
        <row r="79">
          <cell r="A79" t="str">
            <v>AT00000120706</v>
          </cell>
          <cell r="B79"/>
          <cell r="C79" t="str">
            <v>Roue dentée</v>
          </cell>
          <cell r="D79" t="str">
            <v>AT00000120706</v>
          </cell>
          <cell r="E79" t="str">
            <v>A</v>
          </cell>
          <cell r="F79">
            <v>1.8</v>
          </cell>
        </row>
        <row r="80">
          <cell r="A80" t="str">
            <v>AT00000120901</v>
          </cell>
          <cell r="B80"/>
          <cell r="C80" t="str">
            <v>Plateau de serrage "KZ4" (taillé masse)</v>
          </cell>
          <cell r="D80" t="str">
            <v>AT00000120901</v>
          </cell>
          <cell r="E80" t="str">
            <v>A</v>
          </cell>
          <cell r="F80">
            <v>25.5</v>
          </cell>
        </row>
        <row r="81">
          <cell r="A81" t="str">
            <v>AT00000144033</v>
          </cell>
          <cell r="B81"/>
          <cell r="C81" t="str">
            <v>Plateau de serrage rotor</v>
          </cell>
          <cell r="D81" t="str">
            <v>AT00000144033</v>
          </cell>
          <cell r="E81" t="str">
            <v>D</v>
          </cell>
          <cell r="F81">
            <v>10.199999999999999</v>
          </cell>
        </row>
        <row r="82">
          <cell r="A82" t="str">
            <v>AT00000151485</v>
          </cell>
          <cell r="B82"/>
          <cell r="C82" t="str">
            <v>Arbre "X61" (ébauche)</v>
          </cell>
          <cell r="D82" t="str">
            <v>AT00000151485</v>
          </cell>
          <cell r="E82" t="str">
            <v>D</v>
          </cell>
          <cell r="F82">
            <v>0</v>
          </cell>
        </row>
        <row r="83">
          <cell r="A83" t="str">
            <v>AT00000153117</v>
          </cell>
          <cell r="B83"/>
          <cell r="C83" t="str">
            <v>Moyeu d'arrêt "X60"</v>
          </cell>
          <cell r="D83" t="str">
            <v>AT00000153117</v>
          </cell>
          <cell r="E83" t="str">
            <v>A</v>
          </cell>
          <cell r="F83">
            <v>2.2000000000000002</v>
          </cell>
        </row>
        <row r="84">
          <cell r="A84" t="str">
            <v>AT00000161972 (1)</v>
          </cell>
          <cell r="B84"/>
          <cell r="C84" t="str">
            <v>Plateau de serrage rotor</v>
          </cell>
          <cell r="D84" t="str">
            <v>AT..161230 + AT..161972</v>
          </cell>
          <cell r="E84" t="str">
            <v>C+B</v>
          </cell>
          <cell r="F84">
            <v>3.3</v>
          </cell>
        </row>
        <row r="85">
          <cell r="A85" t="str">
            <v>AT00000161972 (1.1)</v>
          </cell>
          <cell r="B85"/>
          <cell r="C85" t="str">
            <v>Goujon (Ø25)</v>
          </cell>
          <cell r="D85" t="str">
            <v>AT00000152375</v>
          </cell>
          <cell r="E85" t="str">
            <v>A</v>
          </cell>
          <cell r="F85">
            <v>0.05</v>
          </cell>
        </row>
        <row r="86">
          <cell r="A86" t="str">
            <v>AT00000163743</v>
          </cell>
          <cell r="B86"/>
          <cell r="C86" t="str">
            <v>Outillage transport pièce d'appui</v>
          </cell>
          <cell r="D86" t="str">
            <v>AT00000163743</v>
          </cell>
          <cell r="E86" t="str">
            <v>B</v>
          </cell>
          <cell r="F86">
            <v>0.4</v>
          </cell>
        </row>
        <row r="87">
          <cell r="A87" t="str">
            <v>AT00000166608 (1)</v>
          </cell>
          <cell r="B87"/>
          <cell r="C87" t="str">
            <v>Plateau de serrage rotor (MI09)</v>
          </cell>
          <cell r="D87" t="str">
            <v>AT..152312 + AT..166608</v>
          </cell>
          <cell r="E87" t="str">
            <v>F+C</v>
          </cell>
          <cell r="F87">
            <v>10.3</v>
          </cell>
        </row>
        <row r="88">
          <cell r="A88" t="str">
            <v>AT00000166608 (1.1)</v>
          </cell>
          <cell r="B88"/>
          <cell r="C88" t="str">
            <v>Goujon (Ø25)</v>
          </cell>
          <cell r="D88" t="str">
            <v>AT00000152375</v>
          </cell>
          <cell r="E88" t="str">
            <v>A</v>
          </cell>
          <cell r="F88">
            <v>0.05</v>
          </cell>
        </row>
        <row r="89">
          <cell r="A89" t="str">
            <v>AT00000179928</v>
          </cell>
          <cell r="B89"/>
          <cell r="C89" t="str">
            <v>Plateau de serrage rotor (LDE)</v>
          </cell>
          <cell r="D89" t="str">
            <v>AT00000179928</v>
          </cell>
          <cell r="E89" t="str">
            <v>E</v>
          </cell>
          <cell r="F89">
            <v>12.4</v>
          </cell>
        </row>
        <row r="90">
          <cell r="A90" t="str">
            <v>AT00000193065</v>
          </cell>
          <cell r="B90"/>
          <cell r="C90" t="str">
            <v>Chapeau presse-étoupe</v>
          </cell>
          <cell r="D90" t="str">
            <v>AT00000193065</v>
          </cell>
          <cell r="E90" t="str">
            <v>B</v>
          </cell>
          <cell r="F90">
            <v>0.76</v>
          </cell>
        </row>
        <row r="91">
          <cell r="A91" t="str">
            <v>AT00000198130</v>
          </cell>
          <cell r="B91"/>
          <cell r="C91" t="str">
            <v>Vis spéciale</v>
          </cell>
          <cell r="D91" t="str">
            <v>AT00000198130</v>
          </cell>
          <cell r="E91" t="str">
            <v>A</v>
          </cell>
          <cell r="F91">
            <v>0</v>
          </cell>
        </row>
        <row r="92">
          <cell r="A92" t="str">
            <v>AT00000200427</v>
          </cell>
          <cell r="B92"/>
          <cell r="C92" t="str">
            <v>Bague "X60" (Ø25)</v>
          </cell>
          <cell r="D92" t="str">
            <v>AT00000200427</v>
          </cell>
          <cell r="E92" t="str">
            <v>A</v>
          </cell>
          <cell r="F92">
            <v>0.01</v>
          </cell>
        </row>
        <row r="93">
          <cell r="A93" t="str">
            <v>AT00000200502</v>
          </cell>
          <cell r="B93"/>
          <cell r="C93" t="str">
            <v>Bouchon d'étanchéité (Ø30)</v>
          </cell>
          <cell r="D93" t="str">
            <v>AT00000200502</v>
          </cell>
          <cell r="E93" t="str">
            <v>B</v>
          </cell>
          <cell r="F93">
            <v>0.06</v>
          </cell>
        </row>
        <row r="94">
          <cell r="A94" t="str">
            <v>AT00000218176</v>
          </cell>
          <cell r="B94"/>
          <cell r="C94" t="str">
            <v>Plateau de serrage rotor</v>
          </cell>
          <cell r="D94" t="str">
            <v>AT00000218176</v>
          </cell>
          <cell r="E94" t="str">
            <v>A</v>
          </cell>
          <cell r="F94">
            <v>0.57999999999999996</v>
          </cell>
        </row>
        <row r="95">
          <cell r="A95" t="str">
            <v>AT00000243760</v>
          </cell>
          <cell r="B95"/>
          <cell r="C95" t="str">
            <v>Plateau de serrage rotor (X60)</v>
          </cell>
          <cell r="D95" t="str">
            <v>AT00000243760</v>
          </cell>
          <cell r="E95" t="str">
            <v>E</v>
          </cell>
          <cell r="F95">
            <v>2.8</v>
          </cell>
        </row>
        <row r="96">
          <cell r="A96" t="str">
            <v>AT00000250898</v>
          </cell>
          <cell r="B96"/>
          <cell r="C96" t="str">
            <v>Tube M22x1.5</v>
          </cell>
          <cell r="D96" t="str">
            <v>TRO3_835.013</v>
          </cell>
          <cell r="E96" t="str">
            <v>A</v>
          </cell>
          <cell r="F96">
            <v>0.04</v>
          </cell>
        </row>
        <row r="97">
          <cell r="A97" t="str">
            <v>AT00000255962</v>
          </cell>
          <cell r="B97"/>
          <cell r="C97" t="str">
            <v>Déflecteur</v>
          </cell>
          <cell r="D97" t="str">
            <v>AT00000255962</v>
          </cell>
          <cell r="E97" t="str">
            <v>A</v>
          </cell>
          <cell r="F97">
            <v>0.95</v>
          </cell>
        </row>
        <row r="98">
          <cell r="A98" t="str">
            <v>AT00000260213</v>
          </cell>
          <cell r="B98"/>
          <cell r="C98" t="str">
            <v>Plateau de serrage rotor (TGV POS)</v>
          </cell>
          <cell r="D98" t="str">
            <v>AT00000260213</v>
          </cell>
          <cell r="E98" t="str">
            <v>C</v>
          </cell>
          <cell r="F98">
            <v>11.4</v>
          </cell>
        </row>
        <row r="99">
          <cell r="A99" t="str">
            <v>AT00000271989</v>
          </cell>
          <cell r="B99"/>
          <cell r="C99" t="str">
            <v>Plateau de serrage rotor (Metropolis)</v>
          </cell>
          <cell r="D99" t="str">
            <v>AT00000271989</v>
          </cell>
          <cell r="E99" t="str">
            <v>C</v>
          </cell>
          <cell r="F99">
            <v>4.5999999999999996</v>
          </cell>
        </row>
        <row r="100">
          <cell r="A100" t="str">
            <v>AT00000276456</v>
          </cell>
          <cell r="B100"/>
          <cell r="C100" t="str">
            <v>Plateau de serrage</v>
          </cell>
          <cell r="D100" t="str">
            <v>AT00000276456</v>
          </cell>
          <cell r="E100" t="str">
            <v>A</v>
          </cell>
          <cell r="F100">
            <v>2.1</v>
          </cell>
        </row>
        <row r="101">
          <cell r="A101" t="str">
            <v>AT00000279844</v>
          </cell>
          <cell r="B101"/>
          <cell r="C101" t="str">
            <v>Moyeu d'arrêt (135.046)</v>
          </cell>
          <cell r="D101" t="str">
            <v>AT00000279844</v>
          </cell>
          <cell r="E101" t="str">
            <v>A</v>
          </cell>
          <cell r="F101">
            <v>2.7</v>
          </cell>
        </row>
        <row r="102">
          <cell r="A102" t="str">
            <v>AT00000280341</v>
          </cell>
          <cell r="B102"/>
          <cell r="C102" t="str">
            <v>Outillage de transport</v>
          </cell>
          <cell r="D102" t="str">
            <v>AT00000280341</v>
          </cell>
          <cell r="E102" t="str">
            <v>A</v>
          </cell>
          <cell r="F102">
            <v>0</v>
          </cell>
        </row>
        <row r="103">
          <cell r="A103" t="str">
            <v>AT00000287496</v>
          </cell>
          <cell r="B103"/>
          <cell r="C103" t="str">
            <v>Pièce de liaison (475.069)</v>
          </cell>
          <cell r="D103" t="str">
            <v>AT00000287496</v>
          </cell>
          <cell r="E103" t="str">
            <v>A</v>
          </cell>
          <cell r="F103">
            <v>0.26</v>
          </cell>
        </row>
        <row r="104">
          <cell r="A104" t="str">
            <v>AT00000288025</v>
          </cell>
          <cell r="B104"/>
          <cell r="C104" t="str">
            <v>Roue dentée</v>
          </cell>
          <cell r="D104" t="str">
            <v>AT00000288025</v>
          </cell>
          <cell r="E104" t="str">
            <v>A</v>
          </cell>
          <cell r="F104">
            <v>3.33</v>
          </cell>
        </row>
        <row r="105">
          <cell r="A105" t="str">
            <v>AT00000298843</v>
          </cell>
          <cell r="B105"/>
          <cell r="C105" t="str">
            <v>Rondelle d'appui</v>
          </cell>
          <cell r="D105" t="str">
            <v>AT00002998843</v>
          </cell>
          <cell r="E105" t="str">
            <v>A</v>
          </cell>
          <cell r="F105">
            <v>0</v>
          </cell>
        </row>
        <row r="106">
          <cell r="A106" t="str">
            <v>AT00000302518</v>
          </cell>
          <cell r="B106"/>
          <cell r="C106" t="str">
            <v>Moyeu d'arrêt</v>
          </cell>
          <cell r="D106" t="str">
            <v>AT00000302518</v>
          </cell>
          <cell r="E106" t="str">
            <v>B</v>
          </cell>
          <cell r="F106">
            <v>4.3</v>
          </cell>
        </row>
        <row r="107">
          <cell r="A107" t="str">
            <v>AT00000328254</v>
          </cell>
          <cell r="B107"/>
          <cell r="C107" t="str">
            <v>Arbre "PRASA" (ébauche)</v>
          </cell>
          <cell r="D107" t="str">
            <v>AT00000328254</v>
          </cell>
          <cell r="E107" t="str">
            <v>--</v>
          </cell>
          <cell r="F107">
            <v>0</v>
          </cell>
        </row>
        <row r="108">
          <cell r="A108" t="str">
            <v>AT00000329130</v>
          </cell>
          <cell r="B108"/>
          <cell r="C108" t="str">
            <v>Moyeu "Prasa"</v>
          </cell>
          <cell r="D108" t="str">
            <v>AT00000329130</v>
          </cell>
          <cell r="E108" t="str">
            <v>D</v>
          </cell>
          <cell r="F108">
            <v>4.45</v>
          </cell>
        </row>
        <row r="109">
          <cell r="A109" t="str">
            <v>AT00000335304</v>
          </cell>
          <cell r="B109"/>
          <cell r="C109" t="str">
            <v>Plateau de serrage "MF2000"</v>
          </cell>
          <cell r="D109" t="str">
            <v>AT00000335304</v>
          </cell>
          <cell r="E109" t="str">
            <v>B</v>
          </cell>
          <cell r="F109">
            <v>2.59</v>
          </cell>
        </row>
        <row r="110">
          <cell r="A110" t="str">
            <v>AT00000336455</v>
          </cell>
          <cell r="B110"/>
          <cell r="C110" t="str">
            <v>Flasque usiné C.C. (masse) "M2R"</v>
          </cell>
          <cell r="D110" t="str">
            <v>AT00000336455</v>
          </cell>
          <cell r="E110" t="str">
            <v>B</v>
          </cell>
          <cell r="F110">
            <v>12.6</v>
          </cell>
        </row>
        <row r="111">
          <cell r="A111" t="str">
            <v>AT00000336573</v>
          </cell>
          <cell r="B111"/>
          <cell r="C111" t="str">
            <v>Flasque usiné C.O.C. (masse) "M2R"</v>
          </cell>
          <cell r="D111" t="str">
            <v>AT00000336573</v>
          </cell>
          <cell r="E111" t="str">
            <v>C</v>
          </cell>
          <cell r="F111">
            <v>10.6</v>
          </cell>
        </row>
        <row r="112">
          <cell r="A112" t="str">
            <v>AT00000341458</v>
          </cell>
          <cell r="B112"/>
          <cell r="C112" t="str">
            <v>Moyeu de brasseur d'air "MF2000"</v>
          </cell>
          <cell r="D112" t="str">
            <v>TRO2_135.048</v>
          </cell>
          <cell r="E112" t="str">
            <v>A</v>
          </cell>
          <cell r="F112">
            <v>0.24</v>
          </cell>
        </row>
        <row r="113">
          <cell r="A113" t="str">
            <v>AT00000355243</v>
          </cell>
          <cell r="B113"/>
          <cell r="C113" t="str">
            <v>Couvercle</v>
          </cell>
          <cell r="D113" t="str">
            <v>AT00000355243</v>
          </cell>
          <cell r="E113" t="str">
            <v>C</v>
          </cell>
          <cell r="F113">
            <v>5.3</v>
          </cell>
        </row>
        <row r="114">
          <cell r="A114" t="str">
            <v>AT00000367813</v>
          </cell>
          <cell r="B114"/>
          <cell r="C114" t="str">
            <v>Boitier palier C.C.</v>
          </cell>
          <cell r="D114" t="str">
            <v>AT00000367813</v>
          </cell>
          <cell r="E114" t="str">
            <v>A</v>
          </cell>
          <cell r="F114">
            <v>0.98</v>
          </cell>
        </row>
        <row r="115">
          <cell r="A115" t="str">
            <v>AT00000368666</v>
          </cell>
          <cell r="B115"/>
          <cell r="C115" t="str">
            <v>Couvercle déflecteur</v>
          </cell>
          <cell r="D115" t="str">
            <v>AT00000368666</v>
          </cell>
          <cell r="E115" t="str">
            <v>A</v>
          </cell>
          <cell r="F115">
            <v>0.56000000000000005</v>
          </cell>
        </row>
        <row r="116">
          <cell r="A116" t="str">
            <v>AT00000376923</v>
          </cell>
          <cell r="B116"/>
          <cell r="C116" t="str">
            <v>Déflecteur</v>
          </cell>
          <cell r="D116" t="str">
            <v>AT00000376923</v>
          </cell>
          <cell r="E116" t="str">
            <v>B</v>
          </cell>
          <cell r="F116">
            <v>0.98</v>
          </cell>
        </row>
        <row r="117">
          <cell r="A117" t="str">
            <v>AT00000385023</v>
          </cell>
          <cell r="B117"/>
          <cell r="C117" t="str">
            <v>Plateau de serrage rotor</v>
          </cell>
          <cell r="D117" t="str">
            <v>AT00000385023</v>
          </cell>
          <cell r="E117" t="str">
            <v>A</v>
          </cell>
          <cell r="F117">
            <v>4.9160000000000004</v>
          </cell>
        </row>
        <row r="118">
          <cell r="A118" t="str">
            <v>AT00000385997</v>
          </cell>
          <cell r="B118"/>
          <cell r="C118" t="str">
            <v>Couvercle déflecteur</v>
          </cell>
          <cell r="D118" t="str">
            <v>AT00000385997</v>
          </cell>
          <cell r="E118" t="str">
            <v>A</v>
          </cell>
          <cell r="F118">
            <v>2.1</v>
          </cell>
        </row>
        <row r="119">
          <cell r="A119" t="str">
            <v>AT00000386010</v>
          </cell>
          <cell r="B119"/>
          <cell r="C119" t="str">
            <v>Support connecteur</v>
          </cell>
          <cell r="D119" t="str">
            <v>AT00000386010</v>
          </cell>
          <cell r="E119" t="str">
            <v>A</v>
          </cell>
          <cell r="F119">
            <v>0.85</v>
          </cell>
        </row>
        <row r="120">
          <cell r="A120" t="str">
            <v>AT00000387317</v>
          </cell>
          <cell r="B120"/>
          <cell r="C120" t="str">
            <v>Plateau de serrage "Prasa"</v>
          </cell>
          <cell r="D120" t="str">
            <v>AT00000387317</v>
          </cell>
          <cell r="E120" t="str">
            <v>B</v>
          </cell>
          <cell r="F120">
            <v>13.9</v>
          </cell>
        </row>
        <row r="121">
          <cell r="A121" t="str">
            <v>AT00000391992</v>
          </cell>
          <cell r="B121"/>
          <cell r="C121" t="str">
            <v>Plateau de serrage</v>
          </cell>
          <cell r="D121" t="str">
            <v>AT00000391992</v>
          </cell>
          <cell r="E121" t="str">
            <v>C</v>
          </cell>
          <cell r="F121">
            <v>1.1200000000000001</v>
          </cell>
        </row>
        <row r="122">
          <cell r="A122" t="str">
            <v>AT00000395560</v>
          </cell>
          <cell r="B122"/>
          <cell r="C122" t="str">
            <v>Arbre "IPM" (ébauche)</v>
          </cell>
          <cell r="D122" t="str">
            <v>AT00000395560 + 60576</v>
          </cell>
          <cell r="E122" t="str">
            <v>B+OR</v>
          </cell>
          <cell r="F122">
            <v>0</v>
          </cell>
        </row>
        <row r="123">
          <cell r="A123" t="str">
            <v>AT00000400034</v>
          </cell>
          <cell r="B123"/>
          <cell r="C123" t="str">
            <v>Plateau de serrage C.C.</v>
          </cell>
          <cell r="D123" t="str">
            <v>AT00000400034</v>
          </cell>
          <cell r="E123" t="str">
            <v>A</v>
          </cell>
          <cell r="F123">
            <v>16</v>
          </cell>
        </row>
        <row r="124">
          <cell r="A124" t="str">
            <v>AT00000400036</v>
          </cell>
          <cell r="B124"/>
          <cell r="C124" t="str">
            <v>Plateau de serrage C.O.C.</v>
          </cell>
          <cell r="D124" t="str">
            <v>AT00000400036</v>
          </cell>
          <cell r="E124" t="str">
            <v>A</v>
          </cell>
          <cell r="F124">
            <v>19.100000000000001</v>
          </cell>
        </row>
        <row r="125">
          <cell r="A125" t="str">
            <v>AT00000404431</v>
          </cell>
          <cell r="B125"/>
          <cell r="C125" t="str">
            <v>Roue dentée_2.70</v>
          </cell>
          <cell r="D125" t="str">
            <v>AT00000404431</v>
          </cell>
          <cell r="E125" t="str">
            <v>A</v>
          </cell>
          <cell r="F125">
            <v>9.3000000000000007</v>
          </cell>
        </row>
        <row r="126">
          <cell r="A126" t="str">
            <v>AT00000405192</v>
          </cell>
          <cell r="B126"/>
          <cell r="C126" t="str">
            <v>Boitier palier C.O.C._5.40</v>
          </cell>
          <cell r="D126" t="str">
            <v>AT00000405192</v>
          </cell>
          <cell r="E126" t="str">
            <v>B</v>
          </cell>
          <cell r="F126">
            <v>40.799999999999997</v>
          </cell>
        </row>
        <row r="127">
          <cell r="A127" t="str">
            <v>AT00000405766</v>
          </cell>
          <cell r="B127"/>
          <cell r="C127" t="str">
            <v>Déflecteur C.O.C._5.30</v>
          </cell>
          <cell r="D127" t="str">
            <v>AT00000405766</v>
          </cell>
          <cell r="E127" t="str">
            <v>A</v>
          </cell>
          <cell r="F127">
            <v>3.95</v>
          </cell>
        </row>
        <row r="128">
          <cell r="A128" t="str">
            <v>AT00000405802</v>
          </cell>
          <cell r="B128"/>
          <cell r="C128" t="str">
            <v>Bague_3.12</v>
          </cell>
          <cell r="D128" t="str">
            <v>AT00000405802</v>
          </cell>
          <cell r="E128" t="str">
            <v>A</v>
          </cell>
          <cell r="F128">
            <v>3.9</v>
          </cell>
        </row>
        <row r="129">
          <cell r="A129" t="str">
            <v>AT00000415535</v>
          </cell>
          <cell r="B129"/>
          <cell r="C129" t="str">
            <v>Brasseur d'air</v>
          </cell>
          <cell r="D129" t="str">
            <v>AT00000415535</v>
          </cell>
          <cell r="E129" t="str">
            <v>C</v>
          </cell>
          <cell r="F129">
            <v>3.43</v>
          </cell>
        </row>
        <row r="130">
          <cell r="A130" t="str">
            <v>AT00000415575</v>
          </cell>
          <cell r="B130"/>
          <cell r="C130" t="str">
            <v>Plateau de serrage</v>
          </cell>
          <cell r="D130" t="str">
            <v>AT00000415575</v>
          </cell>
          <cell r="E130" t="str">
            <v>A</v>
          </cell>
          <cell r="F130">
            <v>3.47</v>
          </cell>
        </row>
        <row r="131">
          <cell r="A131" t="str">
            <v>AT00000420653</v>
          </cell>
          <cell r="B131"/>
          <cell r="C131" t="str">
            <v>Plateau de serrage rotor (taillé masse)</v>
          </cell>
          <cell r="D131" t="str">
            <v>AT00000420653</v>
          </cell>
          <cell r="E131" t="str">
            <v>A0</v>
          </cell>
          <cell r="F131">
            <v>25.5</v>
          </cell>
        </row>
        <row r="132">
          <cell r="A132" t="str">
            <v>AT00000431246</v>
          </cell>
          <cell r="B132"/>
          <cell r="C132" t="str">
            <v>Plateau de serrage</v>
          </cell>
          <cell r="D132" t="str">
            <v>AT00000431246</v>
          </cell>
          <cell r="E132" t="str">
            <v>C</v>
          </cell>
          <cell r="F132">
            <v>6.2</v>
          </cell>
        </row>
        <row r="133">
          <cell r="A133" t="str">
            <v>AT00000432560</v>
          </cell>
          <cell r="B133"/>
          <cell r="C133" t="str">
            <v>Plateau de serrage</v>
          </cell>
          <cell r="D133" t="str">
            <v>AT00000432560</v>
          </cell>
          <cell r="E133" t="str">
            <v>B</v>
          </cell>
          <cell r="F133">
            <v>2.96</v>
          </cell>
        </row>
        <row r="134">
          <cell r="A134" t="str">
            <v>AT00000442024</v>
          </cell>
          <cell r="B134"/>
          <cell r="C134" t="str">
            <v>Flasque usiné C.C.</v>
          </cell>
          <cell r="D134" t="str">
            <v>AT00000442024</v>
          </cell>
          <cell r="E134" t="str">
            <v>C</v>
          </cell>
          <cell r="F134">
            <v>15</v>
          </cell>
        </row>
        <row r="135">
          <cell r="A135" t="str">
            <v>AT00000443945</v>
          </cell>
          <cell r="B135"/>
          <cell r="C135" t="str">
            <v>Tirant</v>
          </cell>
          <cell r="D135" t="str">
            <v>AT00000443945</v>
          </cell>
          <cell r="E135" t="str">
            <v>A</v>
          </cell>
          <cell r="F135">
            <v>0</v>
          </cell>
        </row>
        <row r="136">
          <cell r="A136" t="str">
            <v>AT00000445610</v>
          </cell>
          <cell r="B136"/>
          <cell r="C136" t="str">
            <v>Couvercle déflecteur</v>
          </cell>
          <cell r="D136" t="str">
            <v>AT00000445610</v>
          </cell>
          <cell r="E136" t="str">
            <v>A</v>
          </cell>
          <cell r="F136">
            <v>3.5</v>
          </cell>
        </row>
        <row r="137">
          <cell r="A137" t="str">
            <v>AT00000462711</v>
          </cell>
          <cell r="B137"/>
          <cell r="C137" t="str">
            <v>Support</v>
          </cell>
          <cell r="D137" t="str">
            <v>AT00000462711</v>
          </cell>
          <cell r="E137" t="str">
            <v>A0</v>
          </cell>
          <cell r="F137">
            <v>19.2</v>
          </cell>
        </row>
        <row r="138">
          <cell r="A138" t="str">
            <v>AT00000463541</v>
          </cell>
          <cell r="B138"/>
          <cell r="C138" t="str">
            <v>Flasque usiné C.O.C</v>
          </cell>
          <cell r="D138" t="str">
            <v>AT00000463541</v>
          </cell>
          <cell r="E138" t="str">
            <v>B</v>
          </cell>
          <cell r="F138">
            <v>54.5</v>
          </cell>
        </row>
        <row r="139">
          <cell r="A139" t="str">
            <v>AT00000464747</v>
          </cell>
          <cell r="B139"/>
          <cell r="C139" t="str">
            <v>Butée axiale</v>
          </cell>
          <cell r="D139" t="str">
            <v>AT00000464747</v>
          </cell>
          <cell r="E139" t="str">
            <v>A</v>
          </cell>
          <cell r="F139">
            <v>0</v>
          </cell>
        </row>
        <row r="140">
          <cell r="A140" t="str">
            <v>AT00000472780</v>
          </cell>
          <cell r="B140"/>
          <cell r="C140" t="str">
            <v>Flasque usiné C.C.</v>
          </cell>
          <cell r="D140" t="str">
            <v>AT00000472780</v>
          </cell>
          <cell r="E140" t="str">
            <v>C</v>
          </cell>
          <cell r="F140">
            <v>0</v>
          </cell>
        </row>
        <row r="141">
          <cell r="A141" t="str">
            <v>AT00000472849</v>
          </cell>
          <cell r="B141"/>
          <cell r="C141" t="str">
            <v>Plateau de serrage "M7"</v>
          </cell>
          <cell r="D141" t="str">
            <v>AT00000472849</v>
          </cell>
          <cell r="E141" t="str">
            <v>B</v>
          </cell>
          <cell r="F141">
            <v>16.760000000000002</v>
          </cell>
        </row>
        <row r="142">
          <cell r="A142" t="str">
            <v>AT00000472860</v>
          </cell>
          <cell r="B142"/>
          <cell r="C142" t="str">
            <v>Moyeu</v>
          </cell>
          <cell r="D142" t="str">
            <v>AT00000472860</v>
          </cell>
          <cell r="E142" t="str">
            <v>A</v>
          </cell>
          <cell r="F142">
            <v>3.851</v>
          </cell>
        </row>
        <row r="143">
          <cell r="A143" t="str">
            <v>AT00000485335</v>
          </cell>
          <cell r="B143"/>
          <cell r="C143" t="str">
            <v>Arbre "SBB Alt" (ébauche)</v>
          </cell>
          <cell r="D143" t="str">
            <v>AT00000485335</v>
          </cell>
          <cell r="E143" t="str">
            <v>B</v>
          </cell>
          <cell r="F143">
            <v>0</v>
          </cell>
        </row>
        <row r="144">
          <cell r="A144" t="str">
            <v>AT00000492447</v>
          </cell>
          <cell r="B144"/>
          <cell r="C144" t="str">
            <v>Flasque usiné C.C.</v>
          </cell>
          <cell r="D144" t="str">
            <v>AT00000492447</v>
          </cell>
          <cell r="E144" t="str">
            <v>A</v>
          </cell>
          <cell r="F144">
            <v>35.6</v>
          </cell>
        </row>
        <row r="145">
          <cell r="A145" t="str">
            <v>AT00000503685</v>
          </cell>
          <cell r="B145"/>
          <cell r="C145" t="str">
            <v>Moyeu</v>
          </cell>
          <cell r="D145" t="str">
            <v>AT00000503685</v>
          </cell>
          <cell r="E145" t="str">
            <v>B</v>
          </cell>
          <cell r="F145">
            <v>3.72</v>
          </cell>
        </row>
        <row r="146">
          <cell r="A146" t="str">
            <v>AT00000511264</v>
          </cell>
          <cell r="B146"/>
          <cell r="C146" t="str">
            <v>Boitier capteur</v>
          </cell>
          <cell r="D146" t="str">
            <v>AT00000511264</v>
          </cell>
          <cell r="E146" t="str">
            <v>A</v>
          </cell>
          <cell r="F146">
            <v>6.7</v>
          </cell>
        </row>
        <row r="147">
          <cell r="A147" t="str">
            <v>AT00000517439</v>
          </cell>
          <cell r="B147"/>
          <cell r="C147" t="str">
            <v>Rondelle d'arrêt</v>
          </cell>
          <cell r="D147" t="str">
            <v>AT00000517439</v>
          </cell>
          <cell r="E147" t="str">
            <v>A</v>
          </cell>
          <cell r="F147">
            <v>1.58</v>
          </cell>
        </row>
        <row r="148">
          <cell r="A148" t="str">
            <v>AT00000539895</v>
          </cell>
          <cell r="B148"/>
          <cell r="C148" t="str">
            <v>Arbre "SBB" (ébauche)</v>
          </cell>
          <cell r="D148" t="str">
            <v>AT00000539895</v>
          </cell>
          <cell r="E148" t="str">
            <v>A</v>
          </cell>
          <cell r="F148">
            <v>0</v>
          </cell>
        </row>
        <row r="149">
          <cell r="A149" t="str">
            <v>AT00000546110</v>
          </cell>
          <cell r="B149"/>
          <cell r="C149" t="str">
            <v>Plateau de serrage</v>
          </cell>
          <cell r="D149" t="str">
            <v>ATD0000561164</v>
          </cell>
          <cell r="E149" t="str">
            <v>C</v>
          </cell>
          <cell r="F149">
            <v>14.5</v>
          </cell>
        </row>
        <row r="150">
          <cell r="A150" t="str">
            <v>AT00000548957</v>
          </cell>
          <cell r="B150"/>
          <cell r="C150" t="str">
            <v>Plateau de serrage "Arpege"</v>
          </cell>
          <cell r="D150" t="str">
            <v>ATD0000550004</v>
          </cell>
          <cell r="E150" t="str">
            <v>A</v>
          </cell>
          <cell r="F150">
            <v>1.59</v>
          </cell>
        </row>
        <row r="151">
          <cell r="A151" t="str">
            <v>DTR0009115180 (1)</v>
          </cell>
          <cell r="B151"/>
          <cell r="C151" t="str">
            <v>Pare huile C/B</v>
          </cell>
          <cell r="D151" t="str">
            <v>TRO1_505.178</v>
          </cell>
          <cell r="E151" t="str">
            <v>08</v>
          </cell>
          <cell r="F151">
            <v>4.093</v>
          </cell>
        </row>
        <row r="152">
          <cell r="A152" t="str">
            <v>DTR0009115180 (1.1)</v>
          </cell>
          <cell r="B152"/>
          <cell r="C152" t="str">
            <v>Goupille</v>
          </cell>
          <cell r="D152" t="str">
            <v>--</v>
          </cell>
          <cell r="E152" t="str">
            <v>--</v>
          </cell>
          <cell r="F152">
            <v>0</v>
          </cell>
        </row>
        <row r="153">
          <cell r="A153" t="str">
            <v>DTR3000005494 (00-13)</v>
          </cell>
          <cell r="B153"/>
          <cell r="C153" t="str">
            <v>Kit pivoterie RERNG</v>
          </cell>
          <cell r="D153" t="str">
            <v>--</v>
          </cell>
          <cell r="E153" t="str">
            <v>--</v>
          </cell>
          <cell r="F153">
            <v>0</v>
          </cell>
        </row>
        <row r="154">
          <cell r="A154" t="str">
            <v>DTR3000005494 (01-13) (AT00000560981)</v>
          </cell>
          <cell r="B154" t="str">
            <v>AT00000560981</v>
          </cell>
          <cell r="C154" t="str">
            <v>Boitier série R211</v>
          </cell>
          <cell r="D154" t="str">
            <v>ATD0000561010</v>
          </cell>
          <cell r="E154" t="str">
            <v>C</v>
          </cell>
          <cell r="F154">
            <v>3</v>
          </cell>
        </row>
        <row r="155">
          <cell r="A155" t="str">
            <v>DTR3000005494 (02-13) (AT00000558497)</v>
          </cell>
          <cell r="B155" t="str">
            <v>AT00000558497</v>
          </cell>
          <cell r="C155" t="str">
            <v>Déflecteur ext. série B217</v>
          </cell>
          <cell r="D155" t="str">
            <v>ATD0000558714</v>
          </cell>
          <cell r="E155" t="str">
            <v>C</v>
          </cell>
          <cell r="F155">
            <v>0.87</v>
          </cell>
        </row>
        <row r="156">
          <cell r="A156" t="str">
            <v>DTR3000005494 (03-13) (AT00000558587)</v>
          </cell>
          <cell r="B156" t="str">
            <v>AT00000558587</v>
          </cell>
          <cell r="C156" t="str">
            <v>Déflecteur int. série 217</v>
          </cell>
          <cell r="D156" t="str">
            <v>ATD0000555771</v>
          </cell>
          <cell r="E156" t="str">
            <v>C</v>
          </cell>
          <cell r="F156">
            <v>1.3</v>
          </cell>
        </row>
        <row r="157">
          <cell r="A157" t="str">
            <v>DTR3000005494 (04-13) (AT00000558581)</v>
          </cell>
          <cell r="B157" t="str">
            <v>AT00000558581</v>
          </cell>
          <cell r="C157" t="str">
            <v>Déflecteur int. série 211</v>
          </cell>
          <cell r="D157" t="str">
            <v>ATD0000553805</v>
          </cell>
          <cell r="E157" t="str">
            <v>C</v>
          </cell>
          <cell r="F157">
            <v>1.6</v>
          </cell>
        </row>
        <row r="158">
          <cell r="A158" t="str">
            <v>DTR3000005494 (05-13) (AT00000558757)</v>
          </cell>
          <cell r="B158" t="str">
            <v>AT00000558757</v>
          </cell>
          <cell r="C158" t="str">
            <v>Déflecteur centreur série 217</v>
          </cell>
          <cell r="D158" t="str">
            <v>ATD0000557657</v>
          </cell>
          <cell r="E158" t="str">
            <v>C</v>
          </cell>
          <cell r="F158">
            <v>3.3</v>
          </cell>
        </row>
        <row r="159">
          <cell r="A159" t="str">
            <v>DTR3000005494 (06-13) (AT00000559111)</v>
          </cell>
          <cell r="B159" t="str">
            <v>AT00000559111</v>
          </cell>
          <cell r="C159" t="str">
            <v>Couvercle déflecteur série 211</v>
          </cell>
          <cell r="D159" t="str">
            <v>ATD0000560531</v>
          </cell>
          <cell r="E159" t="str">
            <v>C</v>
          </cell>
          <cell r="F159">
            <v>1</v>
          </cell>
        </row>
        <row r="160">
          <cell r="A160" t="str">
            <v>DTR3000005494 (07-13) (AT00000557857)</v>
          </cell>
          <cell r="B160" t="str">
            <v>AT00000557857</v>
          </cell>
          <cell r="C160" t="str">
            <v>Bague filetée série 217</v>
          </cell>
          <cell r="D160" t="str">
            <v>ATD0000560515</v>
          </cell>
          <cell r="E160" t="str">
            <v>C</v>
          </cell>
          <cell r="F160">
            <v>0.32100000000000001</v>
          </cell>
        </row>
        <row r="161">
          <cell r="A161" t="str">
            <v>DTR3000005494 (08-13) (AT00000558297)</v>
          </cell>
          <cell r="B161" t="str">
            <v>AT00000558297</v>
          </cell>
          <cell r="C161" t="str">
            <v>Couvercle série 217</v>
          </cell>
          <cell r="D161" t="str">
            <v>ATD0000560517</v>
          </cell>
          <cell r="E161" t="str">
            <v>C</v>
          </cell>
          <cell r="F161">
            <v>1.45</v>
          </cell>
        </row>
        <row r="162">
          <cell r="A162" t="str">
            <v>DTR3000005494 (09-13) (AT00000558647)</v>
          </cell>
          <cell r="B162" t="str">
            <v>AT00000558647</v>
          </cell>
          <cell r="C162" t="str">
            <v>Boitier série B217</v>
          </cell>
          <cell r="D162" t="str">
            <v>ATD0000560519</v>
          </cell>
          <cell r="E162" t="str">
            <v>B</v>
          </cell>
          <cell r="F162">
            <v>4.53</v>
          </cell>
        </row>
        <row r="163">
          <cell r="A163" t="str">
            <v>DTR3000005494 (10-13) (AT00000559131)</v>
          </cell>
          <cell r="B163" t="str">
            <v>AT00000559131</v>
          </cell>
          <cell r="C163" t="str">
            <v>Déflecteur ext série 211</v>
          </cell>
          <cell r="D163" t="str">
            <v>ATD0000560533</v>
          </cell>
          <cell r="E163" t="str">
            <v>C</v>
          </cell>
          <cell r="F163">
            <v>0.47</v>
          </cell>
        </row>
        <row r="164">
          <cell r="A164" t="str">
            <v>DTR3000005494 (11-13) (AT00000557851)</v>
          </cell>
          <cell r="B164" t="str">
            <v>AT00000557851</v>
          </cell>
          <cell r="C164" t="str">
            <v>Bague filetée série 211</v>
          </cell>
          <cell r="D164" t="str">
            <v>ATD0000560523</v>
          </cell>
          <cell r="E164" t="str">
            <v>C</v>
          </cell>
          <cell r="F164">
            <v>0.222</v>
          </cell>
        </row>
        <row r="165">
          <cell r="A165" t="str">
            <v>DTR3000005494 (12-13) (AT00000557837)</v>
          </cell>
          <cell r="B165" t="str">
            <v>AT00000557837</v>
          </cell>
          <cell r="C165" t="str">
            <v>Déflecteur fileté série 217</v>
          </cell>
          <cell r="D165" t="str">
            <v>ATD0000560509</v>
          </cell>
          <cell r="E165" t="str">
            <v>C</v>
          </cell>
          <cell r="F165">
            <v>0.57999999999999996</v>
          </cell>
        </row>
        <row r="166">
          <cell r="A166" t="str">
            <v>DTR3000005494 (13-13) (AT00000557831)</v>
          </cell>
          <cell r="B166" t="str">
            <v>AT00000557831</v>
          </cell>
          <cell r="C166" t="str">
            <v>Déflecteur fileté série 211</v>
          </cell>
          <cell r="D166" t="str">
            <v>ATD0000560521</v>
          </cell>
          <cell r="E166" t="str">
            <v>C</v>
          </cell>
          <cell r="F166">
            <v>0.59199999999999997</v>
          </cell>
        </row>
        <row r="167">
          <cell r="A167" t="str">
            <v>DTR3000006262 (0-3)</v>
          </cell>
          <cell r="B167"/>
          <cell r="C167" t="str">
            <v>Kit Chaudronnerie 6 ECA 2843A</v>
          </cell>
          <cell r="D167" t="str">
            <v>--</v>
          </cell>
          <cell r="E167" t="str">
            <v>--</v>
          </cell>
          <cell r="F167">
            <v>0</v>
          </cell>
        </row>
        <row r="168">
          <cell r="A168" t="str">
            <v>DTR3000006262 (1-3) (AT00000542632)</v>
          </cell>
          <cell r="B168" t="str">
            <v>AT00000542632</v>
          </cell>
          <cell r="C168" t="str">
            <v>Plateau de serrage</v>
          </cell>
          <cell r="D168" t="str">
            <v>ATD0000542635</v>
          </cell>
          <cell r="E168" t="str">
            <v>A</v>
          </cell>
          <cell r="F168">
            <v>5.6449999999999996</v>
          </cell>
        </row>
        <row r="169">
          <cell r="A169" t="str">
            <v>DTR3000006262 (2-3) (AT00000186942)</v>
          </cell>
          <cell r="B169" t="str">
            <v>AT00000186942</v>
          </cell>
          <cell r="C169" t="str">
            <v>Segment d'arrêt</v>
          </cell>
          <cell r="D169" t="str">
            <v>AT00000186942</v>
          </cell>
          <cell r="E169" t="str">
            <v>B</v>
          </cell>
          <cell r="F169">
            <v>2.5000000000000001E-2</v>
          </cell>
        </row>
        <row r="170">
          <cell r="A170" t="str">
            <v>DTR3000006262 (3-3) (AT00000146385)</v>
          </cell>
          <cell r="B170" t="str">
            <v>AT00000146385</v>
          </cell>
          <cell r="C170" t="str">
            <v>Borne de masse</v>
          </cell>
          <cell r="D170" t="str">
            <v>AT00000146385</v>
          </cell>
          <cell r="E170" t="str">
            <v>A</v>
          </cell>
          <cell r="F170">
            <v>0.1</v>
          </cell>
        </row>
        <row r="171">
          <cell r="A171" t="str">
            <v>DTR3000011284 (0-7)</v>
          </cell>
          <cell r="B171" t="str">
            <v>DTR3000011284 (0-7)</v>
          </cell>
          <cell r="C171" t="str">
            <v>Kit chaudronnerie "Yarra CITADIS"</v>
          </cell>
          <cell r="D171" t="str">
            <v>--</v>
          </cell>
          <cell r="E171" t="str">
            <v>--</v>
          </cell>
          <cell r="F171">
            <v>0</v>
          </cell>
        </row>
        <row r="172">
          <cell r="A172" t="str">
            <v>DTR3000011284 (1-7) (FMO0000025987)</v>
          </cell>
          <cell r="B172" t="str">
            <v>FMO0000025987</v>
          </cell>
          <cell r="C172" t="str">
            <v>Carcasse (détail) joue</v>
          </cell>
          <cell r="D172" t="str">
            <v>TRO1_375.880</v>
          </cell>
          <cell r="E172" t="str">
            <v>01</v>
          </cell>
          <cell r="F172">
            <v>19.7</v>
          </cell>
        </row>
        <row r="173">
          <cell r="A173" t="str">
            <v>DTR3000011284 (2-7) (FMO0000025991)</v>
          </cell>
          <cell r="B173" t="str">
            <v>FMO0000025991</v>
          </cell>
          <cell r="C173" t="str">
            <v>Carcasse (détail) joue</v>
          </cell>
          <cell r="D173" t="str">
            <v>TRO1_375.875</v>
          </cell>
          <cell r="E173" t="str">
            <v>01</v>
          </cell>
          <cell r="F173">
            <v>19.7</v>
          </cell>
        </row>
        <row r="174">
          <cell r="A174" t="str">
            <v>DTR3000011284 (3-7) (FMO0000026009)</v>
          </cell>
          <cell r="B174" t="str">
            <v>FMO0000026009</v>
          </cell>
          <cell r="C174" t="str">
            <v>Borne de masse</v>
          </cell>
          <cell r="D174" t="str">
            <v>TRO3_831.069</v>
          </cell>
          <cell r="E174" t="str">
            <v>01</v>
          </cell>
          <cell r="F174">
            <v>0.2</v>
          </cell>
        </row>
        <row r="175">
          <cell r="A175" t="str">
            <v>DTR3000011284 (4-7) (FMO0000026019)</v>
          </cell>
          <cell r="B175" t="str">
            <v>FMO0000026019</v>
          </cell>
          <cell r="C175" t="str">
            <v>Carcasse (détail) entretoise</v>
          </cell>
          <cell r="D175" t="str">
            <v>TRO3_377.001</v>
          </cell>
          <cell r="E175" t="str">
            <v>00</v>
          </cell>
          <cell r="F175">
            <v>2.2400000000000002</v>
          </cell>
        </row>
        <row r="176">
          <cell r="A176" t="str">
            <v>DTR3000011284 (5-7) (FMO0000026020)</v>
          </cell>
          <cell r="B176" t="str">
            <v>FMO0000026020</v>
          </cell>
          <cell r="C176" t="str">
            <v>Carcasse (détail) entretoise</v>
          </cell>
          <cell r="D176" t="str">
            <v>TRO3_377.002</v>
          </cell>
          <cell r="E176" t="str">
            <v>00</v>
          </cell>
          <cell r="F176">
            <v>2.2400000000000002</v>
          </cell>
        </row>
        <row r="177">
          <cell r="A177" t="str">
            <v>DTR3000011284 (6-7) (FMO0000026021)</v>
          </cell>
          <cell r="B177" t="str">
            <v>FMO0000026021</v>
          </cell>
          <cell r="C177" t="str">
            <v>Carcasse (détail) entretoise</v>
          </cell>
          <cell r="D177" t="str">
            <v>TRO2_377.003</v>
          </cell>
          <cell r="E177" t="str">
            <v>01</v>
          </cell>
          <cell r="F177">
            <v>3.7</v>
          </cell>
        </row>
        <row r="178">
          <cell r="A178" t="str">
            <v>DTR3000011284 (7-7) (FMO0000026022)</v>
          </cell>
          <cell r="B178" t="str">
            <v>FMO0000026022</v>
          </cell>
          <cell r="C178" t="str">
            <v>Carcasse (détail) entretoise</v>
          </cell>
          <cell r="D178" t="str">
            <v>TRO1_377.004</v>
          </cell>
          <cell r="E178" t="str">
            <v>02</v>
          </cell>
          <cell r="F178">
            <v>6.2</v>
          </cell>
        </row>
        <row r="179">
          <cell r="A179" t="str">
            <v>DTR3000011442 (0-4)</v>
          </cell>
          <cell r="B179" t="str">
            <v>DTR3000011442 (0-4)</v>
          </cell>
          <cell r="C179" t="str">
            <v>Kit pivoterie "LMA 1445N"</v>
          </cell>
          <cell r="D179" t="str">
            <v>--</v>
          </cell>
          <cell r="E179" t="str">
            <v>--</v>
          </cell>
          <cell r="F179">
            <v>0</v>
          </cell>
        </row>
        <row r="180">
          <cell r="A180" t="str">
            <v>DTR3000011442 (1-4) (DTR3000011359)</v>
          </cell>
          <cell r="B180" t="str">
            <v>DTR3000011359</v>
          </cell>
          <cell r="C180" t="str">
            <v>Couvercle déflecteur int. C.O.C</v>
          </cell>
          <cell r="D180" t="str">
            <v>TRO2_507.592</v>
          </cell>
          <cell r="E180" t="str">
            <v>--</v>
          </cell>
          <cell r="F180">
            <v>1.2</v>
          </cell>
        </row>
        <row r="181">
          <cell r="A181" t="str">
            <v>DTR3000011442 (2-4) (DTR3000011358)</v>
          </cell>
          <cell r="B181" t="str">
            <v>DTR3000011358</v>
          </cell>
          <cell r="C181" t="str">
            <v>Couvercle déflecteur C.O.C.</v>
          </cell>
          <cell r="D181" t="str">
            <v>TRO2_507.593</v>
          </cell>
          <cell r="E181" t="str">
            <v>--</v>
          </cell>
          <cell r="F181">
            <v>1.2</v>
          </cell>
        </row>
        <row r="182">
          <cell r="A182" t="str">
            <v>DTR3000011442 (3-4) (FMO0000026028)</v>
          </cell>
          <cell r="B182" t="str">
            <v>FMO0000026028</v>
          </cell>
          <cell r="C182" t="str">
            <v>Déflecteur</v>
          </cell>
          <cell r="D182" t="str">
            <v>TRO3_505.565</v>
          </cell>
          <cell r="E182" t="str">
            <v>--</v>
          </cell>
          <cell r="F182">
            <v>0.89200000000000002</v>
          </cell>
        </row>
        <row r="183">
          <cell r="A183" t="str">
            <v>DTR3000011442 (4-4) (FMO0000026388)</v>
          </cell>
          <cell r="B183" t="str">
            <v>FMO0000026388</v>
          </cell>
          <cell r="C183" t="str">
            <v>Déflecteur ext.</v>
          </cell>
          <cell r="D183" t="str">
            <v>TRO3_505.570</v>
          </cell>
          <cell r="E183" t="str">
            <v>02</v>
          </cell>
          <cell r="F183">
            <v>0.7</v>
          </cell>
        </row>
        <row r="184">
          <cell r="A184" t="str">
            <v>DTR3000014795 (0-11)</v>
          </cell>
          <cell r="B184" t="str">
            <v>DTR3000014795 (0-11)</v>
          </cell>
          <cell r="C184" t="str">
            <v>Kit pivoterie "Avelia"</v>
          </cell>
          <cell r="D184" t="str">
            <v>--</v>
          </cell>
          <cell r="E184" t="str">
            <v>--</v>
          </cell>
          <cell r="F184">
            <v>0</v>
          </cell>
        </row>
        <row r="185">
          <cell r="A185" t="str">
            <v>DTR3000014795 (01-11) (AT00000558499)</v>
          </cell>
          <cell r="B185" t="str">
            <v>AT00000558499</v>
          </cell>
          <cell r="C185" t="str">
            <v>Déflecteur ext. série B219</v>
          </cell>
          <cell r="D185" t="str">
            <v>ATD0000558941</v>
          </cell>
          <cell r="E185" t="str">
            <v>A</v>
          </cell>
          <cell r="F185">
            <v>1.036</v>
          </cell>
        </row>
        <row r="186">
          <cell r="A186" t="str">
            <v>DTR3000014795 (02-11) (AT00000558609)</v>
          </cell>
          <cell r="B186" t="str">
            <v>AT00000558609</v>
          </cell>
          <cell r="C186" t="str">
            <v>Boitier série B219</v>
          </cell>
          <cell r="D186" t="str">
            <v>ATD0000557745</v>
          </cell>
          <cell r="E186" t="str">
            <v>B</v>
          </cell>
          <cell r="F186">
            <v>6.3</v>
          </cell>
        </row>
        <row r="187">
          <cell r="A187" t="str">
            <v>DTR3000014795 (03-11) (AT00000558621)</v>
          </cell>
          <cell r="B187" t="str">
            <v>AT00000558621</v>
          </cell>
          <cell r="C187" t="str">
            <v>Boitier palier série R211</v>
          </cell>
          <cell r="D187" t="str">
            <v>ATD0000558635</v>
          </cell>
          <cell r="E187" t="str">
            <v>B</v>
          </cell>
          <cell r="F187">
            <v>3.35</v>
          </cell>
        </row>
        <row r="188">
          <cell r="A188" t="str">
            <v>DTR3000014795 (04-11) (AT00000559069)</v>
          </cell>
          <cell r="B188" t="str">
            <v>AT00000559069</v>
          </cell>
          <cell r="C188" t="str">
            <v>Déflecteur graisse série 219</v>
          </cell>
          <cell r="D188" t="str">
            <v>ATD0000562407</v>
          </cell>
          <cell r="E188" t="str">
            <v>A</v>
          </cell>
          <cell r="F188">
            <v>0.51400000000000001</v>
          </cell>
        </row>
        <row r="189">
          <cell r="A189" t="str">
            <v>DTR3000014795 (05-11) (AT00000559089)</v>
          </cell>
          <cell r="B189" t="str">
            <v>AT00000559089</v>
          </cell>
          <cell r="C189" t="str">
            <v>Couvercle deflecteur série 219</v>
          </cell>
          <cell r="D189" t="str">
            <v>ATD0000561850</v>
          </cell>
          <cell r="E189" t="str">
            <v>C</v>
          </cell>
          <cell r="F189">
            <v>4.367</v>
          </cell>
        </row>
        <row r="190">
          <cell r="A190" t="str">
            <v>DTR3000014795 (06-11) (AT00000564681)</v>
          </cell>
          <cell r="B190" t="str">
            <v>AT00000564681</v>
          </cell>
          <cell r="C190" t="str">
            <v>Couvercle série 211</v>
          </cell>
          <cell r="D190" t="str">
            <v>ATD0000564711</v>
          </cell>
          <cell r="E190" t="str">
            <v>B</v>
          </cell>
          <cell r="F190">
            <v>1.2</v>
          </cell>
        </row>
        <row r="191">
          <cell r="A191" t="str">
            <v>DTR3000014795 (07-11) (AT00000574121)</v>
          </cell>
          <cell r="B191" t="str">
            <v>AT00000574121</v>
          </cell>
          <cell r="C191" t="str">
            <v>Déflecteur int. série 211</v>
          </cell>
          <cell r="D191" t="str">
            <v>ATD0000574131</v>
          </cell>
          <cell r="E191" t="str">
            <v>B</v>
          </cell>
          <cell r="F191">
            <v>0.85</v>
          </cell>
        </row>
        <row r="192">
          <cell r="A192" t="str">
            <v>DTR3000014795 (08-11) (AT00000574129)</v>
          </cell>
          <cell r="B192" t="str">
            <v>AT00000574129</v>
          </cell>
          <cell r="C192" t="str">
            <v>Déflecteur int. série 219</v>
          </cell>
          <cell r="D192" t="str">
            <v>ATD0000574235</v>
          </cell>
          <cell r="E192" t="str">
            <v>A</v>
          </cell>
          <cell r="F192">
            <v>1.282</v>
          </cell>
        </row>
        <row r="193">
          <cell r="A193" t="str">
            <v>DTR3000014795 (09-11) (AT00000574221)</v>
          </cell>
          <cell r="B193" t="str">
            <v>AT00000574221</v>
          </cell>
          <cell r="C193" t="str">
            <v>Déflecteur centreur série 211</v>
          </cell>
          <cell r="D193" t="str">
            <v>ATD0000574237</v>
          </cell>
          <cell r="E193" t="str">
            <v>B</v>
          </cell>
          <cell r="F193">
            <v>2.39</v>
          </cell>
        </row>
        <row r="194">
          <cell r="A194" t="str">
            <v>DTR3000014795 (10-11) (AT00000574229)</v>
          </cell>
          <cell r="B194" t="str">
            <v>AT00000574229</v>
          </cell>
          <cell r="C194" t="str">
            <v>Déflecteur centreur série 219</v>
          </cell>
          <cell r="D194" t="str">
            <v>ATD0000574233</v>
          </cell>
          <cell r="E194" t="str">
            <v>B</v>
          </cell>
          <cell r="F194">
            <v>3.93</v>
          </cell>
        </row>
        <row r="195">
          <cell r="A195" t="str">
            <v>DTR3000014795 (11-11) (AT00000574281)</v>
          </cell>
          <cell r="B195" t="str">
            <v>AT00000574281</v>
          </cell>
          <cell r="C195" t="str">
            <v>Moyeu déflecteur série 211</v>
          </cell>
          <cell r="D195" t="str">
            <v>ATD0000562908</v>
          </cell>
          <cell r="E195" t="str">
            <v>C</v>
          </cell>
          <cell r="F195">
            <v>2.08</v>
          </cell>
        </row>
        <row r="196">
          <cell r="A196" t="str">
            <v>DTR3000014797 (0-7)</v>
          </cell>
          <cell r="B196" t="str">
            <v>DTR3000014797 (0-7)</v>
          </cell>
          <cell r="C196" t="str">
            <v>Kit pivoterie "Ebus"</v>
          </cell>
          <cell r="D196" t="str">
            <v>--</v>
          </cell>
          <cell r="E196" t="str">
            <v>--</v>
          </cell>
          <cell r="F196">
            <v>0</v>
          </cell>
        </row>
        <row r="197">
          <cell r="A197" t="str">
            <v>DTR3000014797 (1-7) (AT00000385997)</v>
          </cell>
          <cell r="B197" t="str">
            <v>AT00000385997</v>
          </cell>
          <cell r="C197" t="str">
            <v>Couvercle déflecteur</v>
          </cell>
          <cell r="D197" t="str">
            <v>AT00000385997</v>
          </cell>
          <cell r="E197" t="str">
            <v>A</v>
          </cell>
          <cell r="F197">
            <v>2.1</v>
          </cell>
        </row>
        <row r="198">
          <cell r="A198" t="str">
            <v>DTR3000014797 (2-7) (AT00000408294)</v>
          </cell>
          <cell r="B198" t="str">
            <v>AT00000408294</v>
          </cell>
          <cell r="C198" t="str">
            <v>Couvercle déflecteur</v>
          </cell>
          <cell r="D198" t="str">
            <v>AT00000408294</v>
          </cell>
          <cell r="E198" t="str">
            <v>A</v>
          </cell>
          <cell r="F198">
            <v>1.8</v>
          </cell>
        </row>
        <row r="199">
          <cell r="A199" t="str">
            <v>DTR3000014797 (3-7) (AT00000408876)</v>
          </cell>
          <cell r="B199" t="str">
            <v>AT00000408876</v>
          </cell>
          <cell r="C199" t="str">
            <v>Moyeu déflecteur</v>
          </cell>
          <cell r="D199" t="str">
            <v>ATD0000408879</v>
          </cell>
          <cell r="E199" t="str">
            <v>B</v>
          </cell>
          <cell r="F199">
            <v>2.25</v>
          </cell>
        </row>
        <row r="200">
          <cell r="A200" t="str">
            <v>DTR3000014797 (4-7) (AT00000495126)</v>
          </cell>
          <cell r="B200" t="str">
            <v>AT00000495126</v>
          </cell>
          <cell r="C200" t="str">
            <v>Déflecteur</v>
          </cell>
          <cell r="D200" t="str">
            <v>AT00000495126</v>
          </cell>
          <cell r="E200" t="str">
            <v>A</v>
          </cell>
          <cell r="F200">
            <v>1</v>
          </cell>
        </row>
        <row r="201">
          <cell r="A201" t="str">
            <v>DTR3000014797 (5-7) (AT00000565100)</v>
          </cell>
          <cell r="B201" t="str">
            <v>AT00000565100</v>
          </cell>
          <cell r="C201" t="str">
            <v>Boitier palier C.O.C.</v>
          </cell>
          <cell r="D201" t="str">
            <v>ATD0000565102</v>
          </cell>
          <cell r="E201" t="str">
            <v>B</v>
          </cell>
          <cell r="F201">
            <v>6.68</v>
          </cell>
        </row>
        <row r="202">
          <cell r="A202" t="str">
            <v>DTR3000014797 (6-7) (FMO0000031998)</v>
          </cell>
          <cell r="B202" t="str">
            <v>FMO0000031998</v>
          </cell>
          <cell r="C202" t="str">
            <v>Déflecteur</v>
          </cell>
          <cell r="D202" t="str">
            <v>TRO3_505.694</v>
          </cell>
          <cell r="E202" t="str">
            <v>B</v>
          </cell>
          <cell r="F202">
            <v>0.95</v>
          </cell>
        </row>
        <row r="203">
          <cell r="A203" t="str">
            <v>DTR3000014797 (7-7) (FMO0000032002)</v>
          </cell>
          <cell r="B203" t="str">
            <v>FMO0000032002</v>
          </cell>
          <cell r="C203" t="str">
            <v>Couvercle déflecteur int.</v>
          </cell>
          <cell r="D203" t="str">
            <v>TRO2_507.376</v>
          </cell>
          <cell r="E203" t="str">
            <v>H</v>
          </cell>
          <cell r="F203">
            <v>2.1</v>
          </cell>
        </row>
        <row r="204">
          <cell r="A204" t="str">
            <v>DTR3000029778 (0-8)</v>
          </cell>
          <cell r="B204"/>
          <cell r="C204" t="str">
            <v>Kit pivoterie "GPE"</v>
          </cell>
          <cell r="D204" t="str">
            <v>--</v>
          </cell>
          <cell r="E204" t="str">
            <v>--</v>
          </cell>
          <cell r="F204">
            <v>0</v>
          </cell>
        </row>
        <row r="205">
          <cell r="A205" t="str">
            <v>DTR3000029778 (1-8) (AT00000136415)</v>
          </cell>
          <cell r="B205" t="str">
            <v>AT00000136415</v>
          </cell>
          <cell r="C205" t="str">
            <v>Couvercle déflecteur</v>
          </cell>
          <cell r="D205" t="str">
            <v>AT00000136415</v>
          </cell>
          <cell r="E205" t="str">
            <v>B</v>
          </cell>
          <cell r="F205">
            <v>1.4</v>
          </cell>
        </row>
        <row r="206">
          <cell r="A206" t="str">
            <v>DTR3000029778 (2-8) (AT00000143545)</v>
          </cell>
          <cell r="B206" t="str">
            <v>AT00000143545</v>
          </cell>
          <cell r="C206" t="str">
            <v>Couvercle déflecteur</v>
          </cell>
          <cell r="D206" t="str">
            <v>AT00000143545</v>
          </cell>
          <cell r="E206" t="str">
            <v>B</v>
          </cell>
          <cell r="F206">
            <v>1.4</v>
          </cell>
        </row>
        <row r="207">
          <cell r="A207" t="str">
            <v>DTR3000029778 (3-8) (AT00000574963)</v>
          </cell>
          <cell r="B207" t="str">
            <v>AT00000574963</v>
          </cell>
          <cell r="C207" t="str">
            <v>Boitier palier</v>
          </cell>
          <cell r="D207" t="str">
            <v>ATD0000579508</v>
          </cell>
          <cell r="E207" t="str">
            <v>A</v>
          </cell>
          <cell r="F207">
            <v>5.16</v>
          </cell>
        </row>
        <row r="208">
          <cell r="A208" t="str">
            <v>DTR3000029778 (4-8) (AT00000574965)</v>
          </cell>
          <cell r="B208" t="str">
            <v>AT00000574965</v>
          </cell>
          <cell r="C208" t="str">
            <v>Déflecteur</v>
          </cell>
          <cell r="D208" t="str">
            <v>ATD0000579500</v>
          </cell>
          <cell r="E208" t="str">
            <v>A</v>
          </cell>
          <cell r="F208">
            <v>1.17</v>
          </cell>
        </row>
        <row r="209">
          <cell r="A209" t="str">
            <v>DTR3000029778 (5-8) (AT00000575508)</v>
          </cell>
          <cell r="B209" t="str">
            <v>AT00000575508</v>
          </cell>
          <cell r="C209" t="str">
            <v>Déflecteur</v>
          </cell>
          <cell r="D209" t="str">
            <v>ATD0000579499</v>
          </cell>
          <cell r="E209" t="str">
            <v>A</v>
          </cell>
          <cell r="F209">
            <v>0.8</v>
          </cell>
        </row>
        <row r="210">
          <cell r="A210" t="str">
            <v>DTR3000029778 (6-8) (AT00000575510)</v>
          </cell>
          <cell r="B210" t="str">
            <v>AT00000575510</v>
          </cell>
          <cell r="C210" t="str">
            <v>Couvercle déflecteur</v>
          </cell>
          <cell r="D210" t="str">
            <v>ATD0000577480</v>
          </cell>
          <cell r="E210" t="str">
            <v>B</v>
          </cell>
          <cell r="F210">
            <v>1.23</v>
          </cell>
        </row>
        <row r="211">
          <cell r="A211" t="str">
            <v>DTR3000029778 (7-8) (AT00000575513)</v>
          </cell>
          <cell r="B211" t="str">
            <v>AT00000575513</v>
          </cell>
          <cell r="C211" t="str">
            <v>Boitier palier</v>
          </cell>
          <cell r="D211" t="str">
            <v>ATD0000578336</v>
          </cell>
          <cell r="E211" t="str">
            <v>A</v>
          </cell>
          <cell r="F211">
            <v>5.4</v>
          </cell>
        </row>
        <row r="212">
          <cell r="A212" t="str">
            <v>DTR3000029778 (8-8) (AT00000579675)</v>
          </cell>
          <cell r="B212" t="str">
            <v>AT00000579675</v>
          </cell>
          <cell r="C212" t="str">
            <v>Couvercle déflecteur</v>
          </cell>
          <cell r="D212" t="str">
            <v>ATD0000579676</v>
          </cell>
          <cell r="E212" t="str">
            <v>A</v>
          </cell>
          <cell r="F212">
            <v>1.2</v>
          </cell>
        </row>
        <row r="213">
          <cell r="A213" t="str">
            <v>DTR3000031814 (0-9)</v>
          </cell>
          <cell r="B213"/>
          <cell r="C213" t="str">
            <v>Kit pivoterie "METROCHINE"</v>
          </cell>
          <cell r="D213"/>
          <cell r="E213"/>
          <cell r="F213"/>
        </row>
        <row r="214">
          <cell r="A214" t="str">
            <v>DTR3000031814 (1-9) (AT00000583668)</v>
          </cell>
          <cell r="B214" t="str">
            <v>AT00000583668</v>
          </cell>
          <cell r="C214" t="str">
            <v>Couvercle déflecteur</v>
          </cell>
          <cell r="D214" t="str">
            <v>ATD0000584185</v>
          </cell>
          <cell r="E214" t="str">
            <v>A</v>
          </cell>
          <cell r="F214">
            <v>2.1</v>
          </cell>
        </row>
        <row r="215">
          <cell r="A215" t="str">
            <v>DTR3000031814 (2-9) (AT00000583669)</v>
          </cell>
          <cell r="B215" t="str">
            <v>AT00000583669</v>
          </cell>
          <cell r="C215" t="str">
            <v>Couvercle déflecteur</v>
          </cell>
          <cell r="D215" t="str">
            <v>ATD0000584219</v>
          </cell>
          <cell r="E215" t="str">
            <v>A</v>
          </cell>
          <cell r="F215">
            <v>0.86499999999999999</v>
          </cell>
        </row>
        <row r="216">
          <cell r="A216" t="str">
            <v>DTR3000031814 (3-9) (AT00000583671)</v>
          </cell>
          <cell r="B216" t="str">
            <v>AT00000583671</v>
          </cell>
          <cell r="C216" t="str">
            <v>Boitier palier C.O.C.</v>
          </cell>
          <cell r="D216" t="str">
            <v>ATD0000584186</v>
          </cell>
          <cell r="E216" t="str">
            <v>C</v>
          </cell>
          <cell r="F216">
            <v>5.86</v>
          </cell>
        </row>
        <row r="217">
          <cell r="A217" t="str">
            <v>DTR3000031814 (4-9) (AT00000583673)</v>
          </cell>
          <cell r="B217" t="str">
            <v>AT00000583673</v>
          </cell>
          <cell r="C217" t="str">
            <v>Couvercle déflecteur</v>
          </cell>
          <cell r="D217" t="str">
            <v>ATD0000584218</v>
          </cell>
          <cell r="E217" t="str">
            <v>A</v>
          </cell>
          <cell r="F217">
            <v>1.24</v>
          </cell>
        </row>
        <row r="218">
          <cell r="A218" t="str">
            <v>DTR3000031814 (5-9) (AT00000586604)</v>
          </cell>
          <cell r="B218" t="str">
            <v>AT00000586604</v>
          </cell>
          <cell r="C218" t="str">
            <v>Déflecteur</v>
          </cell>
          <cell r="D218" t="str">
            <v>ATD0000586606</v>
          </cell>
          <cell r="E218" t="str">
            <v>A</v>
          </cell>
          <cell r="F218">
            <v>0.99</v>
          </cell>
        </row>
        <row r="219">
          <cell r="A219" t="str">
            <v>DTR3000031814 (6-9) (AT00000586607)</v>
          </cell>
          <cell r="B219" t="str">
            <v>AT00000586607</v>
          </cell>
          <cell r="C219" t="str">
            <v>Boitier palier CC</v>
          </cell>
          <cell r="D219" t="str">
            <v>ATD0000586609</v>
          </cell>
          <cell r="E219" t="str">
            <v>C</v>
          </cell>
          <cell r="F219">
            <v>4</v>
          </cell>
        </row>
        <row r="220">
          <cell r="A220" t="str">
            <v>DTR3000031814 (7-9) (AT00000586610)</v>
          </cell>
          <cell r="B220" t="str">
            <v>AT00000586610</v>
          </cell>
          <cell r="C220" t="str">
            <v>Déflecteur</v>
          </cell>
          <cell r="D220" t="str">
            <v>ATD0000586612</v>
          </cell>
          <cell r="E220" t="str">
            <v>A</v>
          </cell>
          <cell r="F220">
            <v>1.43</v>
          </cell>
        </row>
        <row r="221">
          <cell r="A221" t="str">
            <v>DTR3000031814 (8-9) (AT00000586613)</v>
          </cell>
          <cell r="B221" t="str">
            <v>AT00000586613</v>
          </cell>
          <cell r="C221" t="str">
            <v>Déflecteur</v>
          </cell>
          <cell r="D221" t="str">
            <v>ATD0000586615</v>
          </cell>
          <cell r="E221" t="str">
            <v>A</v>
          </cell>
          <cell r="F221">
            <v>2.6309999999999998</v>
          </cell>
        </row>
        <row r="222">
          <cell r="A222" t="str">
            <v>DTR3000031814 (9-9) (AT00000586616)</v>
          </cell>
          <cell r="B222" t="str">
            <v>AT00000586616</v>
          </cell>
          <cell r="C222" t="str">
            <v>Déflecteur graisse</v>
          </cell>
          <cell r="D222" t="str">
            <v>ATD0000586618</v>
          </cell>
          <cell r="E222" t="str">
            <v>A</v>
          </cell>
          <cell r="F222">
            <v>0.40400000000000003</v>
          </cell>
        </row>
        <row r="223">
          <cell r="A223" t="str">
            <v>DTR3000042145 (0-8)</v>
          </cell>
          <cell r="B223"/>
          <cell r="C223" t="str">
            <v>Kit Chaudronnerie "MF19"</v>
          </cell>
          <cell r="D223"/>
          <cell r="E223"/>
          <cell r="F223"/>
        </row>
        <row r="224">
          <cell r="A224" t="str">
            <v>DTR3000042145 (1-8) (AT00000583939)</v>
          </cell>
          <cell r="B224" t="str">
            <v>AT00000583939</v>
          </cell>
          <cell r="C224" t="str">
            <v>Plateau de serrage C.O.C</v>
          </cell>
          <cell r="D224" t="str">
            <v>ATD0000583953</v>
          </cell>
          <cell r="E224" t="str">
            <v>C</v>
          </cell>
          <cell r="F224">
            <v>27.6</v>
          </cell>
        </row>
        <row r="225">
          <cell r="A225" t="str">
            <v>DTR3000042145 (2-8) (AT00000583940)</v>
          </cell>
          <cell r="B225" t="str">
            <v>AT00000583940</v>
          </cell>
          <cell r="C225" t="str">
            <v>Plateau de serrrage C.C.</v>
          </cell>
          <cell r="D225" t="str">
            <v>ATD0000583955</v>
          </cell>
          <cell r="E225" t="str">
            <v>C</v>
          </cell>
          <cell r="F225">
            <v>27.1</v>
          </cell>
        </row>
        <row r="226">
          <cell r="A226" t="str">
            <v>DTR3000042145 (3-8) (AT00000583941)</v>
          </cell>
          <cell r="B226" t="str">
            <v>AT00000583941</v>
          </cell>
          <cell r="C226" t="str">
            <v>Barreau supérieur</v>
          </cell>
          <cell r="D226" t="str">
            <v>ATD0000583957</v>
          </cell>
          <cell r="E226" t="str">
            <v>C</v>
          </cell>
          <cell r="F226">
            <v>6</v>
          </cell>
        </row>
        <row r="227">
          <cell r="A227" t="str">
            <v>DTR3000042145 (4-8) (AT00000583942)</v>
          </cell>
          <cell r="B227" t="str">
            <v>AT00000583942</v>
          </cell>
          <cell r="C227" t="str">
            <v>Barreau inférieur</v>
          </cell>
          <cell r="D227" t="str">
            <v>ATD0000583959</v>
          </cell>
          <cell r="E227" t="str">
            <v>B</v>
          </cell>
          <cell r="F227">
            <v>5.0999999999999996</v>
          </cell>
        </row>
        <row r="228">
          <cell r="A228" t="str">
            <v>DTR3000042145 (5-8) (AT00000583943)</v>
          </cell>
          <cell r="B228" t="str">
            <v>AT00000583943</v>
          </cell>
          <cell r="C228" t="str">
            <v>Barreau</v>
          </cell>
          <cell r="D228" t="str">
            <v>ATD0000583961</v>
          </cell>
          <cell r="E228" t="str">
            <v>B</v>
          </cell>
          <cell r="F228">
            <v>3.2</v>
          </cell>
        </row>
        <row r="229">
          <cell r="A229" t="str">
            <v>DTR3000042145 (6-8) (AT00000583947)</v>
          </cell>
          <cell r="B229" t="str">
            <v>AT00000583947</v>
          </cell>
          <cell r="C229" t="str">
            <v>Support bride cable</v>
          </cell>
          <cell r="D229" t="str">
            <v>ATD0000583968</v>
          </cell>
          <cell r="E229" t="str">
            <v>B</v>
          </cell>
          <cell r="F229">
            <v>0.79</v>
          </cell>
        </row>
        <row r="230">
          <cell r="A230" t="str">
            <v>DTR3000042145 (7-8) (AT00000021294)</v>
          </cell>
          <cell r="B230" t="str">
            <v>AT00000021294</v>
          </cell>
          <cell r="C230" t="str">
            <v>Borne de masse (831.059) (Ø20)</v>
          </cell>
          <cell r="D230" t="str">
            <v>AT00000021294</v>
          </cell>
          <cell r="E230" t="str">
            <v>B</v>
          </cell>
          <cell r="F230">
            <v>0.13</v>
          </cell>
        </row>
        <row r="231">
          <cell r="A231" t="str">
            <v>DTR3000042145 (8-8) (AT00000583945)</v>
          </cell>
          <cell r="B231" t="str">
            <v>AT00000583945</v>
          </cell>
          <cell r="C231" t="str">
            <v>Borne de masse</v>
          </cell>
          <cell r="D231" t="str">
            <v>ATD0000583965</v>
          </cell>
          <cell r="E231" t="str">
            <v>C</v>
          </cell>
          <cell r="F231">
            <v>0.28199999999999997</v>
          </cell>
        </row>
        <row r="232">
          <cell r="A232" t="str">
            <v>DTR3000060391 (0-11)</v>
          </cell>
          <cell r="B232"/>
          <cell r="C232" t="str">
            <v>Kit pivoterie "6 ECA 2843 A"</v>
          </cell>
          <cell r="D232"/>
          <cell r="E232"/>
          <cell r="F232"/>
        </row>
        <row r="233">
          <cell r="A233" t="str">
            <v>DTR3000060391 (01-11) (AT00000557831)</v>
          </cell>
          <cell r="B233" t="str">
            <v>AT00000557831</v>
          </cell>
          <cell r="C233" t="str">
            <v>Déflecteur fileté série 211</v>
          </cell>
          <cell r="D233" t="str">
            <v>ATD0000560521</v>
          </cell>
          <cell r="E233" t="str">
            <v>D</v>
          </cell>
          <cell r="F233">
            <v>0.26500000000000001</v>
          </cell>
        </row>
        <row r="234">
          <cell r="A234" t="str">
            <v>DTR3000060391 (02-11) (AT00000557851)</v>
          </cell>
          <cell r="B234" t="str">
            <v>AT00000557851</v>
          </cell>
          <cell r="C234" t="str">
            <v>Bague filetée série 211</v>
          </cell>
          <cell r="D234" t="str">
            <v>ATD0000560523</v>
          </cell>
          <cell r="E234" t="str">
            <v>C</v>
          </cell>
          <cell r="F234">
            <v>0.20499999999999999</v>
          </cell>
        </row>
        <row r="235">
          <cell r="A235" t="str">
            <v>DTR3000060391 (03-11) (AT00000558581)</v>
          </cell>
          <cell r="B235" t="str">
            <v>AT00000558581</v>
          </cell>
          <cell r="C235" t="str">
            <v>Déflecteur intérieur série 211</v>
          </cell>
          <cell r="D235" t="str">
            <v>ATD0000553805</v>
          </cell>
          <cell r="E235" t="str">
            <v>C</v>
          </cell>
          <cell r="F235">
            <v>0.875</v>
          </cell>
        </row>
        <row r="236">
          <cell r="A236" t="str">
            <v>DTR3000060391 (04-11) (AT00000559111)</v>
          </cell>
          <cell r="B236" t="str">
            <v>AT00000559111</v>
          </cell>
          <cell r="C236" t="str">
            <v>Couvercle déflecteur série 211</v>
          </cell>
          <cell r="D236" t="str">
            <v>ATD0000560531</v>
          </cell>
          <cell r="E236" t="str">
            <v>C</v>
          </cell>
          <cell r="F236">
            <v>0.98</v>
          </cell>
        </row>
        <row r="237">
          <cell r="A237" t="str">
            <v>DTR3000060391 (05-11) (AT00000559131)</v>
          </cell>
          <cell r="B237" t="str">
            <v>AT00000559131</v>
          </cell>
          <cell r="C237" t="str">
            <v>Déflecteur ext série 211</v>
          </cell>
          <cell r="D237" t="str">
            <v>ATD0000560533</v>
          </cell>
          <cell r="E237" t="str">
            <v>C</v>
          </cell>
          <cell r="F237">
            <v>0.46500000000000002</v>
          </cell>
        </row>
        <row r="238">
          <cell r="A238" t="str">
            <v>DTR3000060391 (06-11) (AT00000557837)</v>
          </cell>
          <cell r="B238" t="str">
            <v>AT00000557837</v>
          </cell>
          <cell r="C238" t="str">
            <v>Déflecteur fileté série 217</v>
          </cell>
          <cell r="D238" t="str">
            <v>ATD0000560509</v>
          </cell>
          <cell r="E238" t="str">
            <v>D</v>
          </cell>
          <cell r="F238">
            <v>0.54500000000000004</v>
          </cell>
        </row>
        <row r="239">
          <cell r="A239" t="str">
            <v>DTR3000060391 (07-11) (AT00000557857)</v>
          </cell>
          <cell r="B239" t="str">
            <v>AT00000557857</v>
          </cell>
          <cell r="C239" t="str">
            <v>Bague filetée série 217</v>
          </cell>
          <cell r="D239" t="str">
            <v>ATD0000560515</v>
          </cell>
          <cell r="E239" t="str">
            <v>C</v>
          </cell>
          <cell r="F239">
            <v>0.495</v>
          </cell>
        </row>
        <row r="240">
          <cell r="A240" t="str">
            <v>DTR3000060391 (08-11) (AT00000558297)</v>
          </cell>
          <cell r="B240" t="str">
            <v>AT00000558297</v>
          </cell>
          <cell r="C240" t="str">
            <v>Couvercle série 217</v>
          </cell>
          <cell r="D240" t="str">
            <v>ATD0000560517</v>
          </cell>
          <cell r="E240" t="str">
            <v>C</v>
          </cell>
          <cell r="F240">
            <v>2.6949999999999998</v>
          </cell>
        </row>
        <row r="241">
          <cell r="A241" t="str">
            <v>DTR3000060391 (09-11) (AT00000558497)</v>
          </cell>
          <cell r="B241" t="str">
            <v>AT00000558497</v>
          </cell>
          <cell r="C241" t="str">
            <v>Déflecteur extérieur série B217</v>
          </cell>
          <cell r="D241" t="str">
            <v>ATD0000558714</v>
          </cell>
          <cell r="E241" t="str">
            <v>D</v>
          </cell>
          <cell r="F241">
            <v>0.84499999999999997</v>
          </cell>
        </row>
        <row r="242">
          <cell r="A242" t="str">
            <v>DTR3000060391 (10-11) (AT00000558587)</v>
          </cell>
          <cell r="B242" t="str">
            <v>AT00000558587</v>
          </cell>
          <cell r="C242" t="str">
            <v>Déflecteur intérieur série 217</v>
          </cell>
          <cell r="D242" t="str">
            <v>ATD0000555771</v>
          </cell>
          <cell r="E242" t="str">
            <v>C</v>
          </cell>
          <cell r="F242">
            <v>1.1599999999999999</v>
          </cell>
        </row>
        <row r="243">
          <cell r="A243" t="str">
            <v>DTR3000060391 (11-11) (AT00000558757)</v>
          </cell>
          <cell r="B243" t="str">
            <v>AT00000558757</v>
          </cell>
          <cell r="C243" t="str">
            <v>Déflecteur centreur série 217</v>
          </cell>
          <cell r="D243" t="str">
            <v>ATD0000557657</v>
          </cell>
          <cell r="E243" t="str">
            <v>C</v>
          </cell>
          <cell r="F243">
            <v>3.38</v>
          </cell>
        </row>
        <row r="244">
          <cell r="A244" t="str">
            <v>DTR3132000006</v>
          </cell>
          <cell r="B244"/>
          <cell r="C244" t="str">
            <v>Goupille Ø6.35 (Rep.2)</v>
          </cell>
          <cell r="D244" t="str">
            <v>TRO1_509.073</v>
          </cell>
          <cell r="E244" t="str">
            <v>--</v>
          </cell>
          <cell r="F244">
            <v>0.05</v>
          </cell>
        </row>
        <row r="245">
          <cell r="A245" t="str">
            <v>DTR3KIT000004 (00-10)</v>
          </cell>
          <cell r="B245"/>
          <cell r="C245" t="str">
            <v>Kit chaudronnerie "TER2N NG"</v>
          </cell>
          <cell r="D245" t="str">
            <v>--</v>
          </cell>
          <cell r="E245" t="str">
            <v>--</v>
          </cell>
          <cell r="F245">
            <v>0</v>
          </cell>
        </row>
        <row r="246">
          <cell r="A246" t="str">
            <v>DTR3KIT000004 (01-10) (AT00000020172)</v>
          </cell>
          <cell r="B246" t="str">
            <v>AT00000020172</v>
          </cell>
          <cell r="C246" t="str">
            <v>Borne de masse (40*40)</v>
          </cell>
          <cell r="D246" t="str">
            <v>AT00000020172</v>
          </cell>
          <cell r="E246" t="str">
            <v>A</v>
          </cell>
          <cell r="F246">
            <v>0.18</v>
          </cell>
        </row>
        <row r="247">
          <cell r="A247" t="str">
            <v>DTR3KIT000004 (02-10) (FMO0000027568)</v>
          </cell>
          <cell r="B247" t="str">
            <v>FMO0000027568</v>
          </cell>
          <cell r="C247" t="str">
            <v>Carcasse (détail) entretoise</v>
          </cell>
          <cell r="D247" t="str">
            <v>TRO3_375.928</v>
          </cell>
          <cell r="E247" t="str">
            <v>02</v>
          </cell>
          <cell r="F247">
            <v>4.38</v>
          </cell>
        </row>
        <row r="248">
          <cell r="A248" t="str">
            <v>DTR3KIT000004 (03-10) (FMO0000028640)</v>
          </cell>
          <cell r="B248" t="str">
            <v>FMO0000028640</v>
          </cell>
          <cell r="C248" t="str">
            <v>Carcasse (détail)</v>
          </cell>
          <cell r="D248" t="str">
            <v>TRO3_375.957</v>
          </cell>
          <cell r="E248" t="str">
            <v>D</v>
          </cell>
          <cell r="F248">
            <v>0.75</v>
          </cell>
        </row>
        <row r="249">
          <cell r="A249" t="str">
            <v>DTR3KIT000004 (04-10) (FMO0000028680)</v>
          </cell>
          <cell r="B249" t="str">
            <v>FMO0000028680</v>
          </cell>
          <cell r="C249" t="str">
            <v>Carcasse (détail) nervure</v>
          </cell>
          <cell r="D249" t="str">
            <v>TRO2_375.949</v>
          </cell>
          <cell r="E249" t="str">
            <v>E</v>
          </cell>
          <cell r="F249">
            <v>1.35</v>
          </cell>
        </row>
        <row r="250">
          <cell r="A250" t="str">
            <v>DTR3KIT000004 (05-10) (FMO0000028683)</v>
          </cell>
          <cell r="B250" t="str">
            <v>FMO0000028683</v>
          </cell>
          <cell r="C250" t="str">
            <v>Carcasse (détail) règle sup.</v>
          </cell>
          <cell r="D250" t="str">
            <v>TRO2_377.015</v>
          </cell>
          <cell r="E250" t="str">
            <v>B</v>
          </cell>
          <cell r="F250">
            <v>8.92</v>
          </cell>
        </row>
        <row r="251">
          <cell r="A251" t="str">
            <v>DTR3KIT000004 (06-10) (FMO0000028687)</v>
          </cell>
          <cell r="B251" t="str">
            <v>FMO0000028687</v>
          </cell>
          <cell r="C251" t="str">
            <v>Carcasse (détail) entretoise</v>
          </cell>
          <cell r="D251" t="str">
            <v>TRO2_375.943</v>
          </cell>
          <cell r="E251" t="str">
            <v>D</v>
          </cell>
          <cell r="F251">
            <v>3.44</v>
          </cell>
        </row>
        <row r="252">
          <cell r="A252" t="str">
            <v>DTR3KIT000004 (07-10) (FMO0000028688)</v>
          </cell>
          <cell r="B252" t="str">
            <v>FMO0000028688</v>
          </cell>
          <cell r="C252" t="str">
            <v>Carcasse (détail) règle inf.</v>
          </cell>
          <cell r="D252" t="str">
            <v>TRO2_377.016</v>
          </cell>
          <cell r="E252" t="str">
            <v>B</v>
          </cell>
          <cell r="F252">
            <v>9.67</v>
          </cell>
        </row>
        <row r="253">
          <cell r="A253" t="str">
            <v>DTR3KIT000004 (08-10) (FMO0000028689)</v>
          </cell>
          <cell r="B253" t="str">
            <v>FMO0000028689</v>
          </cell>
          <cell r="C253" t="str">
            <v>Carcasse (détail) nervure</v>
          </cell>
          <cell r="D253" t="str">
            <v>TRO2_375.950</v>
          </cell>
          <cell r="E253" t="str">
            <v>D</v>
          </cell>
          <cell r="F253">
            <v>1.1599999999999999</v>
          </cell>
        </row>
        <row r="254">
          <cell r="A254" t="str">
            <v>DTR3KIT000004 (09-10) (FMO0000028742)</v>
          </cell>
          <cell r="B254" t="str">
            <v>FMO0000028742</v>
          </cell>
          <cell r="C254" t="str">
            <v>Carcasse (détail) support cablage</v>
          </cell>
          <cell r="D254" t="str">
            <v>TRO3_375.971</v>
          </cell>
          <cell r="E254" t="str">
            <v>B</v>
          </cell>
          <cell r="F254">
            <v>0.06</v>
          </cell>
        </row>
        <row r="255">
          <cell r="A255" t="str">
            <v>DTR3KIT000004 (10-10) (FMO0000028744)</v>
          </cell>
          <cell r="B255" t="str">
            <v>FMO0000028744</v>
          </cell>
          <cell r="C255" t="str">
            <v>Carcasse (détail) support cablage</v>
          </cell>
          <cell r="D255" t="str">
            <v>TRO3_375.972</v>
          </cell>
          <cell r="E255" t="str">
            <v>B</v>
          </cell>
          <cell r="F255">
            <v>0.04</v>
          </cell>
        </row>
        <row r="256">
          <cell r="A256" t="str">
            <v>FMO0000006341 (1.1)</v>
          </cell>
          <cell r="B256"/>
          <cell r="C256" t="str">
            <v>Clavette bout rond</v>
          </cell>
          <cell r="D256" t="str">
            <v>--</v>
          </cell>
          <cell r="E256" t="str">
            <v>--</v>
          </cell>
          <cell r="F256">
            <v>0</v>
          </cell>
        </row>
        <row r="257">
          <cell r="A257" t="str">
            <v>FMO0000006834</v>
          </cell>
          <cell r="B257"/>
          <cell r="C257" t="str">
            <v>Platine</v>
          </cell>
          <cell r="D257" t="str">
            <v>TRO3_375.227</v>
          </cell>
          <cell r="E257" t="str">
            <v>03</v>
          </cell>
          <cell r="F257">
            <v>0.18</v>
          </cell>
        </row>
        <row r="258">
          <cell r="A258" t="str">
            <v>FMO0000007547 (1)</v>
          </cell>
          <cell r="B258"/>
          <cell r="C258" t="str">
            <v>Couvercle (non peint &amp; goupille non soudée)</v>
          </cell>
          <cell r="D258" t="str">
            <v>TRO1_509.033</v>
          </cell>
          <cell r="E258" t="str">
            <v>08</v>
          </cell>
          <cell r="F258">
            <v>2.875</v>
          </cell>
        </row>
        <row r="259">
          <cell r="A259" t="str">
            <v>FMO0000007547 (1.1)</v>
          </cell>
          <cell r="B259"/>
          <cell r="C259" t="str">
            <v>Goupille</v>
          </cell>
          <cell r="D259" t="str">
            <v>--</v>
          </cell>
          <cell r="E259" t="str">
            <v>-</v>
          </cell>
          <cell r="F259">
            <v>0</v>
          </cell>
        </row>
        <row r="260">
          <cell r="A260" t="str">
            <v>FMO0000007568</v>
          </cell>
          <cell r="B260"/>
          <cell r="C260" t="str">
            <v>Déflecteur</v>
          </cell>
          <cell r="D260" t="str">
            <v>TRO2_505.258</v>
          </cell>
          <cell r="E260" t="str">
            <v>02</v>
          </cell>
          <cell r="F260">
            <v>3.6</v>
          </cell>
        </row>
        <row r="261">
          <cell r="A261" t="str">
            <v>FMO0000007603</v>
          </cell>
          <cell r="B261"/>
          <cell r="C261" t="str">
            <v>Plateau équilibrage C.O.B.</v>
          </cell>
          <cell r="D261" t="str">
            <v>TRO1_111.012</v>
          </cell>
          <cell r="E261" t="str">
            <v>02</v>
          </cell>
          <cell r="F261">
            <v>6.4</v>
          </cell>
        </row>
        <row r="262">
          <cell r="A262" t="str">
            <v>FMO0000007607</v>
          </cell>
          <cell r="B262"/>
          <cell r="C262" t="str">
            <v>Masse équilibrage ISO rep.003 (Denal)</v>
          </cell>
          <cell r="D262" t="str">
            <v>TRO3_802.817</v>
          </cell>
          <cell r="E262" t="str">
            <v>03</v>
          </cell>
          <cell r="F262">
            <v>0.09</v>
          </cell>
        </row>
        <row r="263">
          <cell r="A263" t="str">
            <v>FMO0000007672</v>
          </cell>
          <cell r="B263"/>
          <cell r="C263" t="str">
            <v>Têton</v>
          </cell>
          <cell r="D263" t="str">
            <v>TRO3_375.226</v>
          </cell>
          <cell r="E263" t="str">
            <v>03</v>
          </cell>
          <cell r="F263">
            <v>0</v>
          </cell>
        </row>
        <row r="264">
          <cell r="A264" t="str">
            <v>FMO0000007936</v>
          </cell>
          <cell r="B264"/>
          <cell r="C264" t="str">
            <v>Pièce de liaison (M14)</v>
          </cell>
          <cell r="D264" t="str">
            <v>TRO3_475.022</v>
          </cell>
          <cell r="E264" t="str">
            <v>04+OR</v>
          </cell>
          <cell r="F264">
            <v>0.83</v>
          </cell>
        </row>
        <row r="265">
          <cell r="A265" t="str">
            <v>FMO0000007937</v>
          </cell>
          <cell r="B265"/>
          <cell r="C265" t="str">
            <v>Pièce de liaison (M10)</v>
          </cell>
          <cell r="D265" t="str">
            <v>TRO3_475.023</v>
          </cell>
          <cell r="E265" t="str">
            <v>05+OR</v>
          </cell>
          <cell r="F265">
            <v>0.82</v>
          </cell>
        </row>
        <row r="266">
          <cell r="A266" t="str">
            <v>FMO0000007955</v>
          </cell>
          <cell r="B266"/>
          <cell r="C266" t="str">
            <v>Centreur</v>
          </cell>
          <cell r="D266" t="str">
            <v>TRO3_833.058</v>
          </cell>
          <cell r="E266" t="str">
            <v>04</v>
          </cell>
          <cell r="F266">
            <v>3.5000000000000003E-2</v>
          </cell>
        </row>
        <row r="267">
          <cell r="A267" t="str">
            <v>FMO0000007956</v>
          </cell>
          <cell r="B267"/>
          <cell r="C267" t="str">
            <v>Bossage (M12 : x2)  (Ø45)</v>
          </cell>
          <cell r="D267" t="str">
            <v>TRO2_830.527</v>
          </cell>
          <cell r="E267" t="str">
            <v>04</v>
          </cell>
          <cell r="F267">
            <v>0.15</v>
          </cell>
        </row>
        <row r="268">
          <cell r="A268" t="str">
            <v>FMO0000007957</v>
          </cell>
          <cell r="B268"/>
          <cell r="C268" t="str">
            <v>Bossage (M12 : x1) (Ø45)</v>
          </cell>
          <cell r="D268" t="str">
            <v>TRO3_830.526</v>
          </cell>
          <cell r="E268" t="str">
            <v>05</v>
          </cell>
          <cell r="F268">
            <v>0.16500000000000001</v>
          </cell>
        </row>
        <row r="269">
          <cell r="A269" t="str">
            <v>FMO0000007959</v>
          </cell>
          <cell r="B269"/>
          <cell r="C269" t="str">
            <v>Vis</v>
          </cell>
          <cell r="D269" t="str">
            <v>TRO3_833.060</v>
          </cell>
          <cell r="E269" t="str">
            <v>03</v>
          </cell>
          <cell r="F269">
            <v>3.5000000000000003E-2</v>
          </cell>
        </row>
        <row r="270">
          <cell r="A270" t="str">
            <v>FMO0000007960</v>
          </cell>
          <cell r="B270"/>
          <cell r="C270" t="str">
            <v>Bouton (Ø60)</v>
          </cell>
          <cell r="D270" t="str">
            <v>TRO3_831.022</v>
          </cell>
          <cell r="E270" t="str">
            <v>04</v>
          </cell>
          <cell r="F270">
            <v>0.158</v>
          </cell>
        </row>
        <row r="271">
          <cell r="A271" t="str">
            <v>FMO0000008004</v>
          </cell>
          <cell r="B271"/>
          <cell r="C271" t="str">
            <v>Plateau de serrage "Z2N"</v>
          </cell>
          <cell r="D271" t="str">
            <v>TRO1_113.008</v>
          </cell>
          <cell r="E271" t="str">
            <v>06</v>
          </cell>
          <cell r="F271">
            <v>0</v>
          </cell>
        </row>
        <row r="272">
          <cell r="A272" t="str">
            <v>FMO0000008022</v>
          </cell>
          <cell r="B272"/>
          <cell r="C272" t="str">
            <v>Allonge L=48 "Z2N"</v>
          </cell>
          <cell r="D272" t="str">
            <v>TRO3_833.047</v>
          </cell>
          <cell r="E272" t="str">
            <v>01</v>
          </cell>
          <cell r="F272">
            <v>0.01</v>
          </cell>
        </row>
        <row r="273">
          <cell r="A273" t="str">
            <v>FMO0000008140</v>
          </cell>
          <cell r="B273"/>
          <cell r="C273" t="str">
            <v>Disque d'arrêt pignon "Z2N"</v>
          </cell>
          <cell r="D273" t="str">
            <v>TRO3_594.003</v>
          </cell>
          <cell r="E273" t="str">
            <v>02</v>
          </cell>
          <cell r="F273">
            <v>1.1499999999999999</v>
          </cell>
        </row>
        <row r="274">
          <cell r="A274" t="str">
            <v>FMO0000008155</v>
          </cell>
          <cell r="B274"/>
          <cell r="C274" t="str">
            <v>Allonge L=30 "Z2N"</v>
          </cell>
          <cell r="D274" t="str">
            <v>TRO3_833.016</v>
          </cell>
          <cell r="E274" t="str">
            <v>01</v>
          </cell>
          <cell r="F274">
            <v>0.01</v>
          </cell>
        </row>
        <row r="275">
          <cell r="A275" t="str">
            <v>FMO0000008157</v>
          </cell>
          <cell r="B275"/>
          <cell r="C275" t="str">
            <v>Rondelle "Z2N"</v>
          </cell>
          <cell r="D275" t="str">
            <v>TRO3_513.042</v>
          </cell>
          <cell r="E275" t="str">
            <v>04</v>
          </cell>
          <cell r="F275">
            <v>0.25</v>
          </cell>
        </row>
        <row r="276">
          <cell r="A276" t="str">
            <v>FMO0000009596</v>
          </cell>
          <cell r="B276"/>
          <cell r="C276" t="str">
            <v>Borne de mise à la terre</v>
          </cell>
          <cell r="D276" t="str">
            <v>2010S1352</v>
          </cell>
          <cell r="E276" t="str">
            <v>E</v>
          </cell>
          <cell r="F276">
            <v>0.11</v>
          </cell>
        </row>
        <row r="277">
          <cell r="A277" t="str">
            <v>FMO0000010691</v>
          </cell>
          <cell r="B277"/>
          <cell r="C277" t="str">
            <v>Déflecteur</v>
          </cell>
          <cell r="D277" t="str">
            <v>AT00000073190</v>
          </cell>
          <cell r="E277" t="str">
            <v>C</v>
          </cell>
          <cell r="F277">
            <v>2.9</v>
          </cell>
        </row>
        <row r="278">
          <cell r="A278" t="str">
            <v>FMO0000010744</v>
          </cell>
          <cell r="B278"/>
          <cell r="C278" t="str">
            <v>Déflecteur</v>
          </cell>
          <cell r="D278" t="str">
            <v>TRO3_505.400</v>
          </cell>
          <cell r="E278" t="str">
            <v>D</v>
          </cell>
          <cell r="F278">
            <v>0.87</v>
          </cell>
        </row>
        <row r="279">
          <cell r="A279" t="str">
            <v>FMO0000010745</v>
          </cell>
          <cell r="B279"/>
          <cell r="C279" t="str">
            <v>Couvercle déflecteur</v>
          </cell>
          <cell r="D279" t="str">
            <v>TRO2_507.193</v>
          </cell>
          <cell r="E279" t="str">
            <v>C</v>
          </cell>
          <cell r="F279">
            <v>1.9</v>
          </cell>
        </row>
        <row r="280">
          <cell r="A280" t="str">
            <v>FMO0000010748</v>
          </cell>
          <cell r="B280"/>
          <cell r="C280" t="str">
            <v>Couvercle déflecteur ext</v>
          </cell>
          <cell r="D280" t="str">
            <v>TRO2_507.194</v>
          </cell>
          <cell r="E280" t="str">
            <v>C</v>
          </cell>
          <cell r="F280">
            <v>1.9</v>
          </cell>
        </row>
        <row r="281">
          <cell r="A281" t="str">
            <v>FMO0000010751</v>
          </cell>
          <cell r="B281"/>
          <cell r="C281" t="str">
            <v>Ecrou</v>
          </cell>
          <cell r="D281" t="str">
            <v>TRO3_836.012</v>
          </cell>
          <cell r="E281" t="str">
            <v>B</v>
          </cell>
          <cell r="F281">
            <v>0.25</v>
          </cell>
        </row>
        <row r="282">
          <cell r="A282" t="str">
            <v>FMO0000011688</v>
          </cell>
          <cell r="B282"/>
          <cell r="C282" t="str">
            <v>Plateau de serrage rotor</v>
          </cell>
          <cell r="D282" t="str">
            <v>TRO1_113.064</v>
          </cell>
          <cell r="E282" t="str">
            <v>05</v>
          </cell>
          <cell r="F282">
            <v>1.9119999999999999</v>
          </cell>
        </row>
        <row r="283">
          <cell r="A283" t="str">
            <v>FMO0000013024</v>
          </cell>
          <cell r="B283"/>
          <cell r="C283" t="str">
            <v>Plateau de serrage</v>
          </cell>
          <cell r="D283" t="str">
            <v>TRO1_113.065</v>
          </cell>
          <cell r="E283" t="str">
            <v>F</v>
          </cell>
          <cell r="F283">
            <v>1.8</v>
          </cell>
        </row>
        <row r="284">
          <cell r="A284" t="str">
            <v>FMO0000014535</v>
          </cell>
          <cell r="B284"/>
          <cell r="C284" t="str">
            <v>Segment d'arrêt</v>
          </cell>
          <cell r="D284" t="str">
            <v>TRO3_115.030</v>
          </cell>
          <cell r="E284" t="str">
            <v>01</v>
          </cell>
          <cell r="F284">
            <v>0.115</v>
          </cell>
        </row>
        <row r="285">
          <cell r="A285" t="str">
            <v>FMO0000014894</v>
          </cell>
          <cell r="B285"/>
          <cell r="C285" t="str">
            <v>Déflecteur</v>
          </cell>
          <cell r="D285" t="str">
            <v>60494 + TRO2_505.434</v>
          </cell>
          <cell r="E285" t="str">
            <v>OR+H</v>
          </cell>
          <cell r="F285">
            <v>2.4</v>
          </cell>
        </row>
        <row r="286">
          <cell r="A286" t="str">
            <v>FMO0000014898</v>
          </cell>
          <cell r="B286"/>
          <cell r="C286" t="str">
            <v>Boitier</v>
          </cell>
          <cell r="D286" t="str">
            <v>60493 + TRO2_505.438</v>
          </cell>
          <cell r="E286" t="str">
            <v>A+F</v>
          </cell>
          <cell r="F286">
            <v>1.8</v>
          </cell>
        </row>
        <row r="287">
          <cell r="A287" t="str">
            <v>FMO0000014993</v>
          </cell>
          <cell r="B287"/>
          <cell r="C287" t="str">
            <v>Couvercle</v>
          </cell>
          <cell r="D287" t="str">
            <v>TRO1_507.217</v>
          </cell>
          <cell r="E287" t="str">
            <v>01</v>
          </cell>
          <cell r="F287">
            <v>5.5</v>
          </cell>
        </row>
        <row r="288">
          <cell r="A288" t="str">
            <v>FMO0000014995</v>
          </cell>
          <cell r="B288"/>
          <cell r="C288" t="str">
            <v>Couvercle</v>
          </cell>
          <cell r="D288" t="str">
            <v>TRO1_507.216</v>
          </cell>
          <cell r="E288" t="str">
            <v>01</v>
          </cell>
          <cell r="F288">
            <v>6</v>
          </cell>
        </row>
        <row r="289">
          <cell r="A289" t="str">
            <v>FMO0000015051</v>
          </cell>
          <cell r="B289"/>
          <cell r="C289" t="str">
            <v>Centreur</v>
          </cell>
          <cell r="D289" t="str">
            <v>TRO3_821.038</v>
          </cell>
          <cell r="E289" t="str">
            <v>01</v>
          </cell>
          <cell r="F289">
            <v>0.27</v>
          </cell>
        </row>
        <row r="290">
          <cell r="A290" t="str">
            <v>FMO0000015584</v>
          </cell>
          <cell r="B290"/>
          <cell r="C290" t="str">
            <v>Disque d'arrêt</v>
          </cell>
          <cell r="D290" t="str">
            <v>TR03_594.045</v>
          </cell>
          <cell r="E290" t="str">
            <v>--</v>
          </cell>
          <cell r="F290">
            <v>0.75</v>
          </cell>
        </row>
        <row r="291">
          <cell r="A291" t="str">
            <v>FMO0000015750</v>
          </cell>
          <cell r="B291"/>
          <cell r="C291" t="str">
            <v>Boitier palier</v>
          </cell>
          <cell r="D291" t="str">
            <v>AT00000129715 + 60118</v>
          </cell>
          <cell r="E291" t="str">
            <v>B+D</v>
          </cell>
          <cell r="F291">
            <v>1.98</v>
          </cell>
        </row>
        <row r="292">
          <cell r="A292" t="str">
            <v>FMO0000019526</v>
          </cell>
          <cell r="B292"/>
          <cell r="C292" t="str">
            <v>Couvercle (non soudé non peint)</v>
          </cell>
          <cell r="D292" t="str">
            <v>TRO1_509.073</v>
          </cell>
          <cell r="E292" t="str">
            <v>--</v>
          </cell>
          <cell r="F292">
            <v>3.05</v>
          </cell>
        </row>
        <row r="293">
          <cell r="A293" t="str">
            <v>FMO0000019857</v>
          </cell>
          <cell r="B293"/>
          <cell r="C293" t="str">
            <v>Roue dentée</v>
          </cell>
          <cell r="D293" t="str">
            <v>TRO1_527.032</v>
          </cell>
          <cell r="E293" t="str">
            <v>02</v>
          </cell>
          <cell r="F293">
            <v>2.2599999999999998</v>
          </cell>
        </row>
        <row r="294">
          <cell r="A294" t="str">
            <v>FMO0000020541</v>
          </cell>
          <cell r="B294"/>
          <cell r="C294" t="str">
            <v>Moyeu de ventilateur</v>
          </cell>
          <cell r="D294" t="str">
            <v>TRO2_135.036</v>
          </cell>
          <cell r="E294" t="str">
            <v>--</v>
          </cell>
          <cell r="F294">
            <v>1.6</v>
          </cell>
        </row>
        <row r="295">
          <cell r="A295" t="str">
            <v>FMO0000020586</v>
          </cell>
          <cell r="B295"/>
          <cell r="C295" t="str">
            <v>Support</v>
          </cell>
          <cell r="D295" t="str">
            <v>TRO2_474.043</v>
          </cell>
          <cell r="E295" t="str">
            <v>--</v>
          </cell>
          <cell r="F295">
            <v>0.6</v>
          </cell>
        </row>
        <row r="296">
          <cell r="A296" t="str">
            <v>FMO0000021218</v>
          </cell>
          <cell r="B296"/>
          <cell r="C296" t="str">
            <v>Carcasse (détail)</v>
          </cell>
          <cell r="D296" t="str">
            <v>TRO3_375.631</v>
          </cell>
          <cell r="E296" t="str">
            <v>A</v>
          </cell>
          <cell r="F296">
            <v>0.2</v>
          </cell>
        </row>
        <row r="297">
          <cell r="A297" t="str">
            <v>FMO0000021361</v>
          </cell>
          <cell r="B297"/>
          <cell r="C297" t="str">
            <v>Déflecteur</v>
          </cell>
          <cell r="D297" t="str">
            <v>AT00000019975</v>
          </cell>
          <cell r="E297" t="str">
            <v>A</v>
          </cell>
          <cell r="F297">
            <v>1</v>
          </cell>
        </row>
        <row r="298">
          <cell r="A298" t="str">
            <v>FMO0000022531</v>
          </cell>
          <cell r="B298"/>
          <cell r="C298" t="str">
            <v>Moyeu d'arrêt</v>
          </cell>
          <cell r="D298" t="str">
            <v>TRO2_135.038</v>
          </cell>
          <cell r="E298" t="str">
            <v>E</v>
          </cell>
          <cell r="F298">
            <v>1.9</v>
          </cell>
        </row>
        <row r="299">
          <cell r="A299" t="str">
            <v>FMO0000022692</v>
          </cell>
          <cell r="B299"/>
          <cell r="C299" t="str">
            <v>Déflecteur</v>
          </cell>
          <cell r="D299" t="str">
            <v>TRO3_505.497</v>
          </cell>
          <cell r="E299" t="str">
            <v>C</v>
          </cell>
          <cell r="F299">
            <v>0.6</v>
          </cell>
        </row>
        <row r="300">
          <cell r="A300" t="str">
            <v>FMO0000023217</v>
          </cell>
          <cell r="B300"/>
          <cell r="C300" t="str">
            <v>Plaquette de maintien</v>
          </cell>
          <cell r="D300" t="str">
            <v>TRO3_243.012</v>
          </cell>
          <cell r="E300" t="str">
            <v>03</v>
          </cell>
          <cell r="F300">
            <v>0.04</v>
          </cell>
        </row>
        <row r="301">
          <cell r="A301" t="str">
            <v>FMO0000023687</v>
          </cell>
          <cell r="B301"/>
          <cell r="C301" t="str">
            <v>Moyeu de ventilateur</v>
          </cell>
          <cell r="D301" t="str">
            <v>TRO2_135.039</v>
          </cell>
          <cell r="E301" t="str">
            <v>D</v>
          </cell>
          <cell r="F301">
            <v>11</v>
          </cell>
        </row>
        <row r="302">
          <cell r="A302" t="str">
            <v>FMO0000023688 (0-2)</v>
          </cell>
          <cell r="B302"/>
          <cell r="C302" t="str">
            <v>Kit montage rotor SINGAPOUR</v>
          </cell>
          <cell r="D302" t="str">
            <v>--</v>
          </cell>
          <cell r="E302" t="str">
            <v>--</v>
          </cell>
          <cell r="F302">
            <v>15.7</v>
          </cell>
        </row>
        <row r="303">
          <cell r="A303" t="str">
            <v>FMO0000023688 (1-2)</v>
          </cell>
          <cell r="B303"/>
          <cell r="C303" t="str">
            <v>Moyeu équilibrage</v>
          </cell>
          <cell r="D303" t="str">
            <v>TRO1_111.016</v>
          </cell>
          <cell r="E303" t="str">
            <v>01</v>
          </cell>
          <cell r="F303">
            <v>6.5</v>
          </cell>
        </row>
        <row r="304">
          <cell r="A304" t="str">
            <v>FMO0000023688 (2-2) FMO0000025959</v>
          </cell>
          <cell r="B304" t="str">
            <v xml:space="preserve"> FMO0000025959</v>
          </cell>
          <cell r="C304" t="str">
            <v>Moyeu de ventilateur</v>
          </cell>
          <cell r="D304" t="str">
            <v>2026L0704</v>
          </cell>
          <cell r="E304" t="str">
            <v>D</v>
          </cell>
          <cell r="F304">
            <v>9.1999999999999993</v>
          </cell>
        </row>
        <row r="305">
          <cell r="A305" t="str">
            <v>FMO0000023794 (0-5)</v>
          </cell>
          <cell r="B305"/>
          <cell r="C305" t="str">
            <v>Kit détails montage</v>
          </cell>
          <cell r="D305" t="str">
            <v>--</v>
          </cell>
          <cell r="E305" t="str">
            <v>--</v>
          </cell>
          <cell r="F305">
            <v>0</v>
          </cell>
        </row>
        <row r="306">
          <cell r="A306" t="str">
            <v>FMO0000023794 (1-5) (33066 (1-5) (FMO0000023523))</v>
          </cell>
          <cell r="B306" t="str">
            <v>330661-5</v>
          </cell>
          <cell r="C306" t="str">
            <v>Moyeu d'arrêt</v>
          </cell>
          <cell r="D306" t="str">
            <v>TRO2_504.008</v>
          </cell>
          <cell r="E306" t="str">
            <v>02</v>
          </cell>
          <cell r="F306">
            <v>0.6</v>
          </cell>
        </row>
        <row r="307">
          <cell r="A307" t="str">
            <v>FMO0000023794 (2-5) (33066 (2-5) (FMO0000023523))</v>
          </cell>
          <cell r="B307" t="str">
            <v>330662-5</v>
          </cell>
          <cell r="C307" t="str">
            <v>Couvercle déflecteur C.O.C.</v>
          </cell>
          <cell r="D307" t="str">
            <v>TRO1_509.075</v>
          </cell>
          <cell r="E307" t="str">
            <v>05</v>
          </cell>
          <cell r="F307">
            <v>3</v>
          </cell>
        </row>
        <row r="308">
          <cell r="A308" t="str">
            <v>FMO0000023794 (3-5) (33066 (3-5) (FMO0000023523))</v>
          </cell>
          <cell r="B308" t="str">
            <v>330663-5</v>
          </cell>
          <cell r="C308" t="str">
            <v>Déflecteur C.C.</v>
          </cell>
          <cell r="D308" t="str">
            <v>TRO1_505.521</v>
          </cell>
          <cell r="E308" t="str">
            <v>05</v>
          </cell>
          <cell r="F308">
            <v>2.4</v>
          </cell>
        </row>
        <row r="309">
          <cell r="A309" t="str">
            <v>FMO0000023794 (4-5) (33066 (4-5) (FMO0000023523))</v>
          </cell>
          <cell r="B309" t="str">
            <v>330664-5</v>
          </cell>
          <cell r="C309" t="str">
            <v>Disque d'arrêt</v>
          </cell>
          <cell r="D309" t="str">
            <v>TRO3_594.050</v>
          </cell>
          <cell r="E309" t="str">
            <v>01</v>
          </cell>
          <cell r="F309">
            <v>0.44</v>
          </cell>
        </row>
        <row r="310">
          <cell r="A310" t="str">
            <v>FMO0000023794 (5-5) (33066 (5-5) (FMO0000025077))</v>
          </cell>
          <cell r="B310" t="str">
            <v>330665-5</v>
          </cell>
          <cell r="C310" t="str">
            <v>Déflecteur</v>
          </cell>
          <cell r="D310" t="str">
            <v>TRO1_505.539</v>
          </cell>
          <cell r="E310" t="str">
            <v>03</v>
          </cell>
          <cell r="F310">
            <v>3.7</v>
          </cell>
        </row>
        <row r="311">
          <cell r="A311" t="str">
            <v>FMO0000023963</v>
          </cell>
          <cell r="B311"/>
          <cell r="C311" t="str">
            <v>Carcasse (détail)</v>
          </cell>
          <cell r="D311" t="str">
            <v>2010M1562</v>
          </cell>
          <cell r="E311" t="str">
            <v>B</v>
          </cell>
          <cell r="F311">
            <v>0</v>
          </cell>
        </row>
        <row r="312">
          <cell r="A312" t="str">
            <v>FMO0000023997</v>
          </cell>
          <cell r="B312"/>
          <cell r="C312" t="str">
            <v>Anti-chute</v>
          </cell>
          <cell r="D312" t="str">
            <v>2010M1572</v>
          </cell>
          <cell r="E312" t="str">
            <v>G</v>
          </cell>
          <cell r="F312">
            <v>6.31</v>
          </cell>
        </row>
        <row r="313">
          <cell r="A313" t="str">
            <v>FMO0000024076 (00-16)</v>
          </cell>
          <cell r="B313"/>
          <cell r="C313" t="str">
            <v>Kit chaudronnerie "NEC RAME"</v>
          </cell>
          <cell r="D313" t="str">
            <v>TRO0_344.069</v>
          </cell>
          <cell r="E313" t="str">
            <v>06</v>
          </cell>
          <cell r="F313">
            <v>0</v>
          </cell>
        </row>
        <row r="314">
          <cell r="A314" t="str">
            <v>FMO0000024076 (01-16) 17614 (rep.6)</v>
          </cell>
          <cell r="B314" t="str">
            <v xml:space="preserve"> 17614rep.6</v>
          </cell>
          <cell r="C314" t="str">
            <v>Carcasse (détail) entretoise</v>
          </cell>
          <cell r="D314" t="str">
            <v>TRO2_375.597</v>
          </cell>
          <cell r="E314" t="str">
            <v>02</v>
          </cell>
          <cell r="F314">
            <v>4.4000000000000004</v>
          </cell>
        </row>
        <row r="315">
          <cell r="A315" t="str">
            <v>FMO0000024076 (02-16) 18845 (rep.7)</v>
          </cell>
          <cell r="B315" t="str">
            <v xml:space="preserve"> 18845rep.7</v>
          </cell>
          <cell r="C315" t="str">
            <v>Carcasse (détail) anneau levage</v>
          </cell>
          <cell r="D315" t="str">
            <v>TRO2_375.598</v>
          </cell>
          <cell r="E315" t="str">
            <v>01</v>
          </cell>
          <cell r="F315">
            <v>0.6</v>
          </cell>
        </row>
        <row r="316">
          <cell r="A316" t="str">
            <v>FMO0000024076 (03-16) 18861 (rep.8)</v>
          </cell>
          <cell r="B316" t="str">
            <v xml:space="preserve"> 18861rep.8</v>
          </cell>
          <cell r="C316" t="str">
            <v>Bossage Ø80 lg.60</v>
          </cell>
          <cell r="D316" t="str">
            <v>TRO2_375.665</v>
          </cell>
          <cell r="E316" t="str">
            <v>01</v>
          </cell>
          <cell r="F316">
            <v>1.24</v>
          </cell>
        </row>
        <row r="317">
          <cell r="A317" t="str">
            <v>FMO0000024076 (04-16) 17655 (rep.9)</v>
          </cell>
          <cell r="B317" t="str">
            <v xml:space="preserve"> 17655rep.9</v>
          </cell>
          <cell r="C317" t="str">
            <v>Bossage Ø60 lg.40</v>
          </cell>
          <cell r="D317" t="str">
            <v>60397 rep.9</v>
          </cell>
          <cell r="E317" t="str">
            <v>OR</v>
          </cell>
          <cell r="F317">
            <v>0.89</v>
          </cell>
        </row>
        <row r="318">
          <cell r="A318" t="str">
            <v>FMO0000024076 (05-16) (rep.10)</v>
          </cell>
          <cell r="B318" t="str">
            <v>rep.10</v>
          </cell>
          <cell r="C318" t="str">
            <v>Bossage 80x80 lg.60</v>
          </cell>
          <cell r="D318" t="str">
            <v>60397 rep.10</v>
          </cell>
          <cell r="E318" t="str">
            <v>OR</v>
          </cell>
          <cell r="F318">
            <v>3.02</v>
          </cell>
        </row>
        <row r="319">
          <cell r="A319" t="str">
            <v>FMO0000024076 (06-16) 18847 (rep.13)</v>
          </cell>
          <cell r="B319" t="str">
            <v xml:space="preserve"> 18847rep.13</v>
          </cell>
          <cell r="C319" t="str">
            <v>Carcasse (détail) bossage</v>
          </cell>
          <cell r="D319" t="str">
            <v>TRO2_375.599</v>
          </cell>
          <cell r="E319" t="str">
            <v>01</v>
          </cell>
          <cell r="F319">
            <v>0.6</v>
          </cell>
        </row>
        <row r="320">
          <cell r="A320" t="str">
            <v>FMO0000024076 (07-16) 17611 (rep.14)</v>
          </cell>
          <cell r="B320" t="str">
            <v xml:space="preserve"> 17611rep.14</v>
          </cell>
          <cell r="C320" t="str">
            <v>Carcasse (détail) bossage</v>
          </cell>
          <cell r="D320" t="str">
            <v>TRO2_375.607</v>
          </cell>
          <cell r="E320" t="str">
            <v>01</v>
          </cell>
          <cell r="F320">
            <v>0.8</v>
          </cell>
        </row>
        <row r="321">
          <cell r="A321" t="str">
            <v>FMO0000024076 (08-16) 22342 (rep.15)</v>
          </cell>
          <cell r="B321" t="str">
            <v xml:space="preserve"> 22342rep.15</v>
          </cell>
          <cell r="C321" t="str">
            <v>Coupe acier carré</v>
          </cell>
          <cell r="D321" t="str">
            <v>12x12 lg.295</v>
          </cell>
          <cell r="E321" t="str">
            <v>--</v>
          </cell>
          <cell r="F321">
            <v>0.33400000000000002</v>
          </cell>
        </row>
        <row r="322">
          <cell r="A322" t="str">
            <v>FMO0000024076 (09-16) 22344 (rep.16)</v>
          </cell>
          <cell r="B322" t="str">
            <v xml:space="preserve"> 22344rep.16</v>
          </cell>
          <cell r="C322" t="str">
            <v>Coupe acier carré</v>
          </cell>
          <cell r="D322" t="str">
            <v>12x12 lg.185</v>
          </cell>
          <cell r="E322" t="str">
            <v>--</v>
          </cell>
          <cell r="F322">
            <v>0.21</v>
          </cell>
        </row>
        <row r="323">
          <cell r="A323" t="str">
            <v>FMO0000024076 (10-16) 22343 (rep.17)</v>
          </cell>
          <cell r="B323" t="str">
            <v xml:space="preserve"> 22343rep.17</v>
          </cell>
          <cell r="C323" t="str">
            <v>Coupe acier carré</v>
          </cell>
          <cell r="D323" t="str">
            <v>12x12 lg.315</v>
          </cell>
          <cell r="E323" t="str">
            <v>--</v>
          </cell>
          <cell r="F323">
            <v>0.35699999999999998</v>
          </cell>
        </row>
        <row r="324">
          <cell r="A324" t="str">
            <v>FMO0000024076 (11-16) 18849 (rep.18)</v>
          </cell>
          <cell r="B324" t="str">
            <v xml:space="preserve"> 18849rep.18</v>
          </cell>
          <cell r="C324" t="str">
            <v>Carcasse (détail) bossage</v>
          </cell>
          <cell r="D324" t="str">
            <v>TRO2_375.600</v>
          </cell>
          <cell r="E324" t="str">
            <v>01</v>
          </cell>
          <cell r="F324">
            <v>0.7</v>
          </cell>
        </row>
        <row r="325">
          <cell r="A325" t="str">
            <v>FMO0000024076 (12-16) 18850 (rep.19)</v>
          </cell>
          <cell r="B325" t="str">
            <v xml:space="preserve"> 18850rep.19</v>
          </cell>
          <cell r="C325" t="str">
            <v>Carcasse (détail) platine</v>
          </cell>
          <cell r="D325" t="str">
            <v>TRO2_375.601</v>
          </cell>
          <cell r="E325" t="str">
            <v>03</v>
          </cell>
          <cell r="F325">
            <v>5.5</v>
          </cell>
        </row>
        <row r="326">
          <cell r="A326" t="str">
            <v>FMO0000024076 (13-16) 17652 (rep.20)</v>
          </cell>
          <cell r="B326" t="str">
            <v xml:space="preserve"> 17652rep.20</v>
          </cell>
          <cell r="C326" t="str">
            <v>Borne de masse</v>
          </cell>
          <cell r="D326" t="str">
            <v>TRO2_375.602</v>
          </cell>
          <cell r="E326" t="str">
            <v>00</v>
          </cell>
          <cell r="F326">
            <v>0.18</v>
          </cell>
        </row>
        <row r="327">
          <cell r="A327" t="str">
            <v>FMO0000024076 (14-16) 17613 (rep.22)</v>
          </cell>
          <cell r="B327" t="str">
            <v xml:space="preserve"> 17613rep.22</v>
          </cell>
          <cell r="C327" t="str">
            <v>Carcasse (détail) nervure</v>
          </cell>
          <cell r="D327" t="str">
            <v>TRO2_375.603</v>
          </cell>
          <cell r="E327" t="str">
            <v>01</v>
          </cell>
          <cell r="F327">
            <v>1.5</v>
          </cell>
        </row>
        <row r="328">
          <cell r="A328" t="str">
            <v>FMO0000024076 (15-16) 17612 (rep.24) (1)</v>
          </cell>
          <cell r="B328" t="str">
            <v xml:space="preserve"> 17612rep.24</v>
          </cell>
          <cell r="C328" t="str">
            <v>Carcasse (détail) assemblée</v>
          </cell>
          <cell r="D328" t="str">
            <v>TRO2_375.608</v>
          </cell>
          <cell r="E328" t="str">
            <v>02</v>
          </cell>
          <cell r="F328">
            <v>6.5</v>
          </cell>
        </row>
        <row r="329">
          <cell r="A329" t="str">
            <v>FMO0000024076 (15-16) 17612 (rep.24) (1.1)</v>
          </cell>
          <cell r="B329" t="str">
            <v xml:space="preserve"> 17612rep.24</v>
          </cell>
          <cell r="C329" t="str">
            <v>Carcasse (détail) tôle rep.1</v>
          </cell>
          <cell r="D329" t="str">
            <v>TRO2_363.189</v>
          </cell>
          <cell r="E329" t="str">
            <v>03</v>
          </cell>
          <cell r="F329">
            <v>3.5</v>
          </cell>
        </row>
        <row r="330">
          <cell r="A330" t="str">
            <v>FMO0000024076 (15-16) 17612 (rep.24) (1.2)</v>
          </cell>
          <cell r="B330" t="str">
            <v xml:space="preserve"> 17612rep.24</v>
          </cell>
          <cell r="C330" t="str">
            <v>Carcasse (détail) bossage rep.2</v>
          </cell>
          <cell r="D330" t="str">
            <v>60397 rep.24 (1.2)</v>
          </cell>
          <cell r="E330" t="str">
            <v>OR</v>
          </cell>
          <cell r="F330">
            <v>3</v>
          </cell>
        </row>
        <row r="331">
          <cell r="A331" t="str">
            <v>FMO0000024076 (16-16) 18838 (rep.25)</v>
          </cell>
          <cell r="B331" t="str">
            <v xml:space="preserve"> 18838rep.25</v>
          </cell>
          <cell r="C331" t="str">
            <v>Carcasse (détail) bossage carré</v>
          </cell>
          <cell r="D331" t="str">
            <v>TRO2_375.664</v>
          </cell>
          <cell r="E331" t="str">
            <v>01</v>
          </cell>
          <cell r="F331">
            <v>3</v>
          </cell>
        </row>
        <row r="332">
          <cell r="A332" t="str">
            <v>FMO0000024651</v>
          </cell>
          <cell r="B332"/>
          <cell r="C332" t="str">
            <v>Déflecteur</v>
          </cell>
          <cell r="D332" t="str">
            <v>TRO3_505.544</v>
          </cell>
          <cell r="E332" t="str">
            <v>01</v>
          </cell>
          <cell r="F332">
            <v>0.75</v>
          </cell>
        </row>
        <row r="333">
          <cell r="A333" t="str">
            <v>FMO0000024737 (1)</v>
          </cell>
          <cell r="B333"/>
          <cell r="C333" t="str">
            <v>Plateau de serrage rotor</v>
          </cell>
          <cell r="D333" t="str">
            <v>TRO1_113.098</v>
          </cell>
          <cell r="E333" t="str">
            <v>05</v>
          </cell>
          <cell r="F333">
            <v>9.8000000000000007</v>
          </cell>
        </row>
        <row r="334">
          <cell r="A334" t="str">
            <v>FMO0000024737 (1.1)</v>
          </cell>
          <cell r="B334"/>
          <cell r="C334" t="str">
            <v>Goujon</v>
          </cell>
          <cell r="D334" t="str">
            <v>TRO3_533.048</v>
          </cell>
          <cell r="E334" t="str">
            <v>--</v>
          </cell>
          <cell r="F334">
            <v>0.05</v>
          </cell>
        </row>
        <row r="335">
          <cell r="A335" t="str">
            <v>FMO0000024966</v>
          </cell>
          <cell r="B335"/>
          <cell r="C335" t="str">
            <v>Carcasse (ensemble) non soudé</v>
          </cell>
          <cell r="D335" t="str">
            <v>TRO1_375.613</v>
          </cell>
          <cell r="E335" t="str">
            <v>03</v>
          </cell>
          <cell r="F335">
            <v>17.5</v>
          </cell>
        </row>
        <row r="336">
          <cell r="A336" t="str">
            <v>FMO0000024967</v>
          </cell>
          <cell r="B336"/>
          <cell r="C336" t="str">
            <v>Carcasse (détail)</v>
          </cell>
          <cell r="D336" t="str">
            <v>TRO1_375.621</v>
          </cell>
          <cell r="E336" t="str">
            <v>01</v>
          </cell>
          <cell r="F336">
            <v>6</v>
          </cell>
        </row>
        <row r="337">
          <cell r="A337" t="str">
            <v>FMO0000024968</v>
          </cell>
          <cell r="B337"/>
          <cell r="C337" t="str">
            <v>Carcasse (détail)</v>
          </cell>
          <cell r="D337" t="str">
            <v>TRO1_375.620</v>
          </cell>
          <cell r="E337" t="str">
            <v>01</v>
          </cell>
          <cell r="F337">
            <v>0.3</v>
          </cell>
        </row>
        <row r="338">
          <cell r="A338" t="str">
            <v>FMO0000024969</v>
          </cell>
          <cell r="B338"/>
          <cell r="C338" t="str">
            <v>Carcasse (détail)</v>
          </cell>
          <cell r="D338" t="str">
            <v>TRO1_375.622</v>
          </cell>
          <cell r="E338" t="str">
            <v>--</v>
          </cell>
          <cell r="F338">
            <v>3.8</v>
          </cell>
        </row>
        <row r="339">
          <cell r="A339" t="str">
            <v>FMO0000024970</v>
          </cell>
          <cell r="B339"/>
          <cell r="C339" t="str">
            <v>Carcasse (détail)</v>
          </cell>
          <cell r="D339" t="str">
            <v>TRO3_375.628</v>
          </cell>
          <cell r="E339" t="str">
            <v>--</v>
          </cell>
          <cell r="F339">
            <v>1.4</v>
          </cell>
        </row>
        <row r="340">
          <cell r="A340" t="str">
            <v>FMO0000024972</v>
          </cell>
          <cell r="B340"/>
          <cell r="C340" t="str">
            <v>Carcasse (détail)</v>
          </cell>
          <cell r="D340" t="str">
            <v>TRO2_375.630</v>
          </cell>
          <cell r="E340" t="str">
            <v>01</v>
          </cell>
          <cell r="F340">
            <v>1</v>
          </cell>
        </row>
        <row r="341">
          <cell r="A341" t="str">
            <v>FMO0000024973</v>
          </cell>
          <cell r="B341"/>
          <cell r="C341" t="str">
            <v>Carcasse (détail)</v>
          </cell>
          <cell r="D341" t="str">
            <v>TRO2_375.629</v>
          </cell>
          <cell r="E341" t="str">
            <v>--</v>
          </cell>
          <cell r="F341">
            <v>1.6</v>
          </cell>
        </row>
        <row r="342">
          <cell r="A342" t="str">
            <v>FMO0000024974</v>
          </cell>
          <cell r="B342"/>
          <cell r="C342" t="str">
            <v>Carcasse (détail)</v>
          </cell>
          <cell r="D342" t="str">
            <v>TRO3_375.627</v>
          </cell>
          <cell r="E342" t="str">
            <v>01</v>
          </cell>
          <cell r="F342">
            <v>0.59</v>
          </cell>
        </row>
        <row r="343">
          <cell r="A343" t="str">
            <v>FMO0000024975</v>
          </cell>
          <cell r="B343"/>
          <cell r="C343" t="str">
            <v>Carcasse (détail)</v>
          </cell>
          <cell r="D343" t="str">
            <v>TRO3_375.632</v>
          </cell>
          <cell r="E343" t="str">
            <v>--</v>
          </cell>
          <cell r="F343">
            <v>0.19</v>
          </cell>
        </row>
        <row r="344">
          <cell r="A344" t="str">
            <v>FMO0000024977</v>
          </cell>
          <cell r="B344"/>
          <cell r="C344" t="str">
            <v>Carcasse (détail)</v>
          </cell>
          <cell r="D344" t="str">
            <v>TRO3_375.623</v>
          </cell>
          <cell r="E344" t="str">
            <v>01</v>
          </cell>
          <cell r="F344">
            <v>0.85</v>
          </cell>
        </row>
        <row r="345">
          <cell r="A345" t="str">
            <v>FMO0000024978</v>
          </cell>
          <cell r="B345"/>
          <cell r="C345" t="str">
            <v>Carcasse (détail)</v>
          </cell>
          <cell r="D345" t="str">
            <v>TRO2_375.634</v>
          </cell>
          <cell r="E345" t="str">
            <v>01</v>
          </cell>
          <cell r="F345">
            <v>0.9</v>
          </cell>
        </row>
        <row r="346">
          <cell r="A346" t="str">
            <v>FMO0000024979</v>
          </cell>
          <cell r="B346"/>
          <cell r="C346" t="str">
            <v>Carcasse (détail)</v>
          </cell>
          <cell r="D346" t="str">
            <v>TRO2_375.624</v>
          </cell>
          <cell r="E346" t="str">
            <v>01</v>
          </cell>
          <cell r="F346">
            <v>2.8</v>
          </cell>
        </row>
        <row r="347">
          <cell r="A347" t="str">
            <v>FMO0000024980</v>
          </cell>
          <cell r="B347"/>
          <cell r="C347" t="str">
            <v>Carcasse (détail)</v>
          </cell>
          <cell r="D347" t="str">
            <v>TRO2_375.626</v>
          </cell>
          <cell r="E347" t="str">
            <v>--</v>
          </cell>
          <cell r="F347">
            <v>1.25</v>
          </cell>
        </row>
        <row r="348">
          <cell r="A348" t="str">
            <v>FMO0000024981</v>
          </cell>
          <cell r="B348"/>
          <cell r="C348" t="str">
            <v>Carcasse (détail)</v>
          </cell>
          <cell r="D348" t="str">
            <v>TRO2_375.625</v>
          </cell>
          <cell r="E348" t="str">
            <v>--</v>
          </cell>
          <cell r="F348">
            <v>2.2000000000000002</v>
          </cell>
        </row>
        <row r="349">
          <cell r="A349" t="str">
            <v>FMO0000024982</v>
          </cell>
          <cell r="B349"/>
          <cell r="C349" t="str">
            <v>Carcasse (détail)</v>
          </cell>
          <cell r="D349" t="str">
            <v>TRO2_375.633</v>
          </cell>
          <cell r="E349" t="str">
            <v>03</v>
          </cell>
          <cell r="F349">
            <v>2.4</v>
          </cell>
        </row>
        <row r="350">
          <cell r="A350" t="str">
            <v>FMO0000025033</v>
          </cell>
          <cell r="B350"/>
          <cell r="C350" t="str">
            <v>Carcasse (détail)</v>
          </cell>
          <cell r="D350" t="str">
            <v>TRO2_375.619</v>
          </cell>
          <cell r="E350" t="str">
            <v>01</v>
          </cell>
          <cell r="F350">
            <v>1.5</v>
          </cell>
        </row>
        <row r="351">
          <cell r="A351" t="str">
            <v>FMO0000025135</v>
          </cell>
          <cell r="B351"/>
          <cell r="C351" t="str">
            <v>Moyeu d'équilibrage</v>
          </cell>
          <cell r="D351" t="str">
            <v>2032M1590</v>
          </cell>
          <cell r="E351" t="str">
            <v>C</v>
          </cell>
          <cell r="F351">
            <v>7.4</v>
          </cell>
        </row>
        <row r="352">
          <cell r="A352" t="str">
            <v>FMO0000025307</v>
          </cell>
          <cell r="B352"/>
          <cell r="C352" t="str">
            <v>Outillage de transport</v>
          </cell>
          <cell r="D352" t="str">
            <v>TRO2_095.065</v>
          </cell>
          <cell r="E352" t="str">
            <v>01</v>
          </cell>
          <cell r="F352">
            <v>0.25</v>
          </cell>
        </row>
        <row r="353">
          <cell r="A353" t="str">
            <v>FMO0000025959</v>
          </cell>
          <cell r="B353"/>
          <cell r="C353" t="str">
            <v>Moyeu de ventilateur</v>
          </cell>
          <cell r="D353" t="str">
            <v>2026L0704</v>
          </cell>
          <cell r="E353" t="str">
            <v>D</v>
          </cell>
          <cell r="F353">
            <v>9.1999999999999993</v>
          </cell>
        </row>
        <row r="354">
          <cell r="A354" t="str">
            <v>FMO0000026007</v>
          </cell>
          <cell r="B354"/>
          <cell r="C354" t="str">
            <v>Support bride de cables</v>
          </cell>
          <cell r="D354" t="str">
            <v>TRO2_860.184</v>
          </cell>
          <cell r="E354" t="str">
            <v>B</v>
          </cell>
          <cell r="F354">
            <v>0.9</v>
          </cell>
        </row>
        <row r="355">
          <cell r="A355" t="str">
            <v>FMO0000026959</v>
          </cell>
          <cell r="B355"/>
          <cell r="C355" t="str">
            <v>Arbre "Melbourne" (ébauche)</v>
          </cell>
          <cell r="D355" t="str">
            <v>TRO0_131.306 + 60578</v>
          </cell>
          <cell r="E355" t="str">
            <v>01+OR</v>
          </cell>
          <cell r="F355">
            <v>0</v>
          </cell>
        </row>
        <row r="356">
          <cell r="A356" t="str">
            <v>FMO0000027233</v>
          </cell>
          <cell r="B356"/>
          <cell r="C356" t="str">
            <v>Couvercle</v>
          </cell>
          <cell r="D356" t="str">
            <v>TRO1_507.293</v>
          </cell>
          <cell r="E356" t="str">
            <v>04</v>
          </cell>
          <cell r="F356">
            <v>2.15</v>
          </cell>
        </row>
        <row r="357">
          <cell r="A357" t="str">
            <v>FMO0000027777</v>
          </cell>
          <cell r="B357"/>
          <cell r="C357" t="str">
            <v>Plateau de serrage "oxy"</v>
          </cell>
          <cell r="D357" t="str">
            <v>TRO0_372.010 + 60262</v>
          </cell>
          <cell r="E357" t="str">
            <v>I + A</v>
          </cell>
          <cell r="F357">
            <v>66</v>
          </cell>
        </row>
        <row r="358">
          <cell r="A358" t="str">
            <v>FMO0000027778</v>
          </cell>
          <cell r="B358"/>
          <cell r="C358" t="str">
            <v>Plateau de serrage "oxy"</v>
          </cell>
          <cell r="D358" t="str">
            <v>TRO0_372.012 + 60262</v>
          </cell>
          <cell r="E358" t="str">
            <v>L+A</v>
          </cell>
          <cell r="F358">
            <v>52</v>
          </cell>
        </row>
        <row r="359">
          <cell r="A359" t="str">
            <v>FMO0000028021</v>
          </cell>
          <cell r="B359"/>
          <cell r="C359" t="str">
            <v>Pare huile ext. C/AT</v>
          </cell>
          <cell r="D359" t="str">
            <v>TRO2_507.090</v>
          </cell>
          <cell r="E359" t="str">
            <v>03</v>
          </cell>
          <cell r="F359">
            <v>2.7</v>
          </cell>
        </row>
        <row r="360">
          <cell r="A360" t="str">
            <v>FMO0000028933</v>
          </cell>
          <cell r="B360"/>
          <cell r="C360" t="str">
            <v>Goujon M10-50 Bm15 Cl 8.8</v>
          </cell>
          <cell r="D360" t="str">
            <v>28933</v>
          </cell>
          <cell r="E360" t="str">
            <v>OR</v>
          </cell>
          <cell r="F360">
            <v>0.04</v>
          </cell>
        </row>
        <row r="361">
          <cell r="A361" t="str">
            <v>FMO0000029121</v>
          </cell>
          <cell r="B361"/>
          <cell r="C361" t="str">
            <v>Roue dentée "MF2000"</v>
          </cell>
          <cell r="D361" t="str">
            <v>TRO1_527.504</v>
          </cell>
          <cell r="E361" t="str">
            <v>B</v>
          </cell>
          <cell r="F361">
            <v>1.53</v>
          </cell>
        </row>
        <row r="362">
          <cell r="A362" t="str">
            <v>FMO0000029379</v>
          </cell>
          <cell r="B362"/>
          <cell r="C362" t="str">
            <v>Barre</v>
          </cell>
          <cell r="D362" t="str">
            <v>TRO3_363.333</v>
          </cell>
          <cell r="E362" t="str">
            <v>A</v>
          </cell>
          <cell r="F362">
            <v>1.5</v>
          </cell>
        </row>
        <row r="363">
          <cell r="A363" t="str">
            <v>FMO0000030136</v>
          </cell>
          <cell r="B363"/>
          <cell r="C363" t="str">
            <v>Couvercle déflecteur</v>
          </cell>
          <cell r="D363" t="str">
            <v>TRO1_507.337</v>
          </cell>
          <cell r="E363" t="str">
            <v>B</v>
          </cell>
          <cell r="F363">
            <v>1.86</v>
          </cell>
        </row>
        <row r="364">
          <cell r="A364" t="str">
            <v>FMO0000030151</v>
          </cell>
          <cell r="B364"/>
          <cell r="C364" t="str">
            <v>Déflecteur</v>
          </cell>
          <cell r="D364" t="str">
            <v>TRO2_505.658</v>
          </cell>
          <cell r="E364" t="str">
            <v>D</v>
          </cell>
          <cell r="F364">
            <v>1.8</v>
          </cell>
        </row>
        <row r="365">
          <cell r="A365" t="str">
            <v>FMO0000030615</v>
          </cell>
          <cell r="B365"/>
          <cell r="C365" t="str">
            <v>Support presse-étoupe</v>
          </cell>
          <cell r="D365" t="str">
            <v>TRO2_474.048</v>
          </cell>
          <cell r="E365" t="str">
            <v>B</v>
          </cell>
          <cell r="F365">
            <v>0.65</v>
          </cell>
        </row>
        <row r="366">
          <cell r="A366" t="str">
            <v>FMO0000030854</v>
          </cell>
          <cell r="B366"/>
          <cell r="C366" t="str">
            <v>Têton de centrage</v>
          </cell>
          <cell r="D366" t="str">
            <v>TRO3_378.047</v>
          </cell>
          <cell r="E366" t="str">
            <v>A</v>
          </cell>
          <cell r="F366">
            <v>0.5</v>
          </cell>
        </row>
        <row r="367">
          <cell r="A367" t="str">
            <v>FMO0000031750</v>
          </cell>
          <cell r="B367"/>
          <cell r="C367" t="str">
            <v>Boitier capteur</v>
          </cell>
          <cell r="D367" t="str">
            <v>TRO1_522.062</v>
          </cell>
          <cell r="E367" t="str">
            <v>C</v>
          </cell>
          <cell r="F367">
            <v>7.03</v>
          </cell>
        </row>
        <row r="368">
          <cell r="A368" t="str">
            <v>FMO0000031948</v>
          </cell>
          <cell r="B368"/>
          <cell r="C368" t="str">
            <v>Plateau de serrage rotor (taillé masse)</v>
          </cell>
          <cell r="D368" t="str">
            <v>TRO0_113.147</v>
          </cell>
          <cell r="E368" t="str">
            <v>00</v>
          </cell>
          <cell r="F368">
            <v>25.5</v>
          </cell>
        </row>
        <row r="369">
          <cell r="A369" t="str">
            <v>FMO0000031998</v>
          </cell>
          <cell r="B369"/>
          <cell r="C369" t="str">
            <v>Déflecteur</v>
          </cell>
          <cell r="D369" t="str">
            <v>TRO3_505.694</v>
          </cell>
          <cell r="E369" t="str">
            <v>B</v>
          </cell>
          <cell r="F369">
            <v>0.95</v>
          </cell>
        </row>
        <row r="370">
          <cell r="A370" t="str">
            <v>FMO0000031999</v>
          </cell>
          <cell r="B370"/>
          <cell r="C370" t="str">
            <v>Couvercle déflecteur</v>
          </cell>
          <cell r="D370" t="str">
            <v>TRO1_507.377</v>
          </cell>
          <cell r="E370" t="str">
            <v>C</v>
          </cell>
          <cell r="F370">
            <v>2.1</v>
          </cell>
        </row>
        <row r="371">
          <cell r="A371" t="str">
            <v>FMO0000032002</v>
          </cell>
          <cell r="B371"/>
          <cell r="C371" t="str">
            <v>Couvercle déflecteur int.</v>
          </cell>
          <cell r="D371" t="str">
            <v>TRO2_507.376</v>
          </cell>
          <cell r="E371" t="str">
            <v>H</v>
          </cell>
          <cell r="F371">
            <v>2.1</v>
          </cell>
        </row>
        <row r="372">
          <cell r="A372" t="str">
            <v>FMO0000032067</v>
          </cell>
          <cell r="B372"/>
          <cell r="C372" t="str">
            <v>Masse équilibrage (Ø30)</v>
          </cell>
          <cell r="D372" t="str">
            <v>272817</v>
          </cell>
          <cell r="E372" t="str">
            <v>00</v>
          </cell>
          <cell r="F372">
            <v>8.0000000000000002E-3</v>
          </cell>
        </row>
        <row r="373">
          <cell r="A373" t="str">
            <v>FMO0000032249</v>
          </cell>
          <cell r="B373"/>
          <cell r="C373" t="str">
            <v>Rondelle d'arrêt</v>
          </cell>
          <cell r="D373" t="str">
            <v>TRO3_594.052</v>
          </cell>
          <cell r="E373" t="str">
            <v>B1</v>
          </cell>
          <cell r="F373">
            <v>1.1499999999999999</v>
          </cell>
        </row>
        <row r="374">
          <cell r="A374" t="str">
            <v>FMO0000034071</v>
          </cell>
          <cell r="B374"/>
          <cell r="C374" t="str">
            <v>Entretoise tube</v>
          </cell>
          <cell r="D374" t="str">
            <v>Ø15xØ9 lg.24</v>
          </cell>
          <cell r="E374" t="str">
            <v>-</v>
          </cell>
          <cell r="F374">
            <v>0</v>
          </cell>
        </row>
        <row r="375">
          <cell r="A375" t="str">
            <v>FMO0000034515 (0-5)</v>
          </cell>
          <cell r="B375"/>
          <cell r="C375" t="str">
            <v>Kit chaudronnerie "CITADIS PMM"</v>
          </cell>
          <cell r="D375" t="str">
            <v>--</v>
          </cell>
          <cell r="E375" t="str">
            <v>--</v>
          </cell>
          <cell r="F375">
            <v>13</v>
          </cell>
        </row>
        <row r="376">
          <cell r="A376" t="str">
            <v>FMO0000034515 (1-5) (FMO0000017640)</v>
          </cell>
          <cell r="B376" t="str">
            <v>FMO0000017640</v>
          </cell>
          <cell r="C376" t="str">
            <v>Borne de masse (831.059) (Ø20)</v>
          </cell>
          <cell r="D376" t="str">
            <v>AT00000021294</v>
          </cell>
          <cell r="E376" t="str">
            <v>B</v>
          </cell>
          <cell r="F376">
            <v>4.0000000000000001E-3</v>
          </cell>
        </row>
        <row r="377">
          <cell r="A377" t="str">
            <v>FMO0000034515 (2-5) (34217)</v>
          </cell>
          <cell r="B377">
            <v>34217</v>
          </cell>
          <cell r="C377" t="str">
            <v>Carcasse (détail)</v>
          </cell>
          <cell r="D377" t="str">
            <v>AT00000021928</v>
          </cell>
          <cell r="E377" t="str">
            <v>A</v>
          </cell>
          <cell r="F377">
            <v>2.3719999999999999</v>
          </cell>
        </row>
        <row r="378">
          <cell r="A378" t="str">
            <v>FMO0000034515 (3-5) (34218)</v>
          </cell>
          <cell r="B378">
            <v>34218</v>
          </cell>
          <cell r="C378" t="str">
            <v>Carcasse (détail) entretoise</v>
          </cell>
          <cell r="D378" t="str">
            <v>AT00000021934</v>
          </cell>
          <cell r="E378" t="str">
            <v>D</v>
          </cell>
          <cell r="F378">
            <v>2.84</v>
          </cell>
        </row>
        <row r="379">
          <cell r="A379" t="str">
            <v>FMO0000034515 (4-5) (34219)</v>
          </cell>
          <cell r="B379">
            <v>34219</v>
          </cell>
          <cell r="C379" t="str">
            <v>Carcasse (détail)</v>
          </cell>
          <cell r="D379" t="str">
            <v>AT00000021936</v>
          </cell>
          <cell r="E379" t="str">
            <v>B</v>
          </cell>
          <cell r="F379">
            <v>3.83</v>
          </cell>
        </row>
        <row r="380">
          <cell r="A380" t="str">
            <v>FMO0000034515 (5-5) (34220)</v>
          </cell>
          <cell r="B380">
            <v>34220</v>
          </cell>
          <cell r="C380" t="str">
            <v>Carcasse (détail) bossage</v>
          </cell>
          <cell r="D380" t="str">
            <v>AT00000037325</v>
          </cell>
          <cell r="E380" t="str">
            <v>B</v>
          </cell>
          <cell r="F380">
            <v>0.30399999999999999</v>
          </cell>
        </row>
        <row r="381">
          <cell r="A381" t="str">
            <v>FMO0000034516 (0-6)</v>
          </cell>
          <cell r="B381"/>
          <cell r="C381" t="str">
            <v>Kit pivoterie "CITADIS PMM" (6LMS1052)</v>
          </cell>
          <cell r="D381" t="str">
            <v>--</v>
          </cell>
          <cell r="E381" t="str">
            <v>--</v>
          </cell>
          <cell r="F381">
            <v>0</v>
          </cell>
        </row>
        <row r="382">
          <cell r="A382" t="str">
            <v>FMO0000034516 (1-6) (AT00000022882)</v>
          </cell>
          <cell r="B382" t="str">
            <v>AT00000022882</v>
          </cell>
          <cell r="C382" t="str">
            <v>Déflecteur</v>
          </cell>
          <cell r="D382" t="str">
            <v>AT00000022882</v>
          </cell>
          <cell r="E382" t="str">
            <v>D</v>
          </cell>
          <cell r="F382">
            <v>0.95</v>
          </cell>
        </row>
        <row r="383">
          <cell r="A383" t="str">
            <v>FMO0000034516 (2-6) (34222)</v>
          </cell>
          <cell r="B383">
            <v>34222</v>
          </cell>
          <cell r="C383" t="str">
            <v>Couvercle déflecteur</v>
          </cell>
          <cell r="D383" t="str">
            <v>AT00000021640</v>
          </cell>
          <cell r="E383" t="str">
            <v>D</v>
          </cell>
          <cell r="F383">
            <v>1</v>
          </cell>
        </row>
        <row r="384">
          <cell r="A384" t="str">
            <v>FMO0000034516 (3-6) (AT00000021194)</v>
          </cell>
          <cell r="B384" t="str">
            <v>AT00000021194</v>
          </cell>
          <cell r="C384" t="str">
            <v>Déflecteur</v>
          </cell>
          <cell r="D384" t="str">
            <v>AT00000021194</v>
          </cell>
          <cell r="E384" t="str">
            <v>E</v>
          </cell>
          <cell r="F384">
            <v>1.3</v>
          </cell>
        </row>
        <row r="385">
          <cell r="A385" t="str">
            <v>FMO0000034516 (4-6) (34225)</v>
          </cell>
          <cell r="B385">
            <v>34225</v>
          </cell>
          <cell r="C385" t="str">
            <v>Déflecteur</v>
          </cell>
          <cell r="D385" t="str">
            <v>AT00000035168</v>
          </cell>
          <cell r="E385" t="str">
            <v>C</v>
          </cell>
          <cell r="F385">
            <v>0.9</v>
          </cell>
        </row>
        <row r="386">
          <cell r="A386" t="str">
            <v>FMO0000034516 (5-6) (AT00000035264)</v>
          </cell>
          <cell r="B386" t="str">
            <v>AT00000035264</v>
          </cell>
          <cell r="C386" t="str">
            <v>Boitier palier C.C.</v>
          </cell>
          <cell r="D386" t="str">
            <v>AT00000035264</v>
          </cell>
          <cell r="E386" t="str">
            <v>F</v>
          </cell>
          <cell r="F386">
            <v>3.8</v>
          </cell>
        </row>
        <row r="387">
          <cell r="A387" t="str">
            <v>FMO0000034516 (6-6) (34227)</v>
          </cell>
          <cell r="B387">
            <v>34227</v>
          </cell>
          <cell r="C387" t="str">
            <v>Boitier palier C.O.C.</v>
          </cell>
          <cell r="D387" t="str">
            <v>AT00000041688</v>
          </cell>
          <cell r="E387" t="str">
            <v>E</v>
          </cell>
          <cell r="F387">
            <v>3.8</v>
          </cell>
        </row>
        <row r="388">
          <cell r="A388" t="str">
            <v>FMO0000034665 (00-14)</v>
          </cell>
          <cell r="B388"/>
          <cell r="C388" t="str">
            <v>Kit pivoterie "CITADIS 302" (4HGA1433)</v>
          </cell>
          <cell r="D388" t="str">
            <v>--</v>
          </cell>
          <cell r="E388" t="str">
            <v>--</v>
          </cell>
          <cell r="F388">
            <v>9</v>
          </cell>
        </row>
        <row r="389">
          <cell r="A389" t="str">
            <v>FMO0000034665 (13-14) (FMO0000029943)</v>
          </cell>
          <cell r="B389" t="str">
            <v>FMO0000029943</v>
          </cell>
          <cell r="C389" t="str">
            <v>Couvercle déflecteur</v>
          </cell>
          <cell r="D389" t="str">
            <v>TRO1_507.336</v>
          </cell>
          <cell r="E389" t="str">
            <v>C</v>
          </cell>
          <cell r="F389">
            <v>3.4</v>
          </cell>
        </row>
        <row r="390">
          <cell r="A390" t="str">
            <v>FMO0000034675 (0-9)</v>
          </cell>
          <cell r="B390"/>
          <cell r="C390" t="str">
            <v>Kit pivoterie "TGV POS"</v>
          </cell>
          <cell r="D390" t="str">
            <v>--</v>
          </cell>
          <cell r="E390" t="str">
            <v>--</v>
          </cell>
          <cell r="F390">
            <v>0</v>
          </cell>
        </row>
        <row r="391">
          <cell r="A391" t="str">
            <v>FMO0000034675 (2-9) (AT00000020461)</v>
          </cell>
          <cell r="B391" t="str">
            <v>AT00000020461</v>
          </cell>
          <cell r="C391" t="str">
            <v>Pièce de contact (830.009) (Ø35)</v>
          </cell>
          <cell r="D391" t="str">
            <v>AT00000020461</v>
          </cell>
          <cell r="E391" t="str">
            <v>B</v>
          </cell>
          <cell r="F391">
            <v>0.02</v>
          </cell>
        </row>
        <row r="392">
          <cell r="A392" t="str">
            <v>FMO0000034675 (3-9) (29736)</v>
          </cell>
          <cell r="B392">
            <v>29736</v>
          </cell>
          <cell r="C392" t="str">
            <v>Déflecteur fixe</v>
          </cell>
          <cell r="D392" t="str">
            <v>TRO2_505.641</v>
          </cell>
          <cell r="E392" t="str">
            <v>A</v>
          </cell>
          <cell r="F392">
            <v>0.7</v>
          </cell>
        </row>
        <row r="393">
          <cell r="A393" t="str">
            <v>FMO0000034675 (8-9) (FMO0000032074)</v>
          </cell>
          <cell r="B393" t="str">
            <v>FMO0000032074</v>
          </cell>
          <cell r="C393" t="str">
            <v>Couvercle déflecteur</v>
          </cell>
          <cell r="D393" t="str">
            <v>TRO1_507.390</v>
          </cell>
          <cell r="E393" t="str">
            <v>C</v>
          </cell>
          <cell r="F393">
            <v>14</v>
          </cell>
        </row>
        <row r="394">
          <cell r="A394" t="str">
            <v>FMO0000034681 (0-8)</v>
          </cell>
          <cell r="B394"/>
          <cell r="C394" t="str">
            <v>Kit pivoterie "MP05"</v>
          </cell>
          <cell r="D394" t="str">
            <v>--</v>
          </cell>
          <cell r="E394" t="str">
            <v>--</v>
          </cell>
          <cell r="F394">
            <v>0</v>
          </cell>
        </row>
        <row r="395">
          <cell r="A395" t="str">
            <v>FMO0000034681 (1-8) (5037)</v>
          </cell>
          <cell r="B395">
            <v>5037</v>
          </cell>
          <cell r="C395" t="str">
            <v>Déflecteur</v>
          </cell>
          <cell r="D395" t="str">
            <v>AT00000009125</v>
          </cell>
          <cell r="E395" t="str">
            <v>C</v>
          </cell>
          <cell r="F395">
            <v>0.32</v>
          </cell>
        </row>
        <row r="396">
          <cell r="A396" t="str">
            <v>FMO0000034681 (2-8) (5033)</v>
          </cell>
          <cell r="B396">
            <v>5033</v>
          </cell>
          <cell r="C396" t="str">
            <v>Déflecteur</v>
          </cell>
          <cell r="D396" t="str">
            <v>AT00000009126</v>
          </cell>
          <cell r="E396" t="str">
            <v>C</v>
          </cell>
          <cell r="F396">
            <v>1</v>
          </cell>
        </row>
        <row r="397">
          <cell r="A397" t="str">
            <v>FMO0000034681 (3-8) (AT00000009138)</v>
          </cell>
          <cell r="B397" t="str">
            <v>AT00000009138</v>
          </cell>
          <cell r="C397" t="str">
            <v>Couvercle déflecteur</v>
          </cell>
          <cell r="D397" t="str">
            <v>AT00000009138</v>
          </cell>
          <cell r="E397" t="str">
            <v>C</v>
          </cell>
          <cell r="F397">
            <v>2.65</v>
          </cell>
        </row>
        <row r="398">
          <cell r="A398" t="str">
            <v>FMO0000034681 (4-8) (5101)</v>
          </cell>
          <cell r="B398">
            <v>5101</v>
          </cell>
          <cell r="C398" t="str">
            <v>Déflecteur</v>
          </cell>
          <cell r="D398" t="str">
            <v>AT00000008574</v>
          </cell>
          <cell r="E398" t="str">
            <v>D</v>
          </cell>
          <cell r="F398">
            <v>1.48</v>
          </cell>
        </row>
        <row r="399">
          <cell r="A399" t="str">
            <v>FMO0000034681 (5-8) (AT00000023489)</v>
          </cell>
          <cell r="B399" t="str">
            <v>AT00000023489</v>
          </cell>
          <cell r="C399" t="str">
            <v>Couvercle déflecteur</v>
          </cell>
          <cell r="D399" t="str">
            <v>AT00000023489</v>
          </cell>
          <cell r="E399" t="str">
            <v>C</v>
          </cell>
          <cell r="F399">
            <v>7.2</v>
          </cell>
        </row>
        <row r="400">
          <cell r="A400" t="str">
            <v>FMO0000034681 (6-8) (5032)</v>
          </cell>
          <cell r="B400">
            <v>5032</v>
          </cell>
          <cell r="C400" t="str">
            <v>Déflecteur</v>
          </cell>
          <cell r="D400" t="str">
            <v>AT00000008560</v>
          </cell>
          <cell r="E400" t="str">
            <v>D</v>
          </cell>
          <cell r="F400">
            <v>1.67</v>
          </cell>
        </row>
        <row r="401">
          <cell r="A401" t="str">
            <v>FMO0000034681 (7-8) (5102)</v>
          </cell>
          <cell r="B401">
            <v>5102</v>
          </cell>
          <cell r="C401" t="str">
            <v>Déflecteur</v>
          </cell>
          <cell r="D401" t="str">
            <v>AT00000008568</v>
          </cell>
          <cell r="E401" t="str">
            <v>B</v>
          </cell>
          <cell r="F401">
            <v>2.2999999999999998</v>
          </cell>
        </row>
        <row r="402">
          <cell r="A402" t="str">
            <v>FMO0000034681 (8-8) (5100)</v>
          </cell>
          <cell r="B402">
            <v>5100</v>
          </cell>
          <cell r="C402" t="str">
            <v>Déflecteur</v>
          </cell>
          <cell r="D402" t="str">
            <v>AT00000008566</v>
          </cell>
          <cell r="E402" t="str">
            <v>C</v>
          </cell>
          <cell r="F402">
            <v>0.72399999999999998</v>
          </cell>
        </row>
        <row r="403">
          <cell r="A403" t="str">
            <v>FMO0000034682 (0-4)</v>
          </cell>
          <cell r="B403"/>
          <cell r="C403" t="str">
            <v>Kit chaudronnerie "MP05"</v>
          </cell>
          <cell r="D403" t="str">
            <v>--</v>
          </cell>
          <cell r="E403" t="str">
            <v>--</v>
          </cell>
          <cell r="F403">
            <v>0</v>
          </cell>
        </row>
        <row r="404">
          <cell r="A404" t="str">
            <v>FMO0000034682 (1-4) (AT00000008688)</v>
          </cell>
          <cell r="B404" t="str">
            <v>AT00000008688</v>
          </cell>
          <cell r="C404" t="str">
            <v>Borne (802.118)</v>
          </cell>
          <cell r="D404" t="str">
            <v>AT00000008688</v>
          </cell>
          <cell r="E404" t="str">
            <v>C</v>
          </cell>
          <cell r="F404">
            <v>0.32</v>
          </cell>
        </row>
        <row r="405">
          <cell r="A405" t="str">
            <v>FMO0000034682 (2-4) (AT00000008682)</v>
          </cell>
          <cell r="B405" t="str">
            <v>AT00000008682</v>
          </cell>
          <cell r="C405" t="str">
            <v>Carcasse (détail) nervure (375.389)</v>
          </cell>
          <cell r="D405" t="str">
            <v>AT00000008682</v>
          </cell>
          <cell r="E405" t="str">
            <v>C</v>
          </cell>
          <cell r="F405">
            <v>3.3</v>
          </cell>
        </row>
        <row r="406">
          <cell r="A406" t="str">
            <v>FMO0000034682 (3-4) (5090)</v>
          </cell>
          <cell r="B406">
            <v>5090</v>
          </cell>
          <cell r="C406" t="str">
            <v>Elmt carcasse (détail) support BàB</v>
          </cell>
          <cell r="D406" t="str">
            <v>AT00000008686</v>
          </cell>
          <cell r="E406" t="str">
            <v>D</v>
          </cell>
          <cell r="F406">
            <v>7</v>
          </cell>
        </row>
        <row r="407">
          <cell r="A407" t="str">
            <v>FMO0000034682 (4-4) (FMO0000021887) (1)</v>
          </cell>
          <cell r="B407" t="str">
            <v>FMO0000021887</v>
          </cell>
          <cell r="C407" t="str">
            <v>Elmt carcasse (détail) joue (363.066)</v>
          </cell>
          <cell r="D407" t="str">
            <v>AT00000008684</v>
          </cell>
          <cell r="E407" t="str">
            <v>B</v>
          </cell>
          <cell r="F407">
            <v>46</v>
          </cell>
        </row>
        <row r="408">
          <cell r="A408" t="str">
            <v>FMO0000034682 (4-4) (FMO0000021887) (1.1)</v>
          </cell>
          <cell r="B408" t="str">
            <v>FMO0000021887</v>
          </cell>
          <cell r="C408" t="str">
            <v>Vis H</v>
          </cell>
          <cell r="D408" t="str">
            <v>--</v>
          </cell>
          <cell r="E408" t="str">
            <v>--</v>
          </cell>
          <cell r="F408">
            <v>0</v>
          </cell>
        </row>
        <row r="409">
          <cell r="A409" t="str">
            <v>FMO0000034683 (0-7)</v>
          </cell>
          <cell r="B409"/>
          <cell r="C409" t="str">
            <v>Kit pivoterie "BARCELONE L9"</v>
          </cell>
          <cell r="D409" t="str">
            <v>--</v>
          </cell>
          <cell r="E409" t="str">
            <v>--</v>
          </cell>
          <cell r="F409">
            <v>13</v>
          </cell>
        </row>
        <row r="410">
          <cell r="A410" t="str">
            <v>FMO0000034683 (1-7) (FMO0000023670)</v>
          </cell>
          <cell r="B410" t="str">
            <v>FMO0000023670</v>
          </cell>
          <cell r="C410" t="str">
            <v>Bague entretoise</v>
          </cell>
          <cell r="D410" t="str">
            <v>TRO3_505.532</v>
          </cell>
          <cell r="E410" t="str">
            <v>01</v>
          </cell>
          <cell r="F410">
            <v>0.48</v>
          </cell>
        </row>
        <row r="411">
          <cell r="A411" t="str">
            <v>FMO0000034683 (2-7) (FMO0000027031)</v>
          </cell>
          <cell r="B411" t="str">
            <v>FMO0000027031</v>
          </cell>
          <cell r="C411" t="str">
            <v>Rondelle butée</v>
          </cell>
          <cell r="D411" t="str">
            <v>TRO2_513.098</v>
          </cell>
          <cell r="E411" t="str">
            <v>03</v>
          </cell>
          <cell r="F411">
            <v>0.6</v>
          </cell>
        </row>
        <row r="412">
          <cell r="A412" t="str">
            <v>FMO0000034683 (3-7) (FMO0000031998)</v>
          </cell>
          <cell r="B412" t="str">
            <v>FMO0000031998</v>
          </cell>
          <cell r="C412" t="str">
            <v>Déflecteur</v>
          </cell>
          <cell r="D412" t="str">
            <v>TRO3_505.694</v>
          </cell>
          <cell r="E412" t="str">
            <v>B</v>
          </cell>
          <cell r="F412">
            <v>0.95</v>
          </cell>
        </row>
        <row r="413">
          <cell r="A413" t="str">
            <v>FMO0000034683 (4-7) (FMO0000032000)</v>
          </cell>
          <cell r="B413" t="str">
            <v>FMO0000032000</v>
          </cell>
          <cell r="C413" t="str">
            <v>Couvercle déflecteur</v>
          </cell>
          <cell r="D413" t="str">
            <v>TRO1_507.378</v>
          </cell>
          <cell r="E413" t="str">
            <v>G</v>
          </cell>
          <cell r="F413">
            <v>1.9</v>
          </cell>
        </row>
        <row r="414">
          <cell r="A414" t="str">
            <v>FMO0000034683 (5-7) (FMO0000032001)</v>
          </cell>
          <cell r="B414" t="str">
            <v>FMO0000032001</v>
          </cell>
          <cell r="C414" t="str">
            <v>Couvercle déflecteur int.</v>
          </cell>
          <cell r="D414" t="str">
            <v>TRO2_507.375</v>
          </cell>
          <cell r="E414" t="str">
            <v>G</v>
          </cell>
          <cell r="F414">
            <v>2.1</v>
          </cell>
        </row>
        <row r="415">
          <cell r="A415" t="str">
            <v>FMO0000034683 (6-7) (FMO0000032002)</v>
          </cell>
          <cell r="B415" t="str">
            <v>FMO0000032002</v>
          </cell>
          <cell r="C415" t="str">
            <v>Couvercle déflecteur int.</v>
          </cell>
          <cell r="D415" t="str">
            <v>TRO2_507.376</v>
          </cell>
          <cell r="E415" t="str">
            <v>H</v>
          </cell>
          <cell r="F415">
            <v>2.1</v>
          </cell>
        </row>
        <row r="416">
          <cell r="A416" t="str">
            <v>FMO0000034683 (7-7) (FMO0000032079)</v>
          </cell>
          <cell r="B416" t="str">
            <v>FMO0000032079</v>
          </cell>
          <cell r="C416" t="str">
            <v>Couvercle déflecteur</v>
          </cell>
          <cell r="D416" t="str">
            <v>TRO1_507.386</v>
          </cell>
          <cell r="E416" t="str">
            <v>D</v>
          </cell>
          <cell r="F416">
            <v>1.9</v>
          </cell>
        </row>
        <row r="417">
          <cell r="A417" t="str">
            <v>FMO0000034684 (0-4)</v>
          </cell>
          <cell r="B417"/>
          <cell r="C417" t="str">
            <v>Kit chaudronnerie "BARCELONE L9"</v>
          </cell>
          <cell r="D417" t="str">
            <v>--</v>
          </cell>
          <cell r="E417" t="str">
            <v>--</v>
          </cell>
          <cell r="F417">
            <v>8.5</v>
          </cell>
        </row>
        <row r="418">
          <cell r="A418" t="str">
            <v>FMO0000034684 (1-4) (FMO0000009596)</v>
          </cell>
          <cell r="B418" t="str">
            <v>FMO0000009596</v>
          </cell>
          <cell r="C418" t="str">
            <v>Borne de mise à la terre (Ø30)</v>
          </cell>
          <cell r="D418" t="str">
            <v>2010S1352</v>
          </cell>
          <cell r="E418" t="str">
            <v>E</v>
          </cell>
          <cell r="F418">
            <v>0.11</v>
          </cell>
        </row>
        <row r="419">
          <cell r="A419" t="str">
            <v>FMO0000034684 (2-4) (FMO0000026568)</v>
          </cell>
          <cell r="B419" t="str">
            <v>FMO0000026568</v>
          </cell>
          <cell r="C419" t="str">
            <v>Carcasse (détail)</v>
          </cell>
          <cell r="D419" t="str">
            <v>TRO3_375.901</v>
          </cell>
          <cell r="E419" t="str">
            <v>B</v>
          </cell>
          <cell r="F419">
            <v>0.8</v>
          </cell>
        </row>
        <row r="420">
          <cell r="A420" t="str">
            <v>FMO0000034684 (3-4) (FMO0000027779)</v>
          </cell>
          <cell r="B420" t="str">
            <v>FMO0000027779</v>
          </cell>
          <cell r="C420" t="str">
            <v>Carcasse (détail) entretoise</v>
          </cell>
          <cell r="D420" t="str">
            <v>TRO3_377.007</v>
          </cell>
          <cell r="E420" t="str">
            <v>C</v>
          </cell>
          <cell r="F420">
            <v>1.6</v>
          </cell>
        </row>
        <row r="421">
          <cell r="A421" t="str">
            <v>FMO0000034684 (4-4) (FMO0000027782)</v>
          </cell>
          <cell r="B421" t="str">
            <v>FMO0000027782</v>
          </cell>
          <cell r="C421" t="str">
            <v>Carcasse (détail) couvercle</v>
          </cell>
          <cell r="D421" t="str">
            <v>TRO3_375.932</v>
          </cell>
          <cell r="E421" t="str">
            <v>A</v>
          </cell>
          <cell r="F421">
            <v>0.9</v>
          </cell>
        </row>
        <row r="422">
          <cell r="A422" t="str">
            <v>FMO0000034685 (0-7)</v>
          </cell>
          <cell r="B422"/>
          <cell r="C422" t="str">
            <v>Kit pivoterie (6LCA2560)</v>
          </cell>
          <cell r="D422" t="str">
            <v>--</v>
          </cell>
          <cell r="E422" t="str">
            <v>--</v>
          </cell>
          <cell r="F422">
            <v>16</v>
          </cell>
        </row>
        <row r="423">
          <cell r="A423" t="str">
            <v>FMO0000034685 (1-7) (FMO0000031807)</v>
          </cell>
          <cell r="B423" t="str">
            <v>FMO0000031807</v>
          </cell>
          <cell r="C423" t="str">
            <v>Déflecteur</v>
          </cell>
          <cell r="D423" t="str">
            <v>TRO3_505.685</v>
          </cell>
          <cell r="E423" t="str">
            <v>B</v>
          </cell>
          <cell r="F423">
            <v>1</v>
          </cell>
        </row>
        <row r="424">
          <cell r="A424" t="str">
            <v>FMO0000034685 (2-7) (FMO0000031808)</v>
          </cell>
          <cell r="B424" t="str">
            <v>FMO0000031808</v>
          </cell>
          <cell r="C424" t="str">
            <v>Déflecteur</v>
          </cell>
          <cell r="D424" t="str">
            <v>TRO2_505.687</v>
          </cell>
          <cell r="E424" t="str">
            <v>A</v>
          </cell>
          <cell r="F424">
            <v>3</v>
          </cell>
        </row>
        <row r="425">
          <cell r="A425" t="str">
            <v>FMO0000034685 (3-7) (FMO0000031810)</v>
          </cell>
          <cell r="B425" t="str">
            <v>FMO0000031810</v>
          </cell>
          <cell r="C425" t="str">
            <v>Déflecteur butée</v>
          </cell>
          <cell r="D425" t="str">
            <v>TRO2_505.690</v>
          </cell>
          <cell r="E425" t="str">
            <v>D</v>
          </cell>
          <cell r="F425">
            <v>2.8</v>
          </cell>
        </row>
        <row r="426">
          <cell r="A426" t="str">
            <v>FMO0000034685 (4-7) (FMO0000031811)</v>
          </cell>
          <cell r="B426" t="str">
            <v>FMO0000031811</v>
          </cell>
          <cell r="C426" t="str">
            <v>Couvercle déflecteur int.</v>
          </cell>
          <cell r="D426" t="str">
            <v>TRO2_507.373</v>
          </cell>
          <cell r="E426" t="str">
            <v>A</v>
          </cell>
          <cell r="F426">
            <v>1.8</v>
          </cell>
        </row>
        <row r="427">
          <cell r="A427" t="str">
            <v>FMO0000034685 (5-7) (FMO0000031814)</v>
          </cell>
          <cell r="B427" t="str">
            <v>FMO0000031814</v>
          </cell>
          <cell r="C427" t="str">
            <v>Déflecteur</v>
          </cell>
          <cell r="D427" t="str">
            <v>TRO2_505.686</v>
          </cell>
          <cell r="E427" t="str">
            <v>B</v>
          </cell>
          <cell r="F427">
            <v>3.7</v>
          </cell>
        </row>
        <row r="428">
          <cell r="A428" t="str">
            <v>FMO0000034685 (6-7) (FMO0000031815)</v>
          </cell>
          <cell r="B428" t="str">
            <v>FMO0000031815</v>
          </cell>
          <cell r="C428" t="str">
            <v>Couvercle déflecteur ext.</v>
          </cell>
          <cell r="D428" t="str">
            <v>TRO2_507.374</v>
          </cell>
          <cell r="E428" t="str">
            <v>C</v>
          </cell>
          <cell r="F428">
            <v>2.2999999999999998</v>
          </cell>
        </row>
        <row r="429">
          <cell r="A429" t="str">
            <v>FMO0000034685 (7-7) (FMO0000031849)</v>
          </cell>
          <cell r="B429" t="str">
            <v>FMO0000031849</v>
          </cell>
          <cell r="C429" t="str">
            <v>Déflecteur</v>
          </cell>
          <cell r="D429" t="str">
            <v>TRO3_505.688</v>
          </cell>
          <cell r="E429" t="str">
            <v>B</v>
          </cell>
          <cell r="F429">
            <v>1.24</v>
          </cell>
        </row>
        <row r="430">
          <cell r="A430" t="str">
            <v>FMO0000034686 (0-6)</v>
          </cell>
          <cell r="B430"/>
          <cell r="C430" t="str">
            <v>Kit chaudronnerie "CERCANIAS" (6LCA2560)</v>
          </cell>
          <cell r="D430" t="str">
            <v>--</v>
          </cell>
          <cell r="E430" t="str">
            <v>--</v>
          </cell>
          <cell r="F430">
            <v>30</v>
          </cell>
        </row>
        <row r="431">
          <cell r="A431" t="str">
            <v>FMO0000034686 (1-6) (AT00000020172)</v>
          </cell>
          <cell r="B431" t="str">
            <v>AT00000020172</v>
          </cell>
          <cell r="C431" t="str">
            <v>Borne de masse</v>
          </cell>
          <cell r="D431" t="str">
            <v>AT00000020172</v>
          </cell>
          <cell r="E431" t="str">
            <v>A</v>
          </cell>
          <cell r="F431">
            <v>0.18</v>
          </cell>
        </row>
        <row r="432">
          <cell r="A432" t="str">
            <v>FMO0000034686 (2-6) (FMO0000032015)</v>
          </cell>
          <cell r="B432" t="str">
            <v>FMO0000032015</v>
          </cell>
          <cell r="C432" t="str">
            <v>Carcasse (détail) barreau</v>
          </cell>
          <cell r="D432" t="str">
            <v>TRO2_377.076</v>
          </cell>
          <cell r="E432" t="str">
            <v>C</v>
          </cell>
          <cell r="F432">
            <v>4.0999999999999996</v>
          </cell>
        </row>
        <row r="433">
          <cell r="A433" t="str">
            <v>FMO0000034686 (3-6) (FMO0000032016)</v>
          </cell>
          <cell r="B433" t="str">
            <v>FMO0000032016</v>
          </cell>
          <cell r="C433" t="str">
            <v>Carcasse (détail) support bride</v>
          </cell>
          <cell r="D433" t="str">
            <v>TRO3_378.062</v>
          </cell>
          <cell r="E433" t="str">
            <v>B</v>
          </cell>
          <cell r="F433">
            <v>0.6</v>
          </cell>
        </row>
        <row r="434">
          <cell r="A434" t="str">
            <v>FMO0000034686 (4-6) (FMO0000032017)</v>
          </cell>
          <cell r="B434" t="str">
            <v>FMO0000032017</v>
          </cell>
          <cell r="C434" t="str">
            <v>Carcasse (détail) support bride</v>
          </cell>
          <cell r="D434" t="str">
            <v>TRO2_378.061</v>
          </cell>
          <cell r="E434" t="str">
            <v>B</v>
          </cell>
          <cell r="F434">
            <v>0.6</v>
          </cell>
        </row>
        <row r="435">
          <cell r="A435" t="str">
            <v>FMO0000034686 (5-6) (FMO0000031651)</v>
          </cell>
          <cell r="B435" t="str">
            <v>FMO0000031651</v>
          </cell>
          <cell r="C435" t="str">
            <v>Carcasse (détail) entretoise</v>
          </cell>
          <cell r="D435" t="str">
            <v>TRO2_377.073</v>
          </cell>
          <cell r="E435" t="str">
            <v>C</v>
          </cell>
          <cell r="F435">
            <v>5.3</v>
          </cell>
        </row>
        <row r="436">
          <cell r="A436" t="str">
            <v>FMO0000034686 (6-6) (FMO0000032014)</v>
          </cell>
          <cell r="B436" t="str">
            <v>FMO0000032014</v>
          </cell>
          <cell r="C436" t="str">
            <v>Carcasse (détail) entretoise</v>
          </cell>
          <cell r="D436" t="str">
            <v>TRO2_377.075</v>
          </cell>
          <cell r="E436" t="str">
            <v>C</v>
          </cell>
          <cell r="F436">
            <v>4.5999999999999996</v>
          </cell>
        </row>
        <row r="437">
          <cell r="A437" t="str">
            <v>FMO0000034687 (0-8)</v>
          </cell>
          <cell r="B437"/>
          <cell r="C437" t="str">
            <v>Kit pivoterie "MF2000"</v>
          </cell>
          <cell r="D437" t="str">
            <v>--</v>
          </cell>
          <cell r="E437" t="str">
            <v>--</v>
          </cell>
          <cell r="F437">
            <v>14.3</v>
          </cell>
        </row>
        <row r="438">
          <cell r="A438" t="str">
            <v>FMO0000034687 (1-8) (FMO0000031420)</v>
          </cell>
          <cell r="B438" t="str">
            <v>FMO0000031420</v>
          </cell>
          <cell r="C438" t="str">
            <v>Déflecteur tournant</v>
          </cell>
          <cell r="D438" t="str">
            <v>TRO3_505.677</v>
          </cell>
          <cell r="E438" t="str">
            <v>D</v>
          </cell>
          <cell r="F438">
            <v>0.65</v>
          </cell>
        </row>
        <row r="439">
          <cell r="A439" t="str">
            <v>FMO0000034687 (2-8) (FMO0000033036)</v>
          </cell>
          <cell r="B439" t="str">
            <v>FMO0000033036</v>
          </cell>
          <cell r="C439" t="str">
            <v>Couvercle déflecteur</v>
          </cell>
          <cell r="D439" t="str">
            <v>TRO2_507.403</v>
          </cell>
          <cell r="E439" t="str">
            <v>B</v>
          </cell>
          <cell r="F439">
            <v>2.0499999999999998</v>
          </cell>
        </row>
        <row r="440">
          <cell r="A440" t="str">
            <v>FMO0000034687 (3-8) (FMO0000033039)</v>
          </cell>
          <cell r="B440" t="str">
            <v>FMO0000033039</v>
          </cell>
          <cell r="C440" t="str">
            <v>Couvercle déflecteur</v>
          </cell>
          <cell r="D440" t="str">
            <v>TRO2_507.400</v>
          </cell>
          <cell r="E440" t="str">
            <v>B</v>
          </cell>
          <cell r="F440">
            <v>1.7</v>
          </cell>
        </row>
        <row r="441">
          <cell r="A441" t="str">
            <v>FMO0000034687 (4-8) (FMO0000029290)</v>
          </cell>
          <cell r="B441" t="str">
            <v>FMO0000029290</v>
          </cell>
          <cell r="C441" t="str">
            <v>Moyeu de ventilateur</v>
          </cell>
          <cell r="D441" t="str">
            <v>TRO2_135.049</v>
          </cell>
          <cell r="E441" t="str">
            <v>D</v>
          </cell>
          <cell r="F441">
            <v>2.7</v>
          </cell>
        </row>
        <row r="442">
          <cell r="A442" t="str">
            <v>FMO0000034687 (5-8) (FMO0000031421)</v>
          </cell>
          <cell r="B442" t="str">
            <v>FMO0000031421</v>
          </cell>
          <cell r="C442" t="str">
            <v>Déflecteur tournant</v>
          </cell>
          <cell r="D442" t="str">
            <v>TRO3_505.678</v>
          </cell>
          <cell r="E442" t="str">
            <v>C</v>
          </cell>
          <cell r="F442">
            <v>0.85</v>
          </cell>
        </row>
        <row r="443">
          <cell r="A443" t="str">
            <v>FMO0000034687 (6-8) (FMO0000033038)</v>
          </cell>
          <cell r="B443" t="str">
            <v>FMO0000033038</v>
          </cell>
          <cell r="C443" t="str">
            <v>Couvercle déflecteur</v>
          </cell>
          <cell r="D443" t="str">
            <v>TRO2_507.401</v>
          </cell>
          <cell r="E443" t="str">
            <v>C</v>
          </cell>
          <cell r="F443">
            <v>2.0499999999999998</v>
          </cell>
        </row>
        <row r="444">
          <cell r="A444" t="str">
            <v>FMO0000034687 (7-8) (FMO0000033040)</v>
          </cell>
          <cell r="B444" t="str">
            <v>FMO0000033040</v>
          </cell>
          <cell r="C444" t="str">
            <v>Couvercle déflecteur</v>
          </cell>
          <cell r="D444" t="str">
            <v>TRO2_507.402</v>
          </cell>
          <cell r="E444" t="str">
            <v>C</v>
          </cell>
          <cell r="F444">
            <v>1.7</v>
          </cell>
        </row>
        <row r="445">
          <cell r="A445" t="str">
            <v>FMO0000034687 (8-8) (FMO0000029291)</v>
          </cell>
          <cell r="B445" t="str">
            <v>FMO0000029291</v>
          </cell>
          <cell r="C445" t="str">
            <v>Rondelle</v>
          </cell>
          <cell r="D445" t="str">
            <v>TRO3_513.110</v>
          </cell>
          <cell r="E445" t="str">
            <v>B</v>
          </cell>
          <cell r="F445">
            <v>0.56999999999999995</v>
          </cell>
        </row>
        <row r="446">
          <cell r="A446" t="str">
            <v>FMO0000034688 (0-8)</v>
          </cell>
          <cell r="B446"/>
          <cell r="C446" t="str">
            <v>Kit chaudronnerie "MF2000"</v>
          </cell>
          <cell r="D446" t="str">
            <v>--</v>
          </cell>
          <cell r="E446" t="str">
            <v>--</v>
          </cell>
          <cell r="F446">
            <v>77</v>
          </cell>
        </row>
        <row r="447">
          <cell r="A447" t="str">
            <v>FMO0000034688 (1-8) (FMO0000028857)</v>
          </cell>
          <cell r="B447" t="str">
            <v>FMO0000028857</v>
          </cell>
          <cell r="C447" t="str">
            <v>Carcasse (détail) plateau de serrage</v>
          </cell>
          <cell r="D447" t="str">
            <v>TRO0_377.018</v>
          </cell>
          <cell r="E447" t="str">
            <v>D</v>
          </cell>
          <cell r="F447">
            <v>28.4</v>
          </cell>
        </row>
        <row r="448">
          <cell r="A448" t="str">
            <v>FMO0000034688 (2-8) (FMO0000028860)</v>
          </cell>
          <cell r="B448" t="str">
            <v>FMO0000028860</v>
          </cell>
          <cell r="C448" t="str">
            <v>Carcasse (détail) plateau de serrage</v>
          </cell>
          <cell r="D448" t="str">
            <v>TRO0_377.017</v>
          </cell>
          <cell r="E448" t="str">
            <v>G</v>
          </cell>
          <cell r="F448">
            <v>27.6</v>
          </cell>
        </row>
        <row r="449">
          <cell r="A449" t="str">
            <v>FMO0000034688 (3-8) (FMO0000028863)</v>
          </cell>
          <cell r="B449" t="str">
            <v>FMO0000028863</v>
          </cell>
          <cell r="C449" t="str">
            <v>Carcasse (détail) entretoise</v>
          </cell>
          <cell r="D449" t="str">
            <v>TRO3_377.019</v>
          </cell>
          <cell r="E449" t="str">
            <v>E</v>
          </cell>
          <cell r="F449">
            <v>3.25</v>
          </cell>
        </row>
        <row r="450">
          <cell r="A450" t="str">
            <v>FMO0000034688 (4-8) (FMO0000028864)</v>
          </cell>
          <cell r="B450" t="str">
            <v>FMO0000028864</v>
          </cell>
          <cell r="C450" t="str">
            <v>Carcasse (détail) entretoise sup.</v>
          </cell>
          <cell r="D450" t="str">
            <v>TRO1_377.020</v>
          </cell>
          <cell r="E450" t="str">
            <v>C</v>
          </cell>
          <cell r="F450">
            <v>6</v>
          </cell>
        </row>
        <row r="451">
          <cell r="A451" t="str">
            <v>FMO0000034688 (4-8) (FMO0000028864) Oxy</v>
          </cell>
          <cell r="B451" t="str">
            <v>FMO0000028864</v>
          </cell>
          <cell r="C451" t="str">
            <v>Carcasse (détail) entretoise sup. (oxy)</v>
          </cell>
          <cell r="D451" t="str">
            <v>TRO1_377.020</v>
          </cell>
          <cell r="E451" t="str">
            <v>C</v>
          </cell>
          <cell r="F451">
            <v>6</v>
          </cell>
        </row>
        <row r="452">
          <cell r="A452" t="str">
            <v>FMO0000034688 (5-8) (FMO0000028865)</v>
          </cell>
          <cell r="B452" t="str">
            <v>FMO0000028865</v>
          </cell>
          <cell r="C452" t="str">
            <v>Carcasse (détail) entretoise inf.</v>
          </cell>
          <cell r="D452" t="str">
            <v>TRO1_377.021</v>
          </cell>
          <cell r="E452" t="str">
            <v>C</v>
          </cell>
          <cell r="F452">
            <v>5.12</v>
          </cell>
        </row>
        <row r="453">
          <cell r="A453" t="str">
            <v>FMO0000034688 (5-8) (FMO0000028865) Oxy</v>
          </cell>
          <cell r="B453" t="str">
            <v>FMO0000028865</v>
          </cell>
          <cell r="C453" t="str">
            <v>Carcasse (détail) entretoise inf. (oxy)</v>
          </cell>
          <cell r="D453" t="str">
            <v>TRO3_377.021</v>
          </cell>
          <cell r="E453" t="str">
            <v>C</v>
          </cell>
          <cell r="F453">
            <v>5.12</v>
          </cell>
        </row>
        <row r="454">
          <cell r="A454" t="str">
            <v>FMO0000034688 (6-8) (FMO0000028868)</v>
          </cell>
          <cell r="B454" t="str">
            <v>FMO0000028868</v>
          </cell>
          <cell r="C454" t="str">
            <v>Carcasse (détail) support B.A.B.</v>
          </cell>
          <cell r="D454" t="str">
            <v>TRO3_377.022</v>
          </cell>
          <cell r="E454" t="str">
            <v>B</v>
          </cell>
          <cell r="F454">
            <v>1.73</v>
          </cell>
        </row>
        <row r="455">
          <cell r="A455" t="str">
            <v>FMO0000034688 (7-8) (FMO0000028877)</v>
          </cell>
          <cell r="B455" t="str">
            <v>FMO0000028877</v>
          </cell>
          <cell r="C455" t="str">
            <v>Borne de masse</v>
          </cell>
          <cell r="D455" t="str">
            <v>TRO3_831.072</v>
          </cell>
          <cell r="E455" t="str">
            <v>A</v>
          </cell>
          <cell r="F455">
            <v>0.35</v>
          </cell>
        </row>
        <row r="456">
          <cell r="A456" t="str">
            <v>FMO0000034688 (8-8) (FMO0000028869)</v>
          </cell>
          <cell r="B456" t="str">
            <v>FMO0000028869</v>
          </cell>
          <cell r="C456" t="str">
            <v>Carcasse (détail) support bride</v>
          </cell>
          <cell r="D456" t="str">
            <v>TRO3_377.031</v>
          </cell>
          <cell r="E456" t="str">
            <v>C</v>
          </cell>
          <cell r="F456">
            <v>0.67</v>
          </cell>
        </row>
        <row r="457">
          <cell r="A457" t="str">
            <v>FMO0000034689 (0-7)</v>
          </cell>
          <cell r="B457"/>
          <cell r="C457" t="str">
            <v>Kit pivoterie "VALENCE"</v>
          </cell>
          <cell r="D457" t="str">
            <v>--</v>
          </cell>
          <cell r="E457" t="str">
            <v>--</v>
          </cell>
          <cell r="F457">
            <v>9.85</v>
          </cell>
        </row>
        <row r="458">
          <cell r="A458" t="str">
            <v>FMO0000034689 (1-7) (FMO0000010295)</v>
          </cell>
          <cell r="B458" t="str">
            <v>FMO0000010295</v>
          </cell>
          <cell r="C458" t="str">
            <v>Couvercle déflecteur</v>
          </cell>
          <cell r="D458" t="str">
            <v>TRO1_507.189</v>
          </cell>
          <cell r="E458" t="str">
            <v>05</v>
          </cell>
          <cell r="F458">
            <v>2.9</v>
          </cell>
        </row>
        <row r="459">
          <cell r="A459" t="str">
            <v>FMO0000034689 (2-7) (FMO0000010296)</v>
          </cell>
          <cell r="B459" t="str">
            <v>FMO0000010296</v>
          </cell>
          <cell r="C459" t="str">
            <v>Disque d'arrêt</v>
          </cell>
          <cell r="D459" t="str">
            <v>TRO2_594.038</v>
          </cell>
          <cell r="E459" t="str">
            <v>--</v>
          </cell>
          <cell r="F459">
            <v>0.95</v>
          </cell>
        </row>
        <row r="460">
          <cell r="A460" t="str">
            <v>FMO0000034689 (3-7) (FMO0000010297)</v>
          </cell>
          <cell r="B460" t="str">
            <v>FMO0000010297</v>
          </cell>
          <cell r="C460" t="str">
            <v>Couvercle déflecteur</v>
          </cell>
          <cell r="D460" t="str">
            <v>TRO1_507.188</v>
          </cell>
          <cell r="E460" t="str">
            <v>04</v>
          </cell>
          <cell r="F460">
            <v>2.7</v>
          </cell>
        </row>
        <row r="461">
          <cell r="A461" t="str">
            <v>FMO0000034689 (4-7) (FMO0000010298)</v>
          </cell>
          <cell r="B461" t="str">
            <v>FMO0000010298</v>
          </cell>
          <cell r="C461" t="str">
            <v>Déflecteur</v>
          </cell>
          <cell r="D461" t="str">
            <v>TRO2_505.387</v>
          </cell>
          <cell r="E461" t="str">
            <v>--</v>
          </cell>
          <cell r="F461">
            <v>1.46</v>
          </cell>
        </row>
        <row r="462">
          <cell r="A462" t="str">
            <v>FMO0000034689 (5-7) (FMO0000010300)</v>
          </cell>
          <cell r="B462" t="str">
            <v>FMO0000010300</v>
          </cell>
          <cell r="C462" t="str">
            <v>Déflecteur</v>
          </cell>
          <cell r="D462" t="str">
            <v>TRO3_505.389</v>
          </cell>
          <cell r="E462" t="str">
            <v>--</v>
          </cell>
          <cell r="F462">
            <v>0.37</v>
          </cell>
        </row>
        <row r="463">
          <cell r="A463" t="str">
            <v>FMO0000034689 (6-7) (FMO0000010301)</v>
          </cell>
          <cell r="B463" t="str">
            <v>FMO0000010301</v>
          </cell>
          <cell r="C463" t="str">
            <v>Déflecteur</v>
          </cell>
          <cell r="D463" t="str">
            <v>TRO3_505.390</v>
          </cell>
          <cell r="E463" t="str">
            <v>--</v>
          </cell>
          <cell r="F463">
            <v>0.39</v>
          </cell>
        </row>
        <row r="464">
          <cell r="A464" t="str">
            <v>FMO0000034689 (7-7) (FMO0000010303)</v>
          </cell>
          <cell r="B464" t="str">
            <v>FMO0000010303</v>
          </cell>
          <cell r="C464" t="str">
            <v>Déflecteur</v>
          </cell>
          <cell r="D464" t="str">
            <v>TRO2_505.391</v>
          </cell>
          <cell r="E464" t="str">
            <v>--</v>
          </cell>
          <cell r="F464">
            <v>1.08</v>
          </cell>
        </row>
        <row r="465">
          <cell r="A465" t="str">
            <v>FMO0000034691 (00-10)</v>
          </cell>
          <cell r="B465"/>
          <cell r="C465" t="str">
            <v>Kit pivoterie "X60 / X61"</v>
          </cell>
          <cell r="D465" t="str">
            <v>--</v>
          </cell>
          <cell r="E465" t="str">
            <v>--</v>
          </cell>
          <cell r="F465">
            <v>9.39</v>
          </cell>
        </row>
        <row r="466">
          <cell r="A466" t="str">
            <v>FMO0000034691 (01-10) (30532)</v>
          </cell>
          <cell r="B466">
            <v>30532</v>
          </cell>
          <cell r="C466" t="str">
            <v>Déflecteur</v>
          </cell>
          <cell r="D466" t="str">
            <v>TRO3_505.656</v>
          </cell>
          <cell r="E466" t="str">
            <v>A</v>
          </cell>
          <cell r="F466">
            <v>0.3</v>
          </cell>
        </row>
        <row r="467">
          <cell r="A467" t="str">
            <v>FMO0000034691 (02-10) (FMO0000031910)</v>
          </cell>
          <cell r="B467" t="str">
            <v>FMO0000031910</v>
          </cell>
          <cell r="C467" t="str">
            <v>Plaquette entretoise</v>
          </cell>
          <cell r="D467" t="str">
            <v>TRO3_801.398</v>
          </cell>
          <cell r="E467" t="str">
            <v>B</v>
          </cell>
          <cell r="F467">
            <v>0.04</v>
          </cell>
        </row>
        <row r="468">
          <cell r="A468" t="str">
            <v>FMO0000034691 (03-10) (DTR0000213359)</v>
          </cell>
          <cell r="B468" t="str">
            <v>DTR0000213359</v>
          </cell>
          <cell r="C468" t="str">
            <v>Couvercle déflecteur intérieur</v>
          </cell>
          <cell r="D468" t="str">
            <v>TRO2_507.380</v>
          </cell>
          <cell r="E468" t="str">
            <v>C</v>
          </cell>
          <cell r="F468">
            <v>1.3</v>
          </cell>
        </row>
        <row r="469">
          <cell r="A469" t="str">
            <v>FMO0000034691 (04-10) (FMO0000032108)</v>
          </cell>
          <cell r="B469" t="str">
            <v>FMO0000032108</v>
          </cell>
          <cell r="C469" t="str">
            <v>Couvercle déflecteur</v>
          </cell>
          <cell r="D469" t="str">
            <v>TRO2_507.379</v>
          </cell>
          <cell r="E469" t="str">
            <v>B</v>
          </cell>
          <cell r="F469">
            <v>1.7</v>
          </cell>
        </row>
        <row r="470">
          <cell r="A470" t="str">
            <v>FMO0000034691 (05-10) (32115)</v>
          </cell>
          <cell r="B470">
            <v>32115</v>
          </cell>
          <cell r="C470" t="str">
            <v>Déflecteur</v>
          </cell>
          <cell r="D470" t="str">
            <v>TRO3_505.696</v>
          </cell>
          <cell r="E470" t="str">
            <v>B</v>
          </cell>
          <cell r="F470">
            <v>0.68</v>
          </cell>
        </row>
        <row r="471">
          <cell r="A471" t="str">
            <v>FMO0000034691 (06-10) (32116)</v>
          </cell>
          <cell r="B471">
            <v>32116</v>
          </cell>
          <cell r="C471" t="str">
            <v>Déflecteur</v>
          </cell>
          <cell r="D471" t="str">
            <v>TRO3_505.697</v>
          </cell>
          <cell r="E471" t="str">
            <v>B</v>
          </cell>
          <cell r="F471">
            <v>0.88</v>
          </cell>
        </row>
        <row r="472">
          <cell r="A472" t="str">
            <v>FMO0000034691 (07-10) (FMO0000032121)</v>
          </cell>
          <cell r="B472" t="str">
            <v>FMO0000032121</v>
          </cell>
          <cell r="C472" t="str">
            <v>Couvercle déflecteur</v>
          </cell>
          <cell r="D472" t="str">
            <v>TRO2_507.381</v>
          </cell>
          <cell r="E472" t="str">
            <v>C</v>
          </cell>
          <cell r="F472">
            <v>1.7</v>
          </cell>
        </row>
        <row r="473">
          <cell r="A473" t="str">
            <v>FMO0000034691 (08-10) (FMO0000032122)</v>
          </cell>
          <cell r="B473" t="str">
            <v>FMO0000032122</v>
          </cell>
          <cell r="C473" t="str">
            <v>Déflecteur</v>
          </cell>
          <cell r="D473" t="str">
            <v>TRO3_505.698</v>
          </cell>
          <cell r="E473" t="str">
            <v>A</v>
          </cell>
          <cell r="F473">
            <v>0.27500000000000002</v>
          </cell>
        </row>
        <row r="474">
          <cell r="A474" t="str">
            <v>FMO0000034691 (09-10) (FMO0000032124)</v>
          </cell>
          <cell r="B474" t="str">
            <v>FMO0000032124</v>
          </cell>
          <cell r="C474" t="str">
            <v>Couvercle déflecteur</v>
          </cell>
          <cell r="D474" t="str">
            <v>TRO2_507.382</v>
          </cell>
          <cell r="E474" t="str">
            <v>B</v>
          </cell>
          <cell r="F474">
            <v>1.6</v>
          </cell>
        </row>
        <row r="475">
          <cell r="A475" t="str">
            <v>FMO0000034691 (10-10) (FMO0000032125)</v>
          </cell>
          <cell r="B475" t="str">
            <v>FMO0000032125</v>
          </cell>
          <cell r="C475" t="str">
            <v>Déflecteur</v>
          </cell>
          <cell r="D475" t="str">
            <v>TRO3_505.695</v>
          </cell>
          <cell r="E475" t="str">
            <v>A</v>
          </cell>
          <cell r="F475">
            <v>0.84</v>
          </cell>
        </row>
        <row r="476">
          <cell r="A476" t="str">
            <v>FMO0000035015 (0-9)</v>
          </cell>
          <cell r="B476"/>
          <cell r="C476" t="str">
            <v>Kit chaudronnerie "ROTTERDAM"</v>
          </cell>
          <cell r="D476" t="str">
            <v>--</v>
          </cell>
          <cell r="E476" t="str">
            <v>--</v>
          </cell>
          <cell r="F476">
            <v>48</v>
          </cell>
        </row>
        <row r="477">
          <cell r="A477" t="str">
            <v>FMO0000035015 (1-9) (FMO0000026009)</v>
          </cell>
          <cell r="B477" t="str">
            <v>FMO0000026009</v>
          </cell>
          <cell r="C477" t="str">
            <v>Borne de masse</v>
          </cell>
          <cell r="D477" t="str">
            <v>TRO3_831.069</v>
          </cell>
          <cell r="E477" t="str">
            <v>01</v>
          </cell>
          <cell r="F477">
            <v>0.19700000000000001</v>
          </cell>
        </row>
        <row r="478">
          <cell r="A478" t="str">
            <v>FMO0000035015 (4-9) (FMO0000027541)</v>
          </cell>
          <cell r="B478" t="str">
            <v>FMO0000027541</v>
          </cell>
          <cell r="C478" t="str">
            <v>Carcasse (détail) entretoise</v>
          </cell>
          <cell r="D478" t="str">
            <v>TRO2_377.009</v>
          </cell>
          <cell r="E478" t="str">
            <v>D</v>
          </cell>
          <cell r="F478">
            <v>3</v>
          </cell>
        </row>
        <row r="479">
          <cell r="A479" t="str">
            <v>FMO0000035015 (5-9) (FMO0000027542)</v>
          </cell>
          <cell r="B479" t="str">
            <v>FMO0000027542</v>
          </cell>
          <cell r="C479" t="str">
            <v>Carcasse (détail) entretoise</v>
          </cell>
          <cell r="D479" t="str">
            <v>TRO2_377.010</v>
          </cell>
          <cell r="E479" t="str">
            <v>C</v>
          </cell>
          <cell r="F479">
            <v>2.6</v>
          </cell>
        </row>
        <row r="480">
          <cell r="A480" t="str">
            <v>FMO0000035015 (6-9) (FMO0000027543)</v>
          </cell>
          <cell r="B480" t="str">
            <v>FMO0000027543</v>
          </cell>
          <cell r="C480" t="str">
            <v>Carcasse (détail) entretoise</v>
          </cell>
          <cell r="D480" t="str">
            <v>TRO2_377.011</v>
          </cell>
          <cell r="E480" t="str">
            <v>D</v>
          </cell>
          <cell r="F480">
            <v>2.7</v>
          </cell>
        </row>
        <row r="481">
          <cell r="A481" t="str">
            <v>FMO0000035015 (7-9) (FMO0000027544)</v>
          </cell>
          <cell r="B481" t="str">
            <v>FMO0000027544</v>
          </cell>
          <cell r="C481" t="str">
            <v>Carcasse (détail) entretoise</v>
          </cell>
          <cell r="D481" t="str">
            <v>TRO2_377.012</v>
          </cell>
          <cell r="E481" t="str">
            <v>D</v>
          </cell>
          <cell r="F481">
            <v>5.5</v>
          </cell>
        </row>
        <row r="482">
          <cell r="A482" t="str">
            <v>FMO0000035015 (8-9) (FMO0000027545)</v>
          </cell>
          <cell r="B482" t="str">
            <v>FMO0000027545</v>
          </cell>
          <cell r="C482" t="str">
            <v>Carcasse (détail) entretoise</v>
          </cell>
          <cell r="D482" t="str">
            <v>TRO2_377.013</v>
          </cell>
          <cell r="E482" t="str">
            <v>B</v>
          </cell>
          <cell r="F482">
            <v>1</v>
          </cell>
        </row>
        <row r="483">
          <cell r="A483" t="str">
            <v>FMO0000035077 (0-6)</v>
          </cell>
          <cell r="B483"/>
          <cell r="C483" t="str">
            <v>Kit chaudronnerie "Multi-affaire"</v>
          </cell>
          <cell r="D483" t="str">
            <v>--</v>
          </cell>
          <cell r="E483" t="str">
            <v>--</v>
          </cell>
          <cell r="F483">
            <v>45</v>
          </cell>
        </row>
        <row r="484">
          <cell r="A484" t="str">
            <v>FMO0000035077 (1-6) (AT00000020172)</v>
          </cell>
          <cell r="B484" t="str">
            <v>AT00000020172</v>
          </cell>
          <cell r="C484" t="str">
            <v>Borne de masse</v>
          </cell>
          <cell r="D484" t="str">
            <v>AT00000020172</v>
          </cell>
          <cell r="E484" t="str">
            <v>A</v>
          </cell>
          <cell r="F484">
            <v>0.18</v>
          </cell>
        </row>
        <row r="485">
          <cell r="A485" t="str">
            <v>FMO0000035077 (3-6) (AT00000049964)</v>
          </cell>
          <cell r="B485" t="str">
            <v>AT00000049964</v>
          </cell>
          <cell r="C485" t="str">
            <v>Carcasse (détail) entretoise</v>
          </cell>
          <cell r="D485" t="str">
            <v>AT00000049964</v>
          </cell>
          <cell r="E485" t="str">
            <v>B</v>
          </cell>
          <cell r="F485">
            <v>3.1</v>
          </cell>
        </row>
        <row r="486">
          <cell r="A486" t="str">
            <v>FMO0000035077 (4-6) (AT00000049958)</v>
          </cell>
          <cell r="B486" t="str">
            <v>AT00000049958</v>
          </cell>
          <cell r="C486" t="str">
            <v>Carcasse (détail) entretoise</v>
          </cell>
          <cell r="D486" t="str">
            <v>AT00000049958</v>
          </cell>
          <cell r="E486" t="str">
            <v>B</v>
          </cell>
          <cell r="F486">
            <v>3.6</v>
          </cell>
        </row>
        <row r="487">
          <cell r="A487" t="str">
            <v>FMO0000035077 (5-6) (AT00000051256)</v>
          </cell>
          <cell r="B487" t="str">
            <v>AT00000051256</v>
          </cell>
          <cell r="C487" t="str">
            <v>Carcasse (détail) entretoise</v>
          </cell>
          <cell r="D487" t="str">
            <v>AT00000051256</v>
          </cell>
          <cell r="E487" t="str">
            <v>B</v>
          </cell>
          <cell r="F487">
            <v>6</v>
          </cell>
        </row>
        <row r="488">
          <cell r="A488" t="str">
            <v>FMO0000035077 (6-6) (AT00000054473)</v>
          </cell>
          <cell r="B488" t="str">
            <v>AT00000054473</v>
          </cell>
          <cell r="C488" t="str">
            <v>Carcasse (détail)</v>
          </cell>
          <cell r="D488" t="str">
            <v>AT00000054473</v>
          </cell>
          <cell r="E488" t="str">
            <v>A</v>
          </cell>
          <cell r="F488">
            <v>0.1</v>
          </cell>
        </row>
        <row r="489">
          <cell r="A489" t="str">
            <v>FMO0000035245 (0-6)</v>
          </cell>
          <cell r="B489"/>
          <cell r="C489" t="str">
            <v>Kit pivoterie "MELBOURNE"</v>
          </cell>
          <cell r="D489" t="str">
            <v>--</v>
          </cell>
          <cell r="E489" t="str">
            <v>--</v>
          </cell>
          <cell r="F489">
            <v>12.5</v>
          </cell>
        </row>
        <row r="490">
          <cell r="A490" t="str">
            <v>FMO0000035245 (1-6) (FMO0000021101)</v>
          </cell>
          <cell r="B490" t="str">
            <v>FMO0000021101</v>
          </cell>
          <cell r="C490" t="str">
            <v>Couvercle déflecteur C.C.</v>
          </cell>
          <cell r="D490" t="str">
            <v>2014M1383</v>
          </cell>
          <cell r="E490" t="str">
            <v>I</v>
          </cell>
          <cell r="F490">
            <v>1.4350000000000001</v>
          </cell>
        </row>
        <row r="491">
          <cell r="A491" t="str">
            <v>FMO0000035245 (2-6) (FMO0000021108)</v>
          </cell>
          <cell r="B491" t="str">
            <v>FMO0000021108</v>
          </cell>
          <cell r="C491" t="str">
            <v>Rondelle butée (Ø55)</v>
          </cell>
          <cell r="D491" t="str">
            <v>2032S1589</v>
          </cell>
          <cell r="E491" t="str">
            <v>B</v>
          </cell>
          <cell r="F491">
            <v>0.21</v>
          </cell>
        </row>
        <row r="492">
          <cell r="A492" t="str">
            <v>FMO0000035245 (3-6) (FMO0000026002)</v>
          </cell>
          <cell r="B492" t="str">
            <v>FMO0000026002</v>
          </cell>
          <cell r="C492" t="str">
            <v>Déflecteur</v>
          </cell>
          <cell r="D492" t="str">
            <v>TRO2_505.562</v>
          </cell>
          <cell r="E492" t="str">
            <v>B</v>
          </cell>
          <cell r="F492">
            <v>0.5</v>
          </cell>
        </row>
        <row r="493">
          <cell r="A493" t="str">
            <v>FMO0000035245 (4-6) (FMO0000026994)</v>
          </cell>
          <cell r="B493" t="str">
            <v>FMO0000026994</v>
          </cell>
          <cell r="C493" t="str">
            <v>Déflecteur C.C.</v>
          </cell>
          <cell r="D493" t="str">
            <v>TRO2_505.575</v>
          </cell>
          <cell r="E493" t="str">
            <v>B</v>
          </cell>
          <cell r="F493">
            <v>2.0950000000000002</v>
          </cell>
        </row>
        <row r="494">
          <cell r="A494" t="str">
            <v>FMO0000035245 (5-6) (FMO0000026995)</v>
          </cell>
          <cell r="B494" t="str">
            <v>FMO0000026995</v>
          </cell>
          <cell r="C494" t="str">
            <v>Déflecteur C.O.C.</v>
          </cell>
          <cell r="D494" t="str">
            <v>TRO2_505.576</v>
          </cell>
          <cell r="E494" t="str">
            <v>C</v>
          </cell>
          <cell r="F494">
            <v>2.5299999999999998</v>
          </cell>
        </row>
        <row r="495">
          <cell r="A495" t="str">
            <v>FMO0000035245 (6-6) (27016)</v>
          </cell>
          <cell r="B495">
            <v>27016</v>
          </cell>
          <cell r="C495" t="str">
            <v>Boitier palier</v>
          </cell>
          <cell r="D495" t="str">
            <v>TRO2_522.054</v>
          </cell>
          <cell r="E495" t="str">
            <v>H</v>
          </cell>
          <cell r="F495">
            <v>1.865</v>
          </cell>
        </row>
        <row r="496">
          <cell r="A496" t="str">
            <v>FMO0000035287 (00-18)</v>
          </cell>
          <cell r="B496" t="str">
            <v>FMO0000035287 (00-18)</v>
          </cell>
          <cell r="C496" t="str">
            <v>Kit chaudronnerie "MAROC"</v>
          </cell>
          <cell r="D496" t="str">
            <v>--</v>
          </cell>
          <cell r="E496" t="str">
            <v>--</v>
          </cell>
          <cell r="F496">
            <v>65</v>
          </cell>
        </row>
        <row r="497">
          <cell r="A497" t="str">
            <v>FMO0000035287 (01-18) (AT0000011958)</v>
          </cell>
          <cell r="B497" t="str">
            <v>AT0000011958</v>
          </cell>
          <cell r="C497" t="str">
            <v>Borne de masse (831.074) (Ø40)</v>
          </cell>
          <cell r="D497" t="str">
            <v>AT00000011958</v>
          </cell>
          <cell r="E497" t="str">
            <v>B</v>
          </cell>
          <cell r="F497">
            <v>0.16</v>
          </cell>
        </row>
        <row r="498">
          <cell r="A498" t="str">
            <v>FMO0000035287 (02-18) (AT00000072998)</v>
          </cell>
          <cell r="B498" t="str">
            <v>AT00000072998</v>
          </cell>
          <cell r="C498" t="str">
            <v>Carcasse (détail) entretoise</v>
          </cell>
          <cell r="D498" t="str">
            <v>AT00000072998</v>
          </cell>
          <cell r="E498" t="str">
            <v>C</v>
          </cell>
          <cell r="F498">
            <v>5.3</v>
          </cell>
        </row>
        <row r="499">
          <cell r="A499" t="str">
            <v>FMO0000035287 (03-18) (AT00000072971)</v>
          </cell>
          <cell r="B499" t="str">
            <v>AT00000072971</v>
          </cell>
          <cell r="C499" t="str">
            <v>Carcasse (détail)</v>
          </cell>
          <cell r="D499" t="str">
            <v>AT00000072971</v>
          </cell>
          <cell r="E499" t="str">
            <v>B</v>
          </cell>
          <cell r="F499">
            <v>0.5</v>
          </cell>
        </row>
        <row r="500">
          <cell r="A500" t="str">
            <v>FMO0000035287 (04-18) (AT00000075594)</v>
          </cell>
          <cell r="B500" t="str">
            <v>AT00000075594</v>
          </cell>
          <cell r="C500" t="str">
            <v>Carcasse (détail) (Ø90)</v>
          </cell>
          <cell r="D500" t="str">
            <v>AT00000075594</v>
          </cell>
          <cell r="E500" t="str">
            <v>A</v>
          </cell>
          <cell r="F500">
            <v>2.2000000000000002</v>
          </cell>
        </row>
        <row r="501">
          <cell r="A501" t="str">
            <v>FMO0000035287 (05-18) (AT00000075589)</v>
          </cell>
          <cell r="B501" t="str">
            <v>AT00000075589</v>
          </cell>
          <cell r="C501" t="str">
            <v>Carcasse (détail)</v>
          </cell>
          <cell r="D501" t="str">
            <v>AT00000075589</v>
          </cell>
          <cell r="E501" t="str">
            <v>B</v>
          </cell>
          <cell r="F501">
            <v>2.8</v>
          </cell>
        </row>
        <row r="502">
          <cell r="A502" t="str">
            <v>FMO0000035287 (06-18) (AT00000075581)</v>
          </cell>
          <cell r="B502" t="str">
            <v>AT00000075581</v>
          </cell>
          <cell r="C502" t="str">
            <v>Carcasse (détail)</v>
          </cell>
          <cell r="D502" t="str">
            <v>AT00000075581</v>
          </cell>
          <cell r="E502" t="str">
            <v>B</v>
          </cell>
          <cell r="F502">
            <v>1.6</v>
          </cell>
        </row>
        <row r="503">
          <cell r="A503" t="str">
            <v>FMO0000035287 (07-18) (AT00000072955)</v>
          </cell>
          <cell r="B503" t="str">
            <v>AT00000072955</v>
          </cell>
          <cell r="C503" t="str">
            <v>Carcasse (détail)</v>
          </cell>
          <cell r="D503" t="str">
            <v>AT00000072955</v>
          </cell>
          <cell r="E503" t="str">
            <v>C</v>
          </cell>
          <cell r="F503">
            <v>0.56999999999999995</v>
          </cell>
        </row>
        <row r="504">
          <cell r="A504" t="str">
            <v>FMO0000035287 (08-18) (AT00000072963)</v>
          </cell>
          <cell r="B504" t="str">
            <v>AT00000072963</v>
          </cell>
          <cell r="C504" t="str">
            <v>Carcasse (détail)</v>
          </cell>
          <cell r="D504" t="str">
            <v>AT00000072963</v>
          </cell>
          <cell r="E504" t="str">
            <v>C</v>
          </cell>
          <cell r="F504">
            <v>8.9</v>
          </cell>
        </row>
        <row r="505">
          <cell r="A505" t="str">
            <v>FMO0000035287 (09-18) (AT00000075569)</v>
          </cell>
          <cell r="B505" t="str">
            <v>AT00000075569</v>
          </cell>
          <cell r="C505" t="str">
            <v>Carcasse (détail)</v>
          </cell>
          <cell r="D505" t="str">
            <v>AT00000075569</v>
          </cell>
          <cell r="E505" t="str">
            <v>B</v>
          </cell>
          <cell r="F505">
            <v>0.45</v>
          </cell>
        </row>
        <row r="506">
          <cell r="A506" t="str">
            <v>FMO0000035287 (10-18) (AT00000075564)</v>
          </cell>
          <cell r="B506" t="str">
            <v>AT00000075564</v>
          </cell>
          <cell r="C506" t="str">
            <v>Carcasse (détail)</v>
          </cell>
          <cell r="D506" t="str">
            <v>AT00000075564</v>
          </cell>
          <cell r="E506" t="str">
            <v>B</v>
          </cell>
          <cell r="F506">
            <v>2.5</v>
          </cell>
        </row>
        <row r="507">
          <cell r="A507" t="str">
            <v>FMO0000035287 (11-18) (AT00000075575)</v>
          </cell>
          <cell r="B507" t="str">
            <v>AT00000075575</v>
          </cell>
          <cell r="C507" t="str">
            <v>Carcasse (détail)</v>
          </cell>
          <cell r="D507" t="str">
            <v>AT00000075575</v>
          </cell>
          <cell r="E507" t="str">
            <v>B</v>
          </cell>
          <cell r="F507">
            <v>0.71</v>
          </cell>
        </row>
        <row r="508">
          <cell r="A508" t="str">
            <v>FMO0000035287 (12-18) (AT00000126344)</v>
          </cell>
          <cell r="B508" t="str">
            <v>AT00000126344</v>
          </cell>
          <cell r="C508" t="str">
            <v>Carcasse (détail) entretoise</v>
          </cell>
          <cell r="D508" t="str">
            <v>AT00000126344</v>
          </cell>
          <cell r="E508" t="str">
            <v>A</v>
          </cell>
          <cell r="F508">
            <v>4.8</v>
          </cell>
        </row>
        <row r="509">
          <cell r="A509" t="str">
            <v>FMO0000035287 (13-18) (FMO0000019577)</v>
          </cell>
          <cell r="B509" t="str">
            <v>FMO0000019577</v>
          </cell>
          <cell r="C509" t="str">
            <v>Coupe acier carré</v>
          </cell>
          <cell r="D509" t="str">
            <v>80x80 lg.90</v>
          </cell>
          <cell r="E509" t="str">
            <v>--</v>
          </cell>
          <cell r="F509">
            <v>0</v>
          </cell>
        </row>
        <row r="510">
          <cell r="A510" t="str">
            <v>FMO0000035287 (14-18) (FMO0000022339)</v>
          </cell>
          <cell r="B510" t="str">
            <v>FMO0000022339</v>
          </cell>
          <cell r="C510" t="str">
            <v>Carcasse (détail)</v>
          </cell>
          <cell r="D510" t="str">
            <v>Ø60 lg.60</v>
          </cell>
          <cell r="E510" t="str">
            <v>--</v>
          </cell>
          <cell r="F510">
            <v>0</v>
          </cell>
        </row>
        <row r="511">
          <cell r="A511" t="str">
            <v>FMO0000035287 (15-18) (FMO0000022343)</v>
          </cell>
          <cell r="B511" t="str">
            <v>FMO0000022343</v>
          </cell>
          <cell r="C511" t="str">
            <v>Coupe acier carré</v>
          </cell>
          <cell r="D511" t="str">
            <v>12x12 lg.315</v>
          </cell>
          <cell r="E511" t="str">
            <v>--</v>
          </cell>
          <cell r="F511">
            <v>0</v>
          </cell>
        </row>
        <row r="512">
          <cell r="A512" t="str">
            <v>FMO0000035287 (16-18) (FMO0000022344)</v>
          </cell>
          <cell r="B512" t="str">
            <v>FMO0000022344</v>
          </cell>
          <cell r="C512" t="str">
            <v>Coupe acier carré</v>
          </cell>
          <cell r="D512" t="str">
            <v>12x12 lg.185</v>
          </cell>
          <cell r="E512" t="str">
            <v>--</v>
          </cell>
          <cell r="F512">
            <v>0</v>
          </cell>
        </row>
        <row r="513">
          <cell r="A513" t="str">
            <v>FMO0000035287 (17-18) (FMO0000022346)</v>
          </cell>
          <cell r="B513" t="str">
            <v>FMO0000022346</v>
          </cell>
          <cell r="C513" t="str">
            <v>Coupe acier carré</v>
          </cell>
          <cell r="D513" t="str">
            <v>12x12 lg.035</v>
          </cell>
          <cell r="E513" t="str">
            <v>--</v>
          </cell>
          <cell r="F513">
            <v>0</v>
          </cell>
        </row>
        <row r="514">
          <cell r="A514" t="str">
            <v>FMO0000035287 (18-18) (FMO0000028046)</v>
          </cell>
          <cell r="B514" t="str">
            <v>FMO0000028046</v>
          </cell>
          <cell r="C514" t="str">
            <v>Coupe acier carré</v>
          </cell>
          <cell r="D514" t="str">
            <v>12x12 lg.195</v>
          </cell>
          <cell r="E514" t="str">
            <v>--</v>
          </cell>
          <cell r="F514">
            <v>0</v>
          </cell>
        </row>
        <row r="515">
          <cell r="A515" t="str">
            <v>FMO0000035326 (0-8)</v>
          </cell>
          <cell r="B515" t="str">
            <v>FMO0000035326 (0-8)</v>
          </cell>
          <cell r="C515" t="str">
            <v>Kit pivoterie "Loco Maroc"</v>
          </cell>
          <cell r="D515" t="str">
            <v>--</v>
          </cell>
          <cell r="E515" t="str">
            <v>--</v>
          </cell>
          <cell r="F515">
            <v>0</v>
          </cell>
        </row>
        <row r="516">
          <cell r="A516" t="str">
            <v>FMO0000035326 (1-8) (AT00000073514)</v>
          </cell>
          <cell r="B516" t="str">
            <v>AT00000073514</v>
          </cell>
          <cell r="C516" t="str">
            <v>Déflecteur</v>
          </cell>
          <cell r="D516" t="str">
            <v>AT00000073514</v>
          </cell>
          <cell r="E516" t="str">
            <v>C</v>
          </cell>
          <cell r="F516">
            <v>4.3</v>
          </cell>
        </row>
        <row r="517">
          <cell r="A517" t="str">
            <v>FMO0000035326 (2-8) (AT00000073520)</v>
          </cell>
          <cell r="B517" t="str">
            <v>AT00000073520</v>
          </cell>
          <cell r="C517" t="str">
            <v>Couvercle déflecteur</v>
          </cell>
          <cell r="D517" t="str">
            <v>AT00000073520</v>
          </cell>
          <cell r="E517" t="str">
            <v>A</v>
          </cell>
          <cell r="F517">
            <v>1.86</v>
          </cell>
        </row>
        <row r="518">
          <cell r="A518" t="str">
            <v>FMO0000035326 (3-8) (AT00000073694)</v>
          </cell>
          <cell r="B518" t="str">
            <v>AT00000073694</v>
          </cell>
          <cell r="C518" t="str">
            <v>Déflecteur</v>
          </cell>
          <cell r="D518" t="str">
            <v>AT00000073694</v>
          </cell>
          <cell r="E518" t="str">
            <v>B</v>
          </cell>
          <cell r="F518">
            <v>4.4000000000000004</v>
          </cell>
        </row>
        <row r="519">
          <cell r="A519" t="str">
            <v>FMO0000035326 (4-8) (AT00000073697)</v>
          </cell>
          <cell r="B519" t="str">
            <v>AT00000073697</v>
          </cell>
          <cell r="C519" t="str">
            <v>Déflecteur</v>
          </cell>
          <cell r="D519" t="str">
            <v>AT00000073697</v>
          </cell>
          <cell r="E519" t="str">
            <v>B</v>
          </cell>
          <cell r="F519">
            <v>0.58499999999999996</v>
          </cell>
        </row>
        <row r="520">
          <cell r="A520" t="str">
            <v>FMO0000035326 (5-8) (AT00000074813)</v>
          </cell>
          <cell r="B520" t="str">
            <v>AT00000074813</v>
          </cell>
          <cell r="C520" t="str">
            <v>Déflecteur</v>
          </cell>
          <cell r="D520" t="str">
            <v>AT00000074813</v>
          </cell>
          <cell r="E520" t="str">
            <v>A</v>
          </cell>
          <cell r="F520">
            <v>1</v>
          </cell>
        </row>
        <row r="521">
          <cell r="A521" t="str">
            <v>FMO0000035326 (6-8) (AT00000081597)</v>
          </cell>
          <cell r="B521" t="str">
            <v>AT00000081597</v>
          </cell>
          <cell r="C521" t="str">
            <v>Couvercle déflecteur</v>
          </cell>
          <cell r="D521" t="str">
            <v>AT00000081597</v>
          </cell>
          <cell r="E521" t="str">
            <v>A</v>
          </cell>
          <cell r="F521">
            <v>3.7</v>
          </cell>
        </row>
        <row r="522">
          <cell r="A522" t="str">
            <v>FMO0000035326 (7-8) (AT00000082172)</v>
          </cell>
          <cell r="B522" t="str">
            <v>AT00000082172</v>
          </cell>
          <cell r="C522" t="str">
            <v>Déflecteur</v>
          </cell>
          <cell r="D522" t="str">
            <v>AT00000082172</v>
          </cell>
          <cell r="E522" t="str">
            <v>A</v>
          </cell>
          <cell r="F522">
            <v>2.1</v>
          </cell>
        </row>
        <row r="523">
          <cell r="A523" t="str">
            <v>FMO0000035326 (8-8) (DTR3000010574)</v>
          </cell>
          <cell r="B523" t="str">
            <v>DTR3000010574</v>
          </cell>
          <cell r="C523" t="str">
            <v>Déflecteur</v>
          </cell>
          <cell r="D523" t="str">
            <v>AT00000074810</v>
          </cell>
          <cell r="E523" t="str">
            <v>C</v>
          </cell>
          <cell r="F523">
            <v>2.8</v>
          </cell>
        </row>
        <row r="524">
          <cell r="A524" t="str">
            <v>FMO0000035359 (0-5)</v>
          </cell>
          <cell r="B524"/>
          <cell r="C524" t="str">
            <v>Kit chaudronnerie "FNM2"</v>
          </cell>
          <cell r="D524" t="str">
            <v>--</v>
          </cell>
          <cell r="E524" t="str">
            <v>--</v>
          </cell>
          <cell r="F524">
            <v>0</v>
          </cell>
        </row>
        <row r="525">
          <cell r="A525" t="str">
            <v>FMO0000035359 (1-5) (AT00000011958)</v>
          </cell>
          <cell r="B525" t="str">
            <v>AT00000011958</v>
          </cell>
          <cell r="C525" t="str">
            <v>Borne de masse (831.074) (Ø40)</v>
          </cell>
          <cell r="D525" t="str">
            <v>AT00000011958</v>
          </cell>
          <cell r="E525" t="str">
            <v>B</v>
          </cell>
          <cell r="F525">
            <v>0.16</v>
          </cell>
        </row>
        <row r="526">
          <cell r="A526" t="str">
            <v>FMO0000035359 (2-5) (35360)</v>
          </cell>
          <cell r="B526">
            <v>35360</v>
          </cell>
          <cell r="C526" t="str">
            <v>Carcasse (détail) entretoise</v>
          </cell>
          <cell r="D526" t="str">
            <v>AT00000084761</v>
          </cell>
          <cell r="E526" t="str">
            <v>B</v>
          </cell>
          <cell r="F526">
            <v>3.4</v>
          </cell>
        </row>
        <row r="527">
          <cell r="A527" t="str">
            <v>FMO0000035359 (3-5) (35361)</v>
          </cell>
          <cell r="B527">
            <v>35361</v>
          </cell>
          <cell r="C527" t="str">
            <v>Carcasse (détail) barreau</v>
          </cell>
          <cell r="D527" t="str">
            <v>AT00000084860</v>
          </cell>
          <cell r="E527" t="str">
            <v>B</v>
          </cell>
          <cell r="F527">
            <v>16.100000000000001</v>
          </cell>
        </row>
        <row r="528">
          <cell r="A528" t="str">
            <v>FMO0000035359 (4-5) (35362)</v>
          </cell>
          <cell r="B528">
            <v>35362</v>
          </cell>
          <cell r="C528" t="str">
            <v>Bossage (Ø30)</v>
          </cell>
          <cell r="D528" t="str">
            <v>AT00000091826</v>
          </cell>
          <cell r="E528" t="str">
            <v>A</v>
          </cell>
          <cell r="F528">
            <v>0.08</v>
          </cell>
        </row>
        <row r="529">
          <cell r="A529" t="str">
            <v>FMO0000035359 (5-5) (35535)</v>
          </cell>
          <cell r="B529">
            <v>35535</v>
          </cell>
          <cell r="C529" t="str">
            <v>Carcasse (détail)</v>
          </cell>
          <cell r="D529" t="str">
            <v>10x30 lg.75</v>
          </cell>
          <cell r="E529" t="str">
            <v>--</v>
          </cell>
          <cell r="F529">
            <v>0</v>
          </cell>
        </row>
        <row r="530">
          <cell r="A530" t="str">
            <v>FMO0000035462 (0-8)</v>
          </cell>
          <cell r="B530"/>
          <cell r="C530" t="str">
            <v>Kit pivoterie "FNM"</v>
          </cell>
          <cell r="D530" t="str">
            <v>35462 (0/8)</v>
          </cell>
          <cell r="E530" t="str">
            <v>--</v>
          </cell>
          <cell r="F530">
            <v>18.45</v>
          </cell>
        </row>
        <row r="531">
          <cell r="A531" t="str">
            <v>FMO0000035462 (1-8) (AT00000009138)</v>
          </cell>
          <cell r="B531">
            <v>5027</v>
          </cell>
          <cell r="C531" t="str">
            <v>Couvercle déflecteur</v>
          </cell>
          <cell r="D531" t="str">
            <v>AT00000009138</v>
          </cell>
          <cell r="E531" t="str">
            <v>C</v>
          </cell>
          <cell r="F531">
            <v>1.84</v>
          </cell>
        </row>
        <row r="532">
          <cell r="A532" t="str">
            <v>FMO0000035462 (2-8) (5037)</v>
          </cell>
          <cell r="B532">
            <v>5037</v>
          </cell>
          <cell r="C532" t="str">
            <v>Déflecteur</v>
          </cell>
          <cell r="D532" t="str">
            <v>AT00000009125</v>
          </cell>
          <cell r="E532" t="str">
            <v>C</v>
          </cell>
          <cell r="F532">
            <v>0.64</v>
          </cell>
        </row>
        <row r="533">
          <cell r="A533" t="str">
            <v>FMO0000035462 (3-8) (10893)</v>
          </cell>
          <cell r="B533">
            <v>10893</v>
          </cell>
          <cell r="C533" t="str">
            <v>Déflecteur</v>
          </cell>
          <cell r="D533" t="str">
            <v>AT00000082172</v>
          </cell>
          <cell r="E533" t="str">
            <v>A</v>
          </cell>
          <cell r="F533">
            <v>1.45</v>
          </cell>
        </row>
        <row r="534">
          <cell r="A534" t="str">
            <v>FMO0000035462 (4-8) (11020)</v>
          </cell>
          <cell r="B534">
            <v>11020</v>
          </cell>
          <cell r="C534" t="str">
            <v>Déflecteur</v>
          </cell>
          <cell r="D534" t="str">
            <v>AT00000081976</v>
          </cell>
          <cell r="E534" t="str">
            <v>A</v>
          </cell>
          <cell r="F534">
            <v>1.52</v>
          </cell>
        </row>
        <row r="535">
          <cell r="A535" t="str">
            <v>FMO0000035462 (5-8) (28624)</v>
          </cell>
          <cell r="B535">
            <v>28624</v>
          </cell>
          <cell r="C535" t="str">
            <v>Déflecteur</v>
          </cell>
          <cell r="D535" t="str">
            <v>AT00000072752</v>
          </cell>
          <cell r="E535" t="str">
            <v>A</v>
          </cell>
          <cell r="F535">
            <v>3.75</v>
          </cell>
        </row>
        <row r="536">
          <cell r="A536" t="str">
            <v>FMO0000035462 (6-8) (28626)</v>
          </cell>
          <cell r="B536">
            <v>28626</v>
          </cell>
          <cell r="C536" t="str">
            <v>Déflecteur</v>
          </cell>
          <cell r="D536" t="str">
            <v>AT00000072763</v>
          </cell>
          <cell r="E536" t="str">
            <v>A</v>
          </cell>
          <cell r="F536">
            <v>1</v>
          </cell>
        </row>
        <row r="537">
          <cell r="A537" t="str">
            <v>FMO0000035462 (7-8) (28741)</v>
          </cell>
          <cell r="B537">
            <v>28741</v>
          </cell>
          <cell r="C537" t="str">
            <v>Déflecteur</v>
          </cell>
          <cell r="D537" t="str">
            <v>AT00000086133</v>
          </cell>
          <cell r="E537" t="str">
            <v>A</v>
          </cell>
          <cell r="F537">
            <v>0.1</v>
          </cell>
        </row>
        <row r="538">
          <cell r="A538" t="str">
            <v>FMO0000035462 (8-8) (35463)</v>
          </cell>
          <cell r="B538">
            <v>35463</v>
          </cell>
          <cell r="C538" t="str">
            <v>Déflecteur support</v>
          </cell>
          <cell r="D538" t="str">
            <v>AT00000072721</v>
          </cell>
          <cell r="E538" t="str">
            <v>C</v>
          </cell>
          <cell r="F538">
            <v>7.9</v>
          </cell>
        </row>
        <row r="539">
          <cell r="A539" t="str">
            <v>FMO0000035496 (0-5)</v>
          </cell>
          <cell r="B539"/>
          <cell r="C539" t="str">
            <v>Kit chaudronnerie "WCML"</v>
          </cell>
          <cell r="D539" t="str">
            <v>--</v>
          </cell>
          <cell r="E539" t="str">
            <v>--</v>
          </cell>
          <cell r="F539">
            <v>25</v>
          </cell>
        </row>
        <row r="540">
          <cell r="A540" t="str">
            <v>FMO0000035496 (1-5) (23541)</v>
          </cell>
          <cell r="B540">
            <v>23541</v>
          </cell>
          <cell r="C540" t="str">
            <v>Carcasse (détail) entretoise</v>
          </cell>
          <cell r="D540" t="str">
            <v>TRO3_375.765</v>
          </cell>
          <cell r="E540" t="str">
            <v>D</v>
          </cell>
          <cell r="F540">
            <v>5.34</v>
          </cell>
        </row>
        <row r="541">
          <cell r="A541" t="str">
            <v>FMO0000035496 (2-5) (24735)</v>
          </cell>
          <cell r="B541">
            <v>24735</v>
          </cell>
          <cell r="C541" t="str">
            <v>Borne de masse</v>
          </cell>
          <cell r="D541" t="str">
            <v>TRO3_831.067</v>
          </cell>
          <cell r="E541" t="str">
            <v>A</v>
          </cell>
          <cell r="F541">
            <v>0.16</v>
          </cell>
        </row>
        <row r="542">
          <cell r="A542" t="str">
            <v>FMO0000035496 (3-5) (25038)</v>
          </cell>
          <cell r="B542">
            <v>25038</v>
          </cell>
          <cell r="C542" t="str">
            <v>Carcasse (détail) support</v>
          </cell>
          <cell r="D542" t="str">
            <v>TRO3_375.840</v>
          </cell>
          <cell r="E542" t="str">
            <v>B</v>
          </cell>
          <cell r="F542">
            <v>1.3</v>
          </cell>
        </row>
        <row r="543">
          <cell r="A543" t="str">
            <v>FMO0000035496 (4-5) (25128)</v>
          </cell>
          <cell r="B543">
            <v>25128</v>
          </cell>
          <cell r="C543" t="str">
            <v>Carcasse (détail) support</v>
          </cell>
          <cell r="D543" t="str">
            <v>TRO3_375.792</v>
          </cell>
          <cell r="E543" t="str">
            <v>D</v>
          </cell>
          <cell r="F543">
            <v>0.5</v>
          </cell>
        </row>
        <row r="544">
          <cell r="A544" t="str">
            <v>FMO0000035496 (5-5) (25129)</v>
          </cell>
          <cell r="B544">
            <v>25129</v>
          </cell>
          <cell r="C544" t="str">
            <v>Carcasse (détail) support</v>
          </cell>
          <cell r="D544" t="str">
            <v>TRO3_375.793</v>
          </cell>
          <cell r="E544" t="str">
            <v>C</v>
          </cell>
          <cell r="F544">
            <v>0.5</v>
          </cell>
        </row>
        <row r="545">
          <cell r="A545" t="str">
            <v>FMO0000035501 (08-11) (FMO0000024556)</v>
          </cell>
          <cell r="B545" t="str">
            <v>FMO0000024556</v>
          </cell>
          <cell r="C545" t="str">
            <v>Boitier palier</v>
          </cell>
          <cell r="D545" t="str">
            <v>TRO2_522.046</v>
          </cell>
          <cell r="E545" t="str">
            <v>E</v>
          </cell>
          <cell r="F545">
            <v>17.899999999999999</v>
          </cell>
        </row>
        <row r="546">
          <cell r="A546" t="str">
            <v>FMO0000035762 (0-6)</v>
          </cell>
          <cell r="B546"/>
          <cell r="C546" t="str">
            <v>Kit chaudronnerie "MI09"</v>
          </cell>
          <cell r="D546" t="str">
            <v>--</v>
          </cell>
          <cell r="E546" t="str">
            <v>--</v>
          </cell>
          <cell r="F546">
            <v>36.869999999999997</v>
          </cell>
        </row>
        <row r="547">
          <cell r="A547" t="str">
            <v>FMO0000035762 (1-6) (AT00000111424)</v>
          </cell>
          <cell r="B547" t="str">
            <v>AT00000111424</v>
          </cell>
          <cell r="C547" t="str">
            <v>Carcasse (détail)</v>
          </cell>
          <cell r="D547" t="str">
            <v>AT00000111424</v>
          </cell>
          <cell r="E547" t="str">
            <v>D</v>
          </cell>
          <cell r="F547">
            <v>4.9000000000000004</v>
          </cell>
        </row>
        <row r="548">
          <cell r="A548" t="str">
            <v>FMO0000035762 (2-6) (AT00000111420)</v>
          </cell>
          <cell r="B548" t="str">
            <v>AT00000111420</v>
          </cell>
          <cell r="C548" t="str">
            <v>Carcasse (détail)</v>
          </cell>
          <cell r="D548" t="str">
            <v>AT00000111420</v>
          </cell>
          <cell r="E548" t="str">
            <v>D</v>
          </cell>
          <cell r="F548">
            <v>6</v>
          </cell>
        </row>
        <row r="549">
          <cell r="A549" t="str">
            <v>FMO0000035762 (3-6) (35765)</v>
          </cell>
          <cell r="B549">
            <v>35765</v>
          </cell>
          <cell r="C549" t="str">
            <v>Carcasse (détail) entretoise</v>
          </cell>
          <cell r="D549" t="str">
            <v>AT00000110982</v>
          </cell>
          <cell r="E549" t="str">
            <v>B</v>
          </cell>
          <cell r="F549">
            <v>3.7</v>
          </cell>
        </row>
        <row r="550">
          <cell r="A550" t="str">
            <v>FMO0000035762 (4-6) (AT00000118768)</v>
          </cell>
          <cell r="B550" t="str">
            <v>AT00000118768</v>
          </cell>
          <cell r="C550" t="str">
            <v>Carcasse (détail)</v>
          </cell>
          <cell r="D550" t="str">
            <v>AT00000118768</v>
          </cell>
          <cell r="E550" t="str">
            <v>D</v>
          </cell>
          <cell r="F550">
            <v>12.6</v>
          </cell>
        </row>
        <row r="551">
          <cell r="A551" t="str">
            <v>FMO0000035762 (5-6) (AT00000011958)</v>
          </cell>
          <cell r="B551" t="str">
            <v>AT00000011958</v>
          </cell>
          <cell r="C551" t="str">
            <v>Borne de masse (831.074) (Ø40)</v>
          </cell>
          <cell r="D551" t="str">
            <v>AT00000011958</v>
          </cell>
          <cell r="E551" t="str">
            <v>B</v>
          </cell>
          <cell r="F551">
            <v>0.16</v>
          </cell>
        </row>
        <row r="552">
          <cell r="A552" t="str">
            <v>FMO0000035762 (6-6) (35360)</v>
          </cell>
          <cell r="B552">
            <v>35360</v>
          </cell>
          <cell r="C552" t="str">
            <v>Carcasse (détail) entretoise</v>
          </cell>
          <cell r="D552" t="str">
            <v>AT00000084761</v>
          </cell>
          <cell r="E552" t="str">
            <v>B</v>
          </cell>
          <cell r="F552">
            <v>3.4</v>
          </cell>
        </row>
        <row r="553">
          <cell r="A553" t="str">
            <v>FMO0000035890 (0-8)</v>
          </cell>
          <cell r="B553"/>
          <cell r="C553" t="str">
            <v>Kit pivoterie "MI09"</v>
          </cell>
          <cell r="D553" t="str">
            <v>--</v>
          </cell>
          <cell r="E553" t="str">
            <v>--</v>
          </cell>
          <cell r="F553">
            <v>22.75</v>
          </cell>
        </row>
        <row r="554">
          <cell r="A554" t="str">
            <v>FMO0000035890 (1-8) (8214)</v>
          </cell>
          <cell r="B554">
            <v>8214</v>
          </cell>
          <cell r="C554" t="str">
            <v>Déflecteur</v>
          </cell>
          <cell r="D554" t="str">
            <v>AT00000131817</v>
          </cell>
          <cell r="E554" t="str">
            <v>A</v>
          </cell>
          <cell r="F554">
            <v>2.2999999999999998</v>
          </cell>
        </row>
        <row r="555">
          <cell r="A555" t="str">
            <v>FMO0000035890 (2-8) (AT00000108012)</v>
          </cell>
          <cell r="B555" t="str">
            <v>AT00000108012</v>
          </cell>
          <cell r="C555" t="str">
            <v>Couvercle déflecteur</v>
          </cell>
          <cell r="D555" t="str">
            <v>AT00000108012</v>
          </cell>
          <cell r="E555" t="str">
            <v>A</v>
          </cell>
          <cell r="F555">
            <v>2.5</v>
          </cell>
        </row>
        <row r="556">
          <cell r="A556" t="str">
            <v>FMO0000035890 (3-8) (AT00000108020)</v>
          </cell>
          <cell r="B556" t="str">
            <v>AT00000108020</v>
          </cell>
          <cell r="C556" t="str">
            <v>Déflecteur</v>
          </cell>
          <cell r="D556" t="str">
            <v>AT00000108020</v>
          </cell>
          <cell r="E556" t="str">
            <v>A</v>
          </cell>
          <cell r="F556">
            <v>0.33</v>
          </cell>
        </row>
        <row r="557">
          <cell r="A557" t="str">
            <v>FMO0000035890 (4-8) (AT00000109781)</v>
          </cell>
          <cell r="B557" t="str">
            <v>AT00000109781</v>
          </cell>
          <cell r="C557" t="str">
            <v>Disque d'arrêt</v>
          </cell>
          <cell r="D557" t="str">
            <v>AT00000109781</v>
          </cell>
          <cell r="E557" t="str">
            <v>A</v>
          </cell>
          <cell r="F557">
            <v>0.8</v>
          </cell>
        </row>
        <row r="558">
          <cell r="A558" t="str">
            <v>FMO0000035890 (5-8) (AT00000107348)</v>
          </cell>
          <cell r="B558" t="str">
            <v>AT00000107348</v>
          </cell>
          <cell r="C558" t="str">
            <v>Déflecteur</v>
          </cell>
          <cell r="D558" t="str">
            <v>AT00000107348</v>
          </cell>
          <cell r="E558" t="str">
            <v>B</v>
          </cell>
          <cell r="F558">
            <v>1.4</v>
          </cell>
        </row>
        <row r="559">
          <cell r="A559" t="str">
            <v>FMO0000035890 (6-8) (AT00000131811)</v>
          </cell>
          <cell r="B559" t="str">
            <v>AT00000131811</v>
          </cell>
          <cell r="C559" t="str">
            <v>Boitier</v>
          </cell>
          <cell r="D559" t="str">
            <v>AT00000131811</v>
          </cell>
          <cell r="E559" t="str">
            <v>B</v>
          </cell>
          <cell r="F559">
            <v>10.4</v>
          </cell>
        </row>
        <row r="560">
          <cell r="A560" t="str">
            <v>FMO0000035890 (7-8) (AT00000131819)</v>
          </cell>
          <cell r="B560" t="str">
            <v>AT00000131819</v>
          </cell>
          <cell r="C560" t="str">
            <v>Déflecteur</v>
          </cell>
          <cell r="D560" t="str">
            <v>AT00000131819</v>
          </cell>
          <cell r="E560" t="str">
            <v>A</v>
          </cell>
          <cell r="F560">
            <v>0.54</v>
          </cell>
        </row>
        <row r="561">
          <cell r="A561" t="str">
            <v>FMO0000035890 (8-8) (AT00000107351)</v>
          </cell>
          <cell r="B561" t="str">
            <v>AT00000107351</v>
          </cell>
          <cell r="C561" t="str">
            <v>Couvercle déflecteur</v>
          </cell>
          <cell r="D561" t="str">
            <v>AT00000107351</v>
          </cell>
          <cell r="E561" t="str">
            <v>A</v>
          </cell>
          <cell r="F561">
            <v>3.5</v>
          </cell>
        </row>
        <row r="562">
          <cell r="A562" t="str">
            <v>FMO0000036047 (0-3)</v>
          </cell>
          <cell r="B562"/>
          <cell r="C562" t="str">
            <v>Kit chaudronnerie "PEKIN"</v>
          </cell>
          <cell r="D562" t="str">
            <v>--</v>
          </cell>
          <cell r="E562" t="str">
            <v>--</v>
          </cell>
          <cell r="F562">
            <v>0</v>
          </cell>
        </row>
        <row r="563">
          <cell r="A563" t="str">
            <v>FMO0000036047 (1-3) (AT00000135850)</v>
          </cell>
          <cell r="B563" t="str">
            <v>AT00000135850</v>
          </cell>
          <cell r="C563" t="str">
            <v>Plateau de serrage</v>
          </cell>
          <cell r="D563" t="str">
            <v>AT00000135850</v>
          </cell>
          <cell r="E563" t="str">
            <v>B</v>
          </cell>
          <cell r="F563">
            <v>11.3</v>
          </cell>
        </row>
        <row r="564">
          <cell r="A564" t="str">
            <v>FMO0000036047 (2-3) (AT00000143118)</v>
          </cell>
          <cell r="B564" t="str">
            <v>AT00000143118</v>
          </cell>
          <cell r="C564" t="str">
            <v>Segment d'arrêt</v>
          </cell>
          <cell r="D564" t="str">
            <v>AT00000143118</v>
          </cell>
          <cell r="E564" t="str">
            <v>A</v>
          </cell>
          <cell r="F564">
            <v>4.2999999999999997E-2</v>
          </cell>
        </row>
        <row r="565">
          <cell r="A565" t="str">
            <v>FMO0000036061 (0-8)</v>
          </cell>
          <cell r="B565"/>
          <cell r="C565" t="str">
            <v>Kit pivoterie "METROPOLIS" (4 ECA 2120)</v>
          </cell>
          <cell r="D565" t="str">
            <v>--</v>
          </cell>
          <cell r="E565" t="str">
            <v>--</v>
          </cell>
          <cell r="F565">
            <v>0</v>
          </cell>
        </row>
        <row r="566">
          <cell r="A566" t="str">
            <v>FMO0000036061 (1-8) (AT00000136289)</v>
          </cell>
          <cell r="B566" t="str">
            <v>AT00000136289</v>
          </cell>
          <cell r="C566" t="str">
            <v>Couvercle déflecteur</v>
          </cell>
          <cell r="D566" t="str">
            <v>AT00000136289</v>
          </cell>
          <cell r="E566" t="str">
            <v>B</v>
          </cell>
          <cell r="F566">
            <v>1.5</v>
          </cell>
        </row>
        <row r="567">
          <cell r="A567" t="str">
            <v>FMO0000036061 (2-8) (AT00000144240)</v>
          </cell>
          <cell r="B567" t="str">
            <v>AT00000144240</v>
          </cell>
          <cell r="C567" t="str">
            <v>Couvercle déflecteur</v>
          </cell>
          <cell r="D567" t="str">
            <v>AT00000144240</v>
          </cell>
          <cell r="E567" t="str">
            <v>A</v>
          </cell>
          <cell r="F567">
            <v>1.4</v>
          </cell>
        </row>
        <row r="568">
          <cell r="A568" t="str">
            <v>FMO0000036061 (3-8) (AT00000143545)</v>
          </cell>
          <cell r="B568" t="str">
            <v>AT00000143545</v>
          </cell>
          <cell r="C568" t="str">
            <v>Couvercle déflecteur</v>
          </cell>
          <cell r="D568" t="str">
            <v>AT00000143545</v>
          </cell>
          <cell r="E568" t="str">
            <v>B</v>
          </cell>
          <cell r="F568">
            <v>1.4</v>
          </cell>
        </row>
        <row r="569">
          <cell r="A569" t="str">
            <v>FMO0000036061 (4-8) (AT00000136490)</v>
          </cell>
          <cell r="B569" t="str">
            <v>AT00000136490</v>
          </cell>
          <cell r="C569" t="str">
            <v>Boitier palier C.C.</v>
          </cell>
          <cell r="D569" t="str">
            <v>AT00000136490</v>
          </cell>
          <cell r="E569" t="str">
            <v>D</v>
          </cell>
          <cell r="F569">
            <v>5.67</v>
          </cell>
        </row>
        <row r="570">
          <cell r="A570" t="str">
            <v>FMO0000036061 (5-8) (AT00000142123)</v>
          </cell>
          <cell r="B570" t="str">
            <v>AT00000142123</v>
          </cell>
          <cell r="C570" t="str">
            <v>Boitier palier</v>
          </cell>
          <cell r="D570" t="str">
            <v>AT00000142123</v>
          </cell>
          <cell r="E570" t="str">
            <v>B</v>
          </cell>
          <cell r="F570">
            <v>5.4</v>
          </cell>
        </row>
        <row r="571">
          <cell r="A571" t="str">
            <v>FMO0000036061 (6-8) (AT00000136415)</v>
          </cell>
          <cell r="B571" t="str">
            <v>AT00000136415</v>
          </cell>
          <cell r="C571" t="str">
            <v>Couvercle déflecteur</v>
          </cell>
          <cell r="D571" t="str">
            <v>AT00000136415</v>
          </cell>
          <cell r="E571" t="str">
            <v>B</v>
          </cell>
          <cell r="F571">
            <v>1.4</v>
          </cell>
        </row>
        <row r="572">
          <cell r="A572" t="str">
            <v>FMO0000036061 (7-8) (AT00000143632)</v>
          </cell>
          <cell r="B572" t="str">
            <v>AT00000143632</v>
          </cell>
          <cell r="C572" t="str">
            <v>Déflecteur</v>
          </cell>
          <cell r="D572" t="str">
            <v>AT00000143632</v>
          </cell>
          <cell r="E572" t="str">
            <v>B</v>
          </cell>
          <cell r="F572">
            <v>0.95</v>
          </cell>
        </row>
        <row r="573">
          <cell r="A573" t="str">
            <v>FMO0000036061 (8-8) (AT00000022882)</v>
          </cell>
          <cell r="B573" t="str">
            <v>AT00000022882</v>
          </cell>
          <cell r="C573" t="str">
            <v>Déflecteur</v>
          </cell>
          <cell r="D573" t="str">
            <v>AT00000022882</v>
          </cell>
          <cell r="E573" t="str">
            <v>D</v>
          </cell>
          <cell r="F573">
            <v>0.95</v>
          </cell>
        </row>
        <row r="574">
          <cell r="A574" t="str">
            <v>FMO0000036537 (0-6)</v>
          </cell>
          <cell r="B574"/>
          <cell r="C574" t="str">
            <v>Kit chaudronnerie "METROVIAS"</v>
          </cell>
          <cell r="D574" t="str">
            <v>--</v>
          </cell>
          <cell r="E574" t="str">
            <v>--</v>
          </cell>
          <cell r="F574">
            <v>0</v>
          </cell>
        </row>
        <row r="575">
          <cell r="A575" t="str">
            <v>FMO0000036537 (3-6) (AT00000020172)</v>
          </cell>
          <cell r="B575" t="str">
            <v>AT00000020172</v>
          </cell>
          <cell r="C575" t="str">
            <v>Borne de masse</v>
          </cell>
          <cell r="D575" t="str">
            <v>AT00000020172</v>
          </cell>
          <cell r="E575" t="str">
            <v>A</v>
          </cell>
          <cell r="F575">
            <v>0.18</v>
          </cell>
        </row>
        <row r="576">
          <cell r="A576" t="str">
            <v>FMO0000036537 (4-6) (19607)</v>
          </cell>
          <cell r="B576">
            <v>19607</v>
          </cell>
          <cell r="C576" t="str">
            <v>Coupe plat</v>
          </cell>
          <cell r="D576" t="str">
            <v>120*15 lg.250±0.5</v>
          </cell>
          <cell r="E576" t="str">
            <v>--</v>
          </cell>
          <cell r="F576">
            <v>3.55</v>
          </cell>
        </row>
        <row r="577">
          <cell r="A577" t="str">
            <v>FMO0000036537 (5-6) (25498)</v>
          </cell>
          <cell r="B577">
            <v>25498</v>
          </cell>
          <cell r="C577" t="str">
            <v>Coupe plat étiré</v>
          </cell>
          <cell r="D577" t="str">
            <v>30*15 lg.140±0.2</v>
          </cell>
          <cell r="E577" t="str">
            <v>-</v>
          </cell>
          <cell r="F577">
            <v>0.5</v>
          </cell>
        </row>
        <row r="578">
          <cell r="A578" t="str">
            <v>FMO0000036537 (6-6) (25499)</v>
          </cell>
          <cell r="B578">
            <v>25499</v>
          </cell>
          <cell r="C578" t="str">
            <v>Coupe plat étiré</v>
          </cell>
          <cell r="D578" t="str">
            <v>30*15 lg.35±0.2</v>
          </cell>
          <cell r="E578" t="str">
            <v>--</v>
          </cell>
          <cell r="F578">
            <v>0.124</v>
          </cell>
        </row>
        <row r="579">
          <cell r="A579" t="str">
            <v>FMO0000036562 (0-2)</v>
          </cell>
          <cell r="B579"/>
          <cell r="C579" t="str">
            <v>Kit elmt carcasse</v>
          </cell>
          <cell r="D579" t="str">
            <v>36562 (1)</v>
          </cell>
          <cell r="E579" t="str">
            <v>--</v>
          </cell>
          <cell r="F579">
            <v>0</v>
          </cell>
        </row>
        <row r="580">
          <cell r="A580" t="str">
            <v>FMO0000036605 (0-3)</v>
          </cell>
          <cell r="B580"/>
          <cell r="C580" t="str">
            <v>Kit pivoterie "12 LCS 2939"</v>
          </cell>
          <cell r="D580" t="str">
            <v>--</v>
          </cell>
          <cell r="E580" t="str">
            <v>--</v>
          </cell>
          <cell r="F580">
            <v>6.1</v>
          </cell>
        </row>
        <row r="581">
          <cell r="A581" t="str">
            <v>FMO0000036605 (1-3) (AT00000093037)</v>
          </cell>
          <cell r="B581" t="str">
            <v>AT00000093037</v>
          </cell>
          <cell r="C581" t="str">
            <v>Déflecteur</v>
          </cell>
          <cell r="D581" t="str">
            <v>AT00000093037</v>
          </cell>
          <cell r="E581" t="str">
            <v>B</v>
          </cell>
          <cell r="F581">
            <v>1.1000000000000001</v>
          </cell>
        </row>
        <row r="582">
          <cell r="A582" t="str">
            <v>FMO0000036605 (2-3) (AT00000156651)</v>
          </cell>
          <cell r="B582" t="str">
            <v>AT00000156651</v>
          </cell>
          <cell r="C582" t="str">
            <v>Déflecteur</v>
          </cell>
          <cell r="D582" t="str">
            <v>AT00000156651</v>
          </cell>
          <cell r="E582" t="str">
            <v>A</v>
          </cell>
          <cell r="F582">
            <v>1.9</v>
          </cell>
        </row>
        <row r="583">
          <cell r="A583" t="str">
            <v>FMO0000036605 (3-3) (AT00000156685)</v>
          </cell>
          <cell r="B583" t="str">
            <v>AT00000156685</v>
          </cell>
          <cell r="C583" t="str">
            <v>Moyeu déflecteur</v>
          </cell>
          <cell r="D583" t="str">
            <v>AT00000156685</v>
          </cell>
          <cell r="E583" t="str">
            <v>B</v>
          </cell>
          <cell r="F583">
            <v>3.1</v>
          </cell>
        </row>
        <row r="584">
          <cell r="A584" t="str">
            <v>FMO0000036640 (0-3)</v>
          </cell>
          <cell r="B584"/>
          <cell r="C584" t="str">
            <v>Kit chaudronnerie "PP"</v>
          </cell>
          <cell r="D584" t="str">
            <v>--</v>
          </cell>
          <cell r="E584" t="str">
            <v>--</v>
          </cell>
          <cell r="F584">
            <v>0</v>
          </cell>
        </row>
        <row r="585">
          <cell r="A585" t="str">
            <v>FMO0000036640 (2-3) (AT00000186942)</v>
          </cell>
          <cell r="B585" t="str">
            <v>AT00000186942</v>
          </cell>
          <cell r="C585" t="str">
            <v>Segment d'arrêt</v>
          </cell>
          <cell r="D585" t="str">
            <v>AT00000186942</v>
          </cell>
          <cell r="E585" t="str">
            <v>B</v>
          </cell>
          <cell r="F585">
            <v>2.5000000000000001E-2</v>
          </cell>
        </row>
        <row r="586">
          <cell r="A586" t="str">
            <v>FMO0000036640 (3-3) (AT00000146385)</v>
          </cell>
          <cell r="B586" t="str">
            <v>AT00000146385</v>
          </cell>
          <cell r="C586" t="str">
            <v>Borne de masse</v>
          </cell>
          <cell r="D586" t="str">
            <v>AT00000146385</v>
          </cell>
          <cell r="E586" t="str">
            <v>A</v>
          </cell>
          <cell r="F586">
            <v>9.6000000000000002E-2</v>
          </cell>
        </row>
        <row r="587">
          <cell r="A587" t="str">
            <v>FMO0000036694 (0-8)</v>
          </cell>
          <cell r="B587"/>
          <cell r="C587" t="str">
            <v>Kit pivoterie "PP Alternateur"</v>
          </cell>
          <cell r="D587" t="str">
            <v>--</v>
          </cell>
          <cell r="E587" t="str">
            <v>0</v>
          </cell>
          <cell r="F587">
            <v>0</v>
          </cell>
        </row>
        <row r="588">
          <cell r="A588" t="str">
            <v>FMO0000036694 (1-8) (AT00000179545)</v>
          </cell>
          <cell r="B588" t="str">
            <v>AT00000179545</v>
          </cell>
          <cell r="C588" t="str">
            <v>Déflecteur</v>
          </cell>
          <cell r="D588" t="str">
            <v>AT00000179545</v>
          </cell>
          <cell r="E588" t="str">
            <v>A</v>
          </cell>
          <cell r="F588">
            <v>0.94499999999999995</v>
          </cell>
        </row>
        <row r="589">
          <cell r="A589" t="str">
            <v>FMO0000036694 (2-8) (AT00000188764)</v>
          </cell>
          <cell r="B589" t="str">
            <v>AT00000188764</v>
          </cell>
          <cell r="C589" t="str">
            <v>Boitier palier C.O.C.</v>
          </cell>
          <cell r="D589" t="str">
            <v>AT00000188764</v>
          </cell>
          <cell r="E589" t="str">
            <v>A</v>
          </cell>
          <cell r="F589">
            <v>5.42</v>
          </cell>
        </row>
        <row r="590">
          <cell r="A590" t="str">
            <v>FMO0000036694 (3-8) (AT00000179542)</v>
          </cell>
          <cell r="B590" t="str">
            <v>AT00000179542</v>
          </cell>
          <cell r="C590" t="str">
            <v>Boitier palier C.C.</v>
          </cell>
          <cell r="D590" t="str">
            <v>AT00000179542</v>
          </cell>
          <cell r="E590" t="str">
            <v>B</v>
          </cell>
          <cell r="F590">
            <v>5.42</v>
          </cell>
        </row>
        <row r="591">
          <cell r="A591" t="str">
            <v>FMO0000036694 (4-8) (AT00000179543)</v>
          </cell>
          <cell r="B591" t="str">
            <v>AT00000179543</v>
          </cell>
          <cell r="C591" t="str">
            <v>Couvercle déflecteur</v>
          </cell>
          <cell r="D591" t="str">
            <v>AT00000179543</v>
          </cell>
          <cell r="E591" t="str">
            <v>B</v>
          </cell>
          <cell r="F591">
            <v>1.39</v>
          </cell>
        </row>
        <row r="592">
          <cell r="A592" t="str">
            <v>FMO0000036694 (5-8) (AT00000553759)</v>
          </cell>
          <cell r="B592" t="str">
            <v>AT00000553759</v>
          </cell>
          <cell r="C592" t="str">
            <v>Moyeu déflecteur</v>
          </cell>
          <cell r="D592" t="str">
            <v>ATD0000553762</v>
          </cell>
          <cell r="E592" t="str">
            <v>B</v>
          </cell>
          <cell r="F592">
            <v>1.62</v>
          </cell>
        </row>
        <row r="593">
          <cell r="A593" t="str">
            <v>FMO0000036694 (6-8) (AT00000179544)</v>
          </cell>
          <cell r="B593" t="str">
            <v>AT00000179544</v>
          </cell>
          <cell r="C593" t="str">
            <v>Couvercle déflecteur</v>
          </cell>
          <cell r="D593" t="str">
            <v>AT00000179544</v>
          </cell>
          <cell r="E593" t="str">
            <v>B</v>
          </cell>
          <cell r="F593">
            <v>1.1200000000000001</v>
          </cell>
        </row>
        <row r="594">
          <cell r="A594" t="str">
            <v>FMO0000036694 (7-8) (AT00000553770)</v>
          </cell>
          <cell r="B594" t="str">
            <v>AT00000553770</v>
          </cell>
          <cell r="C594" t="str">
            <v>Rondelle d'arrêt</v>
          </cell>
          <cell r="D594" t="str">
            <v>ATD0000553773</v>
          </cell>
          <cell r="E594" t="str">
            <v>B</v>
          </cell>
          <cell r="F594">
            <v>0.47499999999999998</v>
          </cell>
        </row>
        <row r="595">
          <cell r="A595" t="str">
            <v>FMO0000036694 (8-8) (AT00000553781)</v>
          </cell>
          <cell r="B595" t="str">
            <v>AT00000553781</v>
          </cell>
          <cell r="C595" t="str">
            <v>Rondelle d'arrêt</v>
          </cell>
          <cell r="D595" t="str">
            <v>ATD0000553784</v>
          </cell>
          <cell r="E595" t="str">
            <v>B</v>
          </cell>
          <cell r="F595">
            <v>0.80600000000000005</v>
          </cell>
        </row>
        <row r="596">
          <cell r="A596" t="str">
            <v>FMO0000036817 (0-3)</v>
          </cell>
          <cell r="B596"/>
          <cell r="C596" t="str">
            <v>Jeu de pièces de liaison "PP"</v>
          </cell>
          <cell r="D596" t="str">
            <v>--</v>
          </cell>
          <cell r="E596" t="str">
            <v>--</v>
          </cell>
          <cell r="F596">
            <v>0</v>
          </cell>
        </row>
        <row r="597">
          <cell r="A597" t="str">
            <v>FMO0000036817 (1-3) (36818)</v>
          </cell>
          <cell r="B597">
            <v>36818</v>
          </cell>
          <cell r="C597" t="str">
            <v>Pièce de liaison (entraxe 29/M10)</v>
          </cell>
          <cell r="D597" t="str">
            <v>AT00000188302</v>
          </cell>
          <cell r="E597" t="str">
            <v>A</v>
          </cell>
          <cell r="F597">
            <v>0.23</v>
          </cell>
        </row>
        <row r="598">
          <cell r="A598" t="str">
            <v>FMO0000036817 (2-3) (AT00000195813)</v>
          </cell>
          <cell r="B598" t="str">
            <v>AT00000195813</v>
          </cell>
          <cell r="C598" t="str">
            <v>Pièce de liaison (entraxe 24/M10)</v>
          </cell>
          <cell r="D598" t="str">
            <v>AT00000195813</v>
          </cell>
          <cell r="E598" t="str">
            <v>A</v>
          </cell>
          <cell r="F598">
            <v>0.23</v>
          </cell>
        </row>
        <row r="599">
          <cell r="A599" t="str">
            <v>FMO0000036817 (3-3) (36820)</v>
          </cell>
          <cell r="B599">
            <v>36820</v>
          </cell>
          <cell r="C599" t="str">
            <v>Pièce de liaison (entraxe 34/M10)</v>
          </cell>
          <cell r="D599" t="str">
            <v>AT00000195816</v>
          </cell>
          <cell r="E599" t="str">
            <v>A</v>
          </cell>
          <cell r="F599">
            <v>0.23</v>
          </cell>
        </row>
        <row r="600">
          <cell r="A600" t="str">
            <v>FMO0000036883 (00-11)</v>
          </cell>
          <cell r="B600"/>
          <cell r="C600" t="str">
            <v>Kit pivoterie "2ES5"</v>
          </cell>
          <cell r="D600" t="str">
            <v>--</v>
          </cell>
          <cell r="E600" t="str">
            <v>--</v>
          </cell>
          <cell r="F600">
            <v>0</v>
          </cell>
        </row>
        <row r="601">
          <cell r="A601" t="str">
            <v>FMO0000036918 (0-3)</v>
          </cell>
          <cell r="B601"/>
          <cell r="C601" t="str">
            <v>Kit chaudronnerie</v>
          </cell>
          <cell r="D601" t="str">
            <v>--</v>
          </cell>
          <cell r="E601" t="str">
            <v>--</v>
          </cell>
          <cell r="F601">
            <v>0</v>
          </cell>
        </row>
        <row r="602">
          <cell r="A602" t="str">
            <v>FMO0000036918 (2-3) (AT00000186942)</v>
          </cell>
          <cell r="B602" t="str">
            <v>AT00000186942</v>
          </cell>
          <cell r="C602" t="str">
            <v>Segment d'arrêt</v>
          </cell>
          <cell r="D602" t="str">
            <v>AT00000186942</v>
          </cell>
          <cell r="E602" t="str">
            <v>B</v>
          </cell>
          <cell r="F602">
            <v>2.5000000000000001E-2</v>
          </cell>
        </row>
        <row r="603">
          <cell r="A603" t="str">
            <v>FMO0000036918 (3-3) (AT00000146385)</v>
          </cell>
          <cell r="B603" t="str">
            <v>AT00000146385</v>
          </cell>
          <cell r="C603" t="str">
            <v>Borne de masse</v>
          </cell>
          <cell r="D603" t="str">
            <v>AT00000146385</v>
          </cell>
          <cell r="E603" t="str">
            <v>A</v>
          </cell>
          <cell r="F603">
            <v>9.6000000000000002E-2</v>
          </cell>
        </row>
        <row r="604">
          <cell r="A604" t="str">
            <v>FMO0000036937</v>
          </cell>
          <cell r="B604"/>
          <cell r="C604" t="str">
            <v>Plateau de serrage rotor</v>
          </cell>
          <cell r="D604" t="str">
            <v>TRO0_113.148</v>
          </cell>
          <cell r="E604" t="str">
            <v>01</v>
          </cell>
          <cell r="F604">
            <v>25.5</v>
          </cell>
        </row>
        <row r="605">
          <cell r="A605" t="str">
            <v>FMO0000036948 (0-7)</v>
          </cell>
          <cell r="B605"/>
          <cell r="C605" t="str">
            <v>Kit chaudronnerie "2ES5"</v>
          </cell>
          <cell r="D605" t="str">
            <v>--</v>
          </cell>
          <cell r="E605" t="str">
            <v>--</v>
          </cell>
          <cell r="F605">
            <v>45.75</v>
          </cell>
        </row>
        <row r="606">
          <cell r="A606" t="str">
            <v>FMO0000036948 (1-7) (AT00000020172)</v>
          </cell>
          <cell r="B606" t="str">
            <v>AT00000020172</v>
          </cell>
          <cell r="C606" t="str">
            <v>Borne de masse</v>
          </cell>
          <cell r="D606" t="str">
            <v>AT00000020172</v>
          </cell>
          <cell r="E606" t="str">
            <v>A</v>
          </cell>
          <cell r="F606">
            <v>0.18</v>
          </cell>
        </row>
        <row r="607">
          <cell r="A607" t="str">
            <v>FMO0000036948 (2-7) (20743)</v>
          </cell>
          <cell r="B607">
            <v>20743</v>
          </cell>
          <cell r="C607" t="str">
            <v>Carcasse (détail)</v>
          </cell>
          <cell r="D607" t="str">
            <v>AT00000020176</v>
          </cell>
          <cell r="E607" t="str">
            <v>A</v>
          </cell>
          <cell r="F607">
            <v>1.3</v>
          </cell>
        </row>
        <row r="608">
          <cell r="A608" t="str">
            <v>FMO0000036948 (3-7) (AT00000063737)</v>
          </cell>
          <cell r="B608" t="str">
            <v>AT00000063737</v>
          </cell>
          <cell r="C608" t="str">
            <v>Support de bride</v>
          </cell>
          <cell r="D608" t="str">
            <v>AT00000063737</v>
          </cell>
          <cell r="E608" t="str">
            <v>C</v>
          </cell>
          <cell r="F608">
            <v>4.7</v>
          </cell>
        </row>
        <row r="609">
          <cell r="A609" t="str">
            <v>FMO0000036948 (4-7) (AT00000054473)</v>
          </cell>
          <cell r="B609" t="str">
            <v>AT00000054473</v>
          </cell>
          <cell r="C609" t="str">
            <v>Carcasse (détail)</v>
          </cell>
          <cell r="D609" t="str">
            <v>AT00000054473</v>
          </cell>
          <cell r="E609" t="str">
            <v>A</v>
          </cell>
          <cell r="F609">
            <v>0.1</v>
          </cell>
        </row>
        <row r="610">
          <cell r="A610" t="str">
            <v>FMO0000036948 (5-7) (36954)</v>
          </cell>
          <cell r="B610">
            <v>36954</v>
          </cell>
          <cell r="C610" t="str">
            <v>Carcasse (détail) entretoise</v>
          </cell>
          <cell r="D610" t="str">
            <v>AT00000215869</v>
          </cell>
          <cell r="E610" t="str">
            <v>B</v>
          </cell>
          <cell r="F610">
            <v>6</v>
          </cell>
        </row>
        <row r="611">
          <cell r="A611" t="str">
            <v>FMO0000036948 (6-7) (36955)</v>
          </cell>
          <cell r="B611">
            <v>36955</v>
          </cell>
          <cell r="C611" t="str">
            <v>Carcasse (détail) entretoise</v>
          </cell>
          <cell r="D611" t="str">
            <v>AT00000215881</v>
          </cell>
          <cell r="E611" t="str">
            <v>B</v>
          </cell>
          <cell r="F611">
            <v>3.6</v>
          </cell>
        </row>
        <row r="612">
          <cell r="A612" t="str">
            <v>FMO0000036948 (7-7) (36956)</v>
          </cell>
          <cell r="B612">
            <v>36956</v>
          </cell>
          <cell r="C612" t="str">
            <v>Carcasse (détail) entretoise</v>
          </cell>
          <cell r="D612" t="str">
            <v>AT00000215886</v>
          </cell>
          <cell r="E612" t="str">
            <v>B</v>
          </cell>
          <cell r="F612">
            <v>3.1</v>
          </cell>
        </row>
        <row r="613">
          <cell r="A613" t="str">
            <v>FMO0000037119 (0-4)</v>
          </cell>
          <cell r="B613"/>
          <cell r="C613" t="str">
            <v>Kit chaudronnerie "PP moteur"</v>
          </cell>
          <cell r="D613" t="str">
            <v>--</v>
          </cell>
          <cell r="E613" t="str">
            <v>--</v>
          </cell>
          <cell r="F613">
            <v>8.6</v>
          </cell>
        </row>
        <row r="614">
          <cell r="A614" t="str">
            <v>FMO0000037119 (1-4) (AT00000020172)</v>
          </cell>
          <cell r="B614" t="str">
            <v>AT00000020172</v>
          </cell>
          <cell r="C614" t="str">
            <v>Borne de masse (40*40)</v>
          </cell>
          <cell r="D614" t="str">
            <v>AT00000020172</v>
          </cell>
          <cell r="E614" t="str">
            <v>A</v>
          </cell>
          <cell r="F614">
            <v>0.18</v>
          </cell>
        </row>
        <row r="615">
          <cell r="A615" t="str">
            <v>FMO0000037119 (2-4) (37020)</v>
          </cell>
          <cell r="B615">
            <v>37020</v>
          </cell>
          <cell r="C615" t="str">
            <v>Carcasse (détail) entretoise</v>
          </cell>
          <cell r="D615" t="str">
            <v>AT00000220361</v>
          </cell>
          <cell r="E615" t="str">
            <v>B</v>
          </cell>
          <cell r="F615">
            <v>2.4</v>
          </cell>
        </row>
        <row r="616">
          <cell r="A616" t="str">
            <v>FMO0000037119 (3-4) (37120)</v>
          </cell>
          <cell r="B616">
            <v>37120</v>
          </cell>
          <cell r="C616" t="str">
            <v>Carcasse (détail) entretoise</v>
          </cell>
          <cell r="D616" t="str">
            <v>AT00000224637</v>
          </cell>
          <cell r="E616" t="str">
            <v>B</v>
          </cell>
          <cell r="F616">
            <v>2</v>
          </cell>
        </row>
        <row r="617">
          <cell r="A617" t="str">
            <v>FMO0000037119 (4-4) (37121)</v>
          </cell>
          <cell r="B617">
            <v>37121</v>
          </cell>
          <cell r="C617" t="str">
            <v>Carcasse (détail) entretoise</v>
          </cell>
          <cell r="D617" t="str">
            <v>AT00000222505</v>
          </cell>
          <cell r="E617" t="str">
            <v>B</v>
          </cell>
          <cell r="F617">
            <v>1.9</v>
          </cell>
        </row>
        <row r="618">
          <cell r="A618" t="str">
            <v>FMO0000037123 (0-4) (masse)</v>
          </cell>
          <cell r="B618" t="str">
            <v>masse</v>
          </cell>
          <cell r="C618" t="str">
            <v>Kit pivoterie "PP moteur" (masse)</v>
          </cell>
          <cell r="D618" t="str">
            <v>--</v>
          </cell>
          <cell r="E618" t="str">
            <v>--</v>
          </cell>
          <cell r="F618">
            <v>0</v>
          </cell>
        </row>
        <row r="619">
          <cell r="A619" t="str">
            <v>FMO0000037123 (1-4) (AT00000225020) (masse)</v>
          </cell>
          <cell r="B619" t="str">
            <v>AT00000225020</v>
          </cell>
          <cell r="C619" t="str">
            <v>Boitier palier C.C. (masse)</v>
          </cell>
          <cell r="D619" t="str">
            <v>AT00000225020</v>
          </cell>
          <cell r="E619" t="str">
            <v>B</v>
          </cell>
          <cell r="F619">
            <v>5.6</v>
          </cell>
        </row>
        <row r="620">
          <cell r="A620" t="str">
            <v>FMO0000037123 (2-4) (AT00000188475) (masse)</v>
          </cell>
          <cell r="B620" t="str">
            <v>AT00000188475</v>
          </cell>
          <cell r="C620" t="str">
            <v>Boitier palier C.O.C. (masse)</v>
          </cell>
          <cell r="D620" t="str">
            <v>AT00000188475</v>
          </cell>
          <cell r="E620" t="str">
            <v>C</v>
          </cell>
          <cell r="F620">
            <v>5.9</v>
          </cell>
        </row>
        <row r="621">
          <cell r="A621" t="str">
            <v>FMO0000037123 (3-4) (FMO0000036620) (masse)</v>
          </cell>
          <cell r="B621" t="str">
            <v>FMO0000036620</v>
          </cell>
          <cell r="C621" t="str">
            <v>Couvercle déflecteur (masse)</v>
          </cell>
          <cell r="D621" t="str">
            <v>AT00000162215</v>
          </cell>
          <cell r="E621" t="str">
            <v>F</v>
          </cell>
          <cell r="F621">
            <v>1.6</v>
          </cell>
        </row>
        <row r="622">
          <cell r="A622" t="str">
            <v>FMO0000037123 (4-4) (AT00000188483) (masse)</v>
          </cell>
          <cell r="B622" t="str">
            <v>AT00000188483</v>
          </cell>
          <cell r="C622" t="str">
            <v>Couvercle déflecteur (masse)</v>
          </cell>
          <cell r="D622" t="str">
            <v>AT00000188483</v>
          </cell>
          <cell r="E622" t="str">
            <v>B</v>
          </cell>
          <cell r="F622">
            <v>1.4</v>
          </cell>
        </row>
        <row r="623">
          <cell r="A623" t="str">
            <v>FMO0000037140</v>
          </cell>
          <cell r="B623"/>
          <cell r="C623" t="str">
            <v>Boitard</v>
          </cell>
          <cell r="D623" t="str">
            <v>PBE-13-000-48249</v>
          </cell>
          <cell r="E623" t="str">
            <v>A</v>
          </cell>
          <cell r="F623">
            <v>21.05</v>
          </cell>
        </row>
        <row r="624">
          <cell r="A624" t="str">
            <v>FMO0000037174 (1)</v>
          </cell>
          <cell r="B624"/>
          <cell r="C624" t="str">
            <v>Flasque usiné C.O.C. "PP"</v>
          </cell>
          <cell r="D624" t="str">
            <v>AT00000224069</v>
          </cell>
          <cell r="E624" t="str">
            <v>H</v>
          </cell>
          <cell r="F624">
            <v>0</v>
          </cell>
        </row>
        <row r="625">
          <cell r="A625" t="str">
            <v>FMO0000037174 (1.1)</v>
          </cell>
          <cell r="B625"/>
          <cell r="C625" t="str">
            <v>Insert (Ø15)</v>
          </cell>
          <cell r="D625" t="str">
            <v>AT00000227200</v>
          </cell>
          <cell r="E625" t="str">
            <v>0</v>
          </cell>
          <cell r="F625">
            <v>0</v>
          </cell>
        </row>
        <row r="626">
          <cell r="A626" t="str">
            <v>FMO0000037340 (0-3)</v>
          </cell>
          <cell r="B626"/>
          <cell r="C626" t="str">
            <v>Kit chaudronnerie</v>
          </cell>
          <cell r="D626" t="str">
            <v>--</v>
          </cell>
          <cell r="E626" t="str">
            <v>--</v>
          </cell>
          <cell r="F626">
            <v>0</v>
          </cell>
        </row>
        <row r="627">
          <cell r="A627" t="str">
            <v>FMO0000037340 (2-3) (AT00000143118)</v>
          </cell>
          <cell r="B627" t="str">
            <v>AT00000143118</v>
          </cell>
          <cell r="C627" t="str">
            <v>Segment d'arrêt</v>
          </cell>
          <cell r="D627" t="str">
            <v>AT00000143118</v>
          </cell>
          <cell r="E627" t="str">
            <v>A</v>
          </cell>
          <cell r="F627">
            <v>0.04</v>
          </cell>
        </row>
        <row r="628">
          <cell r="A628" t="str">
            <v>FMO0000037340 (3-3) (AT00000146385)</v>
          </cell>
          <cell r="B628" t="str">
            <v>AT00000146385</v>
          </cell>
          <cell r="C628" t="str">
            <v>Borne de masse</v>
          </cell>
          <cell r="D628" t="str">
            <v>AT00000146385</v>
          </cell>
          <cell r="E628" t="str">
            <v>A</v>
          </cell>
          <cell r="F628">
            <v>9.6000000000000002E-2</v>
          </cell>
        </row>
        <row r="629">
          <cell r="A629" t="str">
            <v>FMO0000038023 (00-20)</v>
          </cell>
          <cell r="B629"/>
          <cell r="C629" t="str">
            <v>Kit chaudronnerie "KZ4"</v>
          </cell>
          <cell r="D629" t="str">
            <v>--</v>
          </cell>
          <cell r="E629" t="str">
            <v>--</v>
          </cell>
          <cell r="F629">
            <v>0</v>
          </cell>
        </row>
        <row r="630">
          <cell r="A630" t="str">
            <v>FMO0000038023 (01-20) (38024)</v>
          </cell>
          <cell r="B630">
            <v>38024</v>
          </cell>
          <cell r="C630" t="str">
            <v>Carcasse (détail) entretoise</v>
          </cell>
          <cell r="D630" t="str">
            <v>AT00000270639</v>
          </cell>
          <cell r="E630" t="str">
            <v>A</v>
          </cell>
          <cell r="F630">
            <v>3.8</v>
          </cell>
        </row>
        <row r="631">
          <cell r="A631" t="str">
            <v>FMO0000038023 (02-20) (38025)</v>
          </cell>
          <cell r="B631">
            <v>38025</v>
          </cell>
          <cell r="C631" t="str">
            <v>Carcasse (détail)</v>
          </cell>
          <cell r="D631" t="str">
            <v>AT00000270848</v>
          </cell>
          <cell r="E631" t="str">
            <v>B</v>
          </cell>
          <cell r="F631">
            <v>0.5</v>
          </cell>
        </row>
        <row r="632">
          <cell r="A632" t="str">
            <v>FMO0000038023 (03-20) (AT00000270682)</v>
          </cell>
          <cell r="B632" t="str">
            <v>AT00000270682</v>
          </cell>
          <cell r="C632" t="str">
            <v>Carcasse (détail)</v>
          </cell>
          <cell r="D632" t="str">
            <v>AT00000270682</v>
          </cell>
          <cell r="E632" t="str">
            <v>A</v>
          </cell>
          <cell r="F632">
            <v>2.1</v>
          </cell>
        </row>
        <row r="633">
          <cell r="A633" t="str">
            <v>FMO0000038023 (04-20) (AT00000270687)</v>
          </cell>
          <cell r="B633" t="str">
            <v>AT00000270687</v>
          </cell>
          <cell r="C633" t="str">
            <v>Carcasse (détail)</v>
          </cell>
          <cell r="D633" t="str">
            <v>AT00000270687</v>
          </cell>
          <cell r="E633" t="str">
            <v>A</v>
          </cell>
          <cell r="F633">
            <v>2.6</v>
          </cell>
        </row>
        <row r="634">
          <cell r="A634" t="str">
            <v>FMO0000038023 (05-20) (38028)</v>
          </cell>
          <cell r="B634">
            <v>38028</v>
          </cell>
          <cell r="C634" t="str">
            <v>Carcasse (détail)</v>
          </cell>
          <cell r="D634" t="str">
            <v>AT00000270697</v>
          </cell>
          <cell r="E634" t="str">
            <v>A</v>
          </cell>
          <cell r="F634">
            <v>1.5</v>
          </cell>
        </row>
        <row r="635">
          <cell r="A635" t="str">
            <v>FMO0000038023 (06-20) (38029)</v>
          </cell>
          <cell r="B635">
            <v>38029</v>
          </cell>
          <cell r="C635" t="str">
            <v>Carcasse (détail)</v>
          </cell>
          <cell r="D635" t="str">
            <v>AT00000270872</v>
          </cell>
          <cell r="E635" t="str">
            <v>A</v>
          </cell>
          <cell r="F635">
            <v>0.5</v>
          </cell>
        </row>
        <row r="636">
          <cell r="A636" t="str">
            <v>FMO0000038023 (07-20) (38030)</v>
          </cell>
          <cell r="B636">
            <v>38030</v>
          </cell>
          <cell r="C636" t="str">
            <v>Carcasse (détail)</v>
          </cell>
          <cell r="D636" t="str">
            <v>AT00000270867</v>
          </cell>
          <cell r="E636" t="str">
            <v>A</v>
          </cell>
          <cell r="F636">
            <v>8.9</v>
          </cell>
        </row>
        <row r="637">
          <cell r="A637" t="str">
            <v>FMO0000038023 (08-20) (38031)</v>
          </cell>
          <cell r="B637">
            <v>38031</v>
          </cell>
          <cell r="C637" t="str">
            <v>Carcasse (détail)</v>
          </cell>
          <cell r="D637" t="str">
            <v>AT00000270707</v>
          </cell>
          <cell r="E637" t="str">
            <v>B</v>
          </cell>
          <cell r="F637">
            <v>0.45</v>
          </cell>
        </row>
        <row r="638">
          <cell r="A638" t="str">
            <v>FMO0000038023 (09-20) (38032)</v>
          </cell>
          <cell r="B638">
            <v>38032</v>
          </cell>
          <cell r="C638" t="str">
            <v>Carcasse (détail)</v>
          </cell>
          <cell r="D638" t="str">
            <v>AT00000270712</v>
          </cell>
          <cell r="E638" t="str">
            <v>B</v>
          </cell>
          <cell r="F638">
            <v>2.5</v>
          </cell>
        </row>
        <row r="639">
          <cell r="A639" t="str">
            <v>FMO0000038023 (10-20) (38033)</v>
          </cell>
          <cell r="B639">
            <v>38033</v>
          </cell>
          <cell r="C639" t="str">
            <v>Carcasse (détail)</v>
          </cell>
          <cell r="D639" t="str">
            <v>AT00000270702</v>
          </cell>
          <cell r="E639" t="str">
            <v>B</v>
          </cell>
          <cell r="F639">
            <v>0.71</v>
          </cell>
        </row>
        <row r="640">
          <cell r="A640" t="str">
            <v>FMO0000038023 (11-20) (38034)</v>
          </cell>
          <cell r="B640">
            <v>38034</v>
          </cell>
          <cell r="C640" t="str">
            <v>Carcasse (détail)</v>
          </cell>
          <cell r="D640" t="str">
            <v>AT00000270645</v>
          </cell>
          <cell r="E640" t="str">
            <v>B</v>
          </cell>
          <cell r="F640">
            <v>3.4</v>
          </cell>
        </row>
        <row r="641">
          <cell r="A641" t="str">
            <v>FMO0000038023 (12-20) (38035)</v>
          </cell>
          <cell r="B641">
            <v>38035</v>
          </cell>
          <cell r="C641" t="str">
            <v>Carcasse (détail) entretoise</v>
          </cell>
          <cell r="D641" t="str">
            <v>AT00000280188</v>
          </cell>
          <cell r="E641" t="str">
            <v>A</v>
          </cell>
          <cell r="F641">
            <v>4.5</v>
          </cell>
        </row>
        <row r="642">
          <cell r="A642" t="str">
            <v>FMO0000038023 (13-20) (38036)</v>
          </cell>
          <cell r="B642">
            <v>38036</v>
          </cell>
          <cell r="C642" t="str">
            <v>Carcasse (détail)</v>
          </cell>
          <cell r="D642" t="str">
            <v>AT00000289169</v>
          </cell>
          <cell r="E642" t="str">
            <v>A</v>
          </cell>
          <cell r="F642">
            <v>1.3</v>
          </cell>
        </row>
        <row r="643">
          <cell r="A643" t="str">
            <v>FMO0000038023 (14-20) (AT00000020172)</v>
          </cell>
          <cell r="B643" t="str">
            <v>AT00000020172</v>
          </cell>
          <cell r="C643" t="str">
            <v>Borne de masse</v>
          </cell>
          <cell r="D643" t="str">
            <v>AT00000020172</v>
          </cell>
          <cell r="E643" t="str">
            <v>A</v>
          </cell>
          <cell r="F643">
            <v>0.18</v>
          </cell>
        </row>
        <row r="644">
          <cell r="A644" t="str">
            <v>FMO0000038023 (15-20) (38037)</v>
          </cell>
          <cell r="B644">
            <v>38037</v>
          </cell>
          <cell r="C644" t="str">
            <v>Carcasse (détail) rep.007</v>
          </cell>
          <cell r="D644" t="str">
            <v>60269 (AT...270624)</v>
          </cell>
          <cell r="E644" t="str">
            <v>D (D)</v>
          </cell>
          <cell r="F644">
            <v>2.5</v>
          </cell>
        </row>
        <row r="645">
          <cell r="A645" t="str">
            <v>FMO0000038023 (16-20) (38038)</v>
          </cell>
          <cell r="B645">
            <v>38038</v>
          </cell>
          <cell r="C645" t="str">
            <v>Carcasse (détail) rep.010</v>
          </cell>
          <cell r="D645" t="str">
            <v>60269 (AT...270624)</v>
          </cell>
          <cell r="E645" t="str">
            <v>D (D)</v>
          </cell>
          <cell r="F645">
            <v>1.24</v>
          </cell>
        </row>
        <row r="646">
          <cell r="A646" t="str">
            <v>FMO0000038023 (17-20) (38039)</v>
          </cell>
          <cell r="B646">
            <v>38039</v>
          </cell>
          <cell r="C646" t="str">
            <v>Carcasse 12x12 lg.315 rep.018</v>
          </cell>
          <cell r="D646" t="str">
            <v>60269 (AT...270624)</v>
          </cell>
          <cell r="E646" t="str">
            <v>D (D)</v>
          </cell>
          <cell r="F646">
            <v>0.39</v>
          </cell>
        </row>
        <row r="647">
          <cell r="A647" t="str">
            <v>FMO0000038023 (18-20) (38040)</v>
          </cell>
          <cell r="B647">
            <v>38040</v>
          </cell>
          <cell r="C647" t="str">
            <v>Carcasse 12x12 lg.195 rep.019</v>
          </cell>
          <cell r="D647" t="str">
            <v>60269 (AT...270624)</v>
          </cell>
          <cell r="E647" t="str">
            <v>D (D)</v>
          </cell>
          <cell r="F647">
            <v>0.247</v>
          </cell>
        </row>
        <row r="648">
          <cell r="A648" t="str">
            <v>FMO0000038023 (19-20) (38041)</v>
          </cell>
          <cell r="B648">
            <v>38041</v>
          </cell>
          <cell r="C648" t="str">
            <v>Carcasse 12x12 lg.035 rep.020</v>
          </cell>
          <cell r="D648" t="str">
            <v>60269 (AT...270624)</v>
          </cell>
          <cell r="E648" t="str">
            <v>D (D)</v>
          </cell>
          <cell r="F648">
            <v>0.23100000000000001</v>
          </cell>
        </row>
        <row r="649">
          <cell r="A649" t="str">
            <v>FMO0000038023 (20-20) (38042)</v>
          </cell>
          <cell r="B649">
            <v>38042</v>
          </cell>
          <cell r="C649" t="str">
            <v>Carcasse 12x12 lg.185 rep.021</v>
          </cell>
          <cell r="D649" t="str">
            <v>60269 (AT...270624)</v>
          </cell>
          <cell r="E649" t="str">
            <v>D (D)</v>
          </cell>
          <cell r="F649">
            <v>0.14499999999999999</v>
          </cell>
        </row>
        <row r="650">
          <cell r="A650" t="str">
            <v>FMO0000038082 (0-5)</v>
          </cell>
          <cell r="B650"/>
          <cell r="C650" t="str">
            <v>Kit chaudronnerie "TRAM CIS"</v>
          </cell>
          <cell r="D650" t="str">
            <v>--</v>
          </cell>
          <cell r="E650" t="str">
            <v>--</v>
          </cell>
          <cell r="F650">
            <v>0</v>
          </cell>
        </row>
        <row r="651">
          <cell r="A651" t="str">
            <v>FMO0000038082 (1-5) (25933)</v>
          </cell>
          <cell r="B651">
            <v>25933</v>
          </cell>
          <cell r="C651" t="str">
            <v>Borne de masse (Ø20)</v>
          </cell>
          <cell r="D651" t="str">
            <v>AT00000021294</v>
          </cell>
          <cell r="E651" t="str">
            <v>B</v>
          </cell>
          <cell r="F651">
            <v>0.04</v>
          </cell>
        </row>
        <row r="652">
          <cell r="A652" t="str">
            <v>FMO0000038082 (2-5) (38083)</v>
          </cell>
          <cell r="B652">
            <v>38083</v>
          </cell>
          <cell r="C652" t="str">
            <v>Carcasse (détail) entretoise</v>
          </cell>
          <cell r="D652" t="str">
            <v>AT00000285730</v>
          </cell>
          <cell r="E652" t="str">
            <v>B</v>
          </cell>
          <cell r="F652">
            <v>2.4</v>
          </cell>
        </row>
        <row r="653">
          <cell r="A653" t="str">
            <v>FMO0000038082 (3-5) (38084)</v>
          </cell>
          <cell r="B653">
            <v>38084</v>
          </cell>
          <cell r="C653" t="str">
            <v>Carcasse (détail) entretoise</v>
          </cell>
          <cell r="D653" t="str">
            <v>AT00000274496</v>
          </cell>
          <cell r="E653" t="str">
            <v>B</v>
          </cell>
          <cell r="F653">
            <v>2.9</v>
          </cell>
        </row>
        <row r="654">
          <cell r="A654" t="str">
            <v>FMO0000038082 (4-5) (38085)</v>
          </cell>
          <cell r="B654">
            <v>38085</v>
          </cell>
          <cell r="C654" t="str">
            <v>Carcasse (détail) entretoise</v>
          </cell>
          <cell r="D654" t="str">
            <v>AT00000274603</v>
          </cell>
          <cell r="E654" t="str">
            <v>B</v>
          </cell>
          <cell r="F654">
            <v>1.7</v>
          </cell>
        </row>
        <row r="655">
          <cell r="A655" t="str">
            <v>FMO0000038082 (5-5) (38144)</v>
          </cell>
          <cell r="B655">
            <v>38144</v>
          </cell>
          <cell r="C655" t="str">
            <v>Borne de masse (Ø30)</v>
          </cell>
          <cell r="D655" t="str">
            <v>AT00000294519</v>
          </cell>
          <cell r="E655" t="str">
            <v>A</v>
          </cell>
          <cell r="F655">
            <v>0.05</v>
          </cell>
        </row>
        <row r="656">
          <cell r="A656" t="str">
            <v>FMO0000038118 (0-8)</v>
          </cell>
          <cell r="B656"/>
          <cell r="C656" t="str">
            <v>Kit pivoterie "KZ4"</v>
          </cell>
          <cell r="D656" t="str">
            <v>38118</v>
          </cell>
          <cell r="E656" t="str">
            <v>--</v>
          </cell>
          <cell r="F656">
            <v>18</v>
          </cell>
        </row>
        <row r="657">
          <cell r="A657" t="str">
            <v>FMO0000038118 (1-8) (10684)</v>
          </cell>
          <cell r="B657">
            <v>10684</v>
          </cell>
          <cell r="C657" t="str">
            <v>Déflecteur</v>
          </cell>
          <cell r="D657" t="str">
            <v>AT00000073697</v>
          </cell>
          <cell r="E657" t="str">
            <v>B</v>
          </cell>
          <cell r="F657">
            <v>0.2</v>
          </cell>
        </row>
        <row r="658">
          <cell r="A658" t="str">
            <v>FMO0000038118 (2-8) (10686)</v>
          </cell>
          <cell r="B658">
            <v>10686</v>
          </cell>
          <cell r="C658" t="str">
            <v>Déflecteur</v>
          </cell>
          <cell r="D658" t="str">
            <v>AT00000073694</v>
          </cell>
          <cell r="E658" t="str">
            <v>B</v>
          </cell>
          <cell r="F658">
            <v>4.5</v>
          </cell>
        </row>
        <row r="659">
          <cell r="A659" t="str">
            <v>FMO0000038118 (3-8) (10893)</v>
          </cell>
          <cell r="B659">
            <v>10893</v>
          </cell>
          <cell r="C659" t="str">
            <v>Déflecteur</v>
          </cell>
          <cell r="D659" t="str">
            <v>AT00000082172</v>
          </cell>
          <cell r="E659" t="str">
            <v>A</v>
          </cell>
          <cell r="F659">
            <v>1.45</v>
          </cell>
        </row>
        <row r="660">
          <cell r="A660" t="str">
            <v>FMO0000038118 (4-8) (10894)</v>
          </cell>
          <cell r="B660">
            <v>10894</v>
          </cell>
          <cell r="C660" t="str">
            <v>Déflecteur</v>
          </cell>
          <cell r="D660" t="str">
            <v>AT00000074813</v>
          </cell>
          <cell r="E660" t="str">
            <v>A</v>
          </cell>
          <cell r="F660">
            <v>0.84</v>
          </cell>
        </row>
        <row r="661">
          <cell r="A661" t="str">
            <v>FMO0000038118 (5-8) (35356)</v>
          </cell>
          <cell r="B661">
            <v>35356</v>
          </cell>
          <cell r="C661" t="str">
            <v>Déflecteur (505.395)</v>
          </cell>
          <cell r="D661" t="str">
            <v>AT00000073514</v>
          </cell>
          <cell r="E661" t="str">
            <v>C</v>
          </cell>
          <cell r="F661">
            <v>2.4</v>
          </cell>
        </row>
        <row r="662">
          <cell r="A662" t="str">
            <v>FMO0000038118 (6-8) (35371)</v>
          </cell>
          <cell r="B662">
            <v>35371</v>
          </cell>
          <cell r="C662" t="str">
            <v>Couvercle déflecteur</v>
          </cell>
          <cell r="D662" t="str">
            <v>AT00000073520</v>
          </cell>
          <cell r="E662" t="str">
            <v>A</v>
          </cell>
          <cell r="F662">
            <v>1.8</v>
          </cell>
        </row>
        <row r="663">
          <cell r="A663" t="str">
            <v>FMO0000038118 (7-8) (38121)</v>
          </cell>
          <cell r="B663">
            <v>38121</v>
          </cell>
          <cell r="C663" t="str">
            <v>Déflecteur</v>
          </cell>
          <cell r="D663" t="str">
            <v>AT00000285655</v>
          </cell>
          <cell r="E663" t="str">
            <v>B</v>
          </cell>
          <cell r="F663">
            <v>2.1</v>
          </cell>
        </row>
        <row r="664">
          <cell r="A664" t="str">
            <v>FMO0000038118 (8-8) (38123)</v>
          </cell>
          <cell r="B664">
            <v>38123</v>
          </cell>
          <cell r="C664" t="str">
            <v>Couvercle déflecteur</v>
          </cell>
          <cell r="D664" t="str">
            <v>AT00000285090</v>
          </cell>
          <cell r="E664" t="str">
            <v>A</v>
          </cell>
          <cell r="F664">
            <v>4.5</v>
          </cell>
        </row>
        <row r="665">
          <cell r="A665" t="str">
            <v>FMO0000038127 (00-10)</v>
          </cell>
          <cell r="B665"/>
          <cell r="C665" t="str">
            <v>Kit pivoterie "Z2N"</v>
          </cell>
          <cell r="D665" t="str">
            <v>--</v>
          </cell>
          <cell r="E665" t="str">
            <v>--</v>
          </cell>
          <cell r="F665">
            <v>0</v>
          </cell>
        </row>
        <row r="666">
          <cell r="A666" t="str">
            <v>FMO0000038127 (01-10) (8020)</v>
          </cell>
          <cell r="B666">
            <v>8020</v>
          </cell>
          <cell r="C666" t="str">
            <v>Boitier palier</v>
          </cell>
          <cell r="D666" t="str">
            <v>TRO1_522.001</v>
          </cell>
          <cell r="E666" t="str">
            <v>03</v>
          </cell>
          <cell r="F666">
            <v>10</v>
          </cell>
        </row>
        <row r="667">
          <cell r="A667" t="str">
            <v>FMO0000038127 (02-10) (8023)</v>
          </cell>
          <cell r="B667">
            <v>8023</v>
          </cell>
          <cell r="C667" t="str">
            <v>Déflecteur</v>
          </cell>
          <cell r="D667" t="str">
            <v>TRO3_505.047</v>
          </cell>
          <cell r="E667" t="str">
            <v>01</v>
          </cell>
          <cell r="F667">
            <v>0.6</v>
          </cell>
        </row>
        <row r="668">
          <cell r="A668" t="str">
            <v>FMO0000038127 (03-10) (8013)</v>
          </cell>
          <cell r="B668">
            <v>8013</v>
          </cell>
          <cell r="C668" t="str">
            <v>Déflecteur</v>
          </cell>
          <cell r="D668" t="str">
            <v>TRO3_505.040</v>
          </cell>
          <cell r="E668" t="str">
            <v>02</v>
          </cell>
          <cell r="F668">
            <v>4.2</v>
          </cell>
        </row>
        <row r="669">
          <cell r="A669" t="str">
            <v>FMO0000038127 (04-10) (8018)</v>
          </cell>
          <cell r="B669">
            <v>8018</v>
          </cell>
          <cell r="C669" t="str">
            <v>Déflecteur</v>
          </cell>
          <cell r="D669" t="str">
            <v>FOM4_505.046</v>
          </cell>
          <cell r="E669" t="str">
            <v>03</v>
          </cell>
          <cell r="F669">
            <v>0.8</v>
          </cell>
        </row>
        <row r="670">
          <cell r="A670" t="str">
            <v>FMO0000038127 (05-10) (8026)</v>
          </cell>
          <cell r="B670">
            <v>8026</v>
          </cell>
          <cell r="C670" t="str">
            <v>Couvercle déflecteur (rep.1)</v>
          </cell>
          <cell r="D670" t="str">
            <v>TRO2_507.070</v>
          </cell>
          <cell r="E670" t="str">
            <v>03</v>
          </cell>
          <cell r="F670">
            <v>2.2000000000000002</v>
          </cell>
        </row>
        <row r="671">
          <cell r="A671" t="str">
            <v>FMO0000038127 (06-10) (8028)</v>
          </cell>
          <cell r="B671">
            <v>8028</v>
          </cell>
          <cell r="C671" t="str">
            <v>Déflecteur (rep.1)</v>
          </cell>
          <cell r="D671" t="str">
            <v>TRO3_505.043</v>
          </cell>
          <cell r="E671" t="str">
            <v>01</v>
          </cell>
          <cell r="F671">
            <v>0.65</v>
          </cell>
        </row>
        <row r="672">
          <cell r="A672" t="str">
            <v>FMO0000038127 (07-10) (8147)</v>
          </cell>
          <cell r="B672">
            <v>8147</v>
          </cell>
          <cell r="C672" t="str">
            <v>Couvercle déflecteur</v>
          </cell>
          <cell r="D672" t="str">
            <v>FOM2_507.021</v>
          </cell>
          <cell r="E672" t="str">
            <v>03</v>
          </cell>
          <cell r="F672">
            <v>8</v>
          </cell>
        </row>
        <row r="673">
          <cell r="A673" t="str">
            <v>FMO0000038127 (08-10) (FMO0000008149)</v>
          </cell>
          <cell r="B673" t="str">
            <v>FMO0000008149</v>
          </cell>
          <cell r="C673" t="str">
            <v>Déflecteur</v>
          </cell>
          <cell r="D673" t="str">
            <v>TRO3_505.006</v>
          </cell>
          <cell r="E673" t="str">
            <v>03</v>
          </cell>
          <cell r="F673">
            <v>1.03</v>
          </cell>
        </row>
        <row r="674">
          <cell r="A674" t="str">
            <v>FMO0000038127 (09-10) (8151)</v>
          </cell>
          <cell r="B674">
            <v>8151</v>
          </cell>
          <cell r="C674" t="str">
            <v>Déflecteur</v>
          </cell>
          <cell r="D674" t="str">
            <v>TRO2_505.198</v>
          </cell>
          <cell r="E674" t="str">
            <v>02</v>
          </cell>
          <cell r="F674">
            <v>2.8</v>
          </cell>
        </row>
        <row r="675">
          <cell r="A675" t="str">
            <v>FMO0000038127 (10-10) (8153)</v>
          </cell>
          <cell r="B675">
            <v>8153</v>
          </cell>
          <cell r="C675" t="str">
            <v>Couvercle déflecteur</v>
          </cell>
          <cell r="D675" t="str">
            <v>TRO1_507.097</v>
          </cell>
          <cell r="E675" t="str">
            <v>04</v>
          </cell>
          <cell r="F675">
            <v>6.1</v>
          </cell>
        </row>
        <row r="676">
          <cell r="A676" t="str">
            <v>FMO0000038230 (0-7)</v>
          </cell>
          <cell r="B676"/>
          <cell r="C676" t="str">
            <v>Kit pivoterie "TRAM CIS"</v>
          </cell>
          <cell r="D676" t="str">
            <v>---</v>
          </cell>
          <cell r="E676" t="str">
            <v>---</v>
          </cell>
          <cell r="F676">
            <v>0</v>
          </cell>
        </row>
        <row r="677">
          <cell r="A677" t="str">
            <v>FMO0000038230 (1-7) (38231)</v>
          </cell>
          <cell r="B677">
            <v>38231</v>
          </cell>
          <cell r="C677" t="str">
            <v>Déflecteur</v>
          </cell>
          <cell r="D677" t="str">
            <v>AT00000293836</v>
          </cell>
          <cell r="E677" t="str">
            <v>A</v>
          </cell>
          <cell r="F677">
            <v>0.95</v>
          </cell>
        </row>
        <row r="678">
          <cell r="A678" t="str">
            <v>FMO0000038230 (2-7) (38232)</v>
          </cell>
          <cell r="B678">
            <v>38232</v>
          </cell>
          <cell r="C678" t="str">
            <v>Déflecteur</v>
          </cell>
          <cell r="D678" t="str">
            <v>AT00000281611</v>
          </cell>
          <cell r="E678" t="str">
            <v>A</v>
          </cell>
          <cell r="F678">
            <v>0.85399999999999998</v>
          </cell>
        </row>
        <row r="679">
          <cell r="A679" t="str">
            <v>FMO0000038230 (3-7) (38236)</v>
          </cell>
          <cell r="B679">
            <v>38236</v>
          </cell>
          <cell r="C679" t="str">
            <v>Moyeu déflecteur</v>
          </cell>
          <cell r="D679" t="str">
            <v>AT00000285971</v>
          </cell>
          <cell r="E679" t="str">
            <v>A</v>
          </cell>
          <cell r="F679">
            <v>1.75</v>
          </cell>
        </row>
        <row r="680">
          <cell r="A680" t="str">
            <v>FMO0000038230 (4-7) (38246)</v>
          </cell>
          <cell r="B680">
            <v>38246</v>
          </cell>
          <cell r="C680" t="str">
            <v>Boitier palier C.C.</v>
          </cell>
          <cell r="D680" t="str">
            <v>AT00000281612</v>
          </cell>
          <cell r="E680" t="str">
            <v>A</v>
          </cell>
          <cell r="F680">
            <v>3.75</v>
          </cell>
        </row>
        <row r="681">
          <cell r="A681" t="str">
            <v>FMO0000038230 (5-7) (38247)</v>
          </cell>
          <cell r="B681">
            <v>38247</v>
          </cell>
          <cell r="C681" t="str">
            <v>Boitier palier C.O.C.</v>
          </cell>
          <cell r="D681" t="str">
            <v>AT00000288106</v>
          </cell>
          <cell r="E681" t="str">
            <v>A</v>
          </cell>
          <cell r="F681">
            <v>3.9</v>
          </cell>
        </row>
        <row r="682">
          <cell r="A682" t="str">
            <v>FMO0000038230 (6-7) (38248)</v>
          </cell>
          <cell r="B682">
            <v>38248</v>
          </cell>
          <cell r="C682" t="str">
            <v>Couvercle déflecteur</v>
          </cell>
          <cell r="D682" t="str">
            <v>AT00000281610</v>
          </cell>
          <cell r="E682" t="str">
            <v>A</v>
          </cell>
          <cell r="F682">
            <v>1.5</v>
          </cell>
        </row>
        <row r="683">
          <cell r="A683" t="str">
            <v>FMO0000038230 (7-7) (38252)</v>
          </cell>
          <cell r="B683">
            <v>38252</v>
          </cell>
          <cell r="C683" t="str">
            <v>Couvercle déflecteur</v>
          </cell>
          <cell r="D683" t="str">
            <v>AT00000293844</v>
          </cell>
          <cell r="E683" t="str">
            <v>A</v>
          </cell>
          <cell r="F683">
            <v>0.8</v>
          </cell>
        </row>
        <row r="684">
          <cell r="A684" t="str">
            <v>FMO0000038282 (0-2)</v>
          </cell>
          <cell r="B684"/>
          <cell r="C684" t="str">
            <v>Kit elmt carcasse</v>
          </cell>
          <cell r="D684" t="str">
            <v>--</v>
          </cell>
          <cell r="E684" t="str">
            <v>--</v>
          </cell>
          <cell r="F684">
            <v>0</v>
          </cell>
        </row>
        <row r="685">
          <cell r="A685" t="str">
            <v>FMO0000038282 (1-2)</v>
          </cell>
          <cell r="B685"/>
          <cell r="C685" t="str">
            <v>Elmt carcasse (détail) joue</v>
          </cell>
          <cell r="D685" t="str">
            <v>AT00000274284</v>
          </cell>
          <cell r="E685" t="str">
            <v>C</v>
          </cell>
          <cell r="F685">
            <v>23.9</v>
          </cell>
        </row>
        <row r="686">
          <cell r="A686" t="str">
            <v>FMO0000038282 (2-2)</v>
          </cell>
          <cell r="B686"/>
          <cell r="C686" t="str">
            <v>Elmt carcasse (détail) joue</v>
          </cell>
          <cell r="D686" t="str">
            <v>AT00000274285</v>
          </cell>
          <cell r="E686" t="str">
            <v>D</v>
          </cell>
          <cell r="F686">
            <v>23.7</v>
          </cell>
        </row>
        <row r="687">
          <cell r="A687" t="str">
            <v>FMO0000038486 (0-9)</v>
          </cell>
          <cell r="B687"/>
          <cell r="C687" t="str">
            <v>Kit pivoterie "METRO LILLE" (MDL / MQC)</v>
          </cell>
          <cell r="D687" t="str">
            <v>--</v>
          </cell>
          <cell r="E687" t="str">
            <v>--</v>
          </cell>
          <cell r="F687">
            <v>30.45</v>
          </cell>
        </row>
        <row r="688">
          <cell r="A688" t="str">
            <v>FMO0000038486 (1-9) (AT00000208945)</v>
          </cell>
          <cell r="B688" t="str">
            <v>AT00000208945</v>
          </cell>
          <cell r="C688" t="str">
            <v>Déflecteur</v>
          </cell>
          <cell r="D688" t="str">
            <v>AT00000208945</v>
          </cell>
          <cell r="E688" t="str">
            <v>C</v>
          </cell>
          <cell r="F688">
            <v>2.2000000000000002</v>
          </cell>
        </row>
        <row r="689">
          <cell r="A689" t="str">
            <v>FMO0000038486 (2-9) (AT00000022882)</v>
          </cell>
          <cell r="B689" t="str">
            <v>AT00000022882</v>
          </cell>
          <cell r="C689" t="str">
            <v>Déflecteur</v>
          </cell>
          <cell r="D689" t="str">
            <v>AT00000022882</v>
          </cell>
          <cell r="E689" t="str">
            <v>D</v>
          </cell>
          <cell r="F689">
            <v>0.95</v>
          </cell>
        </row>
        <row r="690">
          <cell r="A690" t="str">
            <v>FMO0000038486 (3-9) (AT00000326594)</v>
          </cell>
          <cell r="B690" t="str">
            <v>AT00000326594</v>
          </cell>
          <cell r="C690" t="str">
            <v>Couvercle déflecteur</v>
          </cell>
          <cell r="D690" t="str">
            <v>AT00000326594</v>
          </cell>
          <cell r="E690" t="str">
            <v>E</v>
          </cell>
          <cell r="F690">
            <v>1.4</v>
          </cell>
        </row>
        <row r="691">
          <cell r="A691" t="str">
            <v>FMO0000038486 (4-9) (AT00000320983)</v>
          </cell>
          <cell r="B691" t="str">
            <v>AT00000320983</v>
          </cell>
          <cell r="C691" t="str">
            <v>Couvercle déflecteur</v>
          </cell>
          <cell r="D691" t="str">
            <v>AT00000320983</v>
          </cell>
          <cell r="E691" t="str">
            <v>C</v>
          </cell>
          <cell r="F691">
            <v>2.1</v>
          </cell>
        </row>
        <row r="692">
          <cell r="A692" t="str">
            <v>FMO0000038486 (5-9) (AT00000313299)</v>
          </cell>
          <cell r="B692" t="str">
            <v>AT00000313299</v>
          </cell>
          <cell r="C692" t="str">
            <v>Déflecteur</v>
          </cell>
          <cell r="D692" t="str">
            <v>AT00000313299</v>
          </cell>
          <cell r="E692" t="str">
            <v>A</v>
          </cell>
          <cell r="F692">
            <v>1.4</v>
          </cell>
        </row>
        <row r="693">
          <cell r="A693" t="str">
            <v>FMO0000038486 (6-9) (AT00000320984)</v>
          </cell>
          <cell r="B693" t="str">
            <v>AT00000320984</v>
          </cell>
          <cell r="C693" t="str">
            <v>Boitier palier</v>
          </cell>
          <cell r="D693" t="str">
            <v>AT00000320984</v>
          </cell>
          <cell r="E693" t="str">
            <v>B</v>
          </cell>
          <cell r="F693">
            <v>8.5</v>
          </cell>
        </row>
        <row r="694">
          <cell r="A694" t="str">
            <v>FMO0000038486 (7-9) (AT00000142123)</v>
          </cell>
          <cell r="B694" t="str">
            <v>AT00000142123</v>
          </cell>
          <cell r="C694" t="str">
            <v>Boitier palier</v>
          </cell>
          <cell r="D694" t="str">
            <v>AT00000142123</v>
          </cell>
          <cell r="E694" t="str">
            <v>B</v>
          </cell>
          <cell r="F694">
            <v>5.4</v>
          </cell>
        </row>
        <row r="695">
          <cell r="A695" t="str">
            <v>FMO0000038486 (8-9) (AT00000329800)</v>
          </cell>
          <cell r="B695" t="str">
            <v>AT00000329800</v>
          </cell>
          <cell r="C695" t="str">
            <v>Couvercle déflecteur</v>
          </cell>
          <cell r="D695" t="str">
            <v>AT00000329800</v>
          </cell>
          <cell r="E695" t="str">
            <v>B</v>
          </cell>
          <cell r="F695">
            <v>1.5</v>
          </cell>
        </row>
        <row r="696">
          <cell r="A696" t="str">
            <v>FMO0000038486 (9-9) (AT00000310794)</v>
          </cell>
          <cell r="B696" t="str">
            <v>AT00000310794</v>
          </cell>
          <cell r="C696" t="str">
            <v>Accouplement</v>
          </cell>
          <cell r="D696" t="str">
            <v>AT00000310794</v>
          </cell>
          <cell r="E696" t="str">
            <v>B</v>
          </cell>
          <cell r="F696">
            <v>7</v>
          </cell>
        </row>
        <row r="697">
          <cell r="A697" t="str">
            <v>FMO0000038674 (0-3)</v>
          </cell>
          <cell r="B697"/>
          <cell r="C697" t="str">
            <v>Kit chaudronnerie "MP14"</v>
          </cell>
          <cell r="D697" t="str">
            <v>--</v>
          </cell>
          <cell r="E697" t="str">
            <v>--</v>
          </cell>
          <cell r="F697">
            <v>5.09</v>
          </cell>
        </row>
        <row r="698">
          <cell r="A698" t="str">
            <v>FMO0000038674 (1-3) (AT00000302082)</v>
          </cell>
          <cell r="B698" t="str">
            <v>AT00000302082</v>
          </cell>
          <cell r="C698" t="str">
            <v>Plateau de serrage</v>
          </cell>
          <cell r="D698" t="str">
            <v>AT00000302082</v>
          </cell>
          <cell r="E698" t="str">
            <v>B</v>
          </cell>
          <cell r="F698">
            <v>4.45</v>
          </cell>
        </row>
        <row r="699">
          <cell r="A699" t="str">
            <v>FMO0000038674 (2-3) (AT00000186942)</v>
          </cell>
          <cell r="B699" t="str">
            <v>AT00000186942</v>
          </cell>
          <cell r="C699" t="str">
            <v>Segment d'arrêt</v>
          </cell>
          <cell r="D699" t="str">
            <v>AT00000186942</v>
          </cell>
          <cell r="E699" t="str">
            <v>B</v>
          </cell>
          <cell r="F699">
            <v>2.5000000000000001E-2</v>
          </cell>
        </row>
        <row r="700">
          <cell r="A700" t="str">
            <v>FMO0000038674 (3-3) (AT00000146385)</v>
          </cell>
          <cell r="B700" t="str">
            <v>AT00000146385</v>
          </cell>
          <cell r="C700" t="str">
            <v>Borne de masse</v>
          </cell>
          <cell r="D700" t="str">
            <v>AT00000146385</v>
          </cell>
          <cell r="E700" t="str">
            <v>A</v>
          </cell>
          <cell r="F700">
            <v>9.6000000000000002E-2</v>
          </cell>
        </row>
        <row r="701">
          <cell r="A701" t="str">
            <v>FMO0000038825 (0-3)</v>
          </cell>
          <cell r="B701"/>
          <cell r="C701" t="str">
            <v>Kit chaudronnerie</v>
          </cell>
          <cell r="D701" t="str">
            <v>--</v>
          </cell>
          <cell r="E701" t="str">
            <v>--</v>
          </cell>
          <cell r="F701">
            <v>0</v>
          </cell>
        </row>
        <row r="702">
          <cell r="A702" t="str">
            <v>FMO0000038825 (1-3) (36525)</v>
          </cell>
          <cell r="B702">
            <v>36525</v>
          </cell>
          <cell r="C702" t="str">
            <v>Carcasse (détail) entretoise</v>
          </cell>
          <cell r="D702" t="str">
            <v>AT00000138739</v>
          </cell>
          <cell r="E702" t="str">
            <v>A</v>
          </cell>
          <cell r="F702">
            <v>2.9</v>
          </cell>
        </row>
        <row r="703">
          <cell r="A703" t="str">
            <v>FMO0000038825 (2-3) (38826)</v>
          </cell>
          <cell r="B703">
            <v>38826</v>
          </cell>
          <cell r="C703" t="str">
            <v>Carcasse (détail) entretoise</v>
          </cell>
          <cell r="D703" t="str">
            <v>AT00000331140</v>
          </cell>
          <cell r="E703" t="str">
            <v>A</v>
          </cell>
          <cell r="F703">
            <v>2.4700000000000002</v>
          </cell>
        </row>
        <row r="704">
          <cell r="A704" t="str">
            <v>FMO0000038825 (3-3) (AT00000011958)</v>
          </cell>
          <cell r="B704" t="str">
            <v>AT00000011958</v>
          </cell>
          <cell r="C704" t="str">
            <v>Borne de masse</v>
          </cell>
          <cell r="D704" t="str">
            <v>AT00000011958</v>
          </cell>
          <cell r="E704" t="str">
            <v>B</v>
          </cell>
          <cell r="F704">
            <v>0.16</v>
          </cell>
        </row>
        <row r="705">
          <cell r="A705" t="str">
            <v>FMO0000039006 (0-2)</v>
          </cell>
          <cell r="B705"/>
          <cell r="C705" t="str">
            <v>Kit elmt carcasse "OTTAWA"</v>
          </cell>
          <cell r="D705" t="str">
            <v>39006 (1)</v>
          </cell>
          <cell r="E705" t="str">
            <v>--</v>
          </cell>
          <cell r="F705">
            <v>60</v>
          </cell>
        </row>
        <row r="706">
          <cell r="A706" t="str">
            <v>FMO0000039006 (1-2) (39007)</v>
          </cell>
          <cell r="B706">
            <v>39007</v>
          </cell>
          <cell r="C706" t="str">
            <v>Elmt carcasse</v>
          </cell>
          <cell r="D706" t="str">
            <v>AT00000335019</v>
          </cell>
          <cell r="E706" t="str">
            <v>C</v>
          </cell>
          <cell r="F706">
            <v>28.97</v>
          </cell>
        </row>
        <row r="707">
          <cell r="A707" t="str">
            <v>FMO0000039006 (2-2) (39008)</v>
          </cell>
          <cell r="B707">
            <v>39008</v>
          </cell>
          <cell r="C707" t="str">
            <v>Elmt carcasse</v>
          </cell>
          <cell r="D707" t="str">
            <v>AT00000335028</v>
          </cell>
          <cell r="E707" t="str">
            <v>D</v>
          </cell>
          <cell r="F707">
            <v>30.38</v>
          </cell>
        </row>
        <row r="708">
          <cell r="A708" t="str">
            <v>FMO0000039038 (0-2)</v>
          </cell>
          <cell r="B708"/>
          <cell r="C708" t="str">
            <v>Kit chaudronnerie</v>
          </cell>
          <cell r="D708" t="str">
            <v>--</v>
          </cell>
          <cell r="E708" t="str">
            <v>--</v>
          </cell>
          <cell r="F708">
            <v>0</v>
          </cell>
        </row>
        <row r="709">
          <cell r="A709" t="str">
            <v>FMO0000039038 (1-2) (39040)</v>
          </cell>
          <cell r="B709">
            <v>39040</v>
          </cell>
          <cell r="C709" t="str">
            <v>Segment d'arrêt</v>
          </cell>
          <cell r="D709" t="str">
            <v>AT00000336277</v>
          </cell>
          <cell r="E709" t="str">
            <v>A</v>
          </cell>
          <cell r="F709">
            <v>6.0000000000000001E-3</v>
          </cell>
        </row>
        <row r="710">
          <cell r="A710" t="str">
            <v>FMO0000039038 (2-2) (39039)</v>
          </cell>
          <cell r="B710">
            <v>39039</v>
          </cell>
          <cell r="C710" t="str">
            <v>Plateau de serrage</v>
          </cell>
          <cell r="D710" t="str">
            <v>AT00000336237</v>
          </cell>
          <cell r="E710" t="str">
            <v>A</v>
          </cell>
          <cell r="F710">
            <v>3.3</v>
          </cell>
        </row>
        <row r="711">
          <cell r="A711" t="str">
            <v>FMO0000039189 (0-6)</v>
          </cell>
          <cell r="B711"/>
          <cell r="C711" t="str">
            <v>Kit pivoterie "PRASA"</v>
          </cell>
          <cell r="D711" t="str">
            <v>--</v>
          </cell>
          <cell r="E711" t="str">
            <v>-</v>
          </cell>
          <cell r="F711">
            <v>0</v>
          </cell>
        </row>
        <row r="712">
          <cell r="A712" t="str">
            <v>FMO0000039189 (1-6) (39190)</v>
          </cell>
          <cell r="B712">
            <v>39190</v>
          </cell>
          <cell r="C712" t="str">
            <v>Déflecteur "Prasa"</v>
          </cell>
          <cell r="D712" t="str">
            <v>AT00000346133</v>
          </cell>
          <cell r="E712" t="str">
            <v>A</v>
          </cell>
          <cell r="F712">
            <v>1.1000000000000001</v>
          </cell>
        </row>
        <row r="713">
          <cell r="A713" t="str">
            <v>FMO0000039189 (2-6) (39191)</v>
          </cell>
          <cell r="B713">
            <v>39191</v>
          </cell>
          <cell r="C713" t="str">
            <v>Déflecteur "Prasa"</v>
          </cell>
          <cell r="D713" t="str">
            <v>AT00000345941</v>
          </cell>
          <cell r="E713" t="str">
            <v>C</v>
          </cell>
          <cell r="F713">
            <v>1</v>
          </cell>
        </row>
        <row r="714">
          <cell r="A714" t="str">
            <v>FMO0000039189 (3-6) (39192)</v>
          </cell>
          <cell r="B714">
            <v>39192</v>
          </cell>
          <cell r="C714" t="str">
            <v>Couvercle déflecteur "Prasa"</v>
          </cell>
          <cell r="D714" t="str">
            <v>AT00000329683</v>
          </cell>
          <cell r="E714" t="str">
            <v>B</v>
          </cell>
          <cell r="F714">
            <v>1.95</v>
          </cell>
        </row>
        <row r="715">
          <cell r="A715" t="str">
            <v>FMO0000039189 (4-6) (39195)</v>
          </cell>
          <cell r="B715">
            <v>39195</v>
          </cell>
          <cell r="C715" t="str">
            <v>Couvercle déflecteur "Prasa"</v>
          </cell>
          <cell r="D715" t="str">
            <v>AT00000345931</v>
          </cell>
          <cell r="E715" t="str">
            <v>D</v>
          </cell>
          <cell r="F715">
            <v>2.1</v>
          </cell>
        </row>
        <row r="716">
          <cell r="A716" t="str">
            <v>FMO0000039189 (5-6) (39457)</v>
          </cell>
          <cell r="B716">
            <v>39457</v>
          </cell>
          <cell r="C716" t="str">
            <v>Déflecteur "Prasa"</v>
          </cell>
          <cell r="D716" t="str">
            <v>AT00000378836</v>
          </cell>
          <cell r="E716" t="str">
            <v>A</v>
          </cell>
          <cell r="F716">
            <v>0.74</v>
          </cell>
        </row>
        <row r="717">
          <cell r="A717" t="str">
            <v>FMO0000039189 (6-6) (39458)</v>
          </cell>
          <cell r="B717">
            <v>39458</v>
          </cell>
          <cell r="C717" t="str">
            <v>Couvercle "Prasa"</v>
          </cell>
          <cell r="D717" t="str">
            <v>AT00000379959</v>
          </cell>
          <cell r="E717" t="str">
            <v>A</v>
          </cell>
          <cell r="F717">
            <v>1.22</v>
          </cell>
        </row>
        <row r="718">
          <cell r="A718" t="str">
            <v>FMO0000039517</v>
          </cell>
          <cell r="B718"/>
          <cell r="C718" t="str">
            <v>Masse équilibrage rep.001 (Denal)</v>
          </cell>
          <cell r="D718" t="str">
            <v>AT00000069006</v>
          </cell>
          <cell r="E718" t="str">
            <v>A</v>
          </cell>
          <cell r="F718">
            <v>1.0999999999999999E-2</v>
          </cell>
        </row>
        <row r="719">
          <cell r="A719" t="str">
            <v>FMO0000040364 (00-10)</v>
          </cell>
          <cell r="B719"/>
          <cell r="C719" t="str">
            <v>Kit pivoterie "X05 ARPEGE PMM"</v>
          </cell>
          <cell r="D719" t="str">
            <v>--</v>
          </cell>
          <cell r="E719" t="str">
            <v>-</v>
          </cell>
          <cell r="F719">
            <v>0</v>
          </cell>
        </row>
        <row r="720">
          <cell r="A720" t="str">
            <v>FMO0000040364 (01-10) (AT00000430710)</v>
          </cell>
          <cell r="B720" t="str">
            <v>AT00000430710</v>
          </cell>
          <cell r="C720" t="str">
            <v>Frette</v>
          </cell>
          <cell r="D720" t="str">
            <v>AT00000430710</v>
          </cell>
          <cell r="E720" t="str">
            <v>C</v>
          </cell>
          <cell r="F720">
            <v>0.71499999999999997</v>
          </cell>
        </row>
        <row r="721">
          <cell r="A721" t="str">
            <v>FMO0000040364 (02-10) (AT00000410022)</v>
          </cell>
          <cell r="B721" t="str">
            <v>AT00000410022</v>
          </cell>
          <cell r="C721" t="str">
            <v>Bague calage roulement</v>
          </cell>
          <cell r="D721" t="str">
            <v>AT00000410022</v>
          </cell>
          <cell r="E721" t="str">
            <v>B</v>
          </cell>
          <cell r="F721">
            <v>0.78500000000000003</v>
          </cell>
        </row>
        <row r="722">
          <cell r="A722" t="str">
            <v>FMO0000040364 (03-10) (AT00000431286)</v>
          </cell>
          <cell r="B722" t="str">
            <v>AT00000431286</v>
          </cell>
          <cell r="C722" t="str">
            <v>Déflecteur</v>
          </cell>
          <cell r="D722" t="str">
            <v>AT00000431286</v>
          </cell>
          <cell r="E722" t="str">
            <v>B</v>
          </cell>
          <cell r="F722">
            <v>1.23</v>
          </cell>
        </row>
        <row r="723">
          <cell r="A723" t="str">
            <v>FMO0000040364 (04-10) (AT00000430728)</v>
          </cell>
          <cell r="B723" t="str">
            <v>AT00000430728</v>
          </cell>
          <cell r="C723" t="str">
            <v>Entretoise équipée</v>
          </cell>
          <cell r="D723" t="str">
            <v>AT00000430728</v>
          </cell>
          <cell r="E723" t="str">
            <v>C</v>
          </cell>
          <cell r="F723">
            <v>0.62</v>
          </cell>
        </row>
        <row r="724">
          <cell r="A724" t="str">
            <v>FMO0000040364 (05-10) (AT00000430932)</v>
          </cell>
          <cell r="B724" t="str">
            <v>AT00000430932</v>
          </cell>
          <cell r="C724" t="str">
            <v>Couvercle déflecteur</v>
          </cell>
          <cell r="D724" t="str">
            <v>AT00000430932</v>
          </cell>
          <cell r="E724" t="str">
            <v>C</v>
          </cell>
          <cell r="F724">
            <v>2.8759999999999999</v>
          </cell>
        </row>
        <row r="725">
          <cell r="A725" t="str">
            <v>FMO0000040364 (06-10) (AT00000408294)</v>
          </cell>
          <cell r="B725" t="str">
            <v>AT00000408294</v>
          </cell>
          <cell r="C725" t="str">
            <v>Couvercle déflecteur</v>
          </cell>
          <cell r="D725" t="str">
            <v>AT00000408294</v>
          </cell>
          <cell r="E725" t="str">
            <v>A</v>
          </cell>
          <cell r="F725">
            <v>1.7450000000000001</v>
          </cell>
        </row>
        <row r="726">
          <cell r="A726" t="str">
            <v>FMO0000040364 (07-10) (AT00000408876)</v>
          </cell>
          <cell r="B726" t="str">
            <v>AT00000408876</v>
          </cell>
          <cell r="C726" t="str">
            <v>Moyeu déflecteur</v>
          </cell>
          <cell r="D726" t="str">
            <v>AT00000408876</v>
          </cell>
          <cell r="E726" t="str">
            <v>B</v>
          </cell>
          <cell r="F726">
            <v>2.25</v>
          </cell>
        </row>
        <row r="727">
          <cell r="A727" t="str">
            <v>FMO0000040364 (08-10) (AT00000408254)</v>
          </cell>
          <cell r="B727" t="str">
            <v>AT00000408254</v>
          </cell>
          <cell r="C727" t="str">
            <v>Boitier palier C.O.C.</v>
          </cell>
          <cell r="D727" t="str">
            <v>AT00000408254</v>
          </cell>
          <cell r="E727" t="str">
            <v>A</v>
          </cell>
          <cell r="F727">
            <v>5.6</v>
          </cell>
        </row>
        <row r="728">
          <cell r="A728" t="str">
            <v>FMO0000040364 (09-10) (40945)</v>
          </cell>
          <cell r="B728">
            <v>40945</v>
          </cell>
          <cell r="C728" t="str">
            <v>Couvercle extérieur</v>
          </cell>
          <cell r="D728" t="str">
            <v>AT00000475447</v>
          </cell>
          <cell r="E728" t="str">
            <v>C</v>
          </cell>
          <cell r="F728">
            <v>1.77</v>
          </cell>
        </row>
        <row r="729">
          <cell r="A729" t="str">
            <v>FMO0000040364 (10-10) (41102)</v>
          </cell>
          <cell r="B729">
            <v>41102</v>
          </cell>
          <cell r="C729" t="str">
            <v>Déflecteur</v>
          </cell>
          <cell r="D729" t="str">
            <v>AT00000495126</v>
          </cell>
          <cell r="E729" t="str">
            <v>A</v>
          </cell>
          <cell r="F729">
            <v>1.226</v>
          </cell>
        </row>
        <row r="730">
          <cell r="A730" t="str">
            <v>FMO0000040564 (0-8)</v>
          </cell>
          <cell r="B730"/>
          <cell r="C730" t="str">
            <v>Kit pivoterie "BB Shunting"</v>
          </cell>
          <cell r="D730" t="str">
            <v>--</v>
          </cell>
          <cell r="E730" t="str">
            <v>-</v>
          </cell>
          <cell r="F730">
            <v>0</v>
          </cell>
        </row>
        <row r="731">
          <cell r="A731" t="str">
            <v>FMO0000040564 (1-8) (FMO0000014888)</v>
          </cell>
          <cell r="B731" t="str">
            <v>FMO0000014888</v>
          </cell>
          <cell r="C731" t="str">
            <v>Déflecteur</v>
          </cell>
          <cell r="D731" t="str">
            <v>TRO2_505.429</v>
          </cell>
          <cell r="E731" t="str">
            <v>0</v>
          </cell>
          <cell r="F731">
            <v>0.8</v>
          </cell>
        </row>
        <row r="732">
          <cell r="A732" t="str">
            <v>FMO0000040564 (2-8) (FMO0000028600)</v>
          </cell>
          <cell r="B732" t="str">
            <v>FMO0000028600</v>
          </cell>
          <cell r="C732" t="str">
            <v>Déflecteur support capteur</v>
          </cell>
          <cell r="D732" t="str">
            <v>TRO1_507.314</v>
          </cell>
          <cell r="E732" t="str">
            <v>04</v>
          </cell>
          <cell r="F732">
            <v>5.4</v>
          </cell>
        </row>
        <row r="733">
          <cell r="A733" t="str">
            <v>FMO0000040564 (3-8) (FMO0000028921)</v>
          </cell>
          <cell r="B733" t="str">
            <v>FMO0000028921</v>
          </cell>
          <cell r="C733" t="str">
            <v>Déflecteur</v>
          </cell>
          <cell r="D733" t="str">
            <v>TRO2_505.628</v>
          </cell>
          <cell r="E733" t="str">
            <v>0</v>
          </cell>
          <cell r="F733">
            <v>2</v>
          </cell>
        </row>
        <row r="734">
          <cell r="A734" t="str">
            <v>FMO0000040564 (4-8) (14889)</v>
          </cell>
          <cell r="B734">
            <v>14889</v>
          </cell>
          <cell r="C734" t="str">
            <v>Déflecteur</v>
          </cell>
          <cell r="D734" t="str">
            <v>TRO2_505.430</v>
          </cell>
          <cell r="E734" t="str">
            <v>04</v>
          </cell>
          <cell r="F734">
            <v>7.6</v>
          </cell>
        </row>
        <row r="735">
          <cell r="A735" t="str">
            <v>FMO0000040564 (5-8) (FMO0000014900)</v>
          </cell>
          <cell r="B735" t="str">
            <v>FMO0000014900</v>
          </cell>
          <cell r="C735" t="str">
            <v>Bague</v>
          </cell>
          <cell r="D735" t="str">
            <v>TRO3_505.439</v>
          </cell>
          <cell r="E735" t="str">
            <v>01</v>
          </cell>
          <cell r="F735">
            <v>0.06</v>
          </cell>
        </row>
        <row r="736">
          <cell r="A736" t="str">
            <v>FMO0000040564 (6-8) (FMO0000015055)</v>
          </cell>
          <cell r="B736" t="str">
            <v>FMO0000015055</v>
          </cell>
          <cell r="C736" t="str">
            <v>Bague</v>
          </cell>
          <cell r="D736" t="str">
            <v>TRO3_505.431</v>
          </cell>
          <cell r="E736" t="str">
            <v>C</v>
          </cell>
          <cell r="F736">
            <v>1.2</v>
          </cell>
        </row>
        <row r="737">
          <cell r="A737" t="str">
            <v>FMO0000040564 (7-8) (FMO0000015058)</v>
          </cell>
          <cell r="B737" t="str">
            <v>FMO0000015058</v>
          </cell>
          <cell r="C737" t="str">
            <v>Boitier palier</v>
          </cell>
          <cell r="D737" t="str">
            <v>TRO1_522.043</v>
          </cell>
          <cell r="E737" t="str">
            <v>06</v>
          </cell>
          <cell r="F737">
            <v>17.5</v>
          </cell>
        </row>
        <row r="738">
          <cell r="A738" t="str">
            <v>FMO0000040564 (8-8) (FMO0000015625)</v>
          </cell>
          <cell r="B738" t="str">
            <v>FMO0000015625</v>
          </cell>
          <cell r="C738" t="str">
            <v>Déflecteur</v>
          </cell>
          <cell r="D738" t="str">
            <v>TRO1_505.450</v>
          </cell>
          <cell r="E738" t="str">
            <v>01</v>
          </cell>
          <cell r="F738">
            <v>1.25</v>
          </cell>
        </row>
        <row r="739">
          <cell r="A739" t="str">
            <v>FMO0000040588 (0-4)</v>
          </cell>
          <cell r="B739"/>
          <cell r="C739" t="str">
            <v>Kit pivoterie "MP14"</v>
          </cell>
          <cell r="D739" t="str">
            <v>--</v>
          </cell>
          <cell r="E739" t="str">
            <v>-</v>
          </cell>
          <cell r="F739">
            <v>0</v>
          </cell>
        </row>
        <row r="740">
          <cell r="A740" t="str">
            <v>FMO0000040588 (1-4)</v>
          </cell>
          <cell r="B740" t="str">
            <v>AT00000451020</v>
          </cell>
          <cell r="C740" t="str">
            <v>Boitier palier</v>
          </cell>
          <cell r="D740" t="str">
            <v>AT00000451020</v>
          </cell>
          <cell r="E740" t="str">
            <v>B1</v>
          </cell>
          <cell r="F740">
            <v>7.7</v>
          </cell>
        </row>
        <row r="741">
          <cell r="A741" t="str">
            <v>FMO0000040588 (2-4)</v>
          </cell>
          <cell r="B741" t="str">
            <v>AT00000451024</v>
          </cell>
          <cell r="C741" t="str">
            <v>Couvercle déflecteur</v>
          </cell>
          <cell r="D741" t="str">
            <v>AT00000451024</v>
          </cell>
          <cell r="E741" t="str">
            <v>B</v>
          </cell>
          <cell r="F741">
            <v>2.9</v>
          </cell>
        </row>
        <row r="742">
          <cell r="A742" t="str">
            <v>FMO0000040588 (3-4)</v>
          </cell>
          <cell r="B742" t="str">
            <v>AT00000451026</v>
          </cell>
          <cell r="C742" t="str">
            <v>Déflecteur</v>
          </cell>
          <cell r="D742" t="str">
            <v>AT00000451026</v>
          </cell>
          <cell r="E742" t="str">
            <v>B0</v>
          </cell>
          <cell r="F742">
            <v>1.31</v>
          </cell>
        </row>
        <row r="743">
          <cell r="A743" t="str">
            <v>FMO0000040588 (4-4)</v>
          </cell>
          <cell r="B743" t="str">
            <v>AT00000093037</v>
          </cell>
          <cell r="C743" t="str">
            <v>Déflecteur</v>
          </cell>
          <cell r="D743" t="str">
            <v>AT00000093037</v>
          </cell>
          <cell r="E743" t="str">
            <v>B</v>
          </cell>
          <cell r="F743">
            <v>1.1000000000000001</v>
          </cell>
        </row>
        <row r="744">
          <cell r="A744" t="str">
            <v>FMO0000040736 (0-7)</v>
          </cell>
          <cell r="B744"/>
          <cell r="C744" t="str">
            <v>Kit pivoterie "BB36000"</v>
          </cell>
          <cell r="D744" t="str">
            <v>-</v>
          </cell>
          <cell r="E744" t="str">
            <v>-</v>
          </cell>
          <cell r="F744">
            <v>0</v>
          </cell>
        </row>
        <row r="745">
          <cell r="A745" t="str">
            <v>FMO0000040736 (1-7) (10677)</v>
          </cell>
          <cell r="B745">
            <v>10677</v>
          </cell>
          <cell r="C745" t="str">
            <v>Déflecteur</v>
          </cell>
          <cell r="D745" t="str">
            <v>TRO2_505.395</v>
          </cell>
          <cell r="E745" t="str">
            <v>02</v>
          </cell>
          <cell r="F745">
            <v>2.4</v>
          </cell>
        </row>
        <row r="746">
          <cell r="A746" t="str">
            <v>FMO0000040736 (2-7) (10684)</v>
          </cell>
          <cell r="B746">
            <v>10684</v>
          </cell>
          <cell r="C746" t="str">
            <v>Déflecteur</v>
          </cell>
          <cell r="D746" t="str">
            <v>AT00000073697</v>
          </cell>
          <cell r="E746" t="str">
            <v>B</v>
          </cell>
          <cell r="F746">
            <v>0.2</v>
          </cell>
        </row>
        <row r="747">
          <cell r="A747" t="str">
            <v>FMO0000040736 (3-7) (10686)</v>
          </cell>
          <cell r="B747">
            <v>10686</v>
          </cell>
          <cell r="C747" t="str">
            <v>Déflecteur</v>
          </cell>
          <cell r="D747" t="str">
            <v>AT00000073694</v>
          </cell>
          <cell r="E747" t="str">
            <v>B</v>
          </cell>
          <cell r="F747">
            <v>4.5</v>
          </cell>
        </row>
        <row r="748">
          <cell r="A748" t="str">
            <v>FMO0000040736 (4-7) (10688)</v>
          </cell>
          <cell r="B748">
            <v>10688</v>
          </cell>
          <cell r="C748" t="str">
            <v>Déflecteur</v>
          </cell>
          <cell r="D748" t="str">
            <v>AT00000074810</v>
          </cell>
          <cell r="E748" t="str">
            <v>C</v>
          </cell>
          <cell r="F748">
            <v>2.2000000000000002</v>
          </cell>
        </row>
        <row r="749">
          <cell r="A749" t="str">
            <v>FMO0000040736 (5-7) (10893)</v>
          </cell>
          <cell r="B749">
            <v>10893</v>
          </cell>
          <cell r="C749" t="str">
            <v>Déflecteur</v>
          </cell>
          <cell r="D749" t="str">
            <v>AT00000082172</v>
          </cell>
          <cell r="E749" t="str">
            <v>A</v>
          </cell>
          <cell r="F749">
            <v>1.45</v>
          </cell>
        </row>
        <row r="750">
          <cell r="A750" t="str">
            <v>FMO0000040736 (6-7) (10894)</v>
          </cell>
          <cell r="B750">
            <v>10894</v>
          </cell>
          <cell r="C750" t="str">
            <v>Déflecteur</v>
          </cell>
          <cell r="D750" t="str">
            <v>AT00000074813</v>
          </cell>
          <cell r="E750" t="str">
            <v>A</v>
          </cell>
          <cell r="F750">
            <v>0.84</v>
          </cell>
        </row>
        <row r="751">
          <cell r="A751" t="str">
            <v>FMO0000040736 (7-7) (11172)</v>
          </cell>
          <cell r="B751">
            <v>11172</v>
          </cell>
          <cell r="C751" t="str">
            <v>Couvercle déflecteur</v>
          </cell>
          <cell r="D751" t="str">
            <v>TRO2_507.197</v>
          </cell>
          <cell r="E751" t="str">
            <v>01</v>
          </cell>
          <cell r="F751">
            <v>1.2</v>
          </cell>
        </row>
        <row r="752">
          <cell r="A752" t="str">
            <v>FMO0000040776 (1)</v>
          </cell>
          <cell r="B752"/>
          <cell r="C752" t="str">
            <v>Kit chaudronnerie</v>
          </cell>
          <cell r="D752" t="str">
            <v>AT00000456280</v>
          </cell>
          <cell r="E752" t="str">
            <v>A0</v>
          </cell>
          <cell r="F752">
            <v>0</v>
          </cell>
        </row>
        <row r="753">
          <cell r="A753" t="str">
            <v>FMO0000040776 rep.06 (AT00000457242)</v>
          </cell>
          <cell r="B753"/>
          <cell r="C753" t="str">
            <v>Carcasse (détail)</v>
          </cell>
          <cell r="D753" t="str">
            <v>AT00000457242</v>
          </cell>
          <cell r="E753" t="str">
            <v>A0</v>
          </cell>
          <cell r="F753">
            <v>4.4000000000000004</v>
          </cell>
        </row>
        <row r="754">
          <cell r="A754" t="str">
            <v>FMO0000040776 rep.10 (40653)</v>
          </cell>
          <cell r="B754"/>
          <cell r="C754" t="str">
            <v>Carcasse (détail) rep.010</v>
          </cell>
          <cell r="D754" t="str">
            <v>60269 (AT...456280)</v>
          </cell>
          <cell r="E754" t="str">
            <v>-</v>
          </cell>
          <cell r="F754">
            <v>0</v>
          </cell>
        </row>
        <row r="755">
          <cell r="A755" t="str">
            <v>FMO0000040776 rep.19 (40655)</v>
          </cell>
          <cell r="B755"/>
          <cell r="C755" t="str">
            <v>Carcasse 12x12 lg.200 rep.019</v>
          </cell>
          <cell r="D755" t="str">
            <v>60269 (AT...456280)</v>
          </cell>
          <cell r="E755" t="str">
            <v>A0</v>
          </cell>
          <cell r="F755">
            <v>0</v>
          </cell>
        </row>
        <row r="756">
          <cell r="A756" t="str">
            <v>FMO0000040776 rep.23 (40658)</v>
          </cell>
          <cell r="B756"/>
          <cell r="C756" t="str">
            <v>Carcasse (détail)</v>
          </cell>
          <cell r="D756" t="str">
            <v>AT00000457441</v>
          </cell>
          <cell r="E756" t="str">
            <v>A0</v>
          </cell>
          <cell r="F756">
            <v>4.0549999999999997</v>
          </cell>
        </row>
        <row r="757">
          <cell r="A757" t="str">
            <v>FMO0000040971 (00-11)</v>
          </cell>
          <cell r="B757"/>
          <cell r="C757" t="str">
            <v>Kit pivoterie "Ecoptine"</v>
          </cell>
          <cell r="D757" t="str">
            <v>-</v>
          </cell>
          <cell r="E757" t="str">
            <v>-</v>
          </cell>
          <cell r="F757">
            <v>0</v>
          </cell>
        </row>
        <row r="758">
          <cell r="A758" t="str">
            <v>FMO0000040971 (01-11) (40860)</v>
          </cell>
          <cell r="B758">
            <v>40860</v>
          </cell>
          <cell r="C758" t="str">
            <v>Déflecteur</v>
          </cell>
          <cell r="D758" t="str">
            <v>AT00000462712</v>
          </cell>
          <cell r="E758" t="str">
            <v>A0</v>
          </cell>
          <cell r="F758">
            <v>2.2400000000000002</v>
          </cell>
        </row>
        <row r="759">
          <cell r="A759" t="str">
            <v>FMO0000040971 (02-11) (40861)</v>
          </cell>
          <cell r="B759">
            <v>40861</v>
          </cell>
          <cell r="C759" t="str">
            <v>Bride</v>
          </cell>
          <cell r="D759" t="str">
            <v>AT00000462713</v>
          </cell>
          <cell r="E759" t="str">
            <v>A0</v>
          </cell>
          <cell r="F759">
            <v>1.31</v>
          </cell>
        </row>
        <row r="760">
          <cell r="A760" t="str">
            <v>FMO0000040971 (03-11) (40862)</v>
          </cell>
          <cell r="B760">
            <v>40862</v>
          </cell>
          <cell r="C760" t="str">
            <v>Boitier palier</v>
          </cell>
          <cell r="D760" t="str">
            <v>AT00000462714</v>
          </cell>
          <cell r="E760" t="str">
            <v>A0</v>
          </cell>
          <cell r="F760">
            <v>9.6300000000000008</v>
          </cell>
        </row>
        <row r="761">
          <cell r="A761" t="str">
            <v>FMO0000040971 (04-11) (40863)</v>
          </cell>
          <cell r="B761">
            <v>40863</v>
          </cell>
          <cell r="C761" t="str">
            <v>Déflecteur</v>
          </cell>
          <cell r="D761" t="str">
            <v>AT00000462715</v>
          </cell>
          <cell r="E761" t="str">
            <v>A0</v>
          </cell>
          <cell r="F761">
            <v>1.1850000000000001</v>
          </cell>
        </row>
        <row r="762">
          <cell r="A762" t="str">
            <v>FMO0000040971 (05-11) (40864)</v>
          </cell>
          <cell r="B762">
            <v>40864</v>
          </cell>
          <cell r="C762" t="str">
            <v>Entretoise</v>
          </cell>
          <cell r="D762" t="str">
            <v>AT00000473430</v>
          </cell>
          <cell r="E762" t="str">
            <v>A0</v>
          </cell>
          <cell r="F762">
            <v>0.53</v>
          </cell>
        </row>
        <row r="763">
          <cell r="A763" t="str">
            <v>FMO0000040971 (06-11) (40900)</v>
          </cell>
          <cell r="B763">
            <v>40900</v>
          </cell>
          <cell r="C763" t="str">
            <v>Disque déflecteur</v>
          </cell>
          <cell r="D763" t="str">
            <v>AT00000473419</v>
          </cell>
          <cell r="E763" t="str">
            <v>A0</v>
          </cell>
          <cell r="F763">
            <v>0.76</v>
          </cell>
        </row>
        <row r="764">
          <cell r="A764" t="str">
            <v>FMO0000040971 (07-11) (40899)</v>
          </cell>
          <cell r="B764">
            <v>40899</v>
          </cell>
          <cell r="C764" t="str">
            <v>Déflecteur</v>
          </cell>
          <cell r="D764" t="str">
            <v>AT00000473421</v>
          </cell>
          <cell r="E764" t="str">
            <v>A0</v>
          </cell>
          <cell r="F764">
            <v>0.95</v>
          </cell>
        </row>
        <row r="765">
          <cell r="A765" t="str">
            <v>FMO0000040971 (08-11) (40896)</v>
          </cell>
          <cell r="B765">
            <v>40896</v>
          </cell>
          <cell r="C765" t="str">
            <v>Boitier palier</v>
          </cell>
          <cell r="D765" t="str">
            <v>AT00000473422</v>
          </cell>
          <cell r="E765" t="str">
            <v>C</v>
          </cell>
          <cell r="F765">
            <v>3.1</v>
          </cell>
        </row>
        <row r="766">
          <cell r="A766" t="str">
            <v>FMO0000040971 (09-11) (40898)</v>
          </cell>
          <cell r="B766">
            <v>40898</v>
          </cell>
          <cell r="C766" t="str">
            <v>Couvercle</v>
          </cell>
          <cell r="D766" t="str">
            <v>AT00000473423</v>
          </cell>
          <cell r="E766" t="str">
            <v>A0</v>
          </cell>
          <cell r="F766">
            <v>1.5209999999999999</v>
          </cell>
        </row>
        <row r="767">
          <cell r="A767" t="str">
            <v>FMO0000040971 (10-11) (40897)</v>
          </cell>
          <cell r="B767">
            <v>40897</v>
          </cell>
          <cell r="C767" t="str">
            <v>Entretoise filetée</v>
          </cell>
          <cell r="D767" t="str">
            <v>AT00000473424</v>
          </cell>
          <cell r="E767" t="str">
            <v>A0</v>
          </cell>
          <cell r="F767">
            <v>0.4</v>
          </cell>
        </row>
        <row r="768">
          <cell r="A768" t="str">
            <v>FMO0000040971 (11-11) (38121)</v>
          </cell>
          <cell r="B768">
            <v>38121</v>
          </cell>
          <cell r="C768" t="str">
            <v>Déflecteur</v>
          </cell>
          <cell r="D768" t="str">
            <v>AT00000285655</v>
          </cell>
          <cell r="E768" t="str">
            <v>B</v>
          </cell>
          <cell r="F768">
            <v>2.1</v>
          </cell>
        </row>
        <row r="769">
          <cell r="A769" t="str">
            <v>FMO0000041221 (0-9)</v>
          </cell>
          <cell r="B769"/>
          <cell r="C769" t="str">
            <v>Kit pivoterie "M7"</v>
          </cell>
          <cell r="D769" t="str">
            <v>41221</v>
          </cell>
          <cell r="E769" t="str">
            <v>--</v>
          </cell>
          <cell r="F769">
            <v>0</v>
          </cell>
        </row>
        <row r="770">
          <cell r="A770" t="str">
            <v>FMO0000041221 (1-9) (39190)</v>
          </cell>
          <cell r="B770">
            <v>39190</v>
          </cell>
          <cell r="C770" t="str">
            <v>Déflecteur</v>
          </cell>
          <cell r="D770" t="str">
            <v>AT00000346133</v>
          </cell>
          <cell r="E770" t="str">
            <v>A</v>
          </cell>
          <cell r="F770">
            <v>1.1000000000000001</v>
          </cell>
        </row>
        <row r="771">
          <cell r="A771" t="str">
            <v>FMO0000041221 (2-9) (35195)</v>
          </cell>
          <cell r="B771">
            <v>35195</v>
          </cell>
          <cell r="C771" t="str">
            <v>Couvercle déflecteur</v>
          </cell>
          <cell r="D771" t="str">
            <v>AT00000345931</v>
          </cell>
          <cell r="E771" t="str">
            <v>D</v>
          </cell>
          <cell r="F771">
            <v>2.02</v>
          </cell>
        </row>
        <row r="772">
          <cell r="A772" t="str">
            <v>FMO0000041221 (3-9) (39457)</v>
          </cell>
          <cell r="B772">
            <v>39457</v>
          </cell>
          <cell r="C772" t="str">
            <v>Déflecteur</v>
          </cell>
          <cell r="D772" t="str">
            <v>AT00000378836</v>
          </cell>
          <cell r="E772" t="str">
            <v>A</v>
          </cell>
          <cell r="F772">
            <v>0.74</v>
          </cell>
        </row>
        <row r="773">
          <cell r="A773" t="str">
            <v>FMO0000041221 (4-9) (41121)</v>
          </cell>
          <cell r="B773">
            <v>41121</v>
          </cell>
          <cell r="C773" t="str">
            <v>Couvercle déflecteur</v>
          </cell>
          <cell r="D773" t="str">
            <v>AT00000496408</v>
          </cell>
          <cell r="E773" t="str">
            <v>A</v>
          </cell>
          <cell r="F773">
            <v>4.3159999999999998</v>
          </cell>
        </row>
        <row r="774">
          <cell r="A774" t="str">
            <v>FMO0000041221 (5-9) (AT00000574556)</v>
          </cell>
          <cell r="B774" t="str">
            <v>AT00000574556</v>
          </cell>
          <cell r="C774" t="str">
            <v>Déflecteur</v>
          </cell>
          <cell r="D774" t="str">
            <v>AT000005574556</v>
          </cell>
          <cell r="E774" t="str">
            <v>A</v>
          </cell>
          <cell r="F774">
            <v>1.4</v>
          </cell>
        </row>
        <row r="775">
          <cell r="A775" t="str">
            <v>FMO0000041221 (6-9) (AT00000131811)</v>
          </cell>
          <cell r="B775" t="str">
            <v>AT00000131811</v>
          </cell>
          <cell r="C775" t="str">
            <v>Boitier</v>
          </cell>
          <cell r="D775" t="str">
            <v>AT00000131811</v>
          </cell>
          <cell r="E775" t="str">
            <v>B</v>
          </cell>
          <cell r="F775">
            <v>10.4</v>
          </cell>
        </row>
        <row r="776">
          <cell r="A776" t="str">
            <v>FMO0000041221 (7-9) (39458)</v>
          </cell>
          <cell r="B776">
            <v>39458</v>
          </cell>
          <cell r="C776" t="str">
            <v>Couvercle</v>
          </cell>
          <cell r="D776" t="str">
            <v>AT00000379959</v>
          </cell>
          <cell r="E776" t="str">
            <v>A</v>
          </cell>
          <cell r="F776">
            <v>1.22</v>
          </cell>
        </row>
        <row r="777">
          <cell r="A777" t="str">
            <v>FMO0000041221 (8-9) (8214)</v>
          </cell>
          <cell r="B777">
            <v>8214</v>
          </cell>
          <cell r="C777" t="str">
            <v>Déflecteur</v>
          </cell>
          <cell r="D777" t="str">
            <v>AT00000131817</v>
          </cell>
          <cell r="E777" t="str">
            <v>A</v>
          </cell>
          <cell r="F777">
            <v>2.2200000000000002</v>
          </cell>
        </row>
        <row r="778">
          <cell r="A778" t="str">
            <v>FMO0000041221 (9-9) (AT00000131819)</v>
          </cell>
          <cell r="B778" t="str">
            <v>AT00000131819</v>
          </cell>
          <cell r="C778" t="str">
            <v>Déflecteur</v>
          </cell>
          <cell r="D778" t="str">
            <v>AT00000131819</v>
          </cell>
          <cell r="E778" t="str">
            <v>A</v>
          </cell>
          <cell r="F778">
            <v>0.73</v>
          </cell>
        </row>
        <row r="779">
          <cell r="A779" t="str">
            <v>FMO0000041283 (0-8)</v>
          </cell>
          <cell r="B779"/>
          <cell r="C779" t="str">
            <v>Kit chaudronnerie "CITADIS 301"</v>
          </cell>
          <cell r="D779" t="str">
            <v>41283</v>
          </cell>
          <cell r="E779" t="str">
            <v>--</v>
          </cell>
          <cell r="F779">
            <v>0</v>
          </cell>
        </row>
        <row r="780">
          <cell r="A780" t="str">
            <v>FMO0000041283 (1-8) (22786)</v>
          </cell>
          <cell r="B780">
            <v>22786</v>
          </cell>
          <cell r="C780" t="str">
            <v>Carcasse (détail) joue</v>
          </cell>
          <cell r="D780" t="str">
            <v>TRO1_375.769</v>
          </cell>
          <cell r="E780" t="str">
            <v>B</v>
          </cell>
          <cell r="F780">
            <v>18</v>
          </cell>
        </row>
        <row r="781">
          <cell r="A781" t="str">
            <v>FMO0000041283 (2-8) (20261)</v>
          </cell>
          <cell r="B781">
            <v>20261</v>
          </cell>
          <cell r="C781" t="str">
            <v>Carcasse (détail) joue</v>
          </cell>
          <cell r="D781" t="str">
            <v>TRO1_375.693</v>
          </cell>
          <cell r="E781" t="str">
            <v>02</v>
          </cell>
          <cell r="F781">
            <v>13.2</v>
          </cell>
        </row>
        <row r="782">
          <cell r="A782" t="str">
            <v>FMO0000041283 (3-8) (FMO0000020253)</v>
          </cell>
          <cell r="B782" t="str">
            <v>FMO0000020253</v>
          </cell>
          <cell r="C782" t="str">
            <v>Carcasse (détail) entretoise</v>
          </cell>
          <cell r="D782" t="str">
            <v>TRO3_375.696</v>
          </cell>
          <cell r="E782" t="str">
            <v>02</v>
          </cell>
          <cell r="F782">
            <v>2.6</v>
          </cell>
        </row>
        <row r="783">
          <cell r="A783" t="str">
            <v>FMO0000041283 (4-8) (FMO0000020255)</v>
          </cell>
          <cell r="B783" t="str">
            <v>FMO0000020255</v>
          </cell>
          <cell r="C783" t="str">
            <v>Carcasse (détail) entretoise Rep.1</v>
          </cell>
          <cell r="D783" t="str">
            <v>TRO3_375.683 rep.1</v>
          </cell>
          <cell r="E783" t="str">
            <v>03</v>
          </cell>
          <cell r="F783">
            <v>3.1</v>
          </cell>
        </row>
        <row r="784">
          <cell r="A784" t="str">
            <v>FMO0000041283 (5-8) (FMO0000020611)</v>
          </cell>
          <cell r="B784" t="str">
            <v>FMO0000020611</v>
          </cell>
          <cell r="C784" t="str">
            <v>Carcasse (détail) entretoise Rep.2</v>
          </cell>
          <cell r="D784" t="str">
            <v>TRO3_375.683 rep.2</v>
          </cell>
          <cell r="E784" t="str">
            <v>03</v>
          </cell>
          <cell r="F784">
            <v>3.1</v>
          </cell>
        </row>
        <row r="785">
          <cell r="A785" t="str">
            <v>FMO0000041283 (6-8) (FMO0000022785)</v>
          </cell>
          <cell r="B785" t="str">
            <v>FMO0000022785</v>
          </cell>
          <cell r="C785" t="str">
            <v>Carcasse (détail) entretoise Rep.3</v>
          </cell>
          <cell r="D785" t="str">
            <v>TRO3_375.683 rep.3</v>
          </cell>
          <cell r="E785" t="str">
            <v>03</v>
          </cell>
          <cell r="F785">
            <v>3.1</v>
          </cell>
        </row>
        <row r="786">
          <cell r="A786" t="str">
            <v>FMO0000041283 (7-8) (20263)</v>
          </cell>
          <cell r="B786">
            <v>20263</v>
          </cell>
          <cell r="C786" t="str">
            <v>Bossage</v>
          </cell>
          <cell r="D786" t="str">
            <v>TRO3_375.697</v>
          </cell>
          <cell r="E786" t="str">
            <v>00</v>
          </cell>
          <cell r="F786">
            <v>0.25</v>
          </cell>
        </row>
        <row r="787">
          <cell r="A787" t="str">
            <v>FMO0000041283 (8-8) (AT00000047667)</v>
          </cell>
          <cell r="B787" t="str">
            <v>AT00000047667</v>
          </cell>
          <cell r="C787" t="str">
            <v>Borne de masse</v>
          </cell>
          <cell r="D787" t="str">
            <v>AT00000047667</v>
          </cell>
          <cell r="E787" t="str">
            <v>B</v>
          </cell>
          <cell r="F787">
            <v>0.2</v>
          </cell>
        </row>
        <row r="788">
          <cell r="A788" t="str">
            <v>FMO0000041284 (0-3)</v>
          </cell>
          <cell r="B788"/>
          <cell r="C788" t="str">
            <v>Kit pivoterie "CITADIS 302"</v>
          </cell>
          <cell r="D788" t="str">
            <v>41284</v>
          </cell>
          <cell r="E788" t="str">
            <v>--</v>
          </cell>
          <cell r="F788">
            <v>0</v>
          </cell>
        </row>
        <row r="789">
          <cell r="A789" t="str">
            <v>FMO0000041284 (1-3) (FMO0000011741)</v>
          </cell>
          <cell r="B789" t="str">
            <v>FMO0000011741</v>
          </cell>
          <cell r="C789" t="str">
            <v>Déflecteur</v>
          </cell>
          <cell r="D789" t="str">
            <v>TRO3_505.411</v>
          </cell>
          <cell r="E789" t="str">
            <v>04</v>
          </cell>
          <cell r="F789">
            <v>0.99</v>
          </cell>
        </row>
        <row r="790">
          <cell r="A790" t="str">
            <v>FMO0000041284 (2-3) (FMO0000012632)</v>
          </cell>
          <cell r="B790" t="str">
            <v>FMO0000012632</v>
          </cell>
          <cell r="C790" t="str">
            <v>Couvercle</v>
          </cell>
          <cell r="D790" t="str">
            <v>TRO1_507.202</v>
          </cell>
          <cell r="E790" t="str">
            <v>01</v>
          </cell>
          <cell r="F790">
            <v>1.9</v>
          </cell>
        </row>
        <row r="791">
          <cell r="A791" t="str">
            <v>FMO0000041284 (3-3) (FMO0000012633)</v>
          </cell>
          <cell r="B791" t="str">
            <v>FMO0000012633</v>
          </cell>
          <cell r="C791" t="str">
            <v>Couvercle</v>
          </cell>
          <cell r="D791" t="str">
            <v>TRO1_507.203</v>
          </cell>
          <cell r="E791" t="str">
            <v>01</v>
          </cell>
          <cell r="F791">
            <v>1.54</v>
          </cell>
        </row>
        <row r="792">
          <cell r="A792" t="str">
            <v>FMO0000041352 (0-3)</v>
          </cell>
          <cell r="B792"/>
          <cell r="C792" t="str">
            <v>Kit chaudronnerie "SBB moteur"</v>
          </cell>
          <cell r="D792" t="str">
            <v>--</v>
          </cell>
          <cell r="E792" t="str">
            <v>--</v>
          </cell>
          <cell r="F792">
            <v>0</v>
          </cell>
        </row>
        <row r="793">
          <cell r="A793" t="str">
            <v>FMO0000041352 (1-3) (33242)</v>
          </cell>
          <cell r="B793">
            <v>33242</v>
          </cell>
          <cell r="C793" t="str">
            <v>Plateau de serrage</v>
          </cell>
          <cell r="D793" t="str">
            <v>TRO0_112.096</v>
          </cell>
          <cell r="E793" t="str">
            <v>A</v>
          </cell>
          <cell r="F793">
            <v>17</v>
          </cell>
        </row>
        <row r="794">
          <cell r="A794" t="str">
            <v>FMO0000041352 (2-3) (FMO0000033243)</v>
          </cell>
          <cell r="B794" t="str">
            <v>FMO0000033243</v>
          </cell>
          <cell r="C794" t="str">
            <v>Segment d'arrêt</v>
          </cell>
          <cell r="D794" t="str">
            <v>TRO3_115.056</v>
          </cell>
          <cell r="E794" t="str">
            <v>B</v>
          </cell>
          <cell r="F794">
            <v>4.2999999999999997E-2</v>
          </cell>
        </row>
        <row r="795">
          <cell r="A795" t="str">
            <v>FMO0000041352 (3-3) - FMO0000036047 (3-3) (AT00000146385)</v>
          </cell>
          <cell r="B795" t="str">
            <v xml:space="preserve"> - FMO00000360473-3</v>
          </cell>
          <cell r="C795" t="str">
            <v>Borne de masse (Ø40)</v>
          </cell>
          <cell r="D795" t="str">
            <v>AT00000146385</v>
          </cell>
          <cell r="E795" t="str">
            <v>A</v>
          </cell>
          <cell r="F795">
            <v>9.6000000000000002E-2</v>
          </cell>
        </row>
        <row r="796">
          <cell r="A796" t="str">
            <v>FMO0000041425 (0-9)</v>
          </cell>
          <cell r="B796"/>
          <cell r="C796" t="str">
            <v>Kit pivoterie "Smart Coradia"</v>
          </cell>
          <cell r="D796" t="str">
            <v>--</v>
          </cell>
          <cell r="E796" t="str">
            <v>--</v>
          </cell>
          <cell r="F796">
            <v>0</v>
          </cell>
        </row>
        <row r="797">
          <cell r="A797" t="str">
            <v>FMO0000041425 (1-9) (41365)</v>
          </cell>
          <cell r="B797">
            <v>41365</v>
          </cell>
          <cell r="C797" t="str">
            <v>Déflecteur</v>
          </cell>
          <cell r="D797" t="str">
            <v>AT00000520327</v>
          </cell>
          <cell r="E797" t="str">
            <v>A</v>
          </cell>
          <cell r="F797">
            <v>1.1499999999999999</v>
          </cell>
        </row>
        <row r="798">
          <cell r="A798" t="str">
            <v>FMO0000041425 (2-9) (41366)</v>
          </cell>
          <cell r="B798">
            <v>41366</v>
          </cell>
          <cell r="C798" t="str">
            <v>Couvercle déflecteur</v>
          </cell>
          <cell r="D798" t="str">
            <v>AT00000493355</v>
          </cell>
          <cell r="E798" t="str">
            <v>D</v>
          </cell>
          <cell r="F798">
            <v>1.79</v>
          </cell>
        </row>
        <row r="799">
          <cell r="A799" t="str">
            <v>FMO0000041425 (3-9) (41367)</v>
          </cell>
          <cell r="B799">
            <v>41367</v>
          </cell>
          <cell r="C799" t="str">
            <v>Couvercle déflecteur</v>
          </cell>
          <cell r="D799" t="str">
            <v>AT00000493368</v>
          </cell>
          <cell r="E799" t="str">
            <v>A</v>
          </cell>
          <cell r="F799">
            <v>0.8</v>
          </cell>
        </row>
        <row r="800">
          <cell r="A800" t="str">
            <v>FMO0000041425 (4-9) (41368)</v>
          </cell>
          <cell r="B800">
            <v>41368</v>
          </cell>
          <cell r="C800" t="str">
            <v>Déflecteur</v>
          </cell>
          <cell r="D800" t="str">
            <v>AT00000520342</v>
          </cell>
          <cell r="E800" t="str">
            <v>A</v>
          </cell>
          <cell r="F800">
            <v>1.0049999999999999</v>
          </cell>
        </row>
        <row r="801">
          <cell r="A801" t="str">
            <v>FMO0000041425 (5-9) (41370)</v>
          </cell>
          <cell r="B801">
            <v>41370</v>
          </cell>
          <cell r="C801" t="str">
            <v>Boitier palier C.O.C.</v>
          </cell>
          <cell r="D801" t="str">
            <v>AT00000506406</v>
          </cell>
          <cell r="E801" t="str">
            <v>D</v>
          </cell>
          <cell r="F801">
            <v>5.4749999999999996</v>
          </cell>
        </row>
        <row r="802">
          <cell r="A802" t="str">
            <v>FMO0000041425 (6-9) (41372)</v>
          </cell>
          <cell r="B802">
            <v>41372</v>
          </cell>
          <cell r="C802" t="str">
            <v>Déflecteur</v>
          </cell>
          <cell r="D802" t="str">
            <v>AT00000509692</v>
          </cell>
          <cell r="E802" t="str">
            <v>A</v>
          </cell>
          <cell r="F802">
            <v>1.345</v>
          </cell>
        </row>
        <row r="803">
          <cell r="A803" t="str">
            <v>FMO0000041425 (7-9) (41373)</v>
          </cell>
          <cell r="B803">
            <v>41373</v>
          </cell>
          <cell r="C803" t="str">
            <v>Déflecteur</v>
          </cell>
          <cell r="D803" t="str">
            <v>AT00000509701</v>
          </cell>
          <cell r="E803" t="str">
            <v>A</v>
          </cell>
          <cell r="F803">
            <v>1.2</v>
          </cell>
        </row>
        <row r="804">
          <cell r="A804" t="str">
            <v>FMO0000041425 (8-9) (41375)</v>
          </cell>
          <cell r="B804">
            <v>41375</v>
          </cell>
          <cell r="C804" t="str">
            <v>Couvercle déflecteur</v>
          </cell>
          <cell r="D804" t="str">
            <v>AT00000509683</v>
          </cell>
          <cell r="E804" t="str">
            <v>C</v>
          </cell>
          <cell r="F804">
            <v>3.47</v>
          </cell>
        </row>
        <row r="805">
          <cell r="A805" t="str">
            <v>FMO0000041425 (9-9) (41376)</v>
          </cell>
          <cell r="B805">
            <v>41376</v>
          </cell>
          <cell r="C805" t="str">
            <v>Boitier palier C.C.</v>
          </cell>
          <cell r="D805" t="str">
            <v>AT00000509635</v>
          </cell>
          <cell r="E805" t="str">
            <v>D</v>
          </cell>
          <cell r="F805">
            <v>6.06</v>
          </cell>
        </row>
        <row r="806">
          <cell r="A806" t="str">
            <v>FMO0000041715 (0-6)</v>
          </cell>
          <cell r="B806"/>
          <cell r="C806" t="str">
            <v>Kit pivoterie "SM47"</v>
          </cell>
          <cell r="D806" t="str">
            <v>--</v>
          </cell>
          <cell r="E806" t="str">
            <v>-</v>
          </cell>
          <cell r="F806">
            <v>0</v>
          </cell>
        </row>
        <row r="807">
          <cell r="A807" t="str">
            <v>FMO0000041715 (1-6) (FMO0000007540)</v>
          </cell>
          <cell r="B807" t="str">
            <v>FMO0000007540</v>
          </cell>
          <cell r="C807" t="str">
            <v>Bague entretoise</v>
          </cell>
          <cell r="D807" t="str">
            <v>TRO2_505.182</v>
          </cell>
          <cell r="E807" t="str">
            <v>05</v>
          </cell>
          <cell r="F807">
            <v>0.55000000000000004</v>
          </cell>
        </row>
        <row r="808">
          <cell r="A808" t="str">
            <v>FMO0000041715 (2-6) (FMO0000007541)</v>
          </cell>
          <cell r="B808" t="str">
            <v>FMO0000007541</v>
          </cell>
          <cell r="C808" t="str">
            <v>Soupape à graisse</v>
          </cell>
          <cell r="D808" t="str">
            <v>TRO3_505.183</v>
          </cell>
          <cell r="E808" t="str">
            <v>07</v>
          </cell>
          <cell r="F808">
            <v>0.63</v>
          </cell>
        </row>
        <row r="809">
          <cell r="A809" t="str">
            <v>FMO0000041715 (3-6) (FMO0000007545)</v>
          </cell>
          <cell r="B809" t="str">
            <v>FMO0000007545</v>
          </cell>
          <cell r="C809" t="str">
            <v>Disque d'arrêt</v>
          </cell>
          <cell r="D809" t="str">
            <v>TRO2_594.023</v>
          </cell>
          <cell r="E809" t="str">
            <v>02</v>
          </cell>
          <cell r="F809">
            <v>0.74</v>
          </cell>
        </row>
        <row r="810">
          <cell r="A810" t="str">
            <v>FMO0000041715 (4-6) (7553)</v>
          </cell>
          <cell r="B810">
            <v>7553</v>
          </cell>
          <cell r="C810" t="str">
            <v>Couvercle déflecteur</v>
          </cell>
          <cell r="D810" t="str">
            <v>TRO1_507.145</v>
          </cell>
          <cell r="E810" t="str">
            <v>02</v>
          </cell>
          <cell r="F810">
            <v>4.5599999999999996</v>
          </cell>
        </row>
        <row r="811">
          <cell r="A811" t="str">
            <v>FMO0000041715 (5-6) (FMO0000007559)</v>
          </cell>
          <cell r="B811" t="str">
            <v>FMO0000007559</v>
          </cell>
          <cell r="C811" t="str">
            <v>Déflecteur</v>
          </cell>
          <cell r="D811" t="str">
            <v>TRO2_505.257</v>
          </cell>
          <cell r="E811" t="str">
            <v>04</v>
          </cell>
          <cell r="F811">
            <v>0.89</v>
          </cell>
        </row>
        <row r="812">
          <cell r="A812" t="str">
            <v>FMO0000041715 (6-6) (FMO0000007561)</v>
          </cell>
          <cell r="B812" t="str">
            <v>FMO0000007561</v>
          </cell>
          <cell r="C812" t="str">
            <v>Couvercle déflecteur</v>
          </cell>
          <cell r="D812" t="str">
            <v>TRO1_507.129</v>
          </cell>
          <cell r="E812" t="str">
            <v>02</v>
          </cell>
          <cell r="F812">
            <v>2.6850000000000001</v>
          </cell>
        </row>
        <row r="813">
          <cell r="A813" t="str">
            <v>TRO1_131.051</v>
          </cell>
          <cell r="B813"/>
          <cell r="C813" t="str">
            <v>Arbre "AVE" (ébauche)</v>
          </cell>
          <cell r="D813" t="str">
            <v>60595</v>
          </cell>
          <cell r="E813" t="str">
            <v>OR</v>
          </cell>
          <cell r="F81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7F107-D9EB-4E31-A5E4-71FE80334018}">
  <sheetPr codeName="Blad5">
    <tabColor rgb="FF92D050"/>
    <pageSetUpPr fitToPage="1"/>
  </sheetPr>
  <dimension ref="A1:A200"/>
  <sheetViews>
    <sheetView zoomScale="45" zoomScaleNormal="45" workbookViewId="0">
      <selection activeCell="BM101" sqref="BM101"/>
    </sheetView>
  </sheetViews>
  <sheetFormatPr baseColWidth="10" defaultColWidth="9.140625" defaultRowHeight="15" x14ac:dyDescent="0.25"/>
  <cols>
    <col min="1" max="52" width="5.7109375" customWidth="1"/>
  </cols>
  <sheetData>
    <row r="1" ht="6" customHeight="1" x14ac:dyDescent="0.25"/>
    <row r="2" ht="6" customHeight="1" x14ac:dyDescent="0.25"/>
    <row r="3" ht="6" customHeight="1" x14ac:dyDescent="0.25"/>
    <row r="4" ht="6" customHeight="1" x14ac:dyDescent="0.25"/>
    <row r="5" ht="6" customHeight="1" x14ac:dyDescent="0.25"/>
    <row r="6" ht="6" customHeight="1" x14ac:dyDescent="0.25"/>
    <row r="7" ht="6" customHeight="1" x14ac:dyDescent="0.25"/>
    <row r="8" ht="6" customHeight="1" x14ac:dyDescent="0.25"/>
    <row r="9" ht="6" customHeight="1" x14ac:dyDescent="0.25"/>
    <row r="10" ht="6" customHeight="1" x14ac:dyDescent="0.25"/>
    <row r="11" ht="6" customHeight="1" x14ac:dyDescent="0.25"/>
    <row r="12" ht="6" customHeight="1" x14ac:dyDescent="0.25"/>
    <row r="13" ht="6" customHeight="1" x14ac:dyDescent="0.25"/>
    <row r="14" ht="6" customHeight="1" x14ac:dyDescent="0.25"/>
    <row r="15" ht="6" customHeight="1" x14ac:dyDescent="0.25"/>
    <row r="16" ht="6" customHeight="1" x14ac:dyDescent="0.25"/>
    <row r="17" ht="6" customHeight="1" x14ac:dyDescent="0.25"/>
    <row r="18" ht="6" customHeight="1" x14ac:dyDescent="0.25"/>
    <row r="19" ht="6" customHeight="1" x14ac:dyDescent="0.25"/>
    <row r="20" ht="6" customHeight="1" x14ac:dyDescent="0.25"/>
    <row r="21" ht="6" customHeight="1" x14ac:dyDescent="0.25"/>
    <row r="22" ht="6" customHeight="1" x14ac:dyDescent="0.25"/>
    <row r="23" ht="6" customHeight="1" x14ac:dyDescent="0.25"/>
    <row r="24" ht="6" customHeight="1" x14ac:dyDescent="0.25"/>
    <row r="25" ht="6" customHeight="1" x14ac:dyDescent="0.25"/>
    <row r="26" ht="6" customHeight="1" x14ac:dyDescent="0.25"/>
    <row r="27" ht="6" customHeight="1" x14ac:dyDescent="0.25"/>
    <row r="28" ht="6" customHeight="1" x14ac:dyDescent="0.25"/>
    <row r="29" ht="6" customHeight="1" x14ac:dyDescent="0.25"/>
    <row r="30" ht="6" customHeight="1" x14ac:dyDescent="0.25"/>
    <row r="31" ht="6" customHeight="1" x14ac:dyDescent="0.25"/>
    <row r="32" ht="6" customHeight="1" x14ac:dyDescent="0.25"/>
    <row r="33" ht="6" customHeight="1" x14ac:dyDescent="0.25"/>
    <row r="34" ht="6" customHeight="1" x14ac:dyDescent="0.25"/>
    <row r="35" ht="6" customHeight="1" x14ac:dyDescent="0.25"/>
    <row r="36" ht="6" customHeight="1" x14ac:dyDescent="0.25"/>
    <row r="37" ht="6" customHeight="1" x14ac:dyDescent="0.25"/>
    <row r="38" ht="6" customHeight="1" x14ac:dyDescent="0.25"/>
    <row r="39" ht="6" customHeight="1" x14ac:dyDescent="0.25"/>
    <row r="40" ht="6" customHeight="1" x14ac:dyDescent="0.25"/>
    <row r="41" ht="6" customHeight="1" x14ac:dyDescent="0.25"/>
    <row r="42" ht="6" customHeight="1" x14ac:dyDescent="0.25"/>
    <row r="43" ht="6" customHeight="1" x14ac:dyDescent="0.25"/>
    <row r="44" ht="6" customHeight="1" x14ac:dyDescent="0.25"/>
    <row r="45" ht="6" customHeight="1" x14ac:dyDescent="0.25"/>
    <row r="46" ht="6" customHeight="1" x14ac:dyDescent="0.25"/>
    <row r="47" ht="6" customHeight="1" x14ac:dyDescent="0.25"/>
    <row r="48" ht="6" customHeight="1" x14ac:dyDescent="0.25"/>
    <row r="49" ht="6" customHeight="1" x14ac:dyDescent="0.25"/>
    <row r="50" ht="6" customHeight="1" x14ac:dyDescent="0.25"/>
    <row r="51" ht="6" customHeight="1" x14ac:dyDescent="0.25"/>
    <row r="52" ht="6" customHeight="1" x14ac:dyDescent="0.25"/>
    <row r="53" ht="6" customHeight="1" x14ac:dyDescent="0.25"/>
    <row r="54" ht="6" customHeight="1" x14ac:dyDescent="0.25"/>
    <row r="55" ht="6" customHeight="1" x14ac:dyDescent="0.25"/>
    <row r="56" ht="6" customHeight="1" x14ac:dyDescent="0.25"/>
    <row r="57" ht="6" customHeight="1" x14ac:dyDescent="0.25"/>
    <row r="58" ht="6" customHeight="1" x14ac:dyDescent="0.25"/>
    <row r="59" ht="6" customHeight="1" x14ac:dyDescent="0.25"/>
    <row r="60" ht="6" customHeight="1" x14ac:dyDescent="0.25"/>
    <row r="61" ht="6" customHeight="1" x14ac:dyDescent="0.25"/>
    <row r="62" ht="6" customHeight="1" x14ac:dyDescent="0.25"/>
    <row r="63" ht="6" customHeight="1" x14ac:dyDescent="0.25"/>
    <row r="64" ht="6" customHeight="1" x14ac:dyDescent="0.25"/>
    <row r="65" ht="6" customHeight="1" x14ac:dyDescent="0.25"/>
    <row r="66" ht="6" customHeight="1" x14ac:dyDescent="0.25"/>
    <row r="67" ht="6" customHeight="1" x14ac:dyDescent="0.25"/>
    <row r="68" ht="6" customHeight="1" x14ac:dyDescent="0.25"/>
    <row r="69" ht="6" customHeight="1" x14ac:dyDescent="0.25"/>
    <row r="70" ht="6" customHeight="1" x14ac:dyDescent="0.25"/>
    <row r="71" ht="6" customHeight="1" x14ac:dyDescent="0.25"/>
    <row r="72" ht="6" customHeight="1" x14ac:dyDescent="0.25"/>
    <row r="73" ht="6" customHeight="1" x14ac:dyDescent="0.25"/>
    <row r="74" ht="6" customHeight="1" x14ac:dyDescent="0.25"/>
    <row r="75" ht="6" customHeight="1" x14ac:dyDescent="0.25"/>
    <row r="76" ht="6" customHeight="1" x14ac:dyDescent="0.25"/>
    <row r="77" ht="6" customHeight="1" x14ac:dyDescent="0.25"/>
    <row r="78" ht="6" customHeight="1" x14ac:dyDescent="0.25"/>
    <row r="79" ht="6" customHeight="1" x14ac:dyDescent="0.25"/>
    <row r="80" ht="6" customHeight="1" x14ac:dyDescent="0.25"/>
    <row r="81" ht="6" customHeight="1" x14ac:dyDescent="0.25"/>
    <row r="82" ht="6" customHeight="1" x14ac:dyDescent="0.25"/>
    <row r="83" ht="6" customHeight="1" x14ac:dyDescent="0.25"/>
    <row r="84" ht="6" customHeight="1" x14ac:dyDescent="0.25"/>
    <row r="85" ht="6" customHeight="1" x14ac:dyDescent="0.25"/>
    <row r="86" ht="6" customHeight="1" x14ac:dyDescent="0.25"/>
    <row r="87" ht="6" customHeight="1" x14ac:dyDescent="0.25"/>
    <row r="88" ht="6" customHeight="1" x14ac:dyDescent="0.25"/>
    <row r="89" ht="6" customHeight="1" x14ac:dyDescent="0.25"/>
    <row r="90" ht="6" customHeight="1" x14ac:dyDescent="0.25"/>
    <row r="91" ht="6" customHeight="1" x14ac:dyDescent="0.25"/>
    <row r="92" ht="6" customHeight="1" x14ac:dyDescent="0.25"/>
    <row r="93" ht="6" customHeight="1" x14ac:dyDescent="0.25"/>
    <row r="94" ht="6" customHeight="1" x14ac:dyDescent="0.25"/>
    <row r="95" ht="6" customHeight="1" x14ac:dyDescent="0.25"/>
    <row r="96" ht="6" customHeight="1" x14ac:dyDescent="0.25"/>
    <row r="97" ht="6" customHeight="1" x14ac:dyDescent="0.25"/>
    <row r="98" ht="6" customHeight="1" x14ac:dyDescent="0.25"/>
    <row r="99" ht="6" customHeight="1" x14ac:dyDescent="0.25"/>
    <row r="100" ht="6" customHeight="1" x14ac:dyDescent="0.25"/>
    <row r="101" ht="6" customHeight="1" x14ac:dyDescent="0.25"/>
    <row r="102" ht="6" customHeight="1" x14ac:dyDescent="0.25"/>
    <row r="103" ht="6" customHeight="1" x14ac:dyDescent="0.25"/>
    <row r="104" ht="6" customHeight="1" x14ac:dyDescent="0.25"/>
    <row r="105" ht="6" customHeight="1" x14ac:dyDescent="0.25"/>
    <row r="106" ht="6" customHeight="1" x14ac:dyDescent="0.25"/>
    <row r="107" ht="6" customHeight="1" x14ac:dyDescent="0.25"/>
    <row r="108" ht="6" customHeight="1" x14ac:dyDescent="0.25"/>
    <row r="109" ht="6" customHeight="1" x14ac:dyDescent="0.25"/>
    <row r="110" ht="6" customHeight="1" x14ac:dyDescent="0.25"/>
    <row r="111" ht="6" customHeight="1" x14ac:dyDescent="0.25"/>
    <row r="112" ht="6" customHeight="1" x14ac:dyDescent="0.25"/>
    <row r="113" ht="6" customHeight="1" x14ac:dyDescent="0.25"/>
    <row r="114" ht="6" customHeight="1" x14ac:dyDescent="0.25"/>
    <row r="115" ht="6" customHeight="1" x14ac:dyDescent="0.25"/>
    <row r="116" ht="6" customHeight="1" x14ac:dyDescent="0.25"/>
    <row r="117" ht="6" customHeight="1" x14ac:dyDescent="0.25"/>
    <row r="118" ht="6" customHeight="1" x14ac:dyDescent="0.25"/>
    <row r="119" ht="6" customHeight="1" x14ac:dyDescent="0.25"/>
    <row r="120" ht="6" customHeight="1" x14ac:dyDescent="0.25"/>
    <row r="121" ht="6" customHeight="1" x14ac:dyDescent="0.25"/>
    <row r="122" ht="6" customHeight="1" x14ac:dyDescent="0.25"/>
    <row r="123" ht="6" customHeight="1" x14ac:dyDescent="0.25"/>
    <row r="124" ht="6" customHeight="1" x14ac:dyDescent="0.25"/>
    <row r="125" ht="6" customHeight="1" x14ac:dyDescent="0.25"/>
    <row r="126" ht="6" customHeight="1" x14ac:dyDescent="0.25"/>
    <row r="127" ht="6" customHeight="1" x14ac:dyDescent="0.25"/>
    <row r="128" ht="6" customHeight="1" x14ac:dyDescent="0.25"/>
    <row r="129" ht="6" customHeight="1" x14ac:dyDescent="0.25"/>
    <row r="130" ht="6" customHeight="1" x14ac:dyDescent="0.25"/>
    <row r="131" ht="6" customHeight="1" x14ac:dyDescent="0.25"/>
    <row r="132" ht="6" customHeight="1" x14ac:dyDescent="0.25"/>
    <row r="133" ht="6" customHeight="1" x14ac:dyDescent="0.25"/>
    <row r="134" ht="6" customHeight="1" x14ac:dyDescent="0.25"/>
    <row r="135" ht="6" customHeight="1" x14ac:dyDescent="0.25"/>
    <row r="136" ht="6" customHeight="1" x14ac:dyDescent="0.25"/>
    <row r="137" ht="6" customHeight="1" x14ac:dyDescent="0.25"/>
    <row r="138" ht="6" customHeight="1" x14ac:dyDescent="0.25"/>
    <row r="139" ht="6" customHeight="1" x14ac:dyDescent="0.25"/>
    <row r="140" ht="6" customHeight="1" x14ac:dyDescent="0.25"/>
    <row r="141" ht="6" customHeight="1" x14ac:dyDescent="0.25"/>
    <row r="142" ht="6" customHeight="1" x14ac:dyDescent="0.25"/>
    <row r="143" ht="6" customHeight="1" x14ac:dyDescent="0.25"/>
    <row r="144" ht="6" customHeight="1" x14ac:dyDescent="0.25"/>
    <row r="145" ht="6" customHeight="1" x14ac:dyDescent="0.25"/>
    <row r="146" ht="6" customHeight="1" x14ac:dyDescent="0.25"/>
    <row r="147" ht="6" customHeight="1" x14ac:dyDescent="0.25"/>
    <row r="148" ht="6" customHeight="1" x14ac:dyDescent="0.25"/>
    <row r="149" ht="6" customHeight="1" x14ac:dyDescent="0.25"/>
    <row r="150" ht="6" customHeight="1" x14ac:dyDescent="0.25"/>
    <row r="151" ht="6" customHeight="1" x14ac:dyDescent="0.25"/>
    <row r="152" ht="6" customHeight="1" x14ac:dyDescent="0.25"/>
    <row r="153" ht="6" customHeight="1" x14ac:dyDescent="0.25"/>
    <row r="154" ht="6" customHeight="1" x14ac:dyDescent="0.25"/>
    <row r="155" ht="6" customHeight="1" x14ac:dyDescent="0.25"/>
    <row r="156" ht="6" customHeight="1" x14ac:dyDescent="0.25"/>
    <row r="157" ht="6" customHeight="1" x14ac:dyDescent="0.25"/>
    <row r="158" ht="6" customHeight="1" x14ac:dyDescent="0.25"/>
    <row r="159" ht="6" customHeight="1" x14ac:dyDescent="0.25"/>
    <row r="160" ht="6" customHeight="1" x14ac:dyDescent="0.25"/>
    <row r="161" ht="6" customHeight="1" x14ac:dyDescent="0.25"/>
    <row r="162" ht="6" customHeight="1" x14ac:dyDescent="0.25"/>
    <row r="163" ht="6" customHeight="1" x14ac:dyDescent="0.25"/>
    <row r="164" ht="6" customHeight="1" x14ac:dyDescent="0.25"/>
    <row r="165" ht="6" customHeight="1" x14ac:dyDescent="0.25"/>
    <row r="166" ht="6" customHeight="1" x14ac:dyDescent="0.25"/>
    <row r="167" ht="6" customHeight="1" x14ac:dyDescent="0.25"/>
    <row r="168" ht="6" customHeight="1" x14ac:dyDescent="0.25"/>
    <row r="169" ht="6" customHeight="1" x14ac:dyDescent="0.25"/>
    <row r="170" ht="6" customHeight="1" x14ac:dyDescent="0.25"/>
    <row r="171" ht="6" customHeight="1" x14ac:dyDescent="0.25"/>
    <row r="172" ht="6" customHeight="1" x14ac:dyDescent="0.25"/>
    <row r="173" ht="6" customHeight="1" x14ac:dyDescent="0.25"/>
    <row r="174" ht="6" customHeight="1" x14ac:dyDescent="0.25"/>
    <row r="175" ht="6" customHeight="1" x14ac:dyDescent="0.25"/>
    <row r="176" ht="6" customHeight="1" x14ac:dyDescent="0.25"/>
    <row r="177" ht="6" customHeight="1" x14ac:dyDescent="0.25"/>
    <row r="178" ht="6" customHeight="1" x14ac:dyDescent="0.25"/>
    <row r="179" ht="6" customHeight="1" x14ac:dyDescent="0.25"/>
    <row r="180" ht="6" customHeight="1" x14ac:dyDescent="0.25"/>
    <row r="181" ht="6" customHeight="1" x14ac:dyDescent="0.25"/>
    <row r="182" ht="6" customHeight="1" x14ac:dyDescent="0.25"/>
    <row r="183" ht="6" customHeight="1" x14ac:dyDescent="0.25"/>
    <row r="184" ht="6" customHeight="1" x14ac:dyDescent="0.25"/>
    <row r="185" ht="6" customHeight="1" x14ac:dyDescent="0.25"/>
    <row r="186" ht="6" customHeight="1" x14ac:dyDescent="0.25"/>
    <row r="187" ht="6" customHeight="1" x14ac:dyDescent="0.25"/>
    <row r="188" ht="6" customHeight="1" x14ac:dyDescent="0.25"/>
    <row r="189" ht="6" customHeight="1" x14ac:dyDescent="0.25"/>
    <row r="190" ht="6" customHeight="1" x14ac:dyDescent="0.25"/>
    <row r="191" ht="6" customHeight="1" x14ac:dyDescent="0.25"/>
    <row r="192" ht="6" customHeight="1" x14ac:dyDescent="0.25"/>
    <row r="193" ht="6" customHeight="1" x14ac:dyDescent="0.25"/>
    <row r="194" ht="6" customHeight="1" x14ac:dyDescent="0.25"/>
    <row r="195" ht="6" customHeight="1" x14ac:dyDescent="0.25"/>
    <row r="196" ht="6" customHeight="1" x14ac:dyDescent="0.25"/>
    <row r="197" ht="6" customHeight="1" x14ac:dyDescent="0.25"/>
    <row r="198" ht="6" customHeight="1" x14ac:dyDescent="0.25"/>
    <row r="199" ht="6" customHeight="1" x14ac:dyDescent="0.25"/>
    <row r="200" ht="6" customHeight="1" x14ac:dyDescent="0.25"/>
  </sheetData>
  <printOptions horizontalCentered="1" verticalCentered="1"/>
  <pageMargins left="0" right="0" top="0" bottom="0" header="0" footer="0"/>
  <pageSetup paperSize="9" scale="4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425FD-D99A-42D7-AB56-A710465974FD}">
  <sheetPr codeName="Blad4">
    <tabColor rgb="FF92D050"/>
    <pageSetUpPr fitToPage="1"/>
  </sheetPr>
  <dimension ref="A1:A200"/>
  <sheetViews>
    <sheetView zoomScale="45" zoomScaleNormal="45" workbookViewId="0">
      <selection activeCell="BO116" sqref="BO116"/>
    </sheetView>
  </sheetViews>
  <sheetFormatPr baseColWidth="10" defaultColWidth="9.140625" defaultRowHeight="15" x14ac:dyDescent="0.25"/>
  <cols>
    <col min="1" max="52" width="5.7109375" customWidth="1"/>
  </cols>
  <sheetData>
    <row r="1" ht="6" customHeight="1" x14ac:dyDescent="0.25"/>
    <row r="2" ht="6" customHeight="1" x14ac:dyDescent="0.25"/>
    <row r="3" ht="6" customHeight="1" x14ac:dyDescent="0.25"/>
    <row r="4" ht="6" customHeight="1" x14ac:dyDescent="0.25"/>
    <row r="5" ht="6" customHeight="1" x14ac:dyDescent="0.25"/>
    <row r="6" ht="6" customHeight="1" x14ac:dyDescent="0.25"/>
    <row r="7" ht="6" customHeight="1" x14ac:dyDescent="0.25"/>
    <row r="8" ht="6" customHeight="1" x14ac:dyDescent="0.25"/>
    <row r="9" ht="6" customHeight="1" x14ac:dyDescent="0.25"/>
    <row r="10" ht="6" customHeight="1" x14ac:dyDescent="0.25"/>
    <row r="11" ht="6" customHeight="1" x14ac:dyDescent="0.25"/>
    <row r="12" ht="6" customHeight="1" x14ac:dyDescent="0.25"/>
    <row r="13" ht="6" customHeight="1" x14ac:dyDescent="0.25"/>
    <row r="14" ht="6" customHeight="1" x14ac:dyDescent="0.25"/>
    <row r="15" ht="6" customHeight="1" x14ac:dyDescent="0.25"/>
    <row r="16" ht="6" customHeight="1" x14ac:dyDescent="0.25"/>
    <row r="17" ht="6" customHeight="1" x14ac:dyDescent="0.25"/>
    <row r="18" ht="6" customHeight="1" x14ac:dyDescent="0.25"/>
    <row r="19" ht="6" customHeight="1" x14ac:dyDescent="0.25"/>
    <row r="20" ht="6" customHeight="1" x14ac:dyDescent="0.25"/>
    <row r="21" ht="6" customHeight="1" x14ac:dyDescent="0.25"/>
    <row r="22" ht="6" customHeight="1" x14ac:dyDescent="0.25"/>
    <row r="23" ht="6" customHeight="1" x14ac:dyDescent="0.25"/>
    <row r="24" ht="6" customHeight="1" x14ac:dyDescent="0.25"/>
    <row r="25" ht="6" customHeight="1" x14ac:dyDescent="0.25"/>
    <row r="26" ht="6" customHeight="1" x14ac:dyDescent="0.25"/>
    <row r="27" ht="6" customHeight="1" x14ac:dyDescent="0.25"/>
    <row r="28" ht="6" customHeight="1" x14ac:dyDescent="0.25"/>
    <row r="29" ht="6" customHeight="1" x14ac:dyDescent="0.25"/>
    <row r="30" ht="6" customHeight="1" x14ac:dyDescent="0.25"/>
    <row r="31" ht="6" customHeight="1" x14ac:dyDescent="0.25"/>
    <row r="32" ht="6" customHeight="1" x14ac:dyDescent="0.25"/>
    <row r="33" ht="6" customHeight="1" x14ac:dyDescent="0.25"/>
    <row r="34" ht="6" customHeight="1" x14ac:dyDescent="0.25"/>
    <row r="35" ht="6" customHeight="1" x14ac:dyDescent="0.25"/>
    <row r="36" ht="6" customHeight="1" x14ac:dyDescent="0.25"/>
    <row r="37" ht="6" customHeight="1" x14ac:dyDescent="0.25"/>
    <row r="38" ht="6" customHeight="1" x14ac:dyDescent="0.25"/>
    <row r="39" ht="6" customHeight="1" x14ac:dyDescent="0.25"/>
    <row r="40" ht="6" customHeight="1" x14ac:dyDescent="0.25"/>
    <row r="41" ht="6" customHeight="1" x14ac:dyDescent="0.25"/>
    <row r="42" ht="6" customHeight="1" x14ac:dyDescent="0.25"/>
    <row r="43" ht="6" customHeight="1" x14ac:dyDescent="0.25"/>
    <row r="44" ht="6" customHeight="1" x14ac:dyDescent="0.25"/>
    <row r="45" ht="6" customHeight="1" x14ac:dyDescent="0.25"/>
    <row r="46" ht="6" customHeight="1" x14ac:dyDescent="0.25"/>
    <row r="47" ht="6" customHeight="1" x14ac:dyDescent="0.25"/>
    <row r="48" ht="6" customHeight="1" x14ac:dyDescent="0.25"/>
    <row r="49" ht="6" customHeight="1" x14ac:dyDescent="0.25"/>
    <row r="50" ht="6" customHeight="1" x14ac:dyDescent="0.25"/>
    <row r="51" ht="6" customHeight="1" x14ac:dyDescent="0.25"/>
    <row r="52" ht="6" customHeight="1" x14ac:dyDescent="0.25"/>
    <row r="53" ht="6" customHeight="1" x14ac:dyDescent="0.25"/>
    <row r="54" ht="6" customHeight="1" x14ac:dyDescent="0.25"/>
    <row r="55" ht="6" customHeight="1" x14ac:dyDescent="0.25"/>
    <row r="56" ht="6" customHeight="1" x14ac:dyDescent="0.25"/>
    <row r="57" ht="6" customHeight="1" x14ac:dyDescent="0.25"/>
    <row r="58" ht="6" customHeight="1" x14ac:dyDescent="0.25"/>
    <row r="59" ht="6" customHeight="1" x14ac:dyDescent="0.25"/>
    <row r="60" ht="6" customHeight="1" x14ac:dyDescent="0.25"/>
    <row r="61" ht="6" customHeight="1" x14ac:dyDescent="0.25"/>
    <row r="62" ht="6" customHeight="1" x14ac:dyDescent="0.25"/>
    <row r="63" ht="6" customHeight="1" x14ac:dyDescent="0.25"/>
    <row r="64" ht="6" customHeight="1" x14ac:dyDescent="0.25"/>
    <row r="65" ht="6" customHeight="1" x14ac:dyDescent="0.25"/>
    <row r="66" ht="6" customHeight="1" x14ac:dyDescent="0.25"/>
    <row r="67" ht="6" customHeight="1" x14ac:dyDescent="0.25"/>
    <row r="68" ht="6" customHeight="1" x14ac:dyDescent="0.25"/>
    <row r="69" ht="6" customHeight="1" x14ac:dyDescent="0.25"/>
    <row r="70" ht="6" customHeight="1" x14ac:dyDescent="0.25"/>
    <row r="71" ht="6" customHeight="1" x14ac:dyDescent="0.25"/>
    <row r="72" ht="6" customHeight="1" x14ac:dyDescent="0.25"/>
    <row r="73" ht="6" customHeight="1" x14ac:dyDescent="0.25"/>
    <row r="74" ht="6" customHeight="1" x14ac:dyDescent="0.25"/>
    <row r="75" ht="6" customHeight="1" x14ac:dyDescent="0.25"/>
    <row r="76" ht="6" customHeight="1" x14ac:dyDescent="0.25"/>
    <row r="77" ht="6" customHeight="1" x14ac:dyDescent="0.25"/>
    <row r="78" ht="6" customHeight="1" x14ac:dyDescent="0.25"/>
    <row r="79" ht="6" customHeight="1" x14ac:dyDescent="0.25"/>
    <row r="80" ht="6" customHeight="1" x14ac:dyDescent="0.25"/>
    <row r="81" ht="6" customHeight="1" x14ac:dyDescent="0.25"/>
    <row r="82" ht="6" customHeight="1" x14ac:dyDescent="0.25"/>
    <row r="83" ht="6" customHeight="1" x14ac:dyDescent="0.25"/>
    <row r="84" ht="6" customHeight="1" x14ac:dyDescent="0.25"/>
    <row r="85" ht="6" customHeight="1" x14ac:dyDescent="0.25"/>
    <row r="86" ht="6" customHeight="1" x14ac:dyDescent="0.25"/>
    <row r="87" ht="6" customHeight="1" x14ac:dyDescent="0.25"/>
    <row r="88" ht="6" customHeight="1" x14ac:dyDescent="0.25"/>
    <row r="89" ht="6" customHeight="1" x14ac:dyDescent="0.25"/>
    <row r="90" ht="6" customHeight="1" x14ac:dyDescent="0.25"/>
    <row r="91" ht="6" customHeight="1" x14ac:dyDescent="0.25"/>
    <row r="92" ht="6" customHeight="1" x14ac:dyDescent="0.25"/>
    <row r="93" ht="6" customHeight="1" x14ac:dyDescent="0.25"/>
    <row r="94" ht="6" customHeight="1" x14ac:dyDescent="0.25"/>
    <row r="95" ht="6" customHeight="1" x14ac:dyDescent="0.25"/>
    <row r="96" ht="6" customHeight="1" x14ac:dyDescent="0.25"/>
    <row r="97" ht="6" customHeight="1" x14ac:dyDescent="0.25"/>
    <row r="98" ht="6" customHeight="1" x14ac:dyDescent="0.25"/>
    <row r="99" ht="6" customHeight="1" x14ac:dyDescent="0.25"/>
    <row r="100" ht="6" customHeight="1" x14ac:dyDescent="0.25"/>
    <row r="101" ht="6" customHeight="1" x14ac:dyDescent="0.25"/>
    <row r="102" ht="6" customHeight="1" x14ac:dyDescent="0.25"/>
    <row r="103" ht="6" customHeight="1" x14ac:dyDescent="0.25"/>
    <row r="104" ht="6" customHeight="1" x14ac:dyDescent="0.25"/>
    <row r="105" ht="6" customHeight="1" x14ac:dyDescent="0.25"/>
    <row r="106" ht="6" customHeight="1" x14ac:dyDescent="0.25"/>
    <row r="107" ht="6" customHeight="1" x14ac:dyDescent="0.25"/>
    <row r="108" ht="6" customHeight="1" x14ac:dyDescent="0.25"/>
    <row r="109" ht="6" customHeight="1" x14ac:dyDescent="0.25"/>
    <row r="110" ht="6" customHeight="1" x14ac:dyDescent="0.25"/>
    <row r="111" ht="6" customHeight="1" x14ac:dyDescent="0.25"/>
    <row r="112" ht="6" customHeight="1" x14ac:dyDescent="0.25"/>
    <row r="113" ht="6" customHeight="1" x14ac:dyDescent="0.25"/>
    <row r="114" ht="6" customHeight="1" x14ac:dyDescent="0.25"/>
    <row r="115" ht="6" customHeight="1" x14ac:dyDescent="0.25"/>
    <row r="116" ht="6" customHeight="1" x14ac:dyDescent="0.25"/>
    <row r="117" ht="6" customHeight="1" x14ac:dyDescent="0.25"/>
    <row r="118" ht="6" customHeight="1" x14ac:dyDescent="0.25"/>
    <row r="119" ht="6" customHeight="1" x14ac:dyDescent="0.25"/>
    <row r="120" ht="6" customHeight="1" x14ac:dyDescent="0.25"/>
    <row r="121" ht="6" customHeight="1" x14ac:dyDescent="0.25"/>
    <row r="122" ht="6" customHeight="1" x14ac:dyDescent="0.25"/>
    <row r="123" ht="6" customHeight="1" x14ac:dyDescent="0.25"/>
    <row r="124" ht="6" customHeight="1" x14ac:dyDescent="0.25"/>
    <row r="125" ht="6" customHeight="1" x14ac:dyDescent="0.25"/>
    <row r="126" ht="6" customHeight="1" x14ac:dyDescent="0.25"/>
    <row r="127" ht="6" customHeight="1" x14ac:dyDescent="0.25"/>
    <row r="128" ht="6" customHeight="1" x14ac:dyDescent="0.25"/>
    <row r="129" ht="6" customHeight="1" x14ac:dyDescent="0.25"/>
    <row r="130" ht="6" customHeight="1" x14ac:dyDescent="0.25"/>
    <row r="131" ht="6" customHeight="1" x14ac:dyDescent="0.25"/>
    <row r="132" ht="6" customHeight="1" x14ac:dyDescent="0.25"/>
    <row r="133" ht="6" customHeight="1" x14ac:dyDescent="0.25"/>
    <row r="134" ht="6" customHeight="1" x14ac:dyDescent="0.25"/>
    <row r="135" ht="6" customHeight="1" x14ac:dyDescent="0.25"/>
    <row r="136" ht="6" customHeight="1" x14ac:dyDescent="0.25"/>
    <row r="137" ht="6" customHeight="1" x14ac:dyDescent="0.25"/>
    <row r="138" ht="6" customHeight="1" x14ac:dyDescent="0.25"/>
    <row r="139" ht="6" customHeight="1" x14ac:dyDescent="0.25"/>
    <row r="140" ht="6" customHeight="1" x14ac:dyDescent="0.25"/>
    <row r="141" ht="6" customHeight="1" x14ac:dyDescent="0.25"/>
    <row r="142" ht="6" customHeight="1" x14ac:dyDescent="0.25"/>
    <row r="143" ht="6" customHeight="1" x14ac:dyDescent="0.25"/>
    <row r="144" ht="6" customHeight="1" x14ac:dyDescent="0.25"/>
    <row r="145" ht="6" customHeight="1" x14ac:dyDescent="0.25"/>
    <row r="146" ht="6" customHeight="1" x14ac:dyDescent="0.25"/>
    <row r="147" ht="6" customHeight="1" x14ac:dyDescent="0.25"/>
    <row r="148" ht="6" customHeight="1" x14ac:dyDescent="0.25"/>
    <row r="149" ht="6" customHeight="1" x14ac:dyDescent="0.25"/>
    <row r="150" ht="6" customHeight="1" x14ac:dyDescent="0.25"/>
    <row r="151" ht="6" customHeight="1" x14ac:dyDescent="0.25"/>
    <row r="152" ht="6" customHeight="1" x14ac:dyDescent="0.25"/>
    <row r="153" ht="6" customHeight="1" x14ac:dyDescent="0.25"/>
    <row r="154" ht="6" customHeight="1" x14ac:dyDescent="0.25"/>
    <row r="155" ht="6" customHeight="1" x14ac:dyDescent="0.25"/>
    <row r="156" ht="6" customHeight="1" x14ac:dyDescent="0.25"/>
    <row r="157" ht="6" customHeight="1" x14ac:dyDescent="0.25"/>
    <row r="158" ht="6" customHeight="1" x14ac:dyDescent="0.25"/>
    <row r="159" ht="6" customHeight="1" x14ac:dyDescent="0.25"/>
    <row r="160" ht="6" customHeight="1" x14ac:dyDescent="0.25"/>
    <row r="161" ht="6" customHeight="1" x14ac:dyDescent="0.25"/>
    <row r="162" ht="6" customHeight="1" x14ac:dyDescent="0.25"/>
    <row r="163" ht="6" customHeight="1" x14ac:dyDescent="0.25"/>
    <row r="164" ht="6" customHeight="1" x14ac:dyDescent="0.25"/>
    <row r="165" ht="6" customHeight="1" x14ac:dyDescent="0.25"/>
    <row r="166" ht="6" customHeight="1" x14ac:dyDescent="0.25"/>
    <row r="167" ht="6" customHeight="1" x14ac:dyDescent="0.25"/>
    <row r="168" ht="6" customHeight="1" x14ac:dyDescent="0.25"/>
    <row r="169" ht="6" customHeight="1" x14ac:dyDescent="0.25"/>
    <row r="170" ht="6" customHeight="1" x14ac:dyDescent="0.25"/>
    <row r="171" ht="6" customHeight="1" x14ac:dyDescent="0.25"/>
    <row r="172" ht="6" customHeight="1" x14ac:dyDescent="0.25"/>
    <row r="173" ht="6" customHeight="1" x14ac:dyDescent="0.25"/>
    <row r="174" ht="6" customHeight="1" x14ac:dyDescent="0.25"/>
    <row r="175" ht="6" customHeight="1" x14ac:dyDescent="0.25"/>
    <row r="176" ht="6" customHeight="1" x14ac:dyDescent="0.25"/>
    <row r="177" ht="6" customHeight="1" x14ac:dyDescent="0.25"/>
    <row r="178" ht="6" customHeight="1" x14ac:dyDescent="0.25"/>
    <row r="179" ht="6" customHeight="1" x14ac:dyDescent="0.25"/>
    <row r="180" ht="6" customHeight="1" x14ac:dyDescent="0.25"/>
    <row r="181" ht="6" customHeight="1" x14ac:dyDescent="0.25"/>
    <row r="182" ht="6" customHeight="1" x14ac:dyDescent="0.25"/>
    <row r="183" ht="6" customHeight="1" x14ac:dyDescent="0.25"/>
    <row r="184" ht="6" customHeight="1" x14ac:dyDescent="0.25"/>
    <row r="185" ht="6" customHeight="1" x14ac:dyDescent="0.25"/>
    <row r="186" ht="6" customHeight="1" x14ac:dyDescent="0.25"/>
    <row r="187" ht="6" customHeight="1" x14ac:dyDescent="0.25"/>
    <row r="188" ht="6" customHeight="1" x14ac:dyDescent="0.25"/>
    <row r="189" ht="6" customHeight="1" x14ac:dyDescent="0.25"/>
    <row r="190" ht="6" customHeight="1" x14ac:dyDescent="0.25"/>
    <row r="191" ht="6" customHeight="1" x14ac:dyDescent="0.25"/>
    <row r="192" ht="6" customHeight="1" x14ac:dyDescent="0.25"/>
    <row r="193" ht="6" customHeight="1" x14ac:dyDescent="0.25"/>
    <row r="194" ht="6" customHeight="1" x14ac:dyDescent="0.25"/>
    <row r="195" ht="6" customHeight="1" x14ac:dyDescent="0.25"/>
    <row r="196" ht="6" customHeight="1" x14ac:dyDescent="0.25"/>
    <row r="197" ht="6" customHeight="1" x14ac:dyDescent="0.25"/>
    <row r="198" ht="6" customHeight="1" x14ac:dyDescent="0.25"/>
    <row r="199" ht="6" customHeight="1" x14ac:dyDescent="0.25"/>
    <row r="200" ht="6" customHeight="1" x14ac:dyDescent="0.25"/>
  </sheetData>
  <printOptions horizontalCentered="1" verticalCentered="1"/>
  <pageMargins left="0" right="0" top="0" bottom="0" header="0" footer="0"/>
  <pageSetup paperSize="9" scale="4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70C0"/>
  </sheetPr>
  <dimension ref="A1:P11"/>
  <sheetViews>
    <sheetView zoomScale="115" zoomScaleNormal="115" workbookViewId="0">
      <selection activeCell="P11" sqref="A1:P11"/>
    </sheetView>
  </sheetViews>
  <sheetFormatPr baseColWidth="10" defaultColWidth="9.140625" defaultRowHeight="15" x14ac:dyDescent="0.25"/>
  <cols>
    <col min="1" max="1" width="9" style="42" bestFit="1" customWidth="1"/>
    <col min="2" max="3" width="22.85546875" style="42" bestFit="1" customWidth="1"/>
    <col min="4" max="4" width="13.7109375" style="42" bestFit="1" customWidth="1"/>
    <col min="5" max="5" width="0" style="42" hidden="1" customWidth="1"/>
    <col min="6" max="6" width="10.7109375" style="42" bestFit="1" customWidth="1"/>
    <col min="7" max="16384" width="9.140625" style="42"/>
  </cols>
  <sheetData>
    <row r="1" spans="1:16" x14ac:dyDescent="0.25">
      <c r="A1" s="1" t="s">
        <v>65</v>
      </c>
      <c r="B1" s="1" t="s">
        <v>66</v>
      </c>
      <c r="C1" s="1" t="s">
        <v>0</v>
      </c>
      <c r="D1" s="104"/>
      <c r="E1" s="105"/>
      <c r="F1" s="105"/>
      <c r="G1" s="106"/>
      <c r="H1" s="98" t="s">
        <v>46</v>
      </c>
      <c r="I1" s="99"/>
      <c r="J1" s="100"/>
      <c r="K1" s="101" t="s">
        <v>47</v>
      </c>
      <c r="L1" s="102"/>
      <c r="M1" s="103"/>
      <c r="N1" s="98" t="s">
        <v>48</v>
      </c>
      <c r="O1" s="99"/>
      <c r="P1" s="100"/>
    </row>
    <row r="2" spans="1:16" ht="30" x14ac:dyDescent="0.25">
      <c r="A2" s="57" t="s">
        <v>67</v>
      </c>
      <c r="B2" s="4" t="s">
        <v>68</v>
      </c>
      <c r="C2" s="4" t="s">
        <v>1</v>
      </c>
      <c r="D2" s="107" t="s">
        <v>2</v>
      </c>
      <c r="E2" s="107"/>
      <c r="F2" s="5" t="s">
        <v>3</v>
      </c>
      <c r="G2" s="6" t="s">
        <v>4</v>
      </c>
      <c r="H2" s="2" t="s">
        <v>5</v>
      </c>
      <c r="I2" s="2" t="s">
        <v>6</v>
      </c>
      <c r="J2" s="2" t="s">
        <v>7</v>
      </c>
      <c r="K2" s="3" t="s">
        <v>5</v>
      </c>
      <c r="L2" s="3" t="s">
        <v>6</v>
      </c>
      <c r="M2" s="3" t="s">
        <v>7</v>
      </c>
      <c r="N2" s="2" t="s">
        <v>5</v>
      </c>
      <c r="O2" s="2" t="s">
        <v>6</v>
      </c>
      <c r="P2" s="2" t="s">
        <v>7</v>
      </c>
    </row>
    <row r="3" spans="1:16" ht="19.5" customHeight="1" x14ac:dyDescent="0.25">
      <c r="A3" s="54"/>
      <c r="B3" s="36"/>
      <c r="C3" s="36"/>
      <c r="D3" s="40"/>
      <c r="E3" s="40"/>
      <c r="F3" s="10"/>
      <c r="G3" s="37">
        <v>1</v>
      </c>
      <c r="H3" s="46"/>
      <c r="I3" s="46"/>
      <c r="J3" s="46"/>
      <c r="K3" s="46"/>
      <c r="L3" s="47"/>
      <c r="M3" s="47"/>
      <c r="N3" s="47"/>
      <c r="O3" s="47"/>
      <c r="P3" s="46"/>
    </row>
    <row r="4" spans="1:16" ht="19.5" customHeight="1" x14ac:dyDescent="0.25">
      <c r="A4" s="55"/>
      <c r="B4" s="45"/>
      <c r="C4" s="45"/>
      <c r="D4" s="39"/>
      <c r="E4" s="39"/>
      <c r="F4" s="7"/>
      <c r="G4" s="44">
        <v>8</v>
      </c>
      <c r="H4" s="46"/>
      <c r="I4" s="46"/>
      <c r="J4" s="46"/>
      <c r="K4" s="46"/>
      <c r="L4" s="47"/>
      <c r="M4" s="47"/>
      <c r="N4" s="47"/>
      <c r="O4" s="47"/>
      <c r="P4" s="46"/>
    </row>
    <row r="5" spans="1:16" ht="19.5" customHeight="1" x14ac:dyDescent="0.25">
      <c r="A5" s="56"/>
      <c r="B5" s="41"/>
      <c r="C5" s="41"/>
      <c r="D5" s="40"/>
      <c r="E5" s="40"/>
      <c r="F5" s="10"/>
      <c r="G5" s="44">
        <v>2</v>
      </c>
      <c r="H5" s="46"/>
      <c r="I5" s="46"/>
      <c r="J5" s="46"/>
      <c r="K5" s="46"/>
      <c r="L5" s="47"/>
      <c r="M5" s="47"/>
      <c r="N5" s="47"/>
      <c r="O5" s="47"/>
      <c r="P5" s="46"/>
    </row>
    <row r="6" spans="1:16" ht="19.5" customHeight="1" x14ac:dyDescent="0.25">
      <c r="A6" s="55"/>
      <c r="B6" s="45"/>
      <c r="C6" s="45"/>
      <c r="D6" s="39"/>
      <c r="E6" s="39"/>
      <c r="F6" s="7"/>
      <c r="G6" s="8">
        <v>1</v>
      </c>
      <c r="H6" s="46"/>
      <c r="I6" s="46"/>
      <c r="J6" s="46"/>
      <c r="K6" s="46"/>
      <c r="L6" s="46"/>
      <c r="M6" s="46"/>
      <c r="N6" s="46"/>
      <c r="O6" s="46"/>
      <c r="P6" s="46"/>
    </row>
    <row r="7" spans="1:16" ht="19.5" customHeight="1" x14ac:dyDescent="0.25">
      <c r="A7" s="56"/>
      <c r="B7" s="41"/>
      <c r="C7" s="41"/>
      <c r="D7" s="40"/>
      <c r="E7" s="40"/>
      <c r="F7" s="10"/>
      <c r="G7" s="8">
        <v>1</v>
      </c>
      <c r="H7" s="46"/>
      <c r="I7" s="46"/>
      <c r="J7" s="46"/>
      <c r="K7" s="46"/>
      <c r="L7" s="46"/>
      <c r="M7" s="46"/>
      <c r="N7" s="46"/>
      <c r="O7" s="46"/>
      <c r="P7" s="46"/>
    </row>
    <row r="8" spans="1:16" ht="19.5" customHeight="1" x14ac:dyDescent="0.25">
      <c r="A8" s="55"/>
      <c r="B8" s="45"/>
      <c r="C8" s="45"/>
      <c r="D8" s="39"/>
      <c r="E8" s="39"/>
      <c r="F8" s="7"/>
      <c r="G8" s="8">
        <v>1</v>
      </c>
      <c r="H8" s="46"/>
      <c r="I8" s="46"/>
      <c r="J8" s="46"/>
      <c r="K8" s="46"/>
      <c r="L8" s="46"/>
      <c r="M8" s="46"/>
      <c r="N8" s="46"/>
      <c r="O8" s="46"/>
      <c r="P8" s="46"/>
    </row>
    <row r="9" spans="1:16" ht="19.5" customHeight="1" x14ac:dyDescent="0.25">
      <c r="A9" s="56"/>
      <c r="B9" s="41"/>
      <c r="C9" s="41"/>
      <c r="D9" s="40"/>
      <c r="E9" s="40"/>
      <c r="F9" s="10"/>
      <c r="G9" s="8">
        <v>1</v>
      </c>
      <c r="H9" s="46"/>
      <c r="I9" s="46"/>
      <c r="J9" s="46"/>
      <c r="K9" s="46"/>
      <c r="L9" s="46"/>
      <c r="M9" s="46"/>
      <c r="N9" s="46"/>
      <c r="O9" s="46"/>
      <c r="P9" s="46"/>
    </row>
    <row r="10" spans="1:16" ht="19.5" customHeight="1" x14ac:dyDescent="0.25">
      <c r="A10" s="55"/>
      <c r="B10" s="45"/>
      <c r="C10" s="45"/>
      <c r="D10" s="39"/>
      <c r="E10" s="39"/>
      <c r="F10" s="7"/>
      <c r="G10" s="8">
        <v>1</v>
      </c>
      <c r="H10" s="46"/>
      <c r="I10" s="46"/>
      <c r="J10" s="46"/>
      <c r="K10" s="46"/>
      <c r="L10" s="46"/>
      <c r="M10" s="46"/>
      <c r="N10" s="46"/>
      <c r="O10" s="46"/>
      <c r="P10" s="46"/>
    </row>
    <row r="11" spans="1:16" ht="19.5" customHeight="1" x14ac:dyDescent="0.25">
      <c r="A11" s="55"/>
      <c r="B11" s="41"/>
      <c r="C11" s="41"/>
      <c r="D11" s="9"/>
      <c r="E11" s="9"/>
      <c r="F11" s="10"/>
      <c r="G11" s="8">
        <v>1</v>
      </c>
      <c r="H11" s="46"/>
      <c r="I11" s="46"/>
      <c r="J11" s="46"/>
      <c r="K11" s="46"/>
      <c r="L11" s="46"/>
      <c r="M11" s="46"/>
      <c r="N11" s="46"/>
      <c r="O11" s="46"/>
      <c r="P11" s="46"/>
    </row>
  </sheetData>
  <mergeCells count="5">
    <mergeCell ref="H1:J1"/>
    <mergeCell ref="K1:M1"/>
    <mergeCell ref="N1:P1"/>
    <mergeCell ref="D1:G1"/>
    <mergeCell ref="D2:E2"/>
  </mergeCells>
  <conditionalFormatting sqref="G6:G11">
    <cfRule type="cellIs" dxfId="3" priority="2" stopIfTrue="1" operator="greaterThan">
      <formula>1</formula>
    </cfRule>
  </conditionalFormatting>
  <conditionalFormatting sqref="G3:G5">
    <cfRule type="cellIs" dxfId="2" priority="1" stopIfTrue="1" operator="greaterThan">
      <formula>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E4551-BBF5-44B6-96B7-652750511C55}">
  <sheetPr codeName="Feuil57">
    <tabColor rgb="FF0070C0"/>
  </sheetPr>
  <dimension ref="A1:AS79"/>
  <sheetViews>
    <sheetView topLeftCell="A4" zoomScaleNormal="100" workbookViewId="0">
      <selection activeCell="E11" sqref="E11"/>
    </sheetView>
  </sheetViews>
  <sheetFormatPr baseColWidth="10" defaultColWidth="11.42578125" defaultRowHeight="15" x14ac:dyDescent="0.25"/>
  <cols>
    <col min="1" max="1" width="5.5703125" style="42" customWidth="1"/>
    <col min="2" max="2" width="5.42578125" style="42" customWidth="1"/>
    <col min="3" max="3" width="13" style="42" customWidth="1"/>
    <col min="4" max="4" width="17" style="42" bestFit="1" customWidth="1"/>
    <col min="5" max="5" width="12.7109375" style="42" bestFit="1" customWidth="1"/>
    <col min="6" max="6" width="18.42578125" style="42" bestFit="1" customWidth="1"/>
    <col min="7" max="15" width="1" style="42" customWidth="1"/>
    <col min="16" max="16" width="6.85546875" style="42" bestFit="1" customWidth="1"/>
    <col min="17" max="17" width="6" style="42" bestFit="1" customWidth="1"/>
    <col min="18" max="18" width="16.140625" style="42" bestFit="1" customWidth="1"/>
    <col min="19" max="19" width="17" style="42" bestFit="1" customWidth="1"/>
    <col min="20" max="20" width="12.7109375" style="42" bestFit="1" customWidth="1"/>
    <col min="21" max="21" width="18" style="42" bestFit="1" customWidth="1"/>
    <col min="22" max="30" width="1" style="42" customWidth="1"/>
    <col min="31" max="31" width="8.140625" style="42" bestFit="1" customWidth="1"/>
    <col min="32" max="32" width="8.5703125" style="42" bestFit="1" customWidth="1"/>
    <col min="33" max="33" width="16.140625" style="42" bestFit="1" customWidth="1"/>
    <col min="34" max="34" width="19.42578125" style="42" bestFit="1" customWidth="1"/>
    <col min="35" max="35" width="21" style="42" bestFit="1" customWidth="1"/>
    <col min="36" max="36" width="24.42578125" style="42" bestFit="1" customWidth="1"/>
    <col min="37" max="38" width="21.85546875" style="42" customWidth="1"/>
    <col min="39" max="39" width="11.42578125" style="42"/>
    <col min="40" max="40" width="14" style="42" bestFit="1" customWidth="1"/>
    <col min="41" max="41" width="19.85546875" style="42" bestFit="1" customWidth="1"/>
    <col min="42" max="16384" width="11.42578125" style="42"/>
  </cols>
  <sheetData>
    <row r="1" spans="1:41" ht="23.25" hidden="1" customHeight="1" x14ac:dyDescent="0.25">
      <c r="X1" s="68" t="s">
        <v>115</v>
      </c>
      <c r="AN1" s="49" t="s">
        <v>54</v>
      </c>
      <c r="AO1" s="50" t="s">
        <v>69</v>
      </c>
    </row>
    <row r="2" spans="1:41" ht="23.25" hidden="1" customHeight="1" x14ac:dyDescent="0.25">
      <c r="X2" s="42" t="s">
        <v>75</v>
      </c>
      <c r="AN2" s="49" t="s">
        <v>55</v>
      </c>
      <c r="AO2" s="50" t="s">
        <v>64</v>
      </c>
    </row>
    <row r="3" spans="1:41" ht="23.25" hidden="1" customHeight="1" thickBot="1" x14ac:dyDescent="0.3">
      <c r="X3" s="62">
        <v>45293</v>
      </c>
      <c r="AN3" s="49" t="s">
        <v>56</v>
      </c>
      <c r="AO3" s="50" t="s">
        <v>44</v>
      </c>
    </row>
    <row r="4" spans="1:41" ht="54" customHeight="1" x14ac:dyDescent="0.25">
      <c r="A4" s="77" t="s">
        <v>104</v>
      </c>
      <c r="B4" s="78"/>
      <c r="C4" s="71" t="s">
        <v>105</v>
      </c>
      <c r="D4" s="84" t="s">
        <v>19</v>
      </c>
      <c r="E4" s="79" t="s">
        <v>49</v>
      </c>
      <c r="F4" s="85" t="s">
        <v>77</v>
      </c>
      <c r="P4" s="77" t="s">
        <v>104</v>
      </c>
      <c r="Q4" s="78"/>
      <c r="R4" s="71" t="s">
        <v>105</v>
      </c>
      <c r="S4" s="84" t="s">
        <v>19</v>
      </c>
      <c r="T4" s="79" t="s">
        <v>49</v>
      </c>
      <c r="U4" s="85" t="s">
        <v>76</v>
      </c>
      <c r="V4" s="58"/>
      <c r="W4" s="58"/>
      <c r="X4" s="58"/>
      <c r="Y4" s="58"/>
      <c r="Z4" s="58"/>
      <c r="AA4" s="58"/>
      <c r="AB4" s="58"/>
      <c r="AC4" s="58"/>
      <c r="AD4" s="58"/>
      <c r="AE4" s="77" t="s">
        <v>104</v>
      </c>
      <c r="AF4" s="78"/>
      <c r="AG4" s="71" t="s">
        <v>105</v>
      </c>
      <c r="AH4" s="84" t="s">
        <v>19</v>
      </c>
      <c r="AI4" s="79" t="s">
        <v>49</v>
      </c>
      <c r="AJ4" s="85" t="s">
        <v>78</v>
      </c>
      <c r="AK4" s="58"/>
      <c r="AL4" s="58"/>
      <c r="AN4" s="49" t="s">
        <v>57</v>
      </c>
      <c r="AO4" s="50" t="s">
        <v>63</v>
      </c>
    </row>
    <row r="5" spans="1:41" ht="33.75" customHeight="1" thickBot="1" x14ac:dyDescent="0.3">
      <c r="A5" s="112" t="s">
        <v>50</v>
      </c>
      <c r="B5" s="113"/>
      <c r="C5" s="110" t="s">
        <v>114</v>
      </c>
      <c r="D5" s="111"/>
      <c r="E5" s="80" t="s">
        <v>52</v>
      </c>
      <c r="F5" s="81">
        <v>7.7</v>
      </c>
      <c r="P5" s="112" t="s">
        <v>50</v>
      </c>
      <c r="Q5" s="113"/>
      <c r="R5" s="110" t="s">
        <v>114</v>
      </c>
      <c r="S5" s="111"/>
      <c r="T5" s="80" t="s">
        <v>52</v>
      </c>
      <c r="U5" s="81">
        <v>7.7</v>
      </c>
      <c r="V5" s="59"/>
      <c r="W5" s="59"/>
      <c r="X5" s="59"/>
      <c r="Y5" s="59"/>
      <c r="Z5" s="59"/>
      <c r="AA5" s="59"/>
      <c r="AB5" s="59"/>
      <c r="AC5" s="59"/>
      <c r="AD5" s="59"/>
      <c r="AE5" s="112" t="s">
        <v>50</v>
      </c>
      <c r="AF5" s="113"/>
      <c r="AG5" s="110" t="s">
        <v>114</v>
      </c>
      <c r="AH5" s="111"/>
      <c r="AI5" s="80" t="s">
        <v>52</v>
      </c>
      <c r="AJ5" s="81">
        <v>7.7</v>
      </c>
      <c r="AK5" s="59"/>
      <c r="AL5" s="59"/>
      <c r="AN5" s="49" t="s">
        <v>58</v>
      </c>
      <c r="AO5" s="50" t="s">
        <v>62</v>
      </c>
    </row>
    <row r="6" spans="1:41" ht="28.5" customHeight="1" thickBot="1" x14ac:dyDescent="0.3">
      <c r="A6" s="114" t="s">
        <v>51</v>
      </c>
      <c r="B6" s="115"/>
      <c r="C6" s="108" t="str">
        <f>Art.</f>
        <v>--</v>
      </c>
      <c r="D6" s="109"/>
      <c r="E6" s="82" t="s">
        <v>53</v>
      </c>
      <c r="F6" s="83" t="str">
        <f>RPoids</f>
        <v>7.7</v>
      </c>
      <c r="P6" s="114" t="s">
        <v>51</v>
      </c>
      <c r="Q6" s="115"/>
      <c r="R6" s="108" t="str">
        <f>Art.</f>
        <v>--</v>
      </c>
      <c r="S6" s="109"/>
      <c r="T6" s="82" t="s">
        <v>53</v>
      </c>
      <c r="U6" s="83" t="str">
        <f>RPoids</f>
        <v>7.7</v>
      </c>
      <c r="V6" s="60"/>
      <c r="W6" s="60"/>
      <c r="X6" s="60"/>
      <c r="Y6" s="60"/>
      <c r="Z6" s="60"/>
      <c r="AA6" s="60"/>
      <c r="AB6" s="60"/>
      <c r="AC6" s="60"/>
      <c r="AD6" s="60"/>
      <c r="AE6" s="114" t="s">
        <v>51</v>
      </c>
      <c r="AF6" s="115"/>
      <c r="AG6" s="108" t="str">
        <f>Art.</f>
        <v>--</v>
      </c>
      <c r="AH6" s="109"/>
      <c r="AI6" s="82" t="s">
        <v>53</v>
      </c>
      <c r="AJ6" s="83" t="str">
        <f>RPoids</f>
        <v>7.7</v>
      </c>
      <c r="AK6" s="60"/>
      <c r="AL6" s="60"/>
      <c r="AN6" s="49" t="s">
        <v>60</v>
      </c>
      <c r="AO6" s="51" t="s">
        <v>61</v>
      </c>
    </row>
    <row r="7" spans="1:41" ht="15.75" x14ac:dyDescent="0.25">
      <c r="A7" s="72" t="s">
        <v>27</v>
      </c>
      <c r="B7" s="73" t="s">
        <v>5</v>
      </c>
      <c r="C7" s="74" t="s">
        <v>100</v>
      </c>
      <c r="D7" s="75"/>
      <c r="E7" s="74" t="s">
        <v>31</v>
      </c>
      <c r="F7" s="91" t="s">
        <v>113</v>
      </c>
      <c r="G7" s="48"/>
      <c r="H7" s="48"/>
      <c r="I7" s="48"/>
      <c r="J7" s="48"/>
      <c r="K7" s="48"/>
      <c r="L7" s="48"/>
      <c r="M7" s="48"/>
      <c r="P7" s="72" t="s">
        <v>27</v>
      </c>
      <c r="Q7" s="73" t="s">
        <v>5</v>
      </c>
      <c r="R7" s="74" t="s">
        <v>100</v>
      </c>
      <c r="S7" s="75" t="s">
        <v>30</v>
      </c>
      <c r="T7" s="74" t="s">
        <v>31</v>
      </c>
      <c r="U7" s="76" t="s">
        <v>32</v>
      </c>
      <c r="V7" s="61"/>
      <c r="W7" s="61"/>
      <c r="X7" s="61"/>
      <c r="Y7" s="61"/>
      <c r="Z7" s="61"/>
      <c r="AA7" s="61"/>
      <c r="AB7" s="61"/>
      <c r="AC7" s="61"/>
      <c r="AD7" s="61"/>
      <c r="AE7" s="72" t="s">
        <v>107</v>
      </c>
      <c r="AF7" s="73" t="s">
        <v>106</v>
      </c>
      <c r="AG7" s="74" t="s">
        <v>108</v>
      </c>
      <c r="AH7" s="75" t="s">
        <v>109</v>
      </c>
      <c r="AI7" s="74" t="s">
        <v>110</v>
      </c>
      <c r="AJ7" s="76" t="s">
        <v>111</v>
      </c>
      <c r="AK7" s="61"/>
      <c r="AL7" s="61"/>
      <c r="AN7" s="49" t="s">
        <v>59</v>
      </c>
      <c r="AO7" s="50" t="s">
        <v>61</v>
      </c>
    </row>
    <row r="8" spans="1:41" ht="15.75" x14ac:dyDescent="0.25">
      <c r="A8" s="86"/>
      <c r="B8" s="95"/>
      <c r="C8" s="87"/>
      <c r="D8" s="87"/>
      <c r="E8" s="87"/>
      <c r="F8" s="88"/>
      <c r="G8" s="48"/>
      <c r="H8" s="48"/>
      <c r="I8" s="48"/>
      <c r="J8" s="48"/>
      <c r="K8" s="48"/>
      <c r="L8" s="48"/>
      <c r="M8" s="48"/>
      <c r="P8" s="95"/>
      <c r="Q8" s="95"/>
      <c r="R8" s="95"/>
      <c r="S8" s="95"/>
      <c r="T8" s="95"/>
      <c r="U8" s="95"/>
      <c r="V8" s="61"/>
      <c r="W8" s="61"/>
      <c r="X8" s="61"/>
      <c r="Y8" s="61"/>
      <c r="Z8" s="61"/>
      <c r="AA8" s="61"/>
      <c r="AB8" s="61"/>
      <c r="AC8" s="61"/>
      <c r="AD8" s="61"/>
      <c r="AE8" s="95"/>
      <c r="AF8" s="95"/>
      <c r="AG8" s="95"/>
      <c r="AH8" s="95"/>
      <c r="AI8" s="95"/>
      <c r="AJ8" s="95"/>
      <c r="AK8" s="61"/>
      <c r="AL8" s="61"/>
      <c r="AN8" s="89"/>
      <c r="AO8" s="90"/>
    </row>
    <row r="9" spans="1:41" ht="15.75" x14ac:dyDescent="0.25">
      <c r="A9" s="86"/>
      <c r="B9" s="95"/>
      <c r="C9" s="87"/>
      <c r="D9" s="87"/>
      <c r="E9" s="87"/>
      <c r="F9" s="88"/>
      <c r="G9" s="48"/>
      <c r="H9" s="48"/>
      <c r="I9" s="48"/>
      <c r="J9" s="48"/>
      <c r="K9" s="48"/>
      <c r="L9" s="48"/>
      <c r="M9" s="48"/>
      <c r="P9" s="95"/>
      <c r="Q9" s="95"/>
      <c r="R9" s="95"/>
      <c r="S9" s="95"/>
      <c r="T9" s="95"/>
      <c r="U9" s="95"/>
      <c r="V9" s="61"/>
      <c r="W9" s="61"/>
      <c r="X9" s="61"/>
      <c r="Y9" s="61"/>
      <c r="Z9" s="61"/>
      <c r="AA9" s="61"/>
      <c r="AB9" s="61"/>
      <c r="AC9" s="61"/>
      <c r="AD9" s="61"/>
      <c r="AE9" s="95"/>
      <c r="AF9" s="95"/>
      <c r="AG9" s="95"/>
      <c r="AH9" s="95"/>
      <c r="AI9" s="95"/>
      <c r="AJ9" s="95"/>
      <c r="AK9" s="61"/>
      <c r="AL9" s="61"/>
      <c r="AN9" s="89"/>
      <c r="AO9" s="90"/>
    </row>
    <row r="10" spans="1:41" ht="15.75" x14ac:dyDescent="0.25">
      <c r="A10" s="86"/>
      <c r="B10" s="95"/>
      <c r="C10" s="87"/>
      <c r="D10" s="87"/>
      <c r="E10" s="87"/>
      <c r="F10" s="88"/>
      <c r="G10" s="48"/>
      <c r="H10" s="48"/>
      <c r="I10" s="48"/>
      <c r="J10" s="48"/>
      <c r="K10" s="48"/>
      <c r="L10" s="48"/>
      <c r="M10" s="48"/>
      <c r="P10" s="95"/>
      <c r="Q10" s="95"/>
      <c r="R10" s="95"/>
      <c r="S10" s="95"/>
      <c r="T10" s="95"/>
      <c r="U10" s="95"/>
      <c r="V10" s="61"/>
      <c r="W10" s="61"/>
      <c r="X10" s="61"/>
      <c r="Y10" s="61"/>
      <c r="Z10" s="61"/>
      <c r="AA10" s="61"/>
      <c r="AB10" s="61"/>
      <c r="AC10" s="61"/>
      <c r="AD10" s="61"/>
      <c r="AE10" s="95"/>
      <c r="AF10" s="95"/>
      <c r="AG10" s="95"/>
      <c r="AH10" s="95"/>
      <c r="AI10" s="95"/>
      <c r="AJ10" s="95"/>
      <c r="AK10" s="61"/>
      <c r="AL10" s="61"/>
      <c r="AN10" s="89"/>
      <c r="AO10" s="90"/>
    </row>
    <row r="11" spans="1:41" ht="15.75" x14ac:dyDescent="0.25">
      <c r="A11" s="86"/>
      <c r="B11" s="95"/>
      <c r="C11" s="87"/>
      <c r="D11" s="87"/>
      <c r="E11" s="87"/>
      <c r="F11" s="88"/>
      <c r="G11" s="48"/>
      <c r="H11" s="48"/>
      <c r="I11" s="48"/>
      <c r="J11" s="48"/>
      <c r="K11" s="48"/>
      <c r="L11" s="48"/>
      <c r="M11" s="48"/>
      <c r="P11" s="95"/>
      <c r="Q11" s="95"/>
      <c r="R11" s="95"/>
      <c r="S11" s="95"/>
      <c r="T11" s="95"/>
      <c r="U11" s="95"/>
      <c r="V11" s="61"/>
      <c r="W11" s="61"/>
      <c r="X11" s="61"/>
      <c r="Y11" s="61"/>
      <c r="Z11" s="61"/>
      <c r="AA11" s="61"/>
      <c r="AB11" s="61"/>
      <c r="AC11" s="61"/>
      <c r="AD11" s="61"/>
      <c r="AE11" s="95"/>
      <c r="AF11" s="95"/>
      <c r="AG11" s="95"/>
      <c r="AH11" s="95"/>
      <c r="AI11" s="95"/>
      <c r="AJ11" s="95"/>
      <c r="AK11" s="61"/>
      <c r="AL11" s="61"/>
      <c r="AN11" s="89"/>
      <c r="AO11" s="90"/>
    </row>
    <row r="12" spans="1:41" ht="15.75" x14ac:dyDescent="0.25">
      <c r="A12" s="86"/>
      <c r="B12" s="95"/>
      <c r="C12" s="87"/>
      <c r="D12" s="87"/>
      <c r="E12" s="87"/>
      <c r="F12" s="88"/>
      <c r="G12" s="48"/>
      <c r="H12" s="48"/>
      <c r="I12" s="48"/>
      <c r="J12" s="48"/>
      <c r="K12" s="48"/>
      <c r="L12" s="48"/>
      <c r="M12" s="48"/>
      <c r="P12" s="95"/>
      <c r="Q12" s="95"/>
      <c r="R12" s="95"/>
      <c r="S12" s="95"/>
      <c r="T12" s="95"/>
      <c r="U12" s="95"/>
      <c r="V12" s="61"/>
      <c r="W12" s="61"/>
      <c r="X12" s="61"/>
      <c r="Y12" s="61"/>
      <c r="Z12" s="61"/>
      <c r="AA12" s="61"/>
      <c r="AB12" s="61"/>
      <c r="AC12" s="61"/>
      <c r="AD12" s="61"/>
      <c r="AE12" s="95"/>
      <c r="AF12" s="95"/>
      <c r="AG12" s="95"/>
      <c r="AH12" s="95"/>
      <c r="AI12" s="95"/>
      <c r="AJ12" s="95"/>
      <c r="AK12" s="61"/>
      <c r="AL12" s="61"/>
      <c r="AN12" s="89"/>
      <c r="AO12" s="90"/>
    </row>
    <row r="13" spans="1:41" ht="15.75" x14ac:dyDescent="0.25">
      <c r="A13" s="86"/>
      <c r="B13" s="95"/>
      <c r="C13" s="87"/>
      <c r="D13" s="87"/>
      <c r="E13" s="87"/>
      <c r="F13" s="88"/>
      <c r="G13" s="48"/>
      <c r="H13" s="48"/>
      <c r="I13" s="48"/>
      <c r="J13" s="48"/>
      <c r="K13" s="48"/>
      <c r="L13" s="48"/>
      <c r="M13" s="48"/>
      <c r="P13" s="95"/>
      <c r="Q13" s="95"/>
      <c r="R13" s="95"/>
      <c r="S13" s="95"/>
      <c r="T13" s="95"/>
      <c r="U13" s="95"/>
      <c r="V13" s="61"/>
      <c r="W13" s="61"/>
      <c r="X13" s="61"/>
      <c r="Y13" s="61"/>
      <c r="Z13" s="61"/>
      <c r="AA13" s="61"/>
      <c r="AB13" s="61"/>
      <c r="AC13" s="61"/>
      <c r="AD13" s="61"/>
      <c r="AE13" s="95"/>
      <c r="AF13" s="95"/>
      <c r="AG13" s="95"/>
      <c r="AH13" s="95"/>
      <c r="AI13" s="95"/>
      <c r="AJ13" s="95"/>
      <c r="AK13" s="61"/>
      <c r="AL13" s="61"/>
      <c r="AN13" s="89"/>
      <c r="AO13" s="90"/>
    </row>
    <row r="14" spans="1:41" ht="15.75" x14ac:dyDescent="0.25">
      <c r="A14" s="86"/>
      <c r="B14" s="95"/>
      <c r="C14" s="87"/>
      <c r="D14" s="87"/>
      <c r="E14" s="87"/>
      <c r="F14" s="88"/>
      <c r="G14" s="48"/>
      <c r="H14" s="48"/>
      <c r="I14" s="48"/>
      <c r="J14" s="48"/>
      <c r="K14" s="48"/>
      <c r="L14" s="48"/>
      <c r="M14" s="48"/>
      <c r="P14" s="95"/>
      <c r="Q14" s="95"/>
      <c r="R14" s="95"/>
      <c r="S14" s="95"/>
      <c r="T14" s="95"/>
      <c r="U14" s="95"/>
      <c r="V14" s="61"/>
      <c r="W14" s="61"/>
      <c r="X14" s="61"/>
      <c r="Y14" s="61"/>
      <c r="Z14" s="61"/>
      <c r="AA14" s="61"/>
      <c r="AB14" s="61"/>
      <c r="AC14" s="61"/>
      <c r="AD14" s="61"/>
      <c r="AE14" s="95"/>
      <c r="AF14" s="95"/>
      <c r="AG14" s="95"/>
      <c r="AH14" s="95"/>
      <c r="AI14" s="95"/>
      <c r="AJ14" s="95"/>
      <c r="AK14" s="61"/>
      <c r="AL14" s="61"/>
      <c r="AN14" s="89"/>
      <c r="AO14" s="90"/>
    </row>
    <row r="15" spans="1:41" ht="15.75" x14ac:dyDescent="0.25">
      <c r="A15" s="86"/>
      <c r="B15" s="95"/>
      <c r="C15" s="87"/>
      <c r="D15" s="87"/>
      <c r="E15" s="87"/>
      <c r="F15" s="88"/>
      <c r="G15" s="48"/>
      <c r="H15" s="48"/>
      <c r="I15" s="48"/>
      <c r="J15" s="48"/>
      <c r="K15" s="48"/>
      <c r="L15" s="48"/>
      <c r="M15" s="48"/>
      <c r="P15" s="95"/>
      <c r="Q15" s="95"/>
      <c r="R15" s="95"/>
      <c r="S15" s="95"/>
      <c r="T15" s="95"/>
      <c r="U15" s="95"/>
      <c r="V15" s="61"/>
      <c r="W15" s="61"/>
      <c r="X15" s="61"/>
      <c r="Y15" s="61"/>
      <c r="Z15" s="61"/>
      <c r="AA15" s="61"/>
      <c r="AB15" s="61"/>
      <c r="AC15" s="61"/>
      <c r="AD15" s="61"/>
      <c r="AE15" s="95"/>
      <c r="AF15" s="95"/>
      <c r="AG15" s="95"/>
      <c r="AH15" s="95"/>
      <c r="AI15" s="95"/>
      <c r="AJ15" s="95"/>
      <c r="AK15" s="61"/>
      <c r="AL15" s="61"/>
      <c r="AN15" s="89"/>
      <c r="AO15" s="90"/>
    </row>
    <row r="16" spans="1:41" ht="24" thickBot="1" x14ac:dyDescent="0.3">
      <c r="A16" s="116"/>
      <c r="B16" s="117"/>
      <c r="C16" s="117"/>
      <c r="D16" s="66"/>
      <c r="E16" s="65"/>
      <c r="F16" s="69"/>
      <c r="P16" s="116"/>
      <c r="Q16" s="117"/>
      <c r="R16" s="117"/>
      <c r="S16" s="65"/>
      <c r="T16" s="65"/>
      <c r="U16" s="69"/>
      <c r="V16" s="59"/>
      <c r="W16" s="59"/>
      <c r="X16" s="59"/>
      <c r="Y16" s="59"/>
      <c r="Z16" s="59"/>
      <c r="AA16" s="59"/>
      <c r="AB16" s="59"/>
      <c r="AC16" s="59"/>
      <c r="AD16" s="59"/>
      <c r="AE16" s="116"/>
      <c r="AF16" s="117"/>
      <c r="AG16" s="117"/>
      <c r="AH16" s="66"/>
      <c r="AI16" s="65"/>
      <c r="AJ16" s="69"/>
      <c r="AK16" s="59"/>
      <c r="AL16" s="59"/>
    </row>
    <row r="17" spans="2:45" x14ac:dyDescent="0.25">
      <c r="B17" s="48"/>
      <c r="C17" s="48"/>
      <c r="D17" s="48"/>
      <c r="E17" s="48"/>
      <c r="F17" s="67"/>
      <c r="G17" s="48"/>
      <c r="H17" s="48"/>
      <c r="I17" s="48"/>
      <c r="J17" s="48"/>
      <c r="K17" s="48"/>
      <c r="L17" s="48"/>
      <c r="M17" s="48"/>
      <c r="N17" s="48"/>
      <c r="O17" s="48"/>
      <c r="P17" s="48"/>
      <c r="U17" s="68"/>
      <c r="AE17" s="48"/>
      <c r="AJ17" s="68"/>
    </row>
    <row r="18" spans="2:45" x14ac:dyDescent="0.25"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AE18" s="48"/>
    </row>
    <row r="19" spans="2:45" ht="18.75" x14ac:dyDescent="0.25">
      <c r="B19" s="48"/>
      <c r="C19" s="52"/>
      <c r="D19" s="52"/>
      <c r="E19" s="52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AE19" s="48"/>
    </row>
    <row r="20" spans="2:45" x14ac:dyDescent="0.25"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AE20" s="48"/>
    </row>
    <row r="21" spans="2:45" x14ac:dyDescent="0.25"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AE21" s="48"/>
    </row>
    <row r="22" spans="2:45" x14ac:dyDescent="0.25"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AE22" s="48"/>
    </row>
    <row r="23" spans="2:45" x14ac:dyDescent="0.25"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AE23" s="48"/>
    </row>
    <row r="24" spans="2:45" x14ac:dyDescent="0.25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AE24" s="48"/>
      <c r="AN24" s="119"/>
      <c r="AO24" s="120"/>
      <c r="AP24" s="120"/>
      <c r="AQ24" s="120"/>
      <c r="AR24" s="120"/>
      <c r="AS24" s="120"/>
    </row>
    <row r="25" spans="2:45" x14ac:dyDescent="0.25"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AE25" s="48"/>
      <c r="AN25" s="120"/>
      <c r="AO25" s="120"/>
      <c r="AP25" s="120"/>
      <c r="AQ25" s="120"/>
      <c r="AR25" s="120"/>
      <c r="AS25" s="120"/>
    </row>
    <row r="26" spans="2:45" x14ac:dyDescent="0.25">
      <c r="B26" s="48"/>
      <c r="C26" s="48"/>
      <c r="D26" s="48"/>
      <c r="E26" s="48"/>
      <c r="F26" s="48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120"/>
      <c r="AO26" s="120"/>
      <c r="AP26" s="120"/>
      <c r="AQ26" s="120"/>
      <c r="AR26" s="120"/>
      <c r="AS26" s="120"/>
    </row>
    <row r="27" spans="2:45" x14ac:dyDescent="0.25"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AE27" s="48"/>
      <c r="AN27" s="120"/>
      <c r="AO27" s="120"/>
      <c r="AP27" s="120"/>
      <c r="AQ27" s="120"/>
      <c r="AR27" s="120"/>
      <c r="AS27" s="120"/>
    </row>
    <row r="28" spans="2:45" x14ac:dyDescent="0.25"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AE28" s="48"/>
      <c r="AN28" s="120"/>
      <c r="AO28" s="120"/>
      <c r="AP28" s="120"/>
      <c r="AQ28" s="120"/>
      <c r="AR28" s="120"/>
      <c r="AS28" s="120"/>
    </row>
    <row r="29" spans="2:45" x14ac:dyDescent="0.25">
      <c r="B29" s="48"/>
      <c r="C29" s="48"/>
      <c r="D29" s="48"/>
      <c r="E29" s="4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20"/>
      <c r="AO29" s="120"/>
      <c r="AP29" s="120"/>
      <c r="AQ29" s="120"/>
      <c r="AR29" s="120"/>
      <c r="AS29" s="120"/>
    </row>
    <row r="30" spans="2:45" x14ac:dyDescent="0.25"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AE30" s="48"/>
      <c r="AN30" s="120"/>
      <c r="AO30" s="120"/>
      <c r="AP30" s="120"/>
      <c r="AQ30" s="120"/>
      <c r="AR30" s="120"/>
      <c r="AS30" s="120"/>
    </row>
    <row r="31" spans="2:45" x14ac:dyDescent="0.25"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AE31" s="48"/>
      <c r="AN31" s="120"/>
      <c r="AO31" s="120"/>
      <c r="AP31" s="120"/>
      <c r="AQ31" s="120"/>
      <c r="AR31" s="120"/>
      <c r="AS31" s="120"/>
    </row>
    <row r="32" spans="2:45" x14ac:dyDescent="0.25"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AE32" s="48"/>
      <c r="AN32" s="120"/>
      <c r="AO32" s="120"/>
      <c r="AP32" s="120"/>
      <c r="AQ32" s="120"/>
      <c r="AR32" s="120"/>
      <c r="AS32" s="120"/>
    </row>
    <row r="33" spans="2:31" ht="18" customHeight="1" x14ac:dyDescent="0.25"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AE33" s="48"/>
    </row>
    <row r="34" spans="2:31" x14ac:dyDescent="0.25"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AE34" s="48"/>
    </row>
    <row r="35" spans="2:31" x14ac:dyDescent="0.25"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AE35" s="48"/>
    </row>
    <row r="36" spans="2:31" x14ac:dyDescent="0.25"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AE36" s="48"/>
    </row>
    <row r="37" spans="2:31" x14ac:dyDescent="0.25"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AE37" s="48"/>
    </row>
    <row r="38" spans="2:31" x14ac:dyDescent="0.25"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AE38" s="48"/>
    </row>
    <row r="39" spans="2:31" x14ac:dyDescent="0.25"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AE39" s="48"/>
    </row>
    <row r="40" spans="2:31" x14ac:dyDescent="0.25"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AE40" s="48"/>
    </row>
    <row r="41" spans="2:31" x14ac:dyDescent="0.25"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AE41" s="48"/>
    </row>
    <row r="42" spans="2:31" x14ac:dyDescent="0.25"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AE42" s="48"/>
    </row>
    <row r="43" spans="2:31" x14ac:dyDescent="0.25"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AE43" s="48"/>
    </row>
    <row r="44" spans="2:31" x14ac:dyDescent="0.25"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AE44" s="48"/>
    </row>
    <row r="45" spans="2:31" x14ac:dyDescent="0.25"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AE45" s="48"/>
    </row>
    <row r="46" spans="2:31" x14ac:dyDescent="0.25"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AE46" s="48"/>
    </row>
    <row r="47" spans="2:31" x14ac:dyDescent="0.25"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AE47" s="48"/>
    </row>
    <row r="48" spans="2:31" x14ac:dyDescent="0.25"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AE48" s="48"/>
    </row>
    <row r="49" spans="2:31" x14ac:dyDescent="0.25"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AE49" s="48"/>
    </row>
    <row r="50" spans="2:31" x14ac:dyDescent="0.25"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AE50" s="48"/>
    </row>
    <row r="51" spans="2:31" x14ac:dyDescent="0.25"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AE51" s="48"/>
    </row>
    <row r="52" spans="2:31" x14ac:dyDescent="0.25"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AE52" s="48"/>
    </row>
    <row r="53" spans="2:31" x14ac:dyDescent="0.25"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AE53" s="48"/>
    </row>
    <row r="54" spans="2:31" x14ac:dyDescent="0.25"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AE54" s="48"/>
    </row>
    <row r="55" spans="2:31" x14ac:dyDescent="0.25"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AE55" s="48"/>
    </row>
    <row r="56" spans="2:31" x14ac:dyDescent="0.25"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AE56" s="48"/>
    </row>
    <row r="57" spans="2:31" x14ac:dyDescent="0.25"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AE57" s="48"/>
    </row>
    <row r="58" spans="2:31" x14ac:dyDescent="0.25"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AE58" s="48"/>
    </row>
    <row r="59" spans="2:31" x14ac:dyDescent="0.25"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AE59" s="48"/>
    </row>
    <row r="60" spans="2:31" x14ac:dyDescent="0.25"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AE60" s="48"/>
    </row>
    <row r="61" spans="2:31" x14ac:dyDescent="0.25"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AE61" s="48"/>
    </row>
    <row r="62" spans="2:31" x14ac:dyDescent="0.25"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AE62" s="48"/>
    </row>
    <row r="63" spans="2:31" x14ac:dyDescent="0.25"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AE63" s="48"/>
    </row>
    <row r="64" spans="2:31" x14ac:dyDescent="0.25"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AE64" s="48"/>
    </row>
    <row r="65" spans="2:31" x14ac:dyDescent="0.25"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AE65" s="48"/>
    </row>
    <row r="66" spans="2:31" x14ac:dyDescent="0.25"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AE66" s="48"/>
    </row>
    <row r="67" spans="2:31" x14ac:dyDescent="0.25"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AE67" s="48"/>
    </row>
    <row r="68" spans="2:31" x14ac:dyDescent="0.25"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AE68" s="48"/>
    </row>
    <row r="69" spans="2:31" x14ac:dyDescent="0.25"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AE69" s="48"/>
    </row>
    <row r="70" spans="2:31" x14ac:dyDescent="0.25"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AE70" s="48"/>
    </row>
    <row r="71" spans="2:31" x14ac:dyDescent="0.25"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AE71" s="48"/>
    </row>
    <row r="72" spans="2:31" x14ac:dyDescent="0.25"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AE72" s="48"/>
    </row>
    <row r="73" spans="2:31" x14ac:dyDescent="0.25"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AE73" s="48"/>
    </row>
    <row r="74" spans="2:31" x14ac:dyDescent="0.25"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AE74" s="48"/>
    </row>
    <row r="75" spans="2:31" x14ac:dyDescent="0.25"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AE75" s="48"/>
    </row>
    <row r="76" spans="2:31" x14ac:dyDescent="0.25"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AE76" s="48"/>
    </row>
    <row r="79" spans="2:31" ht="18" customHeight="1" x14ac:dyDescent="0.25"/>
  </sheetData>
  <mergeCells count="17">
    <mergeCell ref="AE16:AG16"/>
    <mergeCell ref="F29:AM29"/>
    <mergeCell ref="AN24:AS32"/>
    <mergeCell ref="A16:C16"/>
    <mergeCell ref="P16:R16"/>
    <mergeCell ref="C5:D5"/>
    <mergeCell ref="C6:D6"/>
    <mergeCell ref="A5:B5"/>
    <mergeCell ref="A6:B6"/>
    <mergeCell ref="P5:Q5"/>
    <mergeCell ref="P6:Q6"/>
    <mergeCell ref="R6:S6"/>
    <mergeCell ref="R5:S5"/>
    <mergeCell ref="AE5:AF5"/>
    <mergeCell ref="AG5:AH5"/>
    <mergeCell ref="AE6:AF6"/>
    <mergeCell ref="AG6:AH6"/>
  </mergeCells>
  <pageMargins left="3.937007874015748E-2" right="3.937007874015748E-2" top="3.937007874015748E-2" bottom="3.937007874015748E-2" header="3.937007874015748E-2" footer="3.937007874015748E-2"/>
  <pageSetup paperSize="9" scale="9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ExtractFilteredData">
                <anchor moveWithCells="1" sizeWithCells="1">
                  <from>
                    <xdr:col>38</xdr:col>
                    <xdr:colOff>676275</xdr:colOff>
                    <xdr:row>18</xdr:row>
                    <xdr:rowOff>209550</xdr:rowOff>
                  </from>
                  <to>
                    <xdr:col>40</xdr:col>
                    <xdr:colOff>466725</xdr:colOff>
                    <xdr:row>22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29EFA-53E8-4C11-B4D4-4666B8FC0A06}">
  <sheetPr codeName="Blad3">
    <tabColor rgb="FF92D050"/>
    <pageSetUpPr fitToPage="1"/>
  </sheetPr>
  <dimension ref="A1:A200"/>
  <sheetViews>
    <sheetView zoomScaleNormal="100" workbookViewId="0">
      <selection activeCell="H12" sqref="H12"/>
    </sheetView>
  </sheetViews>
  <sheetFormatPr baseColWidth="10" defaultColWidth="9.140625" defaultRowHeight="15" x14ac:dyDescent="0.25"/>
  <cols>
    <col min="1" max="52" width="5.7109375" customWidth="1"/>
  </cols>
  <sheetData>
    <row r="1" ht="6" customHeight="1" x14ac:dyDescent="0.25"/>
    <row r="2" ht="6" customHeight="1" x14ac:dyDescent="0.25"/>
    <row r="3" ht="6" customHeight="1" x14ac:dyDescent="0.25"/>
    <row r="4" ht="6" customHeight="1" x14ac:dyDescent="0.25"/>
    <row r="5" ht="6" customHeight="1" x14ac:dyDescent="0.25"/>
    <row r="6" ht="6" customHeight="1" x14ac:dyDescent="0.25"/>
    <row r="7" ht="6" customHeight="1" x14ac:dyDescent="0.25"/>
    <row r="8" ht="6" customHeight="1" x14ac:dyDescent="0.25"/>
    <row r="9" ht="6" customHeight="1" x14ac:dyDescent="0.25"/>
    <row r="10" ht="6" customHeight="1" x14ac:dyDescent="0.25"/>
    <row r="11" ht="6" customHeight="1" x14ac:dyDescent="0.25"/>
    <row r="12" ht="6" customHeight="1" x14ac:dyDescent="0.25"/>
    <row r="13" ht="6" customHeight="1" x14ac:dyDescent="0.25"/>
    <row r="14" ht="6" customHeight="1" x14ac:dyDescent="0.25"/>
    <row r="15" ht="6" customHeight="1" x14ac:dyDescent="0.25"/>
    <row r="16" ht="6" customHeight="1" x14ac:dyDescent="0.25"/>
    <row r="17" ht="6" customHeight="1" x14ac:dyDescent="0.25"/>
    <row r="18" ht="6" customHeight="1" x14ac:dyDescent="0.25"/>
    <row r="19" ht="6" customHeight="1" x14ac:dyDescent="0.25"/>
    <row r="20" ht="6" customHeight="1" x14ac:dyDescent="0.25"/>
    <row r="21" ht="6" customHeight="1" x14ac:dyDescent="0.25"/>
    <row r="22" ht="6" customHeight="1" x14ac:dyDescent="0.25"/>
    <row r="23" ht="6" customHeight="1" x14ac:dyDescent="0.25"/>
    <row r="24" ht="6" customHeight="1" x14ac:dyDescent="0.25"/>
    <row r="25" ht="6" customHeight="1" x14ac:dyDescent="0.25"/>
    <row r="26" ht="6" customHeight="1" x14ac:dyDescent="0.25"/>
    <row r="27" ht="6" customHeight="1" x14ac:dyDescent="0.25"/>
    <row r="28" ht="6" customHeight="1" x14ac:dyDescent="0.25"/>
    <row r="29" ht="6" customHeight="1" x14ac:dyDescent="0.25"/>
    <row r="30" ht="6" customHeight="1" x14ac:dyDescent="0.25"/>
    <row r="31" ht="6" customHeight="1" x14ac:dyDescent="0.25"/>
    <row r="32" ht="6" customHeight="1" x14ac:dyDescent="0.25"/>
    <row r="33" ht="6" customHeight="1" x14ac:dyDescent="0.25"/>
    <row r="34" ht="6" customHeight="1" x14ac:dyDescent="0.25"/>
    <row r="35" ht="6" customHeight="1" x14ac:dyDescent="0.25"/>
    <row r="36" ht="6" customHeight="1" x14ac:dyDescent="0.25"/>
    <row r="37" ht="6" customHeight="1" x14ac:dyDescent="0.25"/>
    <row r="38" ht="6" customHeight="1" x14ac:dyDescent="0.25"/>
    <row r="39" ht="6" customHeight="1" x14ac:dyDescent="0.25"/>
    <row r="40" ht="6" customHeight="1" x14ac:dyDescent="0.25"/>
    <row r="41" ht="6" customHeight="1" x14ac:dyDescent="0.25"/>
    <row r="42" ht="6" customHeight="1" x14ac:dyDescent="0.25"/>
    <row r="43" ht="6" customHeight="1" x14ac:dyDescent="0.25"/>
    <row r="44" ht="6" customHeight="1" x14ac:dyDescent="0.25"/>
    <row r="45" ht="6" customHeight="1" x14ac:dyDescent="0.25"/>
    <row r="46" ht="6" customHeight="1" x14ac:dyDescent="0.25"/>
    <row r="47" ht="6" customHeight="1" x14ac:dyDescent="0.25"/>
    <row r="48" ht="6" customHeight="1" x14ac:dyDescent="0.25"/>
    <row r="49" ht="6" customHeight="1" x14ac:dyDescent="0.25"/>
    <row r="50" ht="6" customHeight="1" x14ac:dyDescent="0.25"/>
    <row r="51" ht="6" customHeight="1" x14ac:dyDescent="0.25"/>
    <row r="52" ht="6" customHeight="1" x14ac:dyDescent="0.25"/>
    <row r="53" ht="6" customHeight="1" x14ac:dyDescent="0.25"/>
    <row r="54" ht="6" customHeight="1" x14ac:dyDescent="0.25"/>
    <row r="55" ht="6" customHeight="1" x14ac:dyDescent="0.25"/>
    <row r="56" ht="6" customHeight="1" x14ac:dyDescent="0.25"/>
    <row r="57" ht="6" customHeight="1" x14ac:dyDescent="0.25"/>
    <row r="58" ht="6" customHeight="1" x14ac:dyDescent="0.25"/>
    <row r="59" ht="6" customHeight="1" x14ac:dyDescent="0.25"/>
    <row r="60" ht="6" customHeight="1" x14ac:dyDescent="0.25"/>
    <row r="61" ht="6" customHeight="1" x14ac:dyDescent="0.25"/>
    <row r="62" ht="6" customHeight="1" x14ac:dyDescent="0.25"/>
    <row r="63" ht="6" customHeight="1" x14ac:dyDescent="0.25"/>
    <row r="64" ht="6" customHeight="1" x14ac:dyDescent="0.25"/>
    <row r="65" ht="6" customHeight="1" x14ac:dyDescent="0.25"/>
    <row r="66" ht="6" customHeight="1" x14ac:dyDescent="0.25"/>
    <row r="67" ht="6" customHeight="1" x14ac:dyDescent="0.25"/>
    <row r="68" ht="6" customHeight="1" x14ac:dyDescent="0.25"/>
    <row r="69" ht="6" customHeight="1" x14ac:dyDescent="0.25"/>
    <row r="70" ht="6" customHeight="1" x14ac:dyDescent="0.25"/>
    <row r="71" ht="6" customHeight="1" x14ac:dyDescent="0.25"/>
    <row r="72" ht="6" customHeight="1" x14ac:dyDescent="0.25"/>
    <row r="73" ht="6" customHeight="1" x14ac:dyDescent="0.25"/>
    <row r="74" ht="6" customHeight="1" x14ac:dyDescent="0.25"/>
    <row r="75" ht="6" customHeight="1" x14ac:dyDescent="0.25"/>
    <row r="76" ht="6" customHeight="1" x14ac:dyDescent="0.25"/>
    <row r="77" ht="6" customHeight="1" x14ac:dyDescent="0.25"/>
    <row r="78" ht="6" customHeight="1" x14ac:dyDescent="0.25"/>
    <row r="79" ht="6" customHeight="1" x14ac:dyDescent="0.25"/>
    <row r="80" ht="6" customHeight="1" x14ac:dyDescent="0.25"/>
    <row r="81" ht="6" customHeight="1" x14ac:dyDescent="0.25"/>
    <row r="82" ht="6" customHeight="1" x14ac:dyDescent="0.25"/>
    <row r="83" ht="6" customHeight="1" x14ac:dyDescent="0.25"/>
    <row r="84" ht="6" customHeight="1" x14ac:dyDescent="0.25"/>
    <row r="85" ht="6" customHeight="1" x14ac:dyDescent="0.25"/>
    <row r="86" ht="6" customHeight="1" x14ac:dyDescent="0.25"/>
    <row r="87" ht="6" customHeight="1" x14ac:dyDescent="0.25"/>
    <row r="88" ht="6" customHeight="1" x14ac:dyDescent="0.25"/>
    <row r="89" ht="6" customHeight="1" x14ac:dyDescent="0.25"/>
    <row r="90" ht="6" customHeight="1" x14ac:dyDescent="0.25"/>
    <row r="91" ht="6" customHeight="1" x14ac:dyDescent="0.25"/>
    <row r="92" ht="6" customHeight="1" x14ac:dyDescent="0.25"/>
    <row r="93" ht="6" customHeight="1" x14ac:dyDescent="0.25"/>
    <row r="94" ht="6" customHeight="1" x14ac:dyDescent="0.25"/>
    <row r="95" ht="6" customHeight="1" x14ac:dyDescent="0.25"/>
    <row r="96" ht="6" customHeight="1" x14ac:dyDescent="0.25"/>
    <row r="97" ht="6" customHeight="1" x14ac:dyDescent="0.25"/>
    <row r="98" ht="6" customHeight="1" x14ac:dyDescent="0.25"/>
    <row r="99" ht="6" customHeight="1" x14ac:dyDescent="0.25"/>
    <row r="100" ht="6" customHeight="1" x14ac:dyDescent="0.25"/>
    <row r="101" ht="6" customHeight="1" x14ac:dyDescent="0.25"/>
    <row r="102" ht="6" customHeight="1" x14ac:dyDescent="0.25"/>
    <row r="103" ht="6" customHeight="1" x14ac:dyDescent="0.25"/>
    <row r="104" ht="6" customHeight="1" x14ac:dyDescent="0.25"/>
    <row r="105" ht="6" customHeight="1" x14ac:dyDescent="0.25"/>
    <row r="106" ht="6" customHeight="1" x14ac:dyDescent="0.25"/>
    <row r="107" ht="6" customHeight="1" x14ac:dyDescent="0.25"/>
    <row r="108" ht="6" customHeight="1" x14ac:dyDescent="0.25"/>
    <row r="109" ht="6" customHeight="1" x14ac:dyDescent="0.25"/>
    <row r="110" ht="6" customHeight="1" x14ac:dyDescent="0.25"/>
    <row r="111" ht="6" customHeight="1" x14ac:dyDescent="0.25"/>
    <row r="112" ht="6" customHeight="1" x14ac:dyDescent="0.25"/>
    <row r="113" ht="6" customHeight="1" x14ac:dyDescent="0.25"/>
    <row r="114" ht="6" customHeight="1" x14ac:dyDescent="0.25"/>
    <row r="115" ht="6" customHeight="1" x14ac:dyDescent="0.25"/>
    <row r="116" ht="6" customHeight="1" x14ac:dyDescent="0.25"/>
    <row r="117" ht="6" customHeight="1" x14ac:dyDescent="0.25"/>
    <row r="118" ht="6" customHeight="1" x14ac:dyDescent="0.25"/>
    <row r="119" ht="6" customHeight="1" x14ac:dyDescent="0.25"/>
    <row r="120" ht="6" customHeight="1" x14ac:dyDescent="0.25"/>
    <row r="121" ht="6" customHeight="1" x14ac:dyDescent="0.25"/>
    <row r="122" ht="6" customHeight="1" x14ac:dyDescent="0.25"/>
    <row r="123" ht="6" customHeight="1" x14ac:dyDescent="0.25"/>
    <row r="124" ht="6" customHeight="1" x14ac:dyDescent="0.25"/>
    <row r="125" ht="6" customHeight="1" x14ac:dyDescent="0.25"/>
    <row r="126" ht="6" customHeight="1" x14ac:dyDescent="0.25"/>
    <row r="127" ht="6" customHeight="1" x14ac:dyDescent="0.25"/>
    <row r="128" ht="6" customHeight="1" x14ac:dyDescent="0.25"/>
    <row r="129" ht="6" customHeight="1" x14ac:dyDescent="0.25"/>
    <row r="130" ht="6" customHeight="1" x14ac:dyDescent="0.25"/>
    <row r="131" ht="6" customHeight="1" x14ac:dyDescent="0.25"/>
    <row r="132" ht="6" customHeight="1" x14ac:dyDescent="0.25"/>
    <row r="133" ht="6" customHeight="1" x14ac:dyDescent="0.25"/>
    <row r="134" ht="6" customHeight="1" x14ac:dyDescent="0.25"/>
    <row r="135" ht="6" customHeight="1" x14ac:dyDescent="0.25"/>
    <row r="136" ht="6" customHeight="1" x14ac:dyDescent="0.25"/>
    <row r="137" ht="6" customHeight="1" x14ac:dyDescent="0.25"/>
    <row r="138" ht="6" customHeight="1" x14ac:dyDescent="0.25"/>
    <row r="139" ht="6" customHeight="1" x14ac:dyDescent="0.25"/>
    <row r="140" ht="6" customHeight="1" x14ac:dyDescent="0.25"/>
    <row r="141" ht="6" customHeight="1" x14ac:dyDescent="0.25"/>
    <row r="142" ht="6" customHeight="1" x14ac:dyDescent="0.25"/>
    <row r="143" ht="6" customHeight="1" x14ac:dyDescent="0.25"/>
    <row r="144" ht="6" customHeight="1" x14ac:dyDescent="0.25"/>
    <row r="145" ht="6" customHeight="1" x14ac:dyDescent="0.25"/>
    <row r="146" ht="6" customHeight="1" x14ac:dyDescent="0.25"/>
    <row r="147" ht="6" customHeight="1" x14ac:dyDescent="0.25"/>
    <row r="148" ht="6" customHeight="1" x14ac:dyDescent="0.25"/>
    <row r="149" ht="6" customHeight="1" x14ac:dyDescent="0.25"/>
    <row r="150" ht="6" customHeight="1" x14ac:dyDescent="0.25"/>
    <row r="151" ht="6" customHeight="1" x14ac:dyDescent="0.25"/>
    <row r="152" ht="6" customHeight="1" x14ac:dyDescent="0.25"/>
    <row r="153" ht="6" customHeight="1" x14ac:dyDescent="0.25"/>
    <row r="154" ht="6" customHeight="1" x14ac:dyDescent="0.25"/>
    <row r="155" ht="6" customHeight="1" x14ac:dyDescent="0.25"/>
    <row r="156" ht="6" customHeight="1" x14ac:dyDescent="0.25"/>
    <row r="157" ht="6" customHeight="1" x14ac:dyDescent="0.25"/>
    <row r="158" ht="6" customHeight="1" x14ac:dyDescent="0.25"/>
    <row r="159" ht="6" customHeight="1" x14ac:dyDescent="0.25"/>
    <row r="160" ht="6" customHeight="1" x14ac:dyDescent="0.25"/>
    <row r="161" ht="6" customHeight="1" x14ac:dyDescent="0.25"/>
    <row r="162" ht="6" customHeight="1" x14ac:dyDescent="0.25"/>
    <row r="163" ht="6" customHeight="1" x14ac:dyDescent="0.25"/>
    <row r="164" ht="6" customHeight="1" x14ac:dyDescent="0.25"/>
    <row r="165" ht="6" customHeight="1" x14ac:dyDescent="0.25"/>
    <row r="166" ht="6" customHeight="1" x14ac:dyDescent="0.25"/>
    <row r="167" ht="6" customHeight="1" x14ac:dyDescent="0.25"/>
    <row r="168" ht="6" customHeight="1" x14ac:dyDescent="0.25"/>
    <row r="169" ht="6" customHeight="1" x14ac:dyDescent="0.25"/>
    <row r="170" ht="6" customHeight="1" x14ac:dyDescent="0.25"/>
    <row r="171" ht="6" customHeight="1" x14ac:dyDescent="0.25"/>
    <row r="172" ht="6" customHeight="1" x14ac:dyDescent="0.25"/>
    <row r="173" ht="6" customHeight="1" x14ac:dyDescent="0.25"/>
    <row r="174" ht="6" customHeight="1" x14ac:dyDescent="0.25"/>
    <row r="175" ht="6" customHeight="1" x14ac:dyDescent="0.25"/>
    <row r="176" ht="6" customHeight="1" x14ac:dyDescent="0.25"/>
    <row r="177" ht="6" customHeight="1" x14ac:dyDescent="0.25"/>
    <row r="178" ht="6" customHeight="1" x14ac:dyDescent="0.25"/>
    <row r="179" ht="6" customHeight="1" x14ac:dyDescent="0.25"/>
    <row r="180" ht="6" customHeight="1" x14ac:dyDescent="0.25"/>
    <row r="181" ht="6" customHeight="1" x14ac:dyDescent="0.25"/>
    <row r="182" ht="6" customHeight="1" x14ac:dyDescent="0.25"/>
    <row r="183" ht="6" customHeight="1" x14ac:dyDescent="0.25"/>
    <row r="184" ht="6" customHeight="1" x14ac:dyDescent="0.25"/>
    <row r="185" ht="6" customHeight="1" x14ac:dyDescent="0.25"/>
    <row r="186" ht="6" customHeight="1" x14ac:dyDescent="0.25"/>
    <row r="187" ht="6" customHeight="1" x14ac:dyDescent="0.25"/>
    <row r="188" ht="6" customHeight="1" x14ac:dyDescent="0.25"/>
    <row r="189" ht="6" customHeight="1" x14ac:dyDescent="0.25"/>
    <row r="190" ht="6" customHeight="1" x14ac:dyDescent="0.25"/>
    <row r="191" ht="6" customHeight="1" x14ac:dyDescent="0.25"/>
    <row r="192" ht="6" customHeight="1" x14ac:dyDescent="0.25"/>
    <row r="193" ht="6" customHeight="1" x14ac:dyDescent="0.25"/>
    <row r="194" ht="6" customHeight="1" x14ac:dyDescent="0.25"/>
    <row r="195" ht="6" customHeight="1" x14ac:dyDescent="0.25"/>
    <row r="196" ht="6" customHeight="1" x14ac:dyDescent="0.25"/>
    <row r="197" ht="6" customHeight="1" x14ac:dyDescent="0.25"/>
    <row r="198" ht="6" customHeight="1" x14ac:dyDescent="0.25"/>
    <row r="199" ht="6" customHeight="1" x14ac:dyDescent="0.25"/>
    <row r="200" ht="6" customHeight="1" x14ac:dyDescent="0.25"/>
  </sheetData>
  <printOptions horizontalCentered="1" verticalCentered="1"/>
  <pageMargins left="0" right="0" top="0" bottom="0" header="0" footer="0"/>
  <pageSetup paperSize="9" scale="4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4DD83-645C-4F63-91EF-D5DED0D28830}">
  <sheetPr codeName="Feuil7">
    <tabColor theme="9"/>
  </sheetPr>
  <dimension ref="A1:S873"/>
  <sheetViews>
    <sheetView tabSelected="1" zoomScaleNormal="100" workbookViewId="0">
      <selection activeCell="C26" sqref="C26"/>
    </sheetView>
  </sheetViews>
  <sheetFormatPr baseColWidth="10" defaultColWidth="9.140625" defaultRowHeight="15" x14ac:dyDescent="0.25"/>
  <cols>
    <col min="1" max="1" width="9" bestFit="1" customWidth="1"/>
    <col min="2" max="2" width="30.85546875" bestFit="1" customWidth="1"/>
    <col min="3" max="3" width="30.85546875" style="42" bestFit="1" customWidth="1"/>
    <col min="4" max="4" width="30.140625" style="42" bestFit="1" customWidth="1"/>
    <col min="5" max="5" width="0" style="42" hidden="1" customWidth="1"/>
    <col min="6" max="6" width="10.7109375" style="42" bestFit="1" customWidth="1"/>
    <col min="7" max="7" width="9.140625" style="42" customWidth="1"/>
    <col min="8" max="16" width="9.140625" style="42"/>
    <col min="17" max="17" width="27.28515625" style="42" bestFit="1" customWidth="1"/>
    <col min="18" max="18" width="28.5703125" style="42" customWidth="1"/>
    <col min="19" max="19" width="43.42578125" style="42" customWidth="1"/>
    <col min="20" max="16384" width="9.140625" style="42"/>
  </cols>
  <sheetData>
    <row r="1" spans="1:19" ht="25.5" customHeight="1" x14ac:dyDescent="0.25">
      <c r="A1" s="1" t="s">
        <v>65</v>
      </c>
      <c r="B1" s="1" t="s">
        <v>66</v>
      </c>
      <c r="C1" s="1" t="s">
        <v>0</v>
      </c>
      <c r="D1" s="104"/>
      <c r="E1" s="105"/>
      <c r="F1" s="105"/>
      <c r="G1" s="106"/>
      <c r="H1" s="98" t="s">
        <v>46</v>
      </c>
      <c r="I1" s="99"/>
      <c r="J1" s="100"/>
      <c r="K1" s="101" t="s">
        <v>47</v>
      </c>
      <c r="L1" s="102"/>
      <c r="M1" s="103"/>
      <c r="N1" s="98" t="s">
        <v>48</v>
      </c>
      <c r="O1" s="99"/>
      <c r="P1" s="100"/>
    </row>
    <row r="2" spans="1:19" ht="30" x14ac:dyDescent="0.25">
      <c r="A2" s="57" t="s">
        <v>67</v>
      </c>
      <c r="B2" s="4" t="s">
        <v>68</v>
      </c>
      <c r="C2" s="4" t="s">
        <v>1</v>
      </c>
      <c r="D2" s="107" t="s">
        <v>2</v>
      </c>
      <c r="E2" s="107"/>
      <c r="F2" s="5" t="s">
        <v>3</v>
      </c>
      <c r="G2" s="6" t="s">
        <v>4</v>
      </c>
      <c r="H2" s="2" t="s">
        <v>5</v>
      </c>
      <c r="I2" s="2" t="s">
        <v>6</v>
      </c>
      <c r="J2" s="2" t="s">
        <v>7</v>
      </c>
      <c r="K2" s="3" t="s">
        <v>5</v>
      </c>
      <c r="L2" s="3" t="s">
        <v>6</v>
      </c>
      <c r="M2" s="3" t="s">
        <v>7</v>
      </c>
      <c r="N2" s="2" t="s">
        <v>5</v>
      </c>
      <c r="O2" s="2" t="s">
        <v>6</v>
      </c>
      <c r="P2" s="2" t="s">
        <v>7</v>
      </c>
      <c r="Q2" s="63" t="s">
        <v>70</v>
      </c>
      <c r="R2" s="63" t="s">
        <v>71</v>
      </c>
      <c r="S2" s="63" t="s">
        <v>72</v>
      </c>
    </row>
    <row r="3" spans="1:19" ht="19.5" customHeight="1" x14ac:dyDescent="0.25">
      <c r="A3" s="54">
        <v>1</v>
      </c>
      <c r="B3" s="36"/>
      <c r="C3" s="36"/>
      <c r="D3" s="40"/>
      <c r="E3" s="40"/>
      <c r="F3" s="10"/>
      <c r="G3" s="37">
        <v>1</v>
      </c>
      <c r="H3" s="46"/>
      <c r="I3" s="46"/>
      <c r="J3" s="46"/>
      <c r="K3" s="46"/>
      <c r="L3" s="47"/>
      <c r="M3" s="47"/>
      <c r="N3" s="47"/>
      <c r="O3" s="47"/>
      <c r="P3" s="46"/>
      <c r="Q3" s="64" t="s">
        <v>74</v>
      </c>
      <c r="R3" s="96"/>
      <c r="S3" s="96"/>
    </row>
    <row r="4" spans="1:19" ht="19.5" customHeight="1" x14ac:dyDescent="0.25">
      <c r="A4" s="55">
        <v>1</v>
      </c>
      <c r="B4" s="45"/>
      <c r="C4" s="45"/>
      <c r="D4" s="39"/>
      <c r="E4" s="39"/>
      <c r="F4" s="7"/>
      <c r="G4" s="44">
        <v>8</v>
      </c>
      <c r="H4" s="46"/>
      <c r="I4" s="46"/>
      <c r="J4" s="46"/>
      <c r="K4" s="46"/>
      <c r="L4" s="47"/>
      <c r="M4" s="47"/>
      <c r="N4" s="47"/>
      <c r="O4" s="47"/>
      <c r="P4" s="46"/>
      <c r="Q4" s="64" t="s">
        <v>73</v>
      </c>
      <c r="R4"/>
      <c r="S4"/>
    </row>
    <row r="5" spans="1:19" ht="19.5" customHeight="1" x14ac:dyDescent="0.25">
      <c r="A5" s="56">
        <v>1</v>
      </c>
      <c r="B5" s="41"/>
      <c r="C5" s="41"/>
      <c r="D5" s="40"/>
      <c r="E5" s="40"/>
      <c r="F5" s="10"/>
      <c r="G5" s="44">
        <v>2</v>
      </c>
      <c r="H5" s="46"/>
      <c r="I5" s="46"/>
      <c r="J5" s="46"/>
      <c r="K5" s="46"/>
      <c r="L5" s="47"/>
      <c r="M5" s="47"/>
      <c r="N5" s="47"/>
      <c r="O5" s="47"/>
      <c r="P5" s="46"/>
      <c r="Q5" s="97" t="s">
        <v>116</v>
      </c>
      <c r="R5"/>
      <c r="S5"/>
    </row>
    <row r="6" spans="1:19" ht="19.5" customHeight="1" x14ac:dyDescent="0.25">
      <c r="A6" s="55">
        <v>1</v>
      </c>
      <c r="B6" s="45"/>
      <c r="C6" s="45"/>
      <c r="D6" s="39"/>
      <c r="E6" s="39"/>
      <c r="F6" s="7"/>
      <c r="G6" s="8">
        <v>1</v>
      </c>
      <c r="H6" s="46"/>
      <c r="I6" s="46"/>
      <c r="J6" s="46"/>
      <c r="K6" s="46"/>
      <c r="L6" s="46"/>
      <c r="M6" s="46"/>
      <c r="N6" s="46"/>
      <c r="O6" s="46"/>
      <c r="P6" s="46"/>
      <c r="Q6" s="64" t="s">
        <v>74</v>
      </c>
      <c r="R6"/>
      <c r="S6"/>
    </row>
    <row r="7" spans="1:19" ht="19.5" customHeight="1" x14ac:dyDescent="0.25">
      <c r="A7" s="56">
        <v>1</v>
      </c>
      <c r="B7" s="41"/>
      <c r="C7" s="41"/>
      <c r="D7" s="40"/>
      <c r="E7" s="40"/>
      <c r="F7" s="10"/>
      <c r="G7" s="8">
        <v>1</v>
      </c>
      <c r="H7" s="46"/>
      <c r="I7" s="46"/>
      <c r="J7" s="46"/>
      <c r="K7" s="46"/>
      <c r="L7" s="46"/>
      <c r="M7" s="46"/>
      <c r="N7" s="46"/>
      <c r="O7" s="46"/>
      <c r="P7" s="46"/>
      <c r="Q7" s="64" t="s">
        <v>74</v>
      </c>
      <c r="R7"/>
      <c r="S7"/>
    </row>
    <row r="8" spans="1:19" ht="19.5" customHeight="1" x14ac:dyDescent="0.25">
      <c r="A8" s="55">
        <v>1</v>
      </c>
      <c r="B8" s="45"/>
      <c r="C8" s="45"/>
      <c r="D8" s="39"/>
      <c r="E8" s="39"/>
      <c r="F8" s="7"/>
      <c r="G8" s="8">
        <v>1</v>
      </c>
      <c r="H8" s="46"/>
      <c r="I8" s="46"/>
      <c r="J8" s="46"/>
      <c r="K8" s="46"/>
      <c r="L8" s="46"/>
      <c r="M8" s="46"/>
      <c r="N8" s="46"/>
      <c r="O8" s="46"/>
      <c r="P8" s="46"/>
      <c r="Q8" s="64" t="s">
        <v>74</v>
      </c>
      <c r="R8"/>
      <c r="S8"/>
    </row>
    <row r="9" spans="1:19" ht="19.5" customHeight="1" x14ac:dyDescent="0.25">
      <c r="A9" s="56">
        <v>1</v>
      </c>
      <c r="B9" s="41"/>
      <c r="C9" s="41"/>
      <c r="D9" s="40"/>
      <c r="E9" s="40"/>
      <c r="F9" s="10"/>
      <c r="G9" s="8">
        <v>1</v>
      </c>
      <c r="H9" s="46"/>
      <c r="I9" s="46"/>
      <c r="J9" s="46"/>
      <c r="K9" s="46"/>
      <c r="L9" s="46"/>
      <c r="M9" s="46"/>
      <c r="N9" s="46"/>
      <c r="O9" s="46"/>
      <c r="P9" s="46"/>
      <c r="Q9" s="64" t="s">
        <v>73</v>
      </c>
      <c r="R9"/>
      <c r="S9"/>
    </row>
    <row r="10" spans="1:19" ht="19.5" customHeight="1" x14ac:dyDescent="0.25">
      <c r="A10" s="55">
        <v>1</v>
      </c>
      <c r="B10" s="45"/>
      <c r="C10" s="45"/>
      <c r="D10" s="39"/>
      <c r="E10" s="39"/>
      <c r="F10" s="7"/>
      <c r="G10" s="8">
        <v>1</v>
      </c>
      <c r="H10" s="46"/>
      <c r="I10" s="46"/>
      <c r="J10" s="46"/>
      <c r="K10" s="46"/>
      <c r="L10" s="46"/>
      <c r="M10" s="46"/>
      <c r="N10" s="46"/>
      <c r="O10" s="46"/>
      <c r="P10" s="46"/>
      <c r="Q10" s="64" t="s">
        <v>74</v>
      </c>
      <c r="R10"/>
      <c r="S10"/>
    </row>
    <row r="11" spans="1:19" ht="0.75" customHeight="1" x14ac:dyDescent="0.25">
      <c r="A11" s="55"/>
      <c r="B11" s="41"/>
      <c r="C11" s="41"/>
      <c r="D11" s="9"/>
      <c r="E11" s="9"/>
      <c r="F11" s="10"/>
      <c r="G11" s="8">
        <v>1</v>
      </c>
      <c r="H11" s="46"/>
      <c r="I11" s="46"/>
      <c r="J11" s="46"/>
      <c r="K11" s="46"/>
      <c r="L11" s="46"/>
      <c r="M11" s="46"/>
      <c r="N11" s="46"/>
      <c r="O11" s="46"/>
      <c r="P11" s="46"/>
    </row>
    <row r="12" spans="1:19" x14ac:dyDescent="0.25">
      <c r="A12" s="42"/>
      <c r="B12" s="42"/>
      <c r="F12" s="70"/>
    </row>
    <row r="14" spans="1:19" ht="15" customHeight="1" x14ac:dyDescent="0.25">
      <c r="A14" s="42"/>
      <c r="B14" s="42"/>
      <c r="D14" s="121" t="s">
        <v>79</v>
      </c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</row>
    <row r="15" spans="1:19" ht="15" customHeight="1" x14ac:dyDescent="0.25">
      <c r="A15" s="42"/>
      <c r="B15" s="42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</row>
    <row r="16" spans="1:19" ht="15" customHeight="1" x14ac:dyDescent="0.25">
      <c r="A16" s="42"/>
      <c r="B16" s="42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</row>
    <row r="17" spans="1:16" ht="15" customHeight="1" x14ac:dyDescent="0.25">
      <c r="A17" s="42"/>
      <c r="B17" s="42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</row>
    <row r="18" spans="1:16" ht="15" customHeight="1" x14ac:dyDescent="0.25">
      <c r="A18" s="42"/>
      <c r="B18" s="42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</row>
    <row r="19" spans="1:16" ht="15" customHeight="1" x14ac:dyDescent="0.25">
      <c r="A19" s="42"/>
      <c r="B19" s="42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</row>
    <row r="20" spans="1:16" ht="15" customHeight="1" x14ac:dyDescent="0.25">
      <c r="A20" s="42"/>
      <c r="B20" s="42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</row>
    <row r="21" spans="1:16" x14ac:dyDescent="0.25">
      <c r="A21" s="42"/>
      <c r="B21" s="42"/>
    </row>
    <row r="22" spans="1:16" x14ac:dyDescent="0.25">
      <c r="A22" s="42"/>
      <c r="B22" s="42"/>
    </row>
    <row r="23" spans="1:16" ht="15.75" thickBot="1" x14ac:dyDescent="0.3">
      <c r="A23" s="42"/>
      <c r="B23" s="42"/>
    </row>
    <row r="24" spans="1:16" ht="18.75" thickBot="1" x14ac:dyDescent="0.3">
      <c r="A24" s="42"/>
      <c r="B24" s="42"/>
      <c r="C24" s="11" t="s">
        <v>17</v>
      </c>
      <c r="D24" s="38" t="s">
        <v>80</v>
      </c>
      <c r="I24" s="43" t="s">
        <v>45</v>
      </c>
    </row>
    <row r="25" spans="1:16" x14ac:dyDescent="0.25">
      <c r="A25" s="42"/>
      <c r="B25" s="42"/>
    </row>
    <row r="26" spans="1:16" x14ac:dyDescent="0.25">
      <c r="A26" s="42"/>
      <c r="B26" s="42"/>
      <c r="D26" s="93" t="s">
        <v>82</v>
      </c>
      <c r="F26" s="92" t="s">
        <v>98</v>
      </c>
    </row>
    <row r="27" spans="1:16" x14ac:dyDescent="0.25">
      <c r="A27" s="42"/>
      <c r="B27" s="42"/>
      <c r="D27" s="94" t="s">
        <v>81</v>
      </c>
      <c r="F27" s="92" t="s">
        <v>90</v>
      </c>
    </row>
    <row r="28" spans="1:16" x14ac:dyDescent="0.25">
      <c r="A28" s="42"/>
      <c r="B28" s="42"/>
      <c r="D28" s="94" t="s">
        <v>83</v>
      </c>
      <c r="F28" s="92" t="s">
        <v>91</v>
      </c>
    </row>
    <row r="29" spans="1:16" x14ac:dyDescent="0.25">
      <c r="A29" s="42"/>
      <c r="B29" s="42"/>
      <c r="D29" s="94" t="s">
        <v>84</v>
      </c>
      <c r="F29" s="92" t="s">
        <v>92</v>
      </c>
    </row>
    <row r="30" spans="1:16" x14ac:dyDescent="0.25">
      <c r="A30" s="42"/>
      <c r="B30" s="42"/>
      <c r="D30" s="94" t="s">
        <v>85</v>
      </c>
      <c r="F30" s="92" t="s">
        <v>93</v>
      </c>
      <c r="I30" s="42" t="s">
        <v>99</v>
      </c>
    </row>
    <row r="31" spans="1:16" x14ac:dyDescent="0.25">
      <c r="A31" s="42"/>
      <c r="B31" s="42"/>
      <c r="D31" s="94" t="s">
        <v>86</v>
      </c>
      <c r="F31" s="92" t="s">
        <v>94</v>
      </c>
    </row>
    <row r="32" spans="1:16" x14ac:dyDescent="0.25">
      <c r="A32" s="42"/>
      <c r="B32" s="42"/>
      <c r="D32" s="94" t="s">
        <v>87</v>
      </c>
      <c r="F32" s="92" t="s">
        <v>95</v>
      </c>
    </row>
    <row r="33" spans="4:6" s="42" customFormat="1" x14ac:dyDescent="0.25">
      <c r="D33" s="94" t="s">
        <v>88</v>
      </c>
      <c r="F33" s="92" t="s">
        <v>96</v>
      </c>
    </row>
    <row r="34" spans="4:6" s="42" customFormat="1" x14ac:dyDescent="0.25">
      <c r="D34" s="94" t="s">
        <v>89</v>
      </c>
      <c r="F34" s="92" t="s">
        <v>97</v>
      </c>
    </row>
    <row r="35" spans="4:6" s="42" customFormat="1" x14ac:dyDescent="0.25"/>
    <row r="36" spans="4:6" s="42" customFormat="1" x14ac:dyDescent="0.25"/>
    <row r="37" spans="4:6" s="42" customFormat="1" x14ac:dyDescent="0.25"/>
    <row r="38" spans="4:6" s="42" customFormat="1" x14ac:dyDescent="0.25"/>
    <row r="39" spans="4:6" s="42" customFormat="1" x14ac:dyDescent="0.25"/>
    <row r="40" spans="4:6" s="42" customFormat="1" x14ac:dyDescent="0.25"/>
    <row r="41" spans="4:6" s="42" customFormat="1" x14ac:dyDescent="0.25"/>
    <row r="42" spans="4:6" s="42" customFormat="1" x14ac:dyDescent="0.25"/>
    <row r="43" spans="4:6" s="42" customFormat="1" x14ac:dyDescent="0.25"/>
    <row r="44" spans="4:6" s="42" customFormat="1" x14ac:dyDescent="0.25"/>
    <row r="45" spans="4:6" s="42" customFormat="1" x14ac:dyDescent="0.25"/>
    <row r="46" spans="4:6" s="42" customFormat="1" x14ac:dyDescent="0.25"/>
    <row r="47" spans="4:6" s="42" customFormat="1" x14ac:dyDescent="0.25"/>
    <row r="48" spans="4:6" s="42" customFormat="1" x14ac:dyDescent="0.25"/>
    <row r="49" s="42" customFormat="1" x14ac:dyDescent="0.25"/>
    <row r="50" s="42" customFormat="1" x14ac:dyDescent="0.25"/>
    <row r="51" s="42" customFormat="1" x14ac:dyDescent="0.25"/>
    <row r="52" s="42" customFormat="1" x14ac:dyDescent="0.25"/>
    <row r="53" s="42" customFormat="1" x14ac:dyDescent="0.25"/>
    <row r="54" s="42" customFormat="1" x14ac:dyDescent="0.25"/>
    <row r="55" s="42" customFormat="1" x14ac:dyDescent="0.25"/>
    <row r="56" s="42" customFormat="1" x14ac:dyDescent="0.25"/>
    <row r="57" s="42" customFormat="1" x14ac:dyDescent="0.25"/>
    <row r="58" s="42" customFormat="1" x14ac:dyDescent="0.25"/>
    <row r="59" s="42" customFormat="1" x14ac:dyDescent="0.25"/>
    <row r="60" s="42" customFormat="1" x14ac:dyDescent="0.25"/>
    <row r="61" s="42" customFormat="1" x14ac:dyDescent="0.25"/>
    <row r="62" s="42" customFormat="1" x14ac:dyDescent="0.25"/>
    <row r="63" s="42" customFormat="1" x14ac:dyDescent="0.25"/>
    <row r="64" s="42" customFormat="1" x14ac:dyDescent="0.25"/>
    <row r="65" s="42" customFormat="1" x14ac:dyDescent="0.25"/>
    <row r="66" s="42" customFormat="1" x14ac:dyDescent="0.25"/>
    <row r="67" s="42" customFormat="1" x14ac:dyDescent="0.25"/>
    <row r="68" s="42" customFormat="1" x14ac:dyDescent="0.25"/>
    <row r="69" s="42" customFormat="1" x14ac:dyDescent="0.25"/>
    <row r="70" s="42" customFormat="1" x14ac:dyDescent="0.25"/>
    <row r="71" s="42" customFormat="1" x14ac:dyDescent="0.25"/>
    <row r="72" s="42" customFormat="1" x14ac:dyDescent="0.25"/>
    <row r="73" s="42" customFormat="1" x14ac:dyDescent="0.25"/>
    <row r="74" s="42" customFormat="1" x14ac:dyDescent="0.25"/>
    <row r="75" s="42" customFormat="1" x14ac:dyDescent="0.25"/>
    <row r="76" s="42" customFormat="1" x14ac:dyDescent="0.25"/>
    <row r="77" s="42" customFormat="1" x14ac:dyDescent="0.25"/>
    <row r="78" s="42" customFormat="1" x14ac:dyDescent="0.25"/>
    <row r="79" s="42" customFormat="1" x14ac:dyDescent="0.25"/>
    <row r="80" s="42" customFormat="1" x14ac:dyDescent="0.25"/>
    <row r="81" s="42" customFormat="1" x14ac:dyDescent="0.25"/>
    <row r="82" s="42" customFormat="1" x14ac:dyDescent="0.25"/>
    <row r="83" s="42" customFormat="1" x14ac:dyDescent="0.25"/>
    <row r="84" s="42" customFormat="1" x14ac:dyDescent="0.25"/>
    <row r="85" s="42" customFormat="1" x14ac:dyDescent="0.25"/>
    <row r="86" s="42" customFormat="1" x14ac:dyDescent="0.25"/>
    <row r="87" s="42" customFormat="1" x14ac:dyDescent="0.25"/>
    <row r="88" s="42" customFormat="1" x14ac:dyDescent="0.25"/>
    <row r="89" s="42" customFormat="1" x14ac:dyDescent="0.25"/>
    <row r="90" s="42" customFormat="1" x14ac:dyDescent="0.25"/>
    <row r="91" s="42" customFormat="1" x14ac:dyDescent="0.25"/>
    <row r="92" s="42" customFormat="1" x14ac:dyDescent="0.25"/>
    <row r="93" s="42" customFormat="1" x14ac:dyDescent="0.25"/>
    <row r="94" s="42" customFormat="1" x14ac:dyDescent="0.25"/>
    <row r="95" s="42" customFormat="1" x14ac:dyDescent="0.25"/>
    <row r="96" s="42" customFormat="1" x14ac:dyDescent="0.25"/>
    <row r="97" s="42" customFormat="1" x14ac:dyDescent="0.25"/>
    <row r="98" s="42" customFormat="1" x14ac:dyDescent="0.25"/>
    <row r="99" s="42" customFormat="1" x14ac:dyDescent="0.25"/>
    <row r="100" s="42" customFormat="1" x14ac:dyDescent="0.25"/>
    <row r="101" s="42" customFormat="1" x14ac:dyDescent="0.25"/>
    <row r="102" s="42" customFormat="1" x14ac:dyDescent="0.25"/>
    <row r="103" s="42" customFormat="1" x14ac:dyDescent="0.25"/>
    <row r="104" s="42" customFormat="1" x14ac:dyDescent="0.25"/>
    <row r="105" s="42" customFormat="1" x14ac:dyDescent="0.25"/>
    <row r="106" s="42" customFormat="1" x14ac:dyDescent="0.25"/>
    <row r="107" s="42" customFormat="1" x14ac:dyDescent="0.25"/>
    <row r="108" s="42" customFormat="1" x14ac:dyDescent="0.25"/>
    <row r="109" s="42" customFormat="1" x14ac:dyDescent="0.25"/>
    <row r="110" s="42" customFormat="1" x14ac:dyDescent="0.25"/>
    <row r="111" s="42" customFormat="1" x14ac:dyDescent="0.25"/>
    <row r="112" s="42" customFormat="1" x14ac:dyDescent="0.25"/>
    <row r="113" s="42" customFormat="1" x14ac:dyDescent="0.25"/>
    <row r="114" s="42" customFormat="1" x14ac:dyDescent="0.25"/>
    <row r="115" s="42" customFormat="1" x14ac:dyDescent="0.25"/>
    <row r="116" s="42" customFormat="1" x14ac:dyDescent="0.25"/>
    <row r="117" s="42" customFormat="1" x14ac:dyDescent="0.25"/>
    <row r="118" s="42" customFormat="1" x14ac:dyDescent="0.25"/>
    <row r="119" s="42" customFormat="1" x14ac:dyDescent="0.25"/>
    <row r="120" s="42" customFormat="1" x14ac:dyDescent="0.25"/>
    <row r="121" s="42" customFormat="1" x14ac:dyDescent="0.25"/>
    <row r="122" s="42" customFormat="1" x14ac:dyDescent="0.25"/>
    <row r="123" s="42" customFormat="1" x14ac:dyDescent="0.25"/>
    <row r="124" s="42" customFormat="1" x14ac:dyDescent="0.25"/>
    <row r="125" s="42" customFormat="1" x14ac:dyDescent="0.25"/>
    <row r="126" s="42" customFormat="1" x14ac:dyDescent="0.25"/>
    <row r="127" s="42" customFormat="1" x14ac:dyDescent="0.25"/>
    <row r="128" s="42" customFormat="1" x14ac:dyDescent="0.25"/>
    <row r="129" s="42" customFormat="1" x14ac:dyDescent="0.25"/>
    <row r="130" s="42" customFormat="1" x14ac:dyDescent="0.25"/>
    <row r="131" s="42" customFormat="1" x14ac:dyDescent="0.25"/>
    <row r="132" s="42" customFormat="1" x14ac:dyDescent="0.25"/>
    <row r="133" s="42" customFormat="1" x14ac:dyDescent="0.25"/>
    <row r="134" s="42" customFormat="1" x14ac:dyDescent="0.25"/>
    <row r="135" s="42" customFormat="1" x14ac:dyDescent="0.25"/>
    <row r="136" s="42" customFormat="1" x14ac:dyDescent="0.25"/>
    <row r="137" s="42" customFormat="1" x14ac:dyDescent="0.25"/>
    <row r="138" s="42" customFormat="1" x14ac:dyDescent="0.25"/>
    <row r="139" s="42" customFormat="1" x14ac:dyDescent="0.25"/>
    <row r="140" s="42" customFormat="1" x14ac:dyDescent="0.25"/>
    <row r="141" s="42" customFormat="1" x14ac:dyDescent="0.25"/>
    <row r="142" s="42" customFormat="1" x14ac:dyDescent="0.25"/>
    <row r="143" s="42" customFormat="1" x14ac:dyDescent="0.25"/>
    <row r="144" s="42" customFormat="1" x14ac:dyDescent="0.25"/>
    <row r="145" s="42" customFormat="1" x14ac:dyDescent="0.25"/>
    <row r="146" s="42" customFormat="1" x14ac:dyDescent="0.25"/>
    <row r="147" s="42" customFormat="1" x14ac:dyDescent="0.25"/>
    <row r="148" s="42" customFormat="1" x14ac:dyDescent="0.25"/>
    <row r="149" s="42" customFormat="1" x14ac:dyDescent="0.25"/>
    <row r="150" s="42" customFormat="1" x14ac:dyDescent="0.25"/>
    <row r="151" s="42" customFormat="1" x14ac:dyDescent="0.25"/>
    <row r="152" s="42" customFormat="1" x14ac:dyDescent="0.25"/>
    <row r="153" s="42" customFormat="1" x14ac:dyDescent="0.25"/>
    <row r="154" s="42" customFormat="1" x14ac:dyDescent="0.25"/>
    <row r="155" s="42" customFormat="1" x14ac:dyDescent="0.25"/>
    <row r="156" s="42" customFormat="1" x14ac:dyDescent="0.25"/>
    <row r="157" s="42" customFormat="1" x14ac:dyDescent="0.25"/>
    <row r="158" s="42" customFormat="1" x14ac:dyDescent="0.25"/>
    <row r="159" s="42" customFormat="1" x14ac:dyDescent="0.25"/>
    <row r="160" s="42" customFormat="1" x14ac:dyDescent="0.25"/>
    <row r="161" s="42" customFormat="1" x14ac:dyDescent="0.25"/>
    <row r="162" s="42" customFormat="1" x14ac:dyDescent="0.25"/>
    <row r="163" s="42" customFormat="1" x14ac:dyDescent="0.25"/>
    <row r="164" s="42" customFormat="1" x14ac:dyDescent="0.25"/>
    <row r="165" s="42" customFormat="1" x14ac:dyDescent="0.25"/>
    <row r="166" s="42" customFormat="1" x14ac:dyDescent="0.25"/>
    <row r="167" s="42" customFormat="1" x14ac:dyDescent="0.25"/>
    <row r="168" s="42" customFormat="1" x14ac:dyDescent="0.25"/>
    <row r="169" s="42" customFormat="1" x14ac:dyDescent="0.25"/>
    <row r="170" s="42" customFormat="1" x14ac:dyDescent="0.25"/>
    <row r="171" s="42" customFormat="1" x14ac:dyDescent="0.25"/>
    <row r="172" s="42" customFormat="1" x14ac:dyDescent="0.25"/>
    <row r="173" s="42" customFormat="1" x14ac:dyDescent="0.25"/>
    <row r="174" s="42" customFormat="1" x14ac:dyDescent="0.25"/>
    <row r="175" s="42" customFormat="1" x14ac:dyDescent="0.25"/>
    <row r="176" s="42" customFormat="1" x14ac:dyDescent="0.25"/>
    <row r="177" s="42" customFormat="1" x14ac:dyDescent="0.25"/>
    <row r="178" s="42" customFormat="1" x14ac:dyDescent="0.25"/>
    <row r="179" s="42" customFormat="1" x14ac:dyDescent="0.25"/>
    <row r="180" s="42" customFormat="1" x14ac:dyDescent="0.25"/>
    <row r="181" s="42" customFormat="1" x14ac:dyDescent="0.25"/>
    <row r="182" s="42" customFormat="1" x14ac:dyDescent="0.25"/>
    <row r="183" s="42" customFormat="1" x14ac:dyDescent="0.25"/>
    <row r="184" s="42" customFormat="1" x14ac:dyDescent="0.25"/>
    <row r="185" s="42" customFormat="1" x14ac:dyDescent="0.25"/>
    <row r="186" s="42" customFormat="1" x14ac:dyDescent="0.25"/>
    <row r="187" s="42" customFormat="1" x14ac:dyDescent="0.25"/>
    <row r="188" s="42" customFormat="1" x14ac:dyDescent="0.25"/>
    <row r="189" s="42" customFormat="1" x14ac:dyDescent="0.25"/>
    <row r="190" s="42" customFormat="1" x14ac:dyDescent="0.25"/>
    <row r="191" s="42" customFormat="1" x14ac:dyDescent="0.25"/>
    <row r="192" s="42" customFormat="1" x14ac:dyDescent="0.25"/>
    <row r="193" s="42" customFormat="1" x14ac:dyDescent="0.25"/>
    <row r="194" s="42" customFormat="1" x14ac:dyDescent="0.25"/>
    <row r="195" s="42" customFormat="1" x14ac:dyDescent="0.25"/>
    <row r="196" s="42" customFormat="1" x14ac:dyDescent="0.25"/>
    <row r="197" s="42" customFormat="1" x14ac:dyDescent="0.25"/>
    <row r="198" s="42" customFormat="1" x14ac:dyDescent="0.25"/>
    <row r="199" s="42" customFormat="1" x14ac:dyDescent="0.25"/>
    <row r="200" s="42" customFormat="1" x14ac:dyDescent="0.25"/>
    <row r="201" s="42" customFormat="1" x14ac:dyDescent="0.25"/>
    <row r="202" s="42" customFormat="1" x14ac:dyDescent="0.25"/>
    <row r="203" s="42" customFormat="1" x14ac:dyDescent="0.25"/>
    <row r="204" s="42" customFormat="1" x14ac:dyDescent="0.25"/>
    <row r="205" s="42" customFormat="1" x14ac:dyDescent="0.25"/>
    <row r="206" s="42" customFormat="1" x14ac:dyDescent="0.25"/>
    <row r="207" s="42" customFormat="1" x14ac:dyDescent="0.25"/>
    <row r="208" s="42" customFormat="1" x14ac:dyDescent="0.25"/>
    <row r="209" s="42" customFormat="1" x14ac:dyDescent="0.25"/>
    <row r="210" s="42" customFormat="1" x14ac:dyDescent="0.25"/>
    <row r="211" s="42" customFormat="1" x14ac:dyDescent="0.25"/>
    <row r="212" s="42" customFormat="1" x14ac:dyDescent="0.25"/>
    <row r="213" s="42" customFormat="1" x14ac:dyDescent="0.25"/>
    <row r="214" s="42" customFormat="1" x14ac:dyDescent="0.25"/>
    <row r="215" s="42" customFormat="1" x14ac:dyDescent="0.25"/>
    <row r="216" s="42" customFormat="1" x14ac:dyDescent="0.25"/>
    <row r="217" s="42" customFormat="1" x14ac:dyDescent="0.25"/>
    <row r="218" s="42" customFormat="1" x14ac:dyDescent="0.25"/>
    <row r="219" s="42" customFormat="1" x14ac:dyDescent="0.25"/>
    <row r="220" s="42" customFormat="1" x14ac:dyDescent="0.25"/>
    <row r="221" s="42" customFormat="1" x14ac:dyDescent="0.25"/>
    <row r="222" s="42" customFormat="1" x14ac:dyDescent="0.25"/>
    <row r="223" s="42" customFormat="1" x14ac:dyDescent="0.25"/>
    <row r="224" s="42" customFormat="1" x14ac:dyDescent="0.25"/>
    <row r="225" s="42" customFormat="1" x14ac:dyDescent="0.25"/>
    <row r="226" s="42" customFormat="1" x14ac:dyDescent="0.25"/>
    <row r="227" s="42" customFormat="1" x14ac:dyDescent="0.25"/>
    <row r="228" s="42" customFormat="1" x14ac:dyDescent="0.25"/>
    <row r="229" s="42" customFormat="1" x14ac:dyDescent="0.25"/>
    <row r="230" s="42" customFormat="1" x14ac:dyDescent="0.25"/>
    <row r="231" s="42" customFormat="1" x14ac:dyDescent="0.25"/>
    <row r="232" s="42" customFormat="1" x14ac:dyDescent="0.25"/>
    <row r="233" s="42" customFormat="1" x14ac:dyDescent="0.25"/>
    <row r="234" s="42" customFormat="1" x14ac:dyDescent="0.25"/>
    <row r="235" s="42" customFormat="1" x14ac:dyDescent="0.25"/>
    <row r="236" s="42" customFormat="1" x14ac:dyDescent="0.25"/>
    <row r="237" s="42" customFormat="1" x14ac:dyDescent="0.25"/>
    <row r="238" s="42" customFormat="1" x14ac:dyDescent="0.25"/>
    <row r="239" s="42" customFormat="1" x14ac:dyDescent="0.25"/>
    <row r="240" s="42" customFormat="1" x14ac:dyDescent="0.25"/>
    <row r="241" s="42" customFormat="1" x14ac:dyDescent="0.25"/>
    <row r="242" s="42" customFormat="1" x14ac:dyDescent="0.25"/>
    <row r="243" s="42" customFormat="1" x14ac:dyDescent="0.25"/>
    <row r="244" s="42" customFormat="1" x14ac:dyDescent="0.25"/>
    <row r="245" s="42" customFormat="1" x14ac:dyDescent="0.25"/>
    <row r="246" s="42" customFormat="1" x14ac:dyDescent="0.25"/>
    <row r="247" s="42" customFormat="1" x14ac:dyDescent="0.25"/>
    <row r="248" s="42" customFormat="1" x14ac:dyDescent="0.25"/>
    <row r="249" s="42" customFormat="1" x14ac:dyDescent="0.25"/>
    <row r="250" s="42" customFormat="1" x14ac:dyDescent="0.25"/>
    <row r="251" s="42" customFormat="1" x14ac:dyDescent="0.25"/>
    <row r="252" s="42" customFormat="1" x14ac:dyDescent="0.25"/>
    <row r="253" s="42" customFormat="1" x14ac:dyDescent="0.25"/>
    <row r="254" s="42" customFormat="1" x14ac:dyDescent="0.25"/>
    <row r="255" s="42" customFormat="1" x14ac:dyDescent="0.25"/>
    <row r="256" s="42" customFormat="1" x14ac:dyDescent="0.25"/>
    <row r="257" s="42" customFormat="1" x14ac:dyDescent="0.25"/>
    <row r="258" s="42" customFormat="1" x14ac:dyDescent="0.25"/>
    <row r="259" s="42" customFormat="1" x14ac:dyDescent="0.25"/>
    <row r="260" s="42" customFormat="1" x14ac:dyDescent="0.25"/>
    <row r="261" s="42" customFormat="1" x14ac:dyDescent="0.25"/>
    <row r="262" s="42" customFormat="1" x14ac:dyDescent="0.25"/>
    <row r="263" s="42" customFormat="1" x14ac:dyDescent="0.25"/>
    <row r="264" s="42" customFormat="1" x14ac:dyDescent="0.25"/>
    <row r="265" s="42" customFormat="1" x14ac:dyDescent="0.25"/>
    <row r="266" s="42" customFormat="1" x14ac:dyDescent="0.25"/>
    <row r="267" s="42" customFormat="1" x14ac:dyDescent="0.25"/>
    <row r="268" s="42" customFormat="1" x14ac:dyDescent="0.25"/>
    <row r="269" s="42" customFormat="1" x14ac:dyDescent="0.25"/>
    <row r="270" s="42" customFormat="1" x14ac:dyDescent="0.25"/>
    <row r="271" s="42" customFormat="1" x14ac:dyDescent="0.25"/>
    <row r="272" s="42" customFormat="1" x14ac:dyDescent="0.25"/>
    <row r="273" s="42" customFormat="1" x14ac:dyDescent="0.25"/>
    <row r="274" s="42" customFormat="1" x14ac:dyDescent="0.25"/>
    <row r="275" s="42" customFormat="1" x14ac:dyDescent="0.25"/>
    <row r="276" s="42" customFormat="1" x14ac:dyDescent="0.25"/>
    <row r="277" s="42" customFormat="1" x14ac:dyDescent="0.25"/>
    <row r="278" s="42" customFormat="1" x14ac:dyDescent="0.25"/>
    <row r="279" s="42" customFormat="1" x14ac:dyDescent="0.25"/>
    <row r="280" s="42" customFormat="1" x14ac:dyDescent="0.25"/>
    <row r="281" s="42" customFormat="1" x14ac:dyDescent="0.25"/>
    <row r="282" s="42" customFormat="1" x14ac:dyDescent="0.25"/>
    <row r="283" s="42" customFormat="1" x14ac:dyDescent="0.25"/>
    <row r="284" s="42" customFormat="1" x14ac:dyDescent="0.25"/>
    <row r="285" s="42" customFormat="1" x14ac:dyDescent="0.25"/>
    <row r="286" s="42" customFormat="1" x14ac:dyDescent="0.25"/>
    <row r="287" s="42" customFormat="1" x14ac:dyDescent="0.25"/>
    <row r="288" s="42" customFormat="1" x14ac:dyDescent="0.25"/>
    <row r="289" s="42" customFormat="1" x14ac:dyDescent="0.25"/>
    <row r="290" s="42" customFormat="1" x14ac:dyDescent="0.25"/>
    <row r="291" s="42" customFormat="1" x14ac:dyDescent="0.25"/>
    <row r="292" s="42" customFormat="1" x14ac:dyDescent="0.25"/>
    <row r="293" s="42" customFormat="1" x14ac:dyDescent="0.25"/>
    <row r="294" s="42" customFormat="1" x14ac:dyDescent="0.25"/>
    <row r="295" s="42" customFormat="1" x14ac:dyDescent="0.25"/>
    <row r="296" s="42" customFormat="1" x14ac:dyDescent="0.25"/>
    <row r="297" s="42" customFormat="1" x14ac:dyDescent="0.25"/>
    <row r="298" s="42" customFormat="1" x14ac:dyDescent="0.25"/>
    <row r="299" s="42" customFormat="1" x14ac:dyDescent="0.25"/>
    <row r="300" s="42" customFormat="1" x14ac:dyDescent="0.25"/>
    <row r="301" s="42" customFormat="1" x14ac:dyDescent="0.25"/>
    <row r="302" s="42" customFormat="1" x14ac:dyDescent="0.25"/>
    <row r="303" s="42" customFormat="1" x14ac:dyDescent="0.25"/>
    <row r="304" s="42" customFormat="1" x14ac:dyDescent="0.25"/>
    <row r="305" s="42" customFormat="1" x14ac:dyDescent="0.25"/>
    <row r="306" s="42" customFormat="1" x14ac:dyDescent="0.25"/>
    <row r="307" s="42" customFormat="1" x14ac:dyDescent="0.25"/>
    <row r="308" s="42" customFormat="1" x14ac:dyDescent="0.25"/>
    <row r="309" s="42" customFormat="1" x14ac:dyDescent="0.25"/>
    <row r="310" s="42" customFormat="1" x14ac:dyDescent="0.25"/>
    <row r="311" s="42" customFormat="1" x14ac:dyDescent="0.25"/>
    <row r="312" s="42" customFormat="1" x14ac:dyDescent="0.25"/>
    <row r="313" s="42" customFormat="1" x14ac:dyDescent="0.25"/>
    <row r="314" s="42" customFormat="1" x14ac:dyDescent="0.25"/>
    <row r="315" s="42" customFormat="1" x14ac:dyDescent="0.25"/>
    <row r="316" s="42" customFormat="1" x14ac:dyDescent="0.25"/>
    <row r="317" s="42" customFormat="1" x14ac:dyDescent="0.25"/>
    <row r="318" s="42" customFormat="1" x14ac:dyDescent="0.25"/>
    <row r="319" s="42" customFormat="1" x14ac:dyDescent="0.25"/>
    <row r="320" s="42" customFormat="1" x14ac:dyDescent="0.25"/>
    <row r="321" s="42" customFormat="1" x14ac:dyDescent="0.25"/>
    <row r="322" s="42" customFormat="1" x14ac:dyDescent="0.25"/>
    <row r="323" s="42" customFormat="1" x14ac:dyDescent="0.25"/>
    <row r="324" s="42" customFormat="1" x14ac:dyDescent="0.25"/>
    <row r="325" s="42" customFormat="1" x14ac:dyDescent="0.25"/>
    <row r="326" s="42" customFormat="1" x14ac:dyDescent="0.25"/>
    <row r="327" s="42" customFormat="1" x14ac:dyDescent="0.25"/>
    <row r="328" s="42" customFormat="1" x14ac:dyDescent="0.25"/>
    <row r="329" s="42" customFormat="1" x14ac:dyDescent="0.25"/>
    <row r="330" s="42" customFormat="1" x14ac:dyDescent="0.25"/>
    <row r="331" s="42" customFormat="1" x14ac:dyDescent="0.25"/>
    <row r="332" s="42" customFormat="1" x14ac:dyDescent="0.25"/>
    <row r="333" s="42" customFormat="1" x14ac:dyDescent="0.25"/>
    <row r="334" s="42" customFormat="1" x14ac:dyDescent="0.25"/>
    <row r="335" s="42" customFormat="1" x14ac:dyDescent="0.25"/>
    <row r="336" s="42" customFormat="1" x14ac:dyDescent="0.25"/>
    <row r="337" s="42" customFormat="1" x14ac:dyDescent="0.25"/>
    <row r="338" s="42" customFormat="1" x14ac:dyDescent="0.25"/>
    <row r="339" s="42" customFormat="1" x14ac:dyDescent="0.25"/>
    <row r="340" s="42" customFormat="1" x14ac:dyDescent="0.25"/>
    <row r="341" s="42" customFormat="1" x14ac:dyDescent="0.25"/>
    <row r="342" s="42" customFormat="1" x14ac:dyDescent="0.25"/>
    <row r="343" s="42" customFormat="1" x14ac:dyDescent="0.25"/>
    <row r="344" s="42" customFormat="1" x14ac:dyDescent="0.25"/>
    <row r="345" s="42" customFormat="1" x14ac:dyDescent="0.25"/>
    <row r="346" s="42" customFormat="1" x14ac:dyDescent="0.25"/>
    <row r="347" s="42" customFormat="1" x14ac:dyDescent="0.25"/>
    <row r="348" s="42" customFormat="1" x14ac:dyDescent="0.25"/>
    <row r="349" s="42" customFormat="1" x14ac:dyDescent="0.25"/>
    <row r="350" s="42" customFormat="1" x14ac:dyDescent="0.25"/>
    <row r="351" s="42" customFormat="1" x14ac:dyDescent="0.25"/>
    <row r="352" s="42" customFormat="1" x14ac:dyDescent="0.25"/>
    <row r="353" s="42" customFormat="1" x14ac:dyDescent="0.25"/>
    <row r="354" s="42" customFormat="1" x14ac:dyDescent="0.25"/>
    <row r="355" s="42" customFormat="1" x14ac:dyDescent="0.25"/>
    <row r="356" s="42" customFormat="1" x14ac:dyDescent="0.25"/>
    <row r="357" s="42" customFormat="1" x14ac:dyDescent="0.25"/>
    <row r="358" s="42" customFormat="1" x14ac:dyDescent="0.25"/>
    <row r="359" s="42" customFormat="1" x14ac:dyDescent="0.25"/>
    <row r="360" s="42" customFormat="1" x14ac:dyDescent="0.25"/>
    <row r="361" s="42" customFormat="1" x14ac:dyDescent="0.25"/>
    <row r="362" s="42" customFormat="1" x14ac:dyDescent="0.25"/>
    <row r="363" s="42" customFormat="1" x14ac:dyDescent="0.25"/>
    <row r="364" s="42" customFormat="1" x14ac:dyDescent="0.25"/>
    <row r="365" s="42" customFormat="1" x14ac:dyDescent="0.25"/>
    <row r="366" s="42" customFormat="1" x14ac:dyDescent="0.25"/>
    <row r="367" s="42" customFormat="1" x14ac:dyDescent="0.25"/>
    <row r="368" s="42" customFormat="1" x14ac:dyDescent="0.25"/>
    <row r="369" s="42" customFormat="1" x14ac:dyDescent="0.25"/>
    <row r="370" s="42" customFormat="1" x14ac:dyDescent="0.25"/>
    <row r="371" s="42" customFormat="1" x14ac:dyDescent="0.25"/>
    <row r="372" s="42" customFormat="1" x14ac:dyDescent="0.25"/>
    <row r="373" s="42" customFormat="1" x14ac:dyDescent="0.25"/>
    <row r="374" s="42" customFormat="1" x14ac:dyDescent="0.25"/>
    <row r="375" s="42" customFormat="1" x14ac:dyDescent="0.25"/>
    <row r="376" s="42" customFormat="1" x14ac:dyDescent="0.25"/>
    <row r="377" s="42" customFormat="1" x14ac:dyDescent="0.25"/>
    <row r="378" s="42" customFormat="1" x14ac:dyDescent="0.25"/>
    <row r="379" s="42" customFormat="1" x14ac:dyDescent="0.25"/>
    <row r="380" s="42" customFormat="1" x14ac:dyDescent="0.25"/>
    <row r="381" s="42" customFormat="1" x14ac:dyDescent="0.25"/>
    <row r="382" s="42" customFormat="1" x14ac:dyDescent="0.25"/>
    <row r="383" s="42" customFormat="1" x14ac:dyDescent="0.25"/>
    <row r="384" s="42" customFormat="1" x14ac:dyDescent="0.25"/>
    <row r="385" s="42" customFormat="1" x14ac:dyDescent="0.25"/>
    <row r="386" s="42" customFormat="1" x14ac:dyDescent="0.25"/>
    <row r="387" s="42" customFormat="1" x14ac:dyDescent="0.25"/>
    <row r="388" s="42" customFormat="1" x14ac:dyDescent="0.25"/>
    <row r="389" s="42" customFormat="1" x14ac:dyDescent="0.25"/>
    <row r="390" s="42" customFormat="1" x14ac:dyDescent="0.25"/>
    <row r="391" s="42" customFormat="1" x14ac:dyDescent="0.25"/>
    <row r="392" s="42" customFormat="1" x14ac:dyDescent="0.25"/>
    <row r="393" s="42" customFormat="1" x14ac:dyDescent="0.25"/>
    <row r="394" s="42" customFormat="1" x14ac:dyDescent="0.25"/>
    <row r="395" s="42" customFormat="1" x14ac:dyDescent="0.25"/>
    <row r="396" s="42" customFormat="1" x14ac:dyDescent="0.25"/>
    <row r="397" s="42" customFormat="1" x14ac:dyDescent="0.25"/>
    <row r="398" s="42" customFormat="1" x14ac:dyDescent="0.25"/>
    <row r="399" s="42" customFormat="1" x14ac:dyDescent="0.25"/>
    <row r="400" s="42" customFormat="1" x14ac:dyDescent="0.25"/>
    <row r="401" s="42" customFormat="1" x14ac:dyDescent="0.25"/>
    <row r="402" s="42" customFormat="1" x14ac:dyDescent="0.25"/>
    <row r="403" s="42" customFormat="1" x14ac:dyDescent="0.25"/>
    <row r="404" s="42" customFormat="1" x14ac:dyDescent="0.25"/>
    <row r="405" s="42" customFormat="1" x14ac:dyDescent="0.25"/>
    <row r="406" s="42" customFormat="1" x14ac:dyDescent="0.25"/>
    <row r="407" s="42" customFormat="1" x14ac:dyDescent="0.25"/>
    <row r="408" s="42" customFormat="1" x14ac:dyDescent="0.25"/>
    <row r="409" s="42" customFormat="1" x14ac:dyDescent="0.25"/>
    <row r="410" s="42" customFormat="1" x14ac:dyDescent="0.25"/>
    <row r="411" s="42" customFormat="1" x14ac:dyDescent="0.25"/>
    <row r="412" s="42" customFormat="1" x14ac:dyDescent="0.25"/>
    <row r="413" s="42" customFormat="1" x14ac:dyDescent="0.25"/>
    <row r="414" s="42" customFormat="1" x14ac:dyDescent="0.25"/>
    <row r="415" s="42" customFormat="1" x14ac:dyDescent="0.25"/>
    <row r="416" s="42" customFormat="1" x14ac:dyDescent="0.25"/>
    <row r="417" s="42" customFormat="1" x14ac:dyDescent="0.25"/>
    <row r="418" s="42" customFormat="1" x14ac:dyDescent="0.25"/>
    <row r="419" s="42" customFormat="1" x14ac:dyDescent="0.25"/>
    <row r="420" s="42" customFormat="1" x14ac:dyDescent="0.25"/>
    <row r="421" s="42" customFormat="1" x14ac:dyDescent="0.25"/>
    <row r="422" s="42" customFormat="1" x14ac:dyDescent="0.25"/>
    <row r="423" s="42" customFormat="1" x14ac:dyDescent="0.25"/>
    <row r="424" s="42" customFormat="1" x14ac:dyDescent="0.25"/>
    <row r="425" s="42" customFormat="1" x14ac:dyDescent="0.25"/>
    <row r="426" s="42" customFormat="1" x14ac:dyDescent="0.25"/>
    <row r="427" s="42" customFormat="1" x14ac:dyDescent="0.25"/>
    <row r="428" s="42" customFormat="1" x14ac:dyDescent="0.25"/>
    <row r="429" s="42" customFormat="1" x14ac:dyDescent="0.25"/>
    <row r="430" s="42" customFormat="1" x14ac:dyDescent="0.25"/>
    <row r="431" s="42" customFormat="1" x14ac:dyDescent="0.25"/>
    <row r="432" s="42" customFormat="1" x14ac:dyDescent="0.25"/>
    <row r="433" s="42" customFormat="1" x14ac:dyDescent="0.25"/>
    <row r="434" s="42" customFormat="1" x14ac:dyDescent="0.25"/>
    <row r="435" s="42" customFormat="1" x14ac:dyDescent="0.25"/>
    <row r="436" s="42" customFormat="1" x14ac:dyDescent="0.25"/>
    <row r="437" s="42" customFormat="1" x14ac:dyDescent="0.25"/>
    <row r="438" s="42" customFormat="1" x14ac:dyDescent="0.25"/>
    <row r="439" s="42" customFormat="1" x14ac:dyDescent="0.25"/>
    <row r="440" s="42" customFormat="1" x14ac:dyDescent="0.25"/>
    <row r="441" s="42" customFormat="1" x14ac:dyDescent="0.25"/>
    <row r="442" s="42" customFormat="1" x14ac:dyDescent="0.25"/>
    <row r="443" s="42" customFormat="1" x14ac:dyDescent="0.25"/>
    <row r="444" s="42" customFormat="1" x14ac:dyDescent="0.25"/>
    <row r="445" s="42" customFormat="1" x14ac:dyDescent="0.25"/>
    <row r="446" s="42" customFormat="1" x14ac:dyDescent="0.25"/>
    <row r="447" s="42" customFormat="1" x14ac:dyDescent="0.25"/>
    <row r="448" s="42" customFormat="1" x14ac:dyDescent="0.25"/>
    <row r="449" s="42" customFormat="1" x14ac:dyDescent="0.25"/>
    <row r="450" s="42" customFormat="1" x14ac:dyDescent="0.25"/>
    <row r="451" s="42" customFormat="1" x14ac:dyDescent="0.25"/>
    <row r="452" s="42" customFormat="1" x14ac:dyDescent="0.25"/>
    <row r="453" s="42" customFormat="1" x14ac:dyDescent="0.25"/>
    <row r="454" s="42" customFormat="1" x14ac:dyDescent="0.25"/>
    <row r="455" s="42" customFormat="1" x14ac:dyDescent="0.25"/>
    <row r="456" s="42" customFormat="1" x14ac:dyDescent="0.25"/>
    <row r="457" s="42" customFormat="1" x14ac:dyDescent="0.25"/>
    <row r="458" s="42" customFormat="1" x14ac:dyDescent="0.25"/>
    <row r="459" s="42" customFormat="1" x14ac:dyDescent="0.25"/>
    <row r="460" s="42" customFormat="1" x14ac:dyDescent="0.25"/>
    <row r="461" s="42" customFormat="1" x14ac:dyDescent="0.25"/>
    <row r="462" s="42" customFormat="1" x14ac:dyDescent="0.25"/>
    <row r="463" s="42" customFormat="1" x14ac:dyDescent="0.25"/>
    <row r="464" s="42" customFormat="1" x14ac:dyDescent="0.25"/>
    <row r="465" s="42" customFormat="1" x14ac:dyDescent="0.25"/>
    <row r="466" s="42" customFormat="1" x14ac:dyDescent="0.25"/>
    <row r="467" s="42" customFormat="1" x14ac:dyDescent="0.25"/>
    <row r="468" s="42" customFormat="1" x14ac:dyDescent="0.25"/>
    <row r="469" s="42" customFormat="1" x14ac:dyDescent="0.25"/>
    <row r="470" s="42" customFormat="1" x14ac:dyDescent="0.25"/>
    <row r="471" s="42" customFormat="1" x14ac:dyDescent="0.25"/>
    <row r="472" s="42" customFormat="1" x14ac:dyDescent="0.25"/>
    <row r="473" s="42" customFormat="1" x14ac:dyDescent="0.25"/>
    <row r="474" s="42" customFormat="1" x14ac:dyDescent="0.25"/>
    <row r="475" s="42" customFormat="1" x14ac:dyDescent="0.25"/>
    <row r="476" s="42" customFormat="1" x14ac:dyDescent="0.25"/>
    <row r="477" s="42" customFormat="1" x14ac:dyDescent="0.25"/>
    <row r="478" s="42" customFormat="1" x14ac:dyDescent="0.25"/>
    <row r="479" s="42" customFormat="1" x14ac:dyDescent="0.25"/>
    <row r="480" s="42" customFormat="1" x14ac:dyDescent="0.25"/>
    <row r="481" s="42" customFormat="1" x14ac:dyDescent="0.25"/>
    <row r="482" s="42" customFormat="1" x14ac:dyDescent="0.25"/>
    <row r="483" s="42" customFormat="1" x14ac:dyDescent="0.25"/>
    <row r="484" s="42" customFormat="1" x14ac:dyDescent="0.25"/>
    <row r="485" s="42" customFormat="1" x14ac:dyDescent="0.25"/>
    <row r="486" s="42" customFormat="1" x14ac:dyDescent="0.25"/>
    <row r="487" s="42" customFormat="1" x14ac:dyDescent="0.25"/>
    <row r="488" s="42" customFormat="1" x14ac:dyDescent="0.25"/>
    <row r="489" s="42" customFormat="1" x14ac:dyDescent="0.25"/>
    <row r="490" s="42" customFormat="1" x14ac:dyDescent="0.25"/>
    <row r="491" s="42" customFormat="1" x14ac:dyDescent="0.25"/>
    <row r="492" s="42" customFormat="1" x14ac:dyDescent="0.25"/>
    <row r="493" s="42" customFormat="1" x14ac:dyDescent="0.25"/>
    <row r="494" s="42" customFormat="1" x14ac:dyDescent="0.25"/>
    <row r="495" s="42" customFormat="1" x14ac:dyDescent="0.25"/>
    <row r="496" s="42" customFormat="1" x14ac:dyDescent="0.25"/>
    <row r="497" s="42" customFormat="1" x14ac:dyDescent="0.25"/>
    <row r="498" s="42" customFormat="1" x14ac:dyDescent="0.25"/>
    <row r="499" s="42" customFormat="1" x14ac:dyDescent="0.25"/>
    <row r="500" s="42" customFormat="1" x14ac:dyDescent="0.25"/>
    <row r="501" s="42" customFormat="1" x14ac:dyDescent="0.25"/>
    <row r="502" s="42" customFormat="1" x14ac:dyDescent="0.25"/>
    <row r="503" s="42" customFormat="1" x14ac:dyDescent="0.25"/>
    <row r="504" s="42" customFormat="1" x14ac:dyDescent="0.25"/>
    <row r="505" s="42" customFormat="1" x14ac:dyDescent="0.25"/>
    <row r="506" s="42" customFormat="1" x14ac:dyDescent="0.25"/>
    <row r="507" s="42" customFormat="1" x14ac:dyDescent="0.25"/>
    <row r="508" s="42" customFormat="1" x14ac:dyDescent="0.25"/>
    <row r="509" s="42" customFormat="1" x14ac:dyDescent="0.25"/>
    <row r="510" s="42" customFormat="1" x14ac:dyDescent="0.25"/>
    <row r="511" s="42" customFormat="1" x14ac:dyDescent="0.25"/>
    <row r="512" s="42" customFormat="1" x14ac:dyDescent="0.25"/>
    <row r="513" s="42" customFormat="1" x14ac:dyDescent="0.25"/>
    <row r="514" s="42" customFormat="1" x14ac:dyDescent="0.25"/>
    <row r="515" s="42" customFormat="1" x14ac:dyDescent="0.25"/>
    <row r="516" s="42" customFormat="1" x14ac:dyDescent="0.25"/>
    <row r="517" s="42" customFormat="1" x14ac:dyDescent="0.25"/>
    <row r="518" s="42" customFormat="1" x14ac:dyDescent="0.25"/>
    <row r="519" s="42" customFormat="1" x14ac:dyDescent="0.25"/>
    <row r="520" s="42" customFormat="1" x14ac:dyDescent="0.25"/>
    <row r="521" s="42" customFormat="1" x14ac:dyDescent="0.25"/>
    <row r="522" s="42" customFormat="1" x14ac:dyDescent="0.25"/>
    <row r="523" s="42" customFormat="1" x14ac:dyDescent="0.25"/>
    <row r="524" s="42" customFormat="1" x14ac:dyDescent="0.25"/>
    <row r="525" s="42" customFormat="1" x14ac:dyDescent="0.25"/>
    <row r="526" s="42" customFormat="1" x14ac:dyDescent="0.25"/>
    <row r="527" s="42" customFormat="1" x14ac:dyDescent="0.25"/>
    <row r="528" s="42" customFormat="1" x14ac:dyDescent="0.25"/>
    <row r="529" s="42" customFormat="1" x14ac:dyDescent="0.25"/>
    <row r="530" s="42" customFormat="1" x14ac:dyDescent="0.25"/>
    <row r="531" s="42" customFormat="1" x14ac:dyDescent="0.25"/>
    <row r="532" s="42" customFormat="1" x14ac:dyDescent="0.25"/>
    <row r="533" s="42" customFormat="1" x14ac:dyDescent="0.25"/>
    <row r="534" s="42" customFormat="1" x14ac:dyDescent="0.25"/>
    <row r="535" s="42" customFormat="1" x14ac:dyDescent="0.25"/>
    <row r="536" s="42" customFormat="1" x14ac:dyDescent="0.25"/>
    <row r="537" s="42" customFormat="1" x14ac:dyDescent="0.25"/>
    <row r="538" s="42" customFormat="1" x14ac:dyDescent="0.25"/>
    <row r="539" s="42" customFormat="1" x14ac:dyDescent="0.25"/>
    <row r="540" s="42" customFormat="1" x14ac:dyDescent="0.25"/>
    <row r="541" s="42" customFormat="1" x14ac:dyDescent="0.25"/>
    <row r="542" s="42" customFormat="1" x14ac:dyDescent="0.25"/>
    <row r="543" s="42" customFormat="1" x14ac:dyDescent="0.25"/>
    <row r="544" s="42" customFormat="1" x14ac:dyDescent="0.25"/>
    <row r="545" s="42" customFormat="1" x14ac:dyDescent="0.25"/>
    <row r="546" s="42" customFormat="1" x14ac:dyDescent="0.25"/>
    <row r="547" s="42" customFormat="1" x14ac:dyDescent="0.25"/>
    <row r="548" s="42" customFormat="1" x14ac:dyDescent="0.25"/>
    <row r="549" s="42" customFormat="1" x14ac:dyDescent="0.25"/>
    <row r="550" s="42" customFormat="1" x14ac:dyDescent="0.25"/>
    <row r="551" s="42" customFormat="1" x14ac:dyDescent="0.25"/>
    <row r="552" s="42" customFormat="1" x14ac:dyDescent="0.25"/>
    <row r="553" s="42" customFormat="1" x14ac:dyDescent="0.25"/>
    <row r="554" s="42" customFormat="1" x14ac:dyDescent="0.25"/>
    <row r="555" s="42" customFormat="1" x14ac:dyDescent="0.25"/>
    <row r="556" s="42" customFormat="1" x14ac:dyDescent="0.25"/>
    <row r="557" s="42" customFormat="1" x14ac:dyDescent="0.25"/>
    <row r="558" s="42" customFormat="1" x14ac:dyDescent="0.25"/>
    <row r="559" s="42" customFormat="1" x14ac:dyDescent="0.25"/>
    <row r="560" s="42" customFormat="1" x14ac:dyDescent="0.25"/>
    <row r="561" s="42" customFormat="1" x14ac:dyDescent="0.25"/>
    <row r="562" s="42" customFormat="1" x14ac:dyDescent="0.25"/>
    <row r="563" s="42" customFormat="1" x14ac:dyDescent="0.25"/>
    <row r="564" s="42" customFormat="1" x14ac:dyDescent="0.25"/>
    <row r="565" s="42" customFormat="1" x14ac:dyDescent="0.25"/>
    <row r="566" s="42" customFormat="1" x14ac:dyDescent="0.25"/>
    <row r="567" s="42" customFormat="1" x14ac:dyDescent="0.25"/>
    <row r="568" s="42" customFormat="1" x14ac:dyDescent="0.25"/>
    <row r="569" s="42" customFormat="1" x14ac:dyDescent="0.25"/>
    <row r="570" s="42" customFormat="1" x14ac:dyDescent="0.25"/>
    <row r="571" s="42" customFormat="1" x14ac:dyDescent="0.25"/>
    <row r="572" s="42" customFormat="1" x14ac:dyDescent="0.25"/>
    <row r="573" s="42" customFormat="1" x14ac:dyDescent="0.25"/>
    <row r="574" s="42" customFormat="1" x14ac:dyDescent="0.25"/>
    <row r="575" s="42" customFormat="1" x14ac:dyDescent="0.25"/>
    <row r="576" s="42" customFormat="1" x14ac:dyDescent="0.25"/>
    <row r="577" s="42" customFormat="1" x14ac:dyDescent="0.25"/>
    <row r="578" s="42" customFormat="1" x14ac:dyDescent="0.25"/>
    <row r="579" s="42" customFormat="1" x14ac:dyDescent="0.25"/>
    <row r="580" s="42" customFormat="1" x14ac:dyDescent="0.25"/>
    <row r="581" s="42" customFormat="1" x14ac:dyDescent="0.25"/>
    <row r="582" s="42" customFormat="1" x14ac:dyDescent="0.25"/>
    <row r="583" s="42" customFormat="1" x14ac:dyDescent="0.25"/>
    <row r="584" s="42" customFormat="1" x14ac:dyDescent="0.25"/>
    <row r="585" s="42" customFormat="1" x14ac:dyDescent="0.25"/>
    <row r="586" s="42" customFormat="1" x14ac:dyDescent="0.25"/>
    <row r="587" s="42" customFormat="1" x14ac:dyDescent="0.25"/>
    <row r="588" s="42" customFormat="1" x14ac:dyDescent="0.25"/>
    <row r="589" s="42" customFormat="1" x14ac:dyDescent="0.25"/>
    <row r="590" s="42" customFormat="1" x14ac:dyDescent="0.25"/>
    <row r="591" s="42" customFormat="1" x14ac:dyDescent="0.25"/>
    <row r="592" s="42" customFormat="1" x14ac:dyDescent="0.25"/>
    <row r="593" s="42" customFormat="1" x14ac:dyDescent="0.25"/>
    <row r="594" s="42" customFormat="1" x14ac:dyDescent="0.25"/>
    <row r="595" s="42" customFormat="1" x14ac:dyDescent="0.25"/>
    <row r="596" s="42" customFormat="1" x14ac:dyDescent="0.25"/>
    <row r="597" s="42" customFormat="1" x14ac:dyDescent="0.25"/>
    <row r="598" s="42" customFormat="1" x14ac:dyDescent="0.25"/>
    <row r="599" s="42" customFormat="1" x14ac:dyDescent="0.25"/>
    <row r="600" s="42" customFormat="1" x14ac:dyDescent="0.25"/>
    <row r="601" s="42" customFormat="1" x14ac:dyDescent="0.25"/>
    <row r="602" s="42" customFormat="1" x14ac:dyDescent="0.25"/>
    <row r="603" s="42" customFormat="1" x14ac:dyDescent="0.25"/>
    <row r="604" s="42" customFormat="1" x14ac:dyDescent="0.25"/>
    <row r="605" s="42" customFormat="1" x14ac:dyDescent="0.25"/>
    <row r="606" s="42" customFormat="1" x14ac:dyDescent="0.25"/>
    <row r="607" s="42" customFormat="1" x14ac:dyDescent="0.25"/>
    <row r="608" s="42" customFormat="1" x14ac:dyDescent="0.25"/>
    <row r="609" s="42" customFormat="1" x14ac:dyDescent="0.25"/>
    <row r="610" s="42" customFormat="1" x14ac:dyDescent="0.25"/>
    <row r="611" s="42" customFormat="1" x14ac:dyDescent="0.25"/>
    <row r="612" s="42" customFormat="1" x14ac:dyDescent="0.25"/>
    <row r="613" s="42" customFormat="1" x14ac:dyDescent="0.25"/>
    <row r="614" s="42" customFormat="1" x14ac:dyDescent="0.25"/>
    <row r="615" s="42" customFormat="1" x14ac:dyDescent="0.25"/>
    <row r="616" s="42" customFormat="1" x14ac:dyDescent="0.25"/>
    <row r="617" s="42" customFormat="1" x14ac:dyDescent="0.25"/>
    <row r="618" s="42" customFormat="1" x14ac:dyDescent="0.25"/>
    <row r="619" s="42" customFormat="1" x14ac:dyDescent="0.25"/>
    <row r="620" s="42" customFormat="1" x14ac:dyDescent="0.25"/>
    <row r="621" s="42" customFormat="1" x14ac:dyDescent="0.25"/>
    <row r="622" s="42" customFormat="1" x14ac:dyDescent="0.25"/>
    <row r="623" s="42" customFormat="1" x14ac:dyDescent="0.25"/>
    <row r="624" s="42" customFormat="1" x14ac:dyDescent="0.25"/>
    <row r="625" s="42" customFormat="1" x14ac:dyDescent="0.25"/>
    <row r="626" s="42" customFormat="1" x14ac:dyDescent="0.25"/>
    <row r="627" s="42" customFormat="1" x14ac:dyDescent="0.25"/>
    <row r="628" s="42" customFormat="1" x14ac:dyDescent="0.25"/>
    <row r="629" s="42" customFormat="1" x14ac:dyDescent="0.25"/>
    <row r="630" s="42" customFormat="1" x14ac:dyDescent="0.25"/>
    <row r="631" s="42" customFormat="1" x14ac:dyDescent="0.25"/>
    <row r="632" s="42" customFormat="1" x14ac:dyDescent="0.25"/>
    <row r="633" s="42" customFormat="1" x14ac:dyDescent="0.25"/>
    <row r="634" s="42" customFormat="1" x14ac:dyDescent="0.25"/>
    <row r="635" s="42" customFormat="1" x14ac:dyDescent="0.25"/>
    <row r="636" s="42" customFormat="1" x14ac:dyDescent="0.25"/>
    <row r="637" s="42" customFormat="1" x14ac:dyDescent="0.25"/>
    <row r="638" s="42" customFormat="1" x14ac:dyDescent="0.25"/>
    <row r="639" s="42" customFormat="1" x14ac:dyDescent="0.25"/>
    <row r="640" s="42" customFormat="1" x14ac:dyDescent="0.25"/>
    <row r="641" s="42" customFormat="1" x14ac:dyDescent="0.25"/>
    <row r="642" s="42" customFormat="1" x14ac:dyDescent="0.25"/>
    <row r="643" s="42" customFormat="1" x14ac:dyDescent="0.25"/>
    <row r="644" s="42" customFormat="1" x14ac:dyDescent="0.25"/>
    <row r="645" s="42" customFormat="1" x14ac:dyDescent="0.25"/>
    <row r="646" s="42" customFormat="1" x14ac:dyDescent="0.25"/>
    <row r="647" s="42" customFormat="1" x14ac:dyDescent="0.25"/>
    <row r="648" s="42" customFormat="1" x14ac:dyDescent="0.25"/>
    <row r="649" s="42" customFormat="1" x14ac:dyDescent="0.25"/>
    <row r="650" s="42" customFormat="1" x14ac:dyDescent="0.25"/>
    <row r="651" s="42" customFormat="1" x14ac:dyDescent="0.25"/>
    <row r="652" s="42" customFormat="1" x14ac:dyDescent="0.25"/>
    <row r="653" s="42" customFormat="1" x14ac:dyDescent="0.25"/>
    <row r="654" s="42" customFormat="1" x14ac:dyDescent="0.25"/>
    <row r="655" s="42" customFormat="1" x14ac:dyDescent="0.25"/>
    <row r="656" s="42" customFormat="1" x14ac:dyDescent="0.25"/>
    <row r="657" s="42" customFormat="1" x14ac:dyDescent="0.25"/>
    <row r="658" s="42" customFormat="1" x14ac:dyDescent="0.25"/>
    <row r="659" s="42" customFormat="1" x14ac:dyDescent="0.25"/>
    <row r="660" s="42" customFormat="1" x14ac:dyDescent="0.25"/>
    <row r="661" s="42" customFormat="1" x14ac:dyDescent="0.25"/>
    <row r="662" s="42" customFormat="1" x14ac:dyDescent="0.25"/>
    <row r="663" s="42" customFormat="1" x14ac:dyDescent="0.25"/>
    <row r="664" s="42" customFormat="1" x14ac:dyDescent="0.25"/>
    <row r="665" s="42" customFormat="1" x14ac:dyDescent="0.25"/>
    <row r="666" s="42" customFormat="1" x14ac:dyDescent="0.25"/>
    <row r="667" s="42" customFormat="1" x14ac:dyDescent="0.25"/>
    <row r="668" s="42" customFormat="1" x14ac:dyDescent="0.25"/>
    <row r="669" s="42" customFormat="1" x14ac:dyDescent="0.25"/>
    <row r="670" s="42" customFormat="1" x14ac:dyDescent="0.25"/>
    <row r="671" s="42" customFormat="1" x14ac:dyDescent="0.25"/>
    <row r="672" s="42" customFormat="1" x14ac:dyDescent="0.25"/>
    <row r="673" s="42" customFormat="1" x14ac:dyDescent="0.25"/>
    <row r="674" s="42" customFormat="1" x14ac:dyDescent="0.25"/>
    <row r="675" s="42" customFormat="1" x14ac:dyDescent="0.25"/>
    <row r="676" s="42" customFormat="1" x14ac:dyDescent="0.25"/>
    <row r="677" s="42" customFormat="1" x14ac:dyDescent="0.25"/>
    <row r="678" s="42" customFormat="1" x14ac:dyDescent="0.25"/>
    <row r="679" s="42" customFormat="1" x14ac:dyDescent="0.25"/>
    <row r="680" s="42" customFormat="1" x14ac:dyDescent="0.25"/>
    <row r="681" s="42" customFormat="1" x14ac:dyDescent="0.25"/>
    <row r="682" s="42" customFormat="1" x14ac:dyDescent="0.25"/>
    <row r="683" s="42" customFormat="1" x14ac:dyDescent="0.25"/>
    <row r="684" s="42" customFormat="1" x14ac:dyDescent="0.25"/>
    <row r="685" s="42" customFormat="1" x14ac:dyDescent="0.25"/>
    <row r="686" s="42" customFormat="1" x14ac:dyDescent="0.25"/>
    <row r="687" s="42" customFormat="1" x14ac:dyDescent="0.25"/>
    <row r="688" s="42" customFormat="1" x14ac:dyDescent="0.25"/>
    <row r="689" s="42" customFormat="1" x14ac:dyDescent="0.25"/>
    <row r="690" s="42" customFormat="1" x14ac:dyDescent="0.25"/>
    <row r="691" s="42" customFormat="1" x14ac:dyDescent="0.25"/>
    <row r="692" s="42" customFormat="1" x14ac:dyDescent="0.25"/>
    <row r="693" s="42" customFormat="1" x14ac:dyDescent="0.25"/>
    <row r="694" s="42" customFormat="1" x14ac:dyDescent="0.25"/>
    <row r="695" s="42" customFormat="1" x14ac:dyDescent="0.25"/>
    <row r="696" s="42" customFormat="1" x14ac:dyDescent="0.25"/>
    <row r="697" s="42" customFormat="1" x14ac:dyDescent="0.25"/>
    <row r="698" s="42" customFormat="1" x14ac:dyDescent="0.25"/>
    <row r="699" s="42" customFormat="1" x14ac:dyDescent="0.25"/>
    <row r="700" s="42" customFormat="1" x14ac:dyDescent="0.25"/>
    <row r="701" s="42" customFormat="1" x14ac:dyDescent="0.25"/>
    <row r="702" s="42" customFormat="1" x14ac:dyDescent="0.25"/>
    <row r="703" s="42" customFormat="1" x14ac:dyDescent="0.25"/>
    <row r="704" s="42" customFormat="1" x14ac:dyDescent="0.25"/>
    <row r="705" s="42" customFormat="1" x14ac:dyDescent="0.25"/>
    <row r="706" s="42" customFormat="1" x14ac:dyDescent="0.25"/>
    <row r="707" s="42" customFormat="1" x14ac:dyDescent="0.25"/>
    <row r="708" s="42" customFormat="1" x14ac:dyDescent="0.25"/>
    <row r="709" s="42" customFormat="1" x14ac:dyDescent="0.25"/>
    <row r="710" s="42" customFormat="1" x14ac:dyDescent="0.25"/>
    <row r="711" s="42" customFormat="1" x14ac:dyDescent="0.25"/>
    <row r="712" s="42" customFormat="1" x14ac:dyDescent="0.25"/>
    <row r="713" s="42" customFormat="1" x14ac:dyDescent="0.25"/>
    <row r="714" s="42" customFormat="1" x14ac:dyDescent="0.25"/>
    <row r="715" s="42" customFormat="1" x14ac:dyDescent="0.25"/>
    <row r="716" s="42" customFormat="1" x14ac:dyDescent="0.25"/>
    <row r="717" s="42" customFormat="1" x14ac:dyDescent="0.25"/>
    <row r="718" s="42" customFormat="1" x14ac:dyDescent="0.25"/>
    <row r="719" s="42" customFormat="1" x14ac:dyDescent="0.25"/>
    <row r="720" s="42" customFormat="1" x14ac:dyDescent="0.25"/>
    <row r="721" s="42" customFormat="1" x14ac:dyDescent="0.25"/>
    <row r="722" s="42" customFormat="1" x14ac:dyDescent="0.25"/>
    <row r="723" s="42" customFormat="1" x14ac:dyDescent="0.25"/>
    <row r="724" s="42" customFormat="1" x14ac:dyDescent="0.25"/>
    <row r="725" s="42" customFormat="1" x14ac:dyDescent="0.25"/>
    <row r="726" s="42" customFormat="1" x14ac:dyDescent="0.25"/>
    <row r="727" s="42" customFormat="1" x14ac:dyDescent="0.25"/>
    <row r="728" s="42" customFormat="1" x14ac:dyDescent="0.25"/>
    <row r="729" s="42" customFormat="1" x14ac:dyDescent="0.25"/>
    <row r="730" s="42" customFormat="1" x14ac:dyDescent="0.25"/>
    <row r="731" s="42" customFormat="1" x14ac:dyDescent="0.25"/>
    <row r="732" s="42" customFormat="1" x14ac:dyDescent="0.25"/>
    <row r="733" s="42" customFormat="1" x14ac:dyDescent="0.25"/>
    <row r="734" s="42" customFormat="1" x14ac:dyDescent="0.25"/>
    <row r="735" s="42" customFormat="1" x14ac:dyDescent="0.25"/>
    <row r="736" s="42" customFormat="1" x14ac:dyDescent="0.25"/>
    <row r="737" s="42" customFormat="1" x14ac:dyDescent="0.25"/>
    <row r="738" s="42" customFormat="1" x14ac:dyDescent="0.25"/>
    <row r="739" s="42" customFormat="1" x14ac:dyDescent="0.25"/>
    <row r="740" s="42" customFormat="1" x14ac:dyDescent="0.25"/>
    <row r="741" s="42" customFormat="1" x14ac:dyDescent="0.25"/>
    <row r="742" s="42" customFormat="1" x14ac:dyDescent="0.25"/>
    <row r="743" s="42" customFormat="1" x14ac:dyDescent="0.25"/>
    <row r="744" s="42" customFormat="1" x14ac:dyDescent="0.25"/>
    <row r="745" s="42" customFormat="1" x14ac:dyDescent="0.25"/>
    <row r="746" s="42" customFormat="1" x14ac:dyDescent="0.25"/>
    <row r="747" s="42" customFormat="1" x14ac:dyDescent="0.25"/>
    <row r="748" s="42" customFormat="1" x14ac:dyDescent="0.25"/>
    <row r="749" s="42" customFormat="1" x14ac:dyDescent="0.25"/>
    <row r="750" s="42" customFormat="1" x14ac:dyDescent="0.25"/>
    <row r="751" s="42" customFormat="1" x14ac:dyDescent="0.25"/>
    <row r="752" s="42" customFormat="1" x14ac:dyDescent="0.25"/>
    <row r="753" s="42" customFormat="1" x14ac:dyDescent="0.25"/>
    <row r="754" s="42" customFormat="1" x14ac:dyDescent="0.25"/>
    <row r="755" s="42" customFormat="1" x14ac:dyDescent="0.25"/>
    <row r="756" s="42" customFormat="1" x14ac:dyDescent="0.25"/>
    <row r="757" s="42" customFormat="1" x14ac:dyDescent="0.25"/>
    <row r="758" s="42" customFormat="1" x14ac:dyDescent="0.25"/>
    <row r="759" s="42" customFormat="1" x14ac:dyDescent="0.25"/>
    <row r="760" s="42" customFormat="1" x14ac:dyDescent="0.25"/>
    <row r="761" s="42" customFormat="1" x14ac:dyDescent="0.25"/>
    <row r="762" s="42" customFormat="1" x14ac:dyDescent="0.25"/>
    <row r="763" s="42" customFormat="1" x14ac:dyDescent="0.25"/>
    <row r="764" s="42" customFormat="1" x14ac:dyDescent="0.25"/>
    <row r="765" s="42" customFormat="1" x14ac:dyDescent="0.25"/>
    <row r="766" s="42" customFormat="1" x14ac:dyDescent="0.25"/>
    <row r="767" s="42" customFormat="1" x14ac:dyDescent="0.25"/>
    <row r="768" s="42" customFormat="1" x14ac:dyDescent="0.25"/>
    <row r="769" s="42" customFormat="1" x14ac:dyDescent="0.25"/>
    <row r="770" s="42" customFormat="1" x14ac:dyDescent="0.25"/>
    <row r="771" s="42" customFormat="1" x14ac:dyDescent="0.25"/>
    <row r="772" s="42" customFormat="1" x14ac:dyDescent="0.25"/>
    <row r="773" s="42" customFormat="1" x14ac:dyDescent="0.25"/>
    <row r="774" s="42" customFormat="1" x14ac:dyDescent="0.25"/>
    <row r="775" s="42" customFormat="1" x14ac:dyDescent="0.25"/>
    <row r="776" s="42" customFormat="1" x14ac:dyDescent="0.25"/>
    <row r="777" s="42" customFormat="1" x14ac:dyDescent="0.25"/>
    <row r="778" s="42" customFormat="1" x14ac:dyDescent="0.25"/>
    <row r="779" s="42" customFormat="1" x14ac:dyDescent="0.25"/>
    <row r="780" s="42" customFormat="1" x14ac:dyDescent="0.25"/>
    <row r="781" s="42" customFormat="1" x14ac:dyDescent="0.25"/>
    <row r="782" s="42" customFormat="1" x14ac:dyDescent="0.25"/>
    <row r="783" s="42" customFormat="1" x14ac:dyDescent="0.25"/>
    <row r="784" s="42" customFormat="1" x14ac:dyDescent="0.25"/>
    <row r="785" s="42" customFormat="1" x14ac:dyDescent="0.25"/>
    <row r="786" s="42" customFormat="1" x14ac:dyDescent="0.25"/>
    <row r="787" s="42" customFormat="1" x14ac:dyDescent="0.25"/>
    <row r="788" s="42" customFormat="1" x14ac:dyDescent="0.25"/>
    <row r="789" s="42" customFormat="1" x14ac:dyDescent="0.25"/>
    <row r="790" s="42" customFormat="1" x14ac:dyDescent="0.25"/>
    <row r="791" s="42" customFormat="1" x14ac:dyDescent="0.25"/>
    <row r="792" s="42" customFormat="1" x14ac:dyDescent="0.25"/>
    <row r="793" s="42" customFormat="1" x14ac:dyDescent="0.25"/>
    <row r="794" s="42" customFormat="1" x14ac:dyDescent="0.25"/>
    <row r="795" s="42" customFormat="1" x14ac:dyDescent="0.25"/>
    <row r="796" s="42" customFormat="1" x14ac:dyDescent="0.25"/>
    <row r="797" s="42" customFormat="1" x14ac:dyDescent="0.25"/>
    <row r="798" s="42" customFormat="1" x14ac:dyDescent="0.25"/>
    <row r="799" s="42" customFormat="1" x14ac:dyDescent="0.25"/>
    <row r="800" s="42" customFormat="1" x14ac:dyDescent="0.25"/>
    <row r="801" s="42" customFormat="1" x14ac:dyDescent="0.25"/>
    <row r="802" s="42" customFormat="1" x14ac:dyDescent="0.25"/>
    <row r="803" s="42" customFormat="1" x14ac:dyDescent="0.25"/>
    <row r="804" s="42" customFormat="1" x14ac:dyDescent="0.25"/>
    <row r="805" s="42" customFormat="1" x14ac:dyDescent="0.25"/>
    <row r="806" s="42" customFormat="1" x14ac:dyDescent="0.25"/>
    <row r="807" s="42" customFormat="1" x14ac:dyDescent="0.25"/>
    <row r="808" s="42" customFormat="1" x14ac:dyDescent="0.25"/>
    <row r="809" s="42" customFormat="1" x14ac:dyDescent="0.25"/>
    <row r="810" s="42" customFormat="1" x14ac:dyDescent="0.25"/>
    <row r="811" s="42" customFormat="1" x14ac:dyDescent="0.25"/>
    <row r="812" s="42" customFormat="1" x14ac:dyDescent="0.25"/>
    <row r="813" s="42" customFormat="1" x14ac:dyDescent="0.25"/>
    <row r="814" s="42" customFormat="1" x14ac:dyDescent="0.25"/>
    <row r="815" s="42" customFormat="1" x14ac:dyDescent="0.25"/>
    <row r="816" s="42" customFormat="1" x14ac:dyDescent="0.25"/>
    <row r="817" s="42" customFormat="1" x14ac:dyDescent="0.25"/>
    <row r="818" s="42" customFormat="1" x14ac:dyDescent="0.25"/>
    <row r="819" s="42" customFormat="1" x14ac:dyDescent="0.25"/>
    <row r="820" s="42" customFormat="1" x14ac:dyDescent="0.25"/>
    <row r="821" s="42" customFormat="1" x14ac:dyDescent="0.25"/>
    <row r="822" s="42" customFormat="1" x14ac:dyDescent="0.25"/>
    <row r="823" s="42" customFormat="1" x14ac:dyDescent="0.25"/>
    <row r="824" s="42" customFormat="1" x14ac:dyDescent="0.25"/>
    <row r="825" s="42" customFormat="1" x14ac:dyDescent="0.25"/>
    <row r="826" s="42" customFormat="1" x14ac:dyDescent="0.25"/>
    <row r="827" s="42" customFormat="1" x14ac:dyDescent="0.25"/>
    <row r="828" s="42" customFormat="1" x14ac:dyDescent="0.25"/>
    <row r="829" s="42" customFormat="1" x14ac:dyDescent="0.25"/>
    <row r="830" s="42" customFormat="1" x14ac:dyDescent="0.25"/>
    <row r="831" s="42" customFormat="1" x14ac:dyDescent="0.25"/>
    <row r="832" s="42" customFormat="1" x14ac:dyDescent="0.25"/>
    <row r="833" s="42" customFormat="1" x14ac:dyDescent="0.25"/>
    <row r="834" s="42" customFormat="1" x14ac:dyDescent="0.25"/>
    <row r="835" s="42" customFormat="1" x14ac:dyDescent="0.25"/>
    <row r="836" s="42" customFormat="1" x14ac:dyDescent="0.25"/>
    <row r="837" s="42" customFormat="1" x14ac:dyDescent="0.25"/>
    <row r="838" s="42" customFormat="1" x14ac:dyDescent="0.25"/>
    <row r="839" s="42" customFormat="1" x14ac:dyDescent="0.25"/>
    <row r="840" s="42" customFormat="1" x14ac:dyDescent="0.25"/>
    <row r="841" s="42" customFormat="1" x14ac:dyDescent="0.25"/>
    <row r="842" s="42" customFormat="1" x14ac:dyDescent="0.25"/>
    <row r="843" s="42" customFormat="1" x14ac:dyDescent="0.25"/>
    <row r="844" s="42" customFormat="1" x14ac:dyDescent="0.25"/>
    <row r="845" s="42" customFormat="1" x14ac:dyDescent="0.25"/>
    <row r="846" s="42" customFormat="1" x14ac:dyDescent="0.25"/>
    <row r="847" s="42" customFormat="1" x14ac:dyDescent="0.25"/>
    <row r="848" s="42" customFormat="1" x14ac:dyDescent="0.25"/>
    <row r="849" s="42" customFormat="1" x14ac:dyDescent="0.25"/>
    <row r="850" s="42" customFormat="1" x14ac:dyDescent="0.25"/>
    <row r="851" s="42" customFormat="1" x14ac:dyDescent="0.25"/>
    <row r="852" s="42" customFormat="1" x14ac:dyDescent="0.25"/>
    <row r="853" s="42" customFormat="1" x14ac:dyDescent="0.25"/>
    <row r="854" s="42" customFormat="1" x14ac:dyDescent="0.25"/>
    <row r="855" s="42" customFormat="1" x14ac:dyDescent="0.25"/>
    <row r="856" s="42" customFormat="1" x14ac:dyDescent="0.25"/>
    <row r="857" s="42" customFormat="1" x14ac:dyDescent="0.25"/>
    <row r="858" s="42" customFormat="1" x14ac:dyDescent="0.25"/>
    <row r="859" s="42" customFormat="1" x14ac:dyDescent="0.25"/>
    <row r="860" s="42" customFormat="1" x14ac:dyDescent="0.25"/>
    <row r="861" s="42" customFormat="1" x14ac:dyDescent="0.25"/>
    <row r="862" s="42" customFormat="1" x14ac:dyDescent="0.25"/>
    <row r="863" s="42" customFormat="1" x14ac:dyDescent="0.25"/>
    <row r="864" s="42" customFormat="1" x14ac:dyDescent="0.25"/>
    <row r="865" s="42" customFormat="1" x14ac:dyDescent="0.25"/>
    <row r="866" s="42" customFormat="1" x14ac:dyDescent="0.25"/>
    <row r="867" s="42" customFormat="1" x14ac:dyDescent="0.25"/>
    <row r="868" s="42" customFormat="1" x14ac:dyDescent="0.25"/>
    <row r="869" s="42" customFormat="1" x14ac:dyDescent="0.25"/>
    <row r="870" s="42" customFormat="1" x14ac:dyDescent="0.25"/>
    <row r="871" s="42" customFormat="1" x14ac:dyDescent="0.25"/>
    <row r="872" s="42" customFormat="1" x14ac:dyDescent="0.25"/>
    <row r="873" s="42" customFormat="1" x14ac:dyDescent="0.25"/>
  </sheetData>
  <mergeCells count="6">
    <mergeCell ref="D14:P20"/>
    <mergeCell ref="H1:J1"/>
    <mergeCell ref="K1:M1"/>
    <mergeCell ref="N1:P1"/>
    <mergeCell ref="D1:G1"/>
    <mergeCell ref="D2:E2"/>
  </mergeCells>
  <phoneticPr fontId="57" type="noConversion"/>
  <conditionalFormatting sqref="G6:G11">
    <cfRule type="cellIs" dxfId="1" priority="2" stopIfTrue="1" operator="greaterThan">
      <formula>1</formula>
    </cfRule>
  </conditionalFormatting>
  <conditionalFormatting sqref="G3:G5">
    <cfRule type="cellIs" dxfId="0" priority="1" stopIfTrue="1" operator="greaterThan">
      <formula>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79CD4-FD04-4EF9-95F6-F3DEEEEAC990}">
  <sheetPr codeName="Blad2"/>
  <dimension ref="A1:T13"/>
  <sheetViews>
    <sheetView workbookViewId="0">
      <selection activeCell="T12" sqref="T12"/>
    </sheetView>
  </sheetViews>
  <sheetFormatPr baseColWidth="10" defaultColWidth="9.140625" defaultRowHeight="15" x14ac:dyDescent="0.25"/>
  <sheetData>
    <row r="1" spans="1:20" ht="48" x14ac:dyDescent="0.25">
      <c r="A1" t="s">
        <v>112</v>
      </c>
      <c r="I1" s="77" t="s">
        <v>104</v>
      </c>
      <c r="J1" s="78"/>
      <c r="K1" s="71" t="s">
        <v>105</v>
      </c>
      <c r="L1" s="84" t="s">
        <v>19</v>
      </c>
      <c r="M1" s="79" t="s">
        <v>49</v>
      </c>
      <c r="N1" s="85" t="s">
        <v>76</v>
      </c>
      <c r="O1" s="77" t="s">
        <v>104</v>
      </c>
      <c r="P1" s="78"/>
      <c r="Q1" s="71" t="s">
        <v>105</v>
      </c>
      <c r="R1" s="84" t="s">
        <v>19</v>
      </c>
      <c r="S1" s="79" t="s">
        <v>49</v>
      </c>
      <c r="T1" s="85" t="s">
        <v>78</v>
      </c>
    </row>
    <row r="2" spans="1:20" ht="19.5" thickBot="1" x14ac:dyDescent="0.3">
      <c r="I2" s="112" t="s">
        <v>50</v>
      </c>
      <c r="J2" s="113"/>
      <c r="K2" s="110"/>
      <c r="L2" s="111"/>
      <c r="M2" s="80" t="s">
        <v>52</v>
      </c>
      <c r="N2" s="81">
        <v>7.7</v>
      </c>
      <c r="O2" s="112" t="s">
        <v>50</v>
      </c>
      <c r="P2" s="113"/>
      <c r="Q2" s="110"/>
      <c r="R2" s="111"/>
      <c r="S2" s="80" t="s">
        <v>52</v>
      </c>
      <c r="T2" s="81">
        <v>7.7</v>
      </c>
    </row>
    <row r="3" spans="1:20" ht="19.5" thickBot="1" x14ac:dyDescent="0.3">
      <c r="I3" s="114" t="s">
        <v>51</v>
      </c>
      <c r="J3" s="115"/>
      <c r="K3" s="108" t="str">
        <f>Art.</f>
        <v>--</v>
      </c>
      <c r="L3" s="109"/>
      <c r="M3" s="82" t="s">
        <v>53</v>
      </c>
      <c r="N3" s="83" t="str">
        <f>RPoids</f>
        <v>7.7</v>
      </c>
      <c r="O3" s="114" t="s">
        <v>51</v>
      </c>
      <c r="P3" s="115"/>
      <c r="Q3" s="108" t="str">
        <f>Art.</f>
        <v>--</v>
      </c>
      <c r="R3" s="109"/>
      <c r="S3" s="82" t="s">
        <v>53</v>
      </c>
      <c r="T3" s="83" t="str">
        <f>RPoids</f>
        <v>7.7</v>
      </c>
    </row>
    <row r="4" spans="1:20" x14ac:dyDescent="0.25">
      <c r="I4" s="72" t="s">
        <v>27</v>
      </c>
      <c r="J4" s="73" t="s">
        <v>5</v>
      </c>
      <c r="K4" s="74" t="s">
        <v>100</v>
      </c>
      <c r="L4" s="75" t="s">
        <v>30</v>
      </c>
      <c r="M4" s="74" t="s">
        <v>31</v>
      </c>
      <c r="N4" s="76" t="s">
        <v>32</v>
      </c>
      <c r="O4" s="72" t="s">
        <v>107</v>
      </c>
      <c r="P4" s="73" t="s">
        <v>106</v>
      </c>
      <c r="Q4" s="74" t="s">
        <v>108</v>
      </c>
      <c r="R4" s="75" t="s">
        <v>109</v>
      </c>
      <c r="S4" s="74" t="s">
        <v>110</v>
      </c>
      <c r="T4" s="76" t="s">
        <v>111</v>
      </c>
    </row>
    <row r="5" spans="1:20" x14ac:dyDescent="0.25"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</row>
    <row r="6" spans="1:20" x14ac:dyDescent="0.25"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</row>
    <row r="7" spans="1:20" x14ac:dyDescent="0.25"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</row>
    <row r="8" spans="1:20" x14ac:dyDescent="0.25"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</row>
    <row r="9" spans="1:20" x14ac:dyDescent="0.25"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</row>
    <row r="10" spans="1:20" x14ac:dyDescent="0.25"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</row>
    <row r="11" spans="1:20" x14ac:dyDescent="0.25"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</row>
    <row r="12" spans="1:20" x14ac:dyDescent="0.25"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</row>
    <row r="13" spans="1:20" ht="24" thickBot="1" x14ac:dyDescent="0.3">
      <c r="I13" s="116" t="s">
        <v>101</v>
      </c>
      <c r="J13" s="117"/>
      <c r="K13" s="117"/>
      <c r="L13" s="65"/>
      <c r="M13" s="65" t="s">
        <v>103</v>
      </c>
      <c r="N13" s="69"/>
      <c r="O13" s="116" t="s">
        <v>102</v>
      </c>
      <c r="P13" s="117"/>
      <c r="Q13" s="117"/>
      <c r="R13" s="66"/>
      <c r="S13" s="65" t="s">
        <v>103</v>
      </c>
      <c r="T13" s="69"/>
    </row>
  </sheetData>
  <mergeCells count="10">
    <mergeCell ref="Q2:R2"/>
    <mergeCell ref="O3:P3"/>
    <mergeCell ref="Q3:R3"/>
    <mergeCell ref="O13:Q13"/>
    <mergeCell ref="I2:J2"/>
    <mergeCell ref="K2:L2"/>
    <mergeCell ref="I3:J3"/>
    <mergeCell ref="K3:L3"/>
    <mergeCell ref="I13:K13"/>
    <mergeCell ref="O2:P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6F1C9-8132-4EE2-862F-3802795F3BE8}">
  <sheetPr codeName="Feuil3">
    <tabColor theme="8"/>
  </sheetPr>
  <dimension ref="A1:BQ61"/>
  <sheetViews>
    <sheetView workbookViewId="0">
      <selection activeCell="V16" sqref="V16:Y16"/>
    </sheetView>
  </sheetViews>
  <sheetFormatPr baseColWidth="10" defaultColWidth="11.42578125" defaultRowHeight="15" x14ac:dyDescent="0.25"/>
  <cols>
    <col min="1" max="1" width="1.7109375" style="12" customWidth="1"/>
    <col min="2" max="2" width="1.85546875" style="12" customWidth="1"/>
    <col min="3" max="3" width="2.140625" style="12" customWidth="1"/>
    <col min="4" max="4" width="1.28515625" style="12" customWidth="1"/>
    <col min="5" max="6" width="1.7109375" style="24" customWidth="1"/>
    <col min="7" max="9" width="2.42578125" style="12" customWidth="1"/>
    <col min="10" max="10" width="7.85546875" style="12" customWidth="1"/>
    <col min="11" max="15" width="2.28515625" style="12" customWidth="1"/>
    <col min="16" max="16" width="2.7109375" style="12" customWidth="1"/>
    <col min="17" max="19" width="2.28515625" style="12" customWidth="1"/>
    <col min="20" max="20" width="2.5703125" style="12" customWidth="1"/>
    <col min="21" max="21" width="3" style="12" customWidth="1"/>
    <col min="22" max="24" width="2.5703125" style="12" customWidth="1"/>
    <col min="25" max="25" width="4.140625" style="12" customWidth="1"/>
    <col min="26" max="26" width="1.7109375" style="12" customWidth="1"/>
    <col min="27" max="27" width="2.5703125" style="12" customWidth="1"/>
    <col min="28" max="28" width="2.42578125" style="12" customWidth="1"/>
    <col min="29" max="29" width="2.5703125" style="12" customWidth="1"/>
    <col min="30" max="30" width="3.7109375" style="12" customWidth="1"/>
    <col min="31" max="31" width="1.7109375" style="12" customWidth="1"/>
    <col min="32" max="32" width="1.85546875" style="12" customWidth="1"/>
    <col min="33" max="33" width="2.140625" style="12" customWidth="1"/>
    <col min="34" max="34" width="1.28515625" style="12" customWidth="1"/>
    <col min="35" max="36" width="1.7109375" style="24" customWidth="1"/>
    <col min="37" max="39" width="2.42578125" style="12" customWidth="1"/>
    <col min="40" max="40" width="7.85546875" style="12" customWidth="1"/>
    <col min="41" max="45" width="2.28515625" style="12" customWidth="1"/>
    <col min="46" max="46" width="2.7109375" style="12" customWidth="1"/>
    <col min="47" max="49" width="2.28515625" style="12" customWidth="1"/>
    <col min="50" max="50" width="2.5703125" style="12" customWidth="1"/>
    <col min="51" max="51" width="3" style="12" customWidth="1"/>
    <col min="52" max="54" width="2.5703125" style="12" customWidth="1"/>
    <col min="55" max="55" width="4.140625" style="12" customWidth="1"/>
    <col min="56" max="56" width="1.7109375" style="12" customWidth="1"/>
    <col min="57" max="57" width="2.5703125" style="12" customWidth="1"/>
    <col min="58" max="58" width="2.42578125" style="12" customWidth="1"/>
    <col min="59" max="59" width="2.5703125" style="12" customWidth="1"/>
    <col min="60" max="60" width="2.42578125" style="12" customWidth="1"/>
    <col min="61" max="61" width="4" style="14" customWidth="1"/>
    <col min="62" max="62" width="30" style="12" customWidth="1"/>
    <col min="63" max="63" width="14.28515625" style="12" customWidth="1"/>
    <col min="64" max="64" width="15" style="12" customWidth="1"/>
    <col min="65" max="65" width="15.85546875" style="12" customWidth="1"/>
    <col min="66" max="66" width="6.140625" style="12" customWidth="1"/>
    <col min="67" max="67" width="9.42578125" style="12" customWidth="1"/>
    <col min="68" max="68" width="5.85546875" style="12" customWidth="1"/>
    <col min="69" max="69" width="6.5703125" style="12" customWidth="1"/>
    <col min="70" max="72" width="18.7109375" style="12" customWidth="1"/>
    <col min="73" max="16384" width="11.42578125" style="12"/>
  </cols>
  <sheetData>
    <row r="1" spans="1:69" ht="34.5" customHeight="1" x14ac:dyDescent="0.25">
      <c r="A1" s="179"/>
      <c r="B1" s="180"/>
      <c r="C1" s="180"/>
      <c r="D1" s="180"/>
      <c r="E1" s="180"/>
      <c r="F1" s="181"/>
      <c r="G1" s="162" t="s">
        <v>18</v>
      </c>
      <c r="H1" s="163"/>
      <c r="I1" s="163"/>
      <c r="J1" s="163"/>
      <c r="K1" s="163"/>
      <c r="L1" s="163"/>
      <c r="M1" s="163"/>
      <c r="N1" s="164" t="s">
        <v>19</v>
      </c>
      <c r="O1" s="165"/>
      <c r="P1" s="165"/>
      <c r="Q1" s="165"/>
      <c r="R1" s="165"/>
      <c r="S1" s="165"/>
      <c r="T1" s="165"/>
      <c r="U1" s="166"/>
      <c r="V1" s="167" t="s">
        <v>20</v>
      </c>
      <c r="W1" s="168"/>
      <c r="X1" s="168"/>
      <c r="Y1" s="168"/>
      <c r="Z1" s="201" t="s">
        <v>44</v>
      </c>
      <c r="AA1" s="201"/>
      <c r="AB1" s="201"/>
      <c r="AC1" s="202"/>
      <c r="AE1" s="179"/>
      <c r="AF1" s="180"/>
      <c r="AG1" s="180"/>
      <c r="AH1" s="180"/>
      <c r="AI1" s="180"/>
      <c r="AJ1" s="181"/>
      <c r="AK1" s="162" t="s">
        <v>18</v>
      </c>
      <c r="AL1" s="163"/>
      <c r="AM1" s="163"/>
      <c r="AN1" s="163"/>
      <c r="AO1" s="163"/>
      <c r="AP1" s="163"/>
      <c r="AQ1" s="163"/>
      <c r="AR1" s="164" t="s">
        <v>19</v>
      </c>
      <c r="AS1" s="165"/>
      <c r="AT1" s="165"/>
      <c r="AU1" s="165"/>
      <c r="AV1" s="165"/>
      <c r="AW1" s="165"/>
      <c r="AX1" s="165"/>
      <c r="AY1" s="166"/>
      <c r="AZ1" s="167" t="s">
        <v>20</v>
      </c>
      <c r="BA1" s="168"/>
      <c r="BB1" s="168"/>
      <c r="BC1" s="168"/>
      <c r="BD1" s="169" t="str">
        <f>IF($Z$1="","",$Z$1)</f>
        <v>1 / 2</v>
      </c>
      <c r="BE1" s="169"/>
      <c r="BF1" s="169"/>
      <c r="BG1" s="170"/>
      <c r="BH1" s="13"/>
    </row>
    <row r="2" spans="1:69" ht="24" customHeight="1" thickBot="1" x14ac:dyDescent="0.3">
      <c r="A2" s="171" t="s">
        <v>21</v>
      </c>
      <c r="B2" s="172"/>
      <c r="C2" s="172"/>
      <c r="D2" s="172"/>
      <c r="E2" s="199" t="s">
        <v>22</v>
      </c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200"/>
      <c r="V2" s="175" t="s">
        <v>23</v>
      </c>
      <c r="W2" s="176"/>
      <c r="X2" s="176"/>
      <c r="Y2" s="176"/>
      <c r="Z2" s="177">
        <f>SUM(BQ5:BQ24)</f>
        <v>7.29</v>
      </c>
      <c r="AA2" s="177"/>
      <c r="AB2" s="177"/>
      <c r="AC2" s="178"/>
      <c r="AE2" s="171" t="s">
        <v>21</v>
      </c>
      <c r="AF2" s="172"/>
      <c r="AG2" s="172"/>
      <c r="AH2" s="172"/>
      <c r="AI2" s="173" t="str">
        <f>$E$2</f>
        <v>pivoterie "Smart Coradia"</v>
      </c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4"/>
      <c r="AZ2" s="175" t="s">
        <v>23</v>
      </c>
      <c r="BA2" s="176"/>
      <c r="BB2" s="176"/>
      <c r="BC2" s="176"/>
      <c r="BD2" s="177">
        <f>$Z$2</f>
        <v>7.29</v>
      </c>
      <c r="BE2" s="177"/>
      <c r="BF2" s="177"/>
      <c r="BG2" s="178"/>
      <c r="BH2" s="15"/>
    </row>
    <row r="3" spans="1:69" ht="24" customHeight="1" thickBot="1" x14ac:dyDescent="0.3">
      <c r="A3" s="144" t="s">
        <v>24</v>
      </c>
      <c r="B3" s="145"/>
      <c r="C3" s="145"/>
      <c r="D3" s="145"/>
      <c r="E3" s="146"/>
      <c r="F3" s="146"/>
      <c r="G3" s="194" t="s">
        <v>25</v>
      </c>
      <c r="H3" s="194"/>
      <c r="I3" s="194"/>
      <c r="J3" s="194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6"/>
      <c r="V3" s="149" t="s">
        <v>26</v>
      </c>
      <c r="W3" s="150"/>
      <c r="X3" s="150"/>
      <c r="Y3" s="151"/>
      <c r="Z3" s="152"/>
      <c r="AA3" s="153"/>
      <c r="AB3" s="153"/>
      <c r="AC3" s="154"/>
      <c r="AE3" s="144" t="s">
        <v>24</v>
      </c>
      <c r="AF3" s="145"/>
      <c r="AG3" s="145"/>
      <c r="AH3" s="145"/>
      <c r="AI3" s="146"/>
      <c r="AJ3" s="146"/>
      <c r="AK3" s="147" t="str">
        <f>$G$3</f>
        <v>FMO0000041425</v>
      </c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8"/>
      <c r="AZ3" s="149" t="s">
        <v>26</v>
      </c>
      <c r="BA3" s="150"/>
      <c r="BB3" s="150"/>
      <c r="BC3" s="151"/>
      <c r="BD3" s="152"/>
      <c r="BE3" s="153"/>
      <c r="BF3" s="153"/>
      <c r="BG3" s="154"/>
    </row>
    <row r="4" spans="1:69" s="16" customFormat="1" ht="22.5" customHeight="1" x14ac:dyDescent="0.25">
      <c r="A4" s="155" t="s">
        <v>27</v>
      </c>
      <c r="B4" s="155"/>
      <c r="C4" s="156" t="s">
        <v>28</v>
      </c>
      <c r="D4" s="157"/>
      <c r="E4" s="158" t="s">
        <v>29</v>
      </c>
      <c r="F4" s="159"/>
      <c r="G4" s="159"/>
      <c r="H4" s="159"/>
      <c r="I4" s="159"/>
      <c r="J4" s="160"/>
      <c r="K4" s="197" t="s">
        <v>30</v>
      </c>
      <c r="L4" s="161"/>
      <c r="M4" s="161"/>
      <c r="N4" s="161"/>
      <c r="O4" s="161"/>
      <c r="P4" s="161"/>
      <c r="Q4" s="161" t="s">
        <v>31</v>
      </c>
      <c r="R4" s="161"/>
      <c r="S4" s="161"/>
      <c r="T4" s="161"/>
      <c r="U4" s="161"/>
      <c r="V4" s="161" t="s">
        <v>32</v>
      </c>
      <c r="W4" s="161"/>
      <c r="X4" s="161"/>
      <c r="Y4" s="161"/>
      <c r="Z4" s="198"/>
      <c r="AA4" s="198"/>
      <c r="AB4" s="198"/>
      <c r="AC4" s="198"/>
      <c r="AE4" s="155" t="s">
        <v>27</v>
      </c>
      <c r="AF4" s="155"/>
      <c r="AG4" s="156" t="s">
        <v>28</v>
      </c>
      <c r="AH4" s="157"/>
      <c r="AI4" s="158" t="s">
        <v>29</v>
      </c>
      <c r="AJ4" s="159"/>
      <c r="AK4" s="159"/>
      <c r="AL4" s="159"/>
      <c r="AM4" s="159"/>
      <c r="AN4" s="160"/>
      <c r="AO4" s="197" t="s">
        <v>30</v>
      </c>
      <c r="AP4" s="161"/>
      <c r="AQ4" s="161"/>
      <c r="AR4" s="161"/>
      <c r="AS4" s="161"/>
      <c r="AT4" s="161"/>
      <c r="AU4" s="161" t="s">
        <v>31</v>
      </c>
      <c r="AV4" s="161"/>
      <c r="AW4" s="161"/>
      <c r="AX4" s="161"/>
      <c r="AY4" s="161"/>
      <c r="AZ4" s="161" t="s">
        <v>32</v>
      </c>
      <c r="BA4" s="161"/>
      <c r="BB4" s="161"/>
      <c r="BC4" s="161"/>
      <c r="BD4" s="198"/>
      <c r="BE4" s="198"/>
      <c r="BF4" s="198"/>
      <c r="BG4" s="198"/>
      <c r="BH4" s="17"/>
      <c r="BI4" s="18" t="s">
        <v>33</v>
      </c>
      <c r="BJ4" s="19" t="s">
        <v>34</v>
      </c>
      <c r="BK4" s="20" t="s">
        <v>1</v>
      </c>
      <c r="BL4" s="20" t="s">
        <v>3</v>
      </c>
      <c r="BM4" s="20" t="s">
        <v>2</v>
      </c>
      <c r="BN4" s="20" t="s">
        <v>35</v>
      </c>
      <c r="BO4" s="21" t="s">
        <v>36</v>
      </c>
      <c r="BP4" s="22" t="s">
        <v>37</v>
      </c>
      <c r="BQ4" s="23" t="s">
        <v>35</v>
      </c>
    </row>
    <row r="5" spans="1:69" s="24" customFormat="1" ht="16.5" customHeight="1" x14ac:dyDescent="0.25">
      <c r="A5" s="190">
        <v>1</v>
      </c>
      <c r="B5" s="190"/>
      <c r="C5" s="191">
        <v>1</v>
      </c>
      <c r="D5" s="192"/>
      <c r="E5" s="140"/>
      <c r="F5" s="141"/>
      <c r="G5" s="142" t="e">
        <f>#REF!</f>
        <v>#REF!</v>
      </c>
      <c r="H5" s="142"/>
      <c r="I5" s="142"/>
      <c r="J5" s="143"/>
      <c r="K5" s="193">
        <f>IF(A5="","",VLOOKUP(A5,Kit,3))</f>
        <v>41365</v>
      </c>
      <c r="L5" s="137"/>
      <c r="M5" s="137"/>
      <c r="N5" s="137"/>
      <c r="O5" s="137"/>
      <c r="P5" s="137"/>
      <c r="Q5" s="122" t="str">
        <f t="shared" ref="Q5:Q13" si="0">IF(A5="","",VLOOKUP(A5,Kit,4))</f>
        <v>AT00000520327</v>
      </c>
      <c r="R5" s="122"/>
      <c r="S5" s="122"/>
      <c r="T5" s="122"/>
      <c r="U5" s="122"/>
      <c r="V5" s="123" t="str">
        <f t="shared" ref="V5:V13" si="1">IF(A5="","",VLOOKUP(A5,Kit,5))</f>
        <v>Déflecteur</v>
      </c>
      <c r="W5" s="124"/>
      <c r="X5" s="124"/>
      <c r="Y5" s="124"/>
      <c r="Z5" s="124"/>
      <c r="AA5" s="124"/>
      <c r="AB5" s="124"/>
      <c r="AC5" s="124"/>
      <c r="AE5" s="130">
        <f>IF($A$5="","",$A$5)</f>
        <v>1</v>
      </c>
      <c r="AF5" s="130"/>
      <c r="AG5" s="131">
        <f>IF($C$5="","",$C$5)</f>
        <v>1</v>
      </c>
      <c r="AH5" s="132"/>
      <c r="AI5" s="140"/>
      <c r="AJ5" s="141"/>
      <c r="AK5" s="142" t="e">
        <f t="shared" ref="AK5:AK13" si="2">G5</f>
        <v>#REF!</v>
      </c>
      <c r="AL5" s="142"/>
      <c r="AM5" s="142"/>
      <c r="AN5" s="143"/>
      <c r="AO5" s="137">
        <f>IF(AE5="","",VLOOKUP(AE5,Kit,3))</f>
        <v>41365</v>
      </c>
      <c r="AP5" s="137"/>
      <c r="AQ5" s="137"/>
      <c r="AR5" s="137"/>
      <c r="AS5" s="137"/>
      <c r="AT5" s="137"/>
      <c r="AU5" s="122" t="str">
        <f t="shared" ref="AU5:AU13" si="3">IF(AE5="","",VLOOKUP(AE5,Kit,4))</f>
        <v>AT00000520327</v>
      </c>
      <c r="AV5" s="122"/>
      <c r="AW5" s="122"/>
      <c r="AX5" s="122"/>
      <c r="AY5" s="122"/>
      <c r="AZ5" s="123" t="str">
        <f t="shared" ref="AZ5:AZ13" si="4">IF(AE5="","",VLOOKUP(AE5,Kit,5))</f>
        <v>Déflecteur</v>
      </c>
      <c r="BA5" s="124"/>
      <c r="BB5" s="124"/>
      <c r="BC5" s="124"/>
      <c r="BD5" s="124"/>
      <c r="BE5" s="124"/>
      <c r="BF5" s="124"/>
      <c r="BG5" s="124"/>
      <c r="BH5" s="25"/>
      <c r="BI5" s="26">
        <v>1</v>
      </c>
      <c r="BJ5" s="27" t="s">
        <v>8</v>
      </c>
      <c r="BK5" s="28">
        <f t="shared" ref="BK5:BK24" si="5">IF(BJ5="","",VLOOKUP(BJ5,Base,2))</f>
        <v>41365</v>
      </c>
      <c r="BL5" s="28" t="str">
        <f t="shared" ref="BL5:BL24" si="6">IF(BJ5="","",VLOOKUP(BJ5,Base,4))</f>
        <v>AT00000520327</v>
      </c>
      <c r="BM5" s="28" t="str">
        <f t="shared" ref="BM5:BM24" si="7">IF(BJ5="","",VLOOKUP(BJ5,Base,3))</f>
        <v>Déflecteur</v>
      </c>
      <c r="BN5" s="29">
        <f t="shared" ref="BN5:BN24" si="8">IF(BJ5="","",VLOOKUP(BJ5,Base,6))</f>
        <v>1.1499999999999999</v>
      </c>
      <c r="BO5" s="30">
        <f t="shared" ref="BO5:BO24" si="9">IF(BJ5="","",VLOOKUP(BI5,Poids,1))</f>
        <v>1</v>
      </c>
      <c r="BP5" s="30">
        <f t="shared" ref="BP5:BP24" si="10">IF(BJ5="","",IF(ISNA(BO5),"",IF(BI5=BO5,VLOOKUP(BI5,Poids,3),"")))</f>
        <v>1</v>
      </c>
      <c r="BQ5" s="31">
        <f>IF(BJ5="","",IF(ISNA(BP5),"",BN5*BP5))</f>
        <v>1.1499999999999999</v>
      </c>
    </row>
    <row r="6" spans="1:69" ht="16.5" customHeight="1" x14ac:dyDescent="0.25">
      <c r="A6" s="190">
        <v>2</v>
      </c>
      <c r="B6" s="190"/>
      <c r="C6" s="191">
        <v>1</v>
      </c>
      <c r="D6" s="192"/>
      <c r="E6" s="140"/>
      <c r="F6" s="141"/>
      <c r="G6" s="142" t="e">
        <f>#REF!</f>
        <v>#REF!</v>
      </c>
      <c r="H6" s="142"/>
      <c r="I6" s="142"/>
      <c r="J6" s="143"/>
      <c r="K6" s="193">
        <f t="shared" ref="K6:K13" si="11">IF(A6="","",VLOOKUP(A6,Kit,3))</f>
        <v>41366</v>
      </c>
      <c r="L6" s="137"/>
      <c r="M6" s="137"/>
      <c r="N6" s="137"/>
      <c r="O6" s="137"/>
      <c r="P6" s="137"/>
      <c r="Q6" s="122" t="str">
        <f t="shared" si="0"/>
        <v>AT00000493355</v>
      </c>
      <c r="R6" s="122"/>
      <c r="S6" s="122"/>
      <c r="T6" s="122"/>
      <c r="U6" s="122"/>
      <c r="V6" s="123" t="str">
        <f t="shared" si="1"/>
        <v>Couvercle déflecteur</v>
      </c>
      <c r="W6" s="124"/>
      <c r="X6" s="124"/>
      <c r="Y6" s="124"/>
      <c r="Z6" s="124"/>
      <c r="AA6" s="124"/>
      <c r="AB6" s="124"/>
      <c r="AC6" s="124"/>
      <c r="AE6" s="130">
        <f>IF($A$6="","",$A$6)</f>
        <v>2</v>
      </c>
      <c r="AF6" s="130"/>
      <c r="AG6" s="131">
        <f>IF($C$6="","",$C$6)</f>
        <v>1</v>
      </c>
      <c r="AH6" s="132"/>
      <c r="AI6" s="140"/>
      <c r="AJ6" s="141"/>
      <c r="AK6" s="142" t="e">
        <f t="shared" si="2"/>
        <v>#REF!</v>
      </c>
      <c r="AL6" s="142"/>
      <c r="AM6" s="142"/>
      <c r="AN6" s="143"/>
      <c r="AO6" s="137">
        <f t="shared" ref="AO6:AO13" si="12">IF(AE6="","",VLOOKUP(AE6,Kit,3))</f>
        <v>41366</v>
      </c>
      <c r="AP6" s="137"/>
      <c r="AQ6" s="137"/>
      <c r="AR6" s="137"/>
      <c r="AS6" s="137"/>
      <c r="AT6" s="137"/>
      <c r="AU6" s="122" t="str">
        <f t="shared" si="3"/>
        <v>AT00000493355</v>
      </c>
      <c r="AV6" s="122"/>
      <c r="AW6" s="122"/>
      <c r="AX6" s="122"/>
      <c r="AY6" s="122"/>
      <c r="AZ6" s="123" t="str">
        <f t="shared" si="4"/>
        <v>Couvercle déflecteur</v>
      </c>
      <c r="BA6" s="124"/>
      <c r="BB6" s="124"/>
      <c r="BC6" s="124"/>
      <c r="BD6" s="124"/>
      <c r="BE6" s="124"/>
      <c r="BF6" s="124"/>
      <c r="BG6" s="124"/>
      <c r="BH6" s="25"/>
      <c r="BI6" s="26">
        <v>2</v>
      </c>
      <c r="BJ6" s="27" t="s">
        <v>9</v>
      </c>
      <c r="BK6" s="28">
        <f t="shared" si="5"/>
        <v>41366</v>
      </c>
      <c r="BL6" s="28" t="str">
        <f t="shared" si="6"/>
        <v>AT00000493355</v>
      </c>
      <c r="BM6" s="28" t="s">
        <v>43</v>
      </c>
      <c r="BN6" s="29">
        <f t="shared" si="8"/>
        <v>1.79</v>
      </c>
      <c r="BO6" s="30">
        <f t="shared" si="9"/>
        <v>2</v>
      </c>
      <c r="BP6" s="30">
        <f t="shared" si="10"/>
        <v>1</v>
      </c>
      <c r="BQ6" s="31">
        <f>IF(BP6="","",IF(ISNA(BP6),"",BN6*BP6))</f>
        <v>1.79</v>
      </c>
    </row>
    <row r="7" spans="1:69" ht="16.5" customHeight="1" x14ac:dyDescent="0.25">
      <c r="A7" s="190">
        <v>3</v>
      </c>
      <c r="B7" s="190"/>
      <c r="C7" s="191">
        <v>1</v>
      </c>
      <c r="D7" s="192"/>
      <c r="E7" s="140"/>
      <c r="F7" s="141"/>
      <c r="G7" s="142" t="e">
        <f>#REF!</f>
        <v>#REF!</v>
      </c>
      <c r="H7" s="142"/>
      <c r="I7" s="142"/>
      <c r="J7" s="143"/>
      <c r="K7" s="193">
        <f t="shared" si="11"/>
        <v>41367</v>
      </c>
      <c r="L7" s="137"/>
      <c r="M7" s="137"/>
      <c r="N7" s="137"/>
      <c r="O7" s="137"/>
      <c r="P7" s="137"/>
      <c r="Q7" s="122" t="str">
        <f t="shared" si="0"/>
        <v>AT00000493368</v>
      </c>
      <c r="R7" s="122"/>
      <c r="S7" s="122"/>
      <c r="T7" s="122"/>
      <c r="U7" s="122"/>
      <c r="V7" s="123" t="str">
        <f t="shared" si="1"/>
        <v>Couvercle déflecteur</v>
      </c>
      <c r="W7" s="124"/>
      <c r="X7" s="124"/>
      <c r="Y7" s="124"/>
      <c r="Z7" s="124"/>
      <c r="AA7" s="124"/>
      <c r="AB7" s="124"/>
      <c r="AC7" s="124"/>
      <c r="AE7" s="130">
        <f>IF($A$7="","",$A$7)</f>
        <v>3</v>
      </c>
      <c r="AF7" s="130"/>
      <c r="AG7" s="131">
        <f>IF($C$7="","",$C$7)</f>
        <v>1</v>
      </c>
      <c r="AH7" s="132"/>
      <c r="AI7" s="140"/>
      <c r="AJ7" s="141"/>
      <c r="AK7" s="142" t="e">
        <f t="shared" si="2"/>
        <v>#REF!</v>
      </c>
      <c r="AL7" s="142"/>
      <c r="AM7" s="142"/>
      <c r="AN7" s="143"/>
      <c r="AO7" s="137">
        <f t="shared" si="12"/>
        <v>41367</v>
      </c>
      <c r="AP7" s="137"/>
      <c r="AQ7" s="137"/>
      <c r="AR7" s="137"/>
      <c r="AS7" s="137"/>
      <c r="AT7" s="137"/>
      <c r="AU7" s="122" t="str">
        <f t="shared" si="3"/>
        <v>AT00000493368</v>
      </c>
      <c r="AV7" s="122"/>
      <c r="AW7" s="122"/>
      <c r="AX7" s="122"/>
      <c r="AY7" s="122"/>
      <c r="AZ7" s="123" t="str">
        <f t="shared" si="4"/>
        <v>Couvercle déflecteur</v>
      </c>
      <c r="BA7" s="124"/>
      <c r="BB7" s="124"/>
      <c r="BC7" s="124"/>
      <c r="BD7" s="124"/>
      <c r="BE7" s="124"/>
      <c r="BF7" s="124"/>
      <c r="BG7" s="124"/>
      <c r="BH7" s="25"/>
      <c r="BI7" s="26">
        <v>3</v>
      </c>
      <c r="BJ7" s="27" t="s">
        <v>10</v>
      </c>
      <c r="BK7" s="28">
        <f t="shared" si="5"/>
        <v>41367</v>
      </c>
      <c r="BL7" s="28" t="str">
        <f t="shared" si="6"/>
        <v>AT00000493368</v>
      </c>
      <c r="BM7" s="28" t="str">
        <f t="shared" si="7"/>
        <v>Couvercle déflecteur</v>
      </c>
      <c r="BN7" s="29">
        <f t="shared" si="8"/>
        <v>0.8</v>
      </c>
      <c r="BO7" s="30">
        <f t="shared" si="9"/>
        <v>3</v>
      </c>
      <c r="BP7" s="30">
        <f t="shared" si="10"/>
        <v>1</v>
      </c>
      <c r="BQ7" s="31">
        <f>IF(BP7="","",IF(ISNA(BP7),"",BN7*BP7))</f>
        <v>0.8</v>
      </c>
    </row>
    <row r="8" spans="1:69" ht="16.5" customHeight="1" x14ac:dyDescent="0.25">
      <c r="A8" s="190">
        <v>4</v>
      </c>
      <c r="B8" s="190"/>
      <c r="C8" s="191">
        <v>1</v>
      </c>
      <c r="D8" s="192"/>
      <c r="E8" s="140"/>
      <c r="F8" s="141"/>
      <c r="G8" s="142" t="e">
        <f>#REF!</f>
        <v>#REF!</v>
      </c>
      <c r="H8" s="142"/>
      <c r="I8" s="142"/>
      <c r="J8" s="143"/>
      <c r="K8" s="193">
        <f t="shared" si="11"/>
        <v>41368</v>
      </c>
      <c r="L8" s="137"/>
      <c r="M8" s="137"/>
      <c r="N8" s="137"/>
      <c r="O8" s="137"/>
      <c r="P8" s="137"/>
      <c r="Q8" s="122" t="str">
        <f t="shared" si="0"/>
        <v>AT00000520342</v>
      </c>
      <c r="R8" s="122"/>
      <c r="S8" s="122"/>
      <c r="T8" s="122"/>
      <c r="U8" s="122"/>
      <c r="V8" s="123" t="str">
        <f t="shared" si="1"/>
        <v>Déflecteur</v>
      </c>
      <c r="W8" s="124"/>
      <c r="X8" s="124"/>
      <c r="Y8" s="124"/>
      <c r="Z8" s="124"/>
      <c r="AA8" s="124"/>
      <c r="AB8" s="124"/>
      <c r="AC8" s="124"/>
      <c r="AE8" s="130">
        <f>IF($A$8="","",$A$8)</f>
        <v>4</v>
      </c>
      <c r="AF8" s="130"/>
      <c r="AG8" s="131">
        <f>IF($C$8="","",$C$8)</f>
        <v>1</v>
      </c>
      <c r="AH8" s="132"/>
      <c r="AI8" s="140"/>
      <c r="AJ8" s="141"/>
      <c r="AK8" s="142" t="e">
        <f t="shared" si="2"/>
        <v>#REF!</v>
      </c>
      <c r="AL8" s="142"/>
      <c r="AM8" s="142"/>
      <c r="AN8" s="143"/>
      <c r="AO8" s="137">
        <f t="shared" si="12"/>
        <v>41368</v>
      </c>
      <c r="AP8" s="137"/>
      <c r="AQ8" s="137"/>
      <c r="AR8" s="137"/>
      <c r="AS8" s="137"/>
      <c r="AT8" s="137"/>
      <c r="AU8" s="122" t="str">
        <f t="shared" si="3"/>
        <v>AT00000520342</v>
      </c>
      <c r="AV8" s="122"/>
      <c r="AW8" s="122"/>
      <c r="AX8" s="122"/>
      <c r="AY8" s="122"/>
      <c r="AZ8" s="123" t="str">
        <f t="shared" si="4"/>
        <v>Déflecteur</v>
      </c>
      <c r="BA8" s="124"/>
      <c r="BB8" s="124"/>
      <c r="BC8" s="124"/>
      <c r="BD8" s="124"/>
      <c r="BE8" s="124"/>
      <c r="BF8" s="124"/>
      <c r="BG8" s="124"/>
      <c r="BH8" s="25"/>
      <c r="BI8" s="26">
        <v>4</v>
      </c>
      <c r="BJ8" s="27" t="s">
        <v>11</v>
      </c>
      <c r="BK8" s="28">
        <f t="shared" si="5"/>
        <v>41368</v>
      </c>
      <c r="BL8" s="28" t="str">
        <f t="shared" si="6"/>
        <v>AT00000520342</v>
      </c>
      <c r="BM8" s="28" t="str">
        <f t="shared" si="7"/>
        <v>Déflecteur</v>
      </c>
      <c r="BN8" s="29">
        <f t="shared" si="8"/>
        <v>1.0049999999999999</v>
      </c>
      <c r="BO8" s="30">
        <f t="shared" si="9"/>
        <v>4</v>
      </c>
      <c r="BP8" s="30">
        <f t="shared" si="10"/>
        <v>1</v>
      </c>
      <c r="BQ8" s="31">
        <f t="shared" ref="BQ8:BQ24" si="13">IF(BP8="","",IF(ISNA(BP8),"",BN8*BP8))</f>
        <v>1.0049999999999999</v>
      </c>
    </row>
    <row r="9" spans="1:69" ht="16.5" customHeight="1" x14ac:dyDescent="0.25">
      <c r="A9" s="190">
        <v>6</v>
      </c>
      <c r="B9" s="190"/>
      <c r="C9" s="191">
        <v>1</v>
      </c>
      <c r="D9" s="192"/>
      <c r="E9" s="140"/>
      <c r="F9" s="141"/>
      <c r="G9" s="142" t="e">
        <f>#REF!</f>
        <v>#REF!</v>
      </c>
      <c r="H9" s="142"/>
      <c r="I9" s="142"/>
      <c r="J9" s="143"/>
      <c r="K9" s="193">
        <f t="shared" si="11"/>
        <v>41372</v>
      </c>
      <c r="L9" s="137"/>
      <c r="M9" s="137"/>
      <c r="N9" s="137"/>
      <c r="O9" s="137"/>
      <c r="P9" s="137"/>
      <c r="Q9" s="122" t="str">
        <f t="shared" si="0"/>
        <v>AT00000509692</v>
      </c>
      <c r="R9" s="122"/>
      <c r="S9" s="122"/>
      <c r="T9" s="122"/>
      <c r="U9" s="122"/>
      <c r="V9" s="123" t="str">
        <f t="shared" si="1"/>
        <v>Déflecteur</v>
      </c>
      <c r="W9" s="124"/>
      <c r="X9" s="124"/>
      <c r="Y9" s="124"/>
      <c r="Z9" s="124"/>
      <c r="AA9" s="124"/>
      <c r="AB9" s="124"/>
      <c r="AC9" s="124"/>
      <c r="AE9" s="130">
        <f>IF($A$9="","",$A$9)</f>
        <v>6</v>
      </c>
      <c r="AF9" s="130"/>
      <c r="AG9" s="131">
        <f>IF($C$9="","",$C$9)</f>
        <v>1</v>
      </c>
      <c r="AH9" s="132"/>
      <c r="AI9" s="140"/>
      <c r="AJ9" s="141"/>
      <c r="AK9" s="142" t="e">
        <f t="shared" si="2"/>
        <v>#REF!</v>
      </c>
      <c r="AL9" s="142"/>
      <c r="AM9" s="142"/>
      <c r="AN9" s="143"/>
      <c r="AO9" s="137">
        <f t="shared" si="12"/>
        <v>41372</v>
      </c>
      <c r="AP9" s="137"/>
      <c r="AQ9" s="137"/>
      <c r="AR9" s="137"/>
      <c r="AS9" s="137"/>
      <c r="AT9" s="137"/>
      <c r="AU9" s="122" t="str">
        <f t="shared" si="3"/>
        <v>AT00000509692</v>
      </c>
      <c r="AV9" s="122"/>
      <c r="AW9" s="122"/>
      <c r="AX9" s="122"/>
      <c r="AY9" s="122"/>
      <c r="AZ9" s="123" t="str">
        <f t="shared" si="4"/>
        <v>Déflecteur</v>
      </c>
      <c r="BA9" s="124"/>
      <c r="BB9" s="124"/>
      <c r="BC9" s="124"/>
      <c r="BD9" s="124"/>
      <c r="BE9" s="124"/>
      <c r="BF9" s="124"/>
      <c r="BG9" s="124"/>
      <c r="BH9" s="25"/>
      <c r="BI9" s="26">
        <v>5</v>
      </c>
      <c r="BJ9" s="27"/>
      <c r="BK9" s="28" t="str">
        <f t="shared" si="5"/>
        <v/>
      </c>
      <c r="BL9" s="28" t="str">
        <f t="shared" si="6"/>
        <v/>
      </c>
      <c r="BM9" s="28" t="str">
        <f t="shared" si="7"/>
        <v/>
      </c>
      <c r="BN9" s="29" t="str">
        <f t="shared" si="8"/>
        <v/>
      </c>
      <c r="BO9" s="30" t="str">
        <f t="shared" si="9"/>
        <v/>
      </c>
      <c r="BP9" s="30" t="str">
        <f t="shared" si="10"/>
        <v/>
      </c>
      <c r="BQ9" s="31" t="str">
        <f t="shared" si="13"/>
        <v/>
      </c>
    </row>
    <row r="10" spans="1:69" ht="16.5" customHeight="1" x14ac:dyDescent="0.25">
      <c r="A10" s="190">
        <v>7</v>
      </c>
      <c r="B10" s="190"/>
      <c r="C10" s="191">
        <v>1</v>
      </c>
      <c r="D10" s="192"/>
      <c r="E10" s="140"/>
      <c r="F10" s="141"/>
      <c r="G10" s="142" t="e">
        <f>#REF!</f>
        <v>#REF!</v>
      </c>
      <c r="H10" s="142"/>
      <c r="I10" s="142"/>
      <c r="J10" s="143"/>
      <c r="K10" s="193">
        <f t="shared" si="11"/>
        <v>41373</v>
      </c>
      <c r="L10" s="137"/>
      <c r="M10" s="137"/>
      <c r="N10" s="137"/>
      <c r="O10" s="137"/>
      <c r="P10" s="137"/>
      <c r="Q10" s="122" t="str">
        <f t="shared" si="0"/>
        <v>AT00000509701</v>
      </c>
      <c r="R10" s="122"/>
      <c r="S10" s="122"/>
      <c r="T10" s="122"/>
      <c r="U10" s="122"/>
      <c r="V10" s="123" t="str">
        <f t="shared" si="1"/>
        <v>Déflecteur</v>
      </c>
      <c r="W10" s="124"/>
      <c r="X10" s="124"/>
      <c r="Y10" s="124"/>
      <c r="Z10" s="124"/>
      <c r="AA10" s="124"/>
      <c r="AB10" s="124"/>
      <c r="AC10" s="124"/>
      <c r="AE10" s="130">
        <f>IF($A$10="","",$A$10)</f>
        <v>7</v>
      </c>
      <c r="AF10" s="130"/>
      <c r="AG10" s="131">
        <f>IF($C$10="","",$C$10)</f>
        <v>1</v>
      </c>
      <c r="AH10" s="132"/>
      <c r="AI10" s="140"/>
      <c r="AJ10" s="141"/>
      <c r="AK10" s="142" t="e">
        <f t="shared" si="2"/>
        <v>#REF!</v>
      </c>
      <c r="AL10" s="142"/>
      <c r="AM10" s="142"/>
      <c r="AN10" s="143"/>
      <c r="AO10" s="137">
        <f t="shared" si="12"/>
        <v>41373</v>
      </c>
      <c r="AP10" s="137"/>
      <c r="AQ10" s="137"/>
      <c r="AR10" s="137"/>
      <c r="AS10" s="137"/>
      <c r="AT10" s="137"/>
      <c r="AU10" s="122" t="str">
        <f t="shared" si="3"/>
        <v>AT00000509701</v>
      </c>
      <c r="AV10" s="122"/>
      <c r="AW10" s="122"/>
      <c r="AX10" s="122"/>
      <c r="AY10" s="122"/>
      <c r="AZ10" s="123" t="str">
        <f t="shared" si="4"/>
        <v>Déflecteur</v>
      </c>
      <c r="BA10" s="124"/>
      <c r="BB10" s="124"/>
      <c r="BC10" s="124"/>
      <c r="BD10" s="124"/>
      <c r="BE10" s="124"/>
      <c r="BF10" s="124"/>
      <c r="BG10" s="124"/>
      <c r="BH10" s="25"/>
      <c r="BI10" s="26">
        <v>6</v>
      </c>
      <c r="BJ10" s="27" t="s">
        <v>13</v>
      </c>
      <c r="BK10" s="28">
        <f t="shared" si="5"/>
        <v>41372</v>
      </c>
      <c r="BL10" s="28" t="str">
        <f t="shared" si="6"/>
        <v>AT00000509692</v>
      </c>
      <c r="BM10" s="28" t="str">
        <f t="shared" si="7"/>
        <v>Déflecteur</v>
      </c>
      <c r="BN10" s="29">
        <f t="shared" si="8"/>
        <v>1.345</v>
      </c>
      <c r="BO10" s="30">
        <f t="shared" si="9"/>
        <v>6</v>
      </c>
      <c r="BP10" s="30">
        <f t="shared" si="10"/>
        <v>1</v>
      </c>
      <c r="BQ10" s="31">
        <f t="shared" si="13"/>
        <v>1.345</v>
      </c>
    </row>
    <row r="11" spans="1:69" ht="16.5" customHeight="1" x14ac:dyDescent="0.25">
      <c r="A11" s="190"/>
      <c r="B11" s="190"/>
      <c r="C11" s="191"/>
      <c r="D11" s="192"/>
      <c r="E11" s="140"/>
      <c r="F11" s="141"/>
      <c r="G11" s="142"/>
      <c r="H11" s="142"/>
      <c r="I11" s="142"/>
      <c r="J11" s="143"/>
      <c r="K11" s="193" t="str">
        <f t="shared" si="11"/>
        <v/>
      </c>
      <c r="L11" s="137"/>
      <c r="M11" s="137"/>
      <c r="N11" s="137"/>
      <c r="O11" s="137"/>
      <c r="P11" s="137"/>
      <c r="Q11" s="122" t="str">
        <f t="shared" si="0"/>
        <v/>
      </c>
      <c r="R11" s="122"/>
      <c r="S11" s="122"/>
      <c r="T11" s="122"/>
      <c r="U11" s="122"/>
      <c r="V11" s="123" t="str">
        <f t="shared" si="1"/>
        <v/>
      </c>
      <c r="W11" s="124"/>
      <c r="X11" s="124"/>
      <c r="Y11" s="124"/>
      <c r="Z11" s="124"/>
      <c r="AA11" s="124"/>
      <c r="AB11" s="124"/>
      <c r="AC11" s="124"/>
      <c r="AE11" s="130" t="str">
        <f>IF($A$11="","",$A$11)</f>
        <v/>
      </c>
      <c r="AF11" s="130"/>
      <c r="AG11" s="131" t="str">
        <f>IF($C$11="","",$C$11)</f>
        <v/>
      </c>
      <c r="AH11" s="132"/>
      <c r="AI11" s="140"/>
      <c r="AJ11" s="141"/>
      <c r="AK11" s="142">
        <f t="shared" si="2"/>
        <v>0</v>
      </c>
      <c r="AL11" s="142"/>
      <c r="AM11" s="142"/>
      <c r="AN11" s="143"/>
      <c r="AO11" s="137" t="str">
        <f t="shared" si="12"/>
        <v/>
      </c>
      <c r="AP11" s="137"/>
      <c r="AQ11" s="137"/>
      <c r="AR11" s="137"/>
      <c r="AS11" s="137"/>
      <c r="AT11" s="137"/>
      <c r="AU11" s="122" t="str">
        <f t="shared" si="3"/>
        <v/>
      </c>
      <c r="AV11" s="122"/>
      <c r="AW11" s="122"/>
      <c r="AX11" s="122"/>
      <c r="AY11" s="122"/>
      <c r="AZ11" s="123" t="str">
        <f t="shared" si="4"/>
        <v/>
      </c>
      <c r="BA11" s="124"/>
      <c r="BB11" s="124"/>
      <c r="BC11" s="124"/>
      <c r="BD11" s="124"/>
      <c r="BE11" s="124"/>
      <c r="BF11" s="124"/>
      <c r="BG11" s="124"/>
      <c r="BH11" s="25"/>
      <c r="BI11" s="26">
        <v>7</v>
      </c>
      <c r="BJ11" s="27" t="s">
        <v>14</v>
      </c>
      <c r="BK11" s="28">
        <f t="shared" si="5"/>
        <v>41373</v>
      </c>
      <c r="BL11" s="28" t="str">
        <f t="shared" si="6"/>
        <v>AT00000509701</v>
      </c>
      <c r="BM11" s="28" t="str">
        <f t="shared" si="7"/>
        <v>Déflecteur</v>
      </c>
      <c r="BN11" s="29">
        <f t="shared" si="8"/>
        <v>1.2</v>
      </c>
      <c r="BO11" s="30">
        <f t="shared" si="9"/>
        <v>7</v>
      </c>
      <c r="BP11" s="30">
        <f t="shared" si="10"/>
        <v>1</v>
      </c>
      <c r="BQ11" s="31">
        <f t="shared" si="13"/>
        <v>1.2</v>
      </c>
    </row>
    <row r="12" spans="1:69" ht="16.5" customHeight="1" x14ac:dyDescent="0.25">
      <c r="A12" s="190"/>
      <c r="B12" s="190"/>
      <c r="C12" s="191"/>
      <c r="D12" s="192"/>
      <c r="E12" s="140"/>
      <c r="F12" s="141"/>
      <c r="G12" s="142"/>
      <c r="H12" s="142"/>
      <c r="I12" s="142"/>
      <c r="J12" s="143"/>
      <c r="K12" s="193" t="str">
        <f t="shared" si="11"/>
        <v/>
      </c>
      <c r="L12" s="137"/>
      <c r="M12" s="137"/>
      <c r="N12" s="137"/>
      <c r="O12" s="137"/>
      <c r="P12" s="137"/>
      <c r="Q12" s="122" t="str">
        <f t="shared" si="0"/>
        <v/>
      </c>
      <c r="R12" s="122"/>
      <c r="S12" s="122"/>
      <c r="T12" s="122"/>
      <c r="U12" s="122"/>
      <c r="V12" s="123" t="str">
        <f t="shared" si="1"/>
        <v/>
      </c>
      <c r="W12" s="124"/>
      <c r="X12" s="124"/>
      <c r="Y12" s="124"/>
      <c r="Z12" s="124"/>
      <c r="AA12" s="124"/>
      <c r="AB12" s="124"/>
      <c r="AC12" s="124"/>
      <c r="AE12" s="130" t="str">
        <f>IF($A$12="","",$A$12)</f>
        <v/>
      </c>
      <c r="AF12" s="130"/>
      <c r="AG12" s="131" t="str">
        <f>IF($C$12="","",$C$12)</f>
        <v/>
      </c>
      <c r="AH12" s="132"/>
      <c r="AI12" s="140"/>
      <c r="AJ12" s="141"/>
      <c r="AK12" s="142">
        <f t="shared" si="2"/>
        <v>0</v>
      </c>
      <c r="AL12" s="142"/>
      <c r="AM12" s="142"/>
      <c r="AN12" s="143"/>
      <c r="AO12" s="137" t="str">
        <f t="shared" si="12"/>
        <v/>
      </c>
      <c r="AP12" s="137"/>
      <c r="AQ12" s="137"/>
      <c r="AR12" s="137"/>
      <c r="AS12" s="137"/>
      <c r="AT12" s="137"/>
      <c r="AU12" s="122" t="str">
        <f t="shared" si="3"/>
        <v/>
      </c>
      <c r="AV12" s="122"/>
      <c r="AW12" s="122"/>
      <c r="AX12" s="122"/>
      <c r="AY12" s="122"/>
      <c r="AZ12" s="123" t="str">
        <f t="shared" si="4"/>
        <v/>
      </c>
      <c r="BA12" s="124"/>
      <c r="BB12" s="124"/>
      <c r="BC12" s="124"/>
      <c r="BD12" s="124"/>
      <c r="BE12" s="124"/>
      <c r="BF12" s="124"/>
      <c r="BG12" s="124"/>
      <c r="BH12" s="25"/>
      <c r="BI12" s="26">
        <v>8</v>
      </c>
      <c r="BJ12" s="27"/>
      <c r="BK12" s="28" t="str">
        <f t="shared" si="5"/>
        <v/>
      </c>
      <c r="BL12" s="28" t="str">
        <f t="shared" si="6"/>
        <v/>
      </c>
      <c r="BM12" s="28" t="str">
        <f t="shared" si="7"/>
        <v/>
      </c>
      <c r="BN12" s="29" t="str">
        <f t="shared" si="8"/>
        <v/>
      </c>
      <c r="BO12" s="30" t="str">
        <f t="shared" si="9"/>
        <v/>
      </c>
      <c r="BP12" s="30" t="str">
        <f t="shared" si="10"/>
        <v/>
      </c>
      <c r="BQ12" s="31" t="str">
        <f t="shared" si="13"/>
        <v/>
      </c>
    </row>
    <row r="13" spans="1:69" ht="16.5" customHeight="1" thickBot="1" x14ac:dyDescent="0.3">
      <c r="A13" s="184"/>
      <c r="B13" s="184"/>
      <c r="C13" s="185"/>
      <c r="D13" s="186"/>
      <c r="E13" s="133"/>
      <c r="F13" s="134"/>
      <c r="G13" s="135"/>
      <c r="H13" s="135"/>
      <c r="I13" s="135"/>
      <c r="J13" s="136"/>
      <c r="K13" s="187" t="str">
        <f t="shared" si="11"/>
        <v/>
      </c>
      <c r="L13" s="188"/>
      <c r="M13" s="188"/>
      <c r="N13" s="188"/>
      <c r="O13" s="188"/>
      <c r="P13" s="188"/>
      <c r="Q13" s="189" t="str">
        <f t="shared" si="0"/>
        <v/>
      </c>
      <c r="R13" s="189"/>
      <c r="S13" s="189"/>
      <c r="T13" s="189"/>
      <c r="U13" s="189"/>
      <c r="V13" s="182" t="str">
        <f t="shared" si="1"/>
        <v/>
      </c>
      <c r="W13" s="183"/>
      <c r="X13" s="183"/>
      <c r="Y13" s="183"/>
      <c r="Z13" s="183"/>
      <c r="AA13" s="183"/>
      <c r="AB13" s="183"/>
      <c r="AC13" s="183"/>
      <c r="AE13" s="130" t="str">
        <f>IF($A$13="","",$A$13)</f>
        <v/>
      </c>
      <c r="AF13" s="130"/>
      <c r="AG13" s="131" t="str">
        <f>IF($C$13="","",$C$13)</f>
        <v/>
      </c>
      <c r="AH13" s="132"/>
      <c r="AI13" s="133"/>
      <c r="AJ13" s="134"/>
      <c r="AK13" s="135">
        <f t="shared" si="2"/>
        <v>0</v>
      </c>
      <c r="AL13" s="135"/>
      <c r="AM13" s="135"/>
      <c r="AN13" s="136"/>
      <c r="AO13" s="137" t="str">
        <f t="shared" si="12"/>
        <v/>
      </c>
      <c r="AP13" s="137"/>
      <c r="AQ13" s="137"/>
      <c r="AR13" s="137"/>
      <c r="AS13" s="137"/>
      <c r="AT13" s="137"/>
      <c r="AU13" s="122" t="str">
        <f t="shared" si="3"/>
        <v/>
      </c>
      <c r="AV13" s="122"/>
      <c r="AW13" s="122"/>
      <c r="AX13" s="122"/>
      <c r="AY13" s="122"/>
      <c r="AZ13" s="123" t="str">
        <f t="shared" si="4"/>
        <v/>
      </c>
      <c r="BA13" s="124"/>
      <c r="BB13" s="124"/>
      <c r="BC13" s="124"/>
      <c r="BD13" s="124"/>
      <c r="BE13" s="124"/>
      <c r="BF13" s="124"/>
      <c r="BG13" s="124"/>
      <c r="BH13" s="25"/>
      <c r="BI13" s="26">
        <v>9</v>
      </c>
      <c r="BJ13" s="27"/>
      <c r="BK13" s="28" t="str">
        <f t="shared" si="5"/>
        <v/>
      </c>
      <c r="BL13" s="28" t="str">
        <f t="shared" si="6"/>
        <v/>
      </c>
      <c r="BM13" s="28" t="str">
        <f t="shared" si="7"/>
        <v/>
      </c>
      <c r="BN13" s="29" t="str">
        <f t="shared" si="8"/>
        <v/>
      </c>
      <c r="BO13" s="30" t="str">
        <f t="shared" si="9"/>
        <v/>
      </c>
      <c r="BP13" s="30" t="str">
        <f t="shared" si="10"/>
        <v/>
      </c>
      <c r="BQ13" s="31" t="str">
        <f t="shared" si="13"/>
        <v/>
      </c>
    </row>
    <row r="14" spans="1:69" ht="27" customHeight="1" thickBot="1" x14ac:dyDescent="0.3">
      <c r="A14" s="125" t="s">
        <v>38</v>
      </c>
      <c r="B14" s="126"/>
      <c r="C14" s="126"/>
      <c r="D14" s="126"/>
      <c r="E14" s="126"/>
      <c r="F14" s="126"/>
      <c r="G14" s="126"/>
      <c r="H14" s="126"/>
      <c r="I14" s="126"/>
      <c r="J14" s="127" t="s">
        <v>39</v>
      </c>
      <c r="K14" s="127"/>
      <c r="L14" s="127"/>
      <c r="M14" s="127"/>
      <c r="N14" s="127"/>
      <c r="O14" s="127"/>
      <c r="P14" s="127"/>
      <c r="Q14" s="127"/>
      <c r="R14" s="127"/>
      <c r="S14" s="32"/>
      <c r="T14" s="32"/>
      <c r="U14" s="33" t="s">
        <v>40</v>
      </c>
      <c r="V14" s="128" t="s">
        <v>41</v>
      </c>
      <c r="W14" s="128"/>
      <c r="X14" s="128"/>
      <c r="Y14" s="128"/>
      <c r="Z14" s="128"/>
      <c r="AA14" s="128"/>
      <c r="AB14" s="128"/>
      <c r="AC14" s="129"/>
      <c r="AE14" s="125" t="s">
        <v>38</v>
      </c>
      <c r="AF14" s="126"/>
      <c r="AG14" s="126"/>
      <c r="AH14" s="126"/>
      <c r="AI14" s="126"/>
      <c r="AJ14" s="126"/>
      <c r="AK14" s="126"/>
      <c r="AL14" s="126"/>
      <c r="AM14" s="126"/>
      <c r="AN14" s="127" t="str">
        <f>IF($J$14="","",$J$14)</f>
        <v>Thibaud</v>
      </c>
      <c r="AO14" s="127"/>
      <c r="AP14" s="127"/>
      <c r="AQ14" s="127"/>
      <c r="AR14" s="127"/>
      <c r="AS14" s="127"/>
      <c r="AT14" s="127"/>
      <c r="AU14" s="127"/>
      <c r="AV14" s="127"/>
      <c r="AW14" s="32"/>
      <c r="AX14" s="32"/>
      <c r="AY14" s="33" t="s">
        <v>40</v>
      </c>
      <c r="AZ14" s="128" t="str">
        <f>IF($V$14="","",$V$14)</f>
        <v>16/09/2024</v>
      </c>
      <c r="BA14" s="128"/>
      <c r="BB14" s="128"/>
      <c r="BC14" s="128"/>
      <c r="BD14" s="128"/>
      <c r="BE14" s="128"/>
      <c r="BF14" s="128"/>
      <c r="BG14" s="129"/>
      <c r="BH14" s="34"/>
      <c r="BI14" s="26">
        <v>10</v>
      </c>
      <c r="BJ14" s="27"/>
      <c r="BK14" s="28" t="str">
        <f t="shared" si="5"/>
        <v/>
      </c>
      <c r="BL14" s="28" t="str">
        <f t="shared" si="6"/>
        <v/>
      </c>
      <c r="BM14" s="28" t="str">
        <f t="shared" si="7"/>
        <v/>
      </c>
      <c r="BN14" s="29" t="str">
        <f t="shared" si="8"/>
        <v/>
      </c>
      <c r="BO14" s="30" t="str">
        <f t="shared" si="9"/>
        <v/>
      </c>
      <c r="BP14" s="30" t="str">
        <f t="shared" si="10"/>
        <v/>
      </c>
      <c r="BQ14" s="31" t="str">
        <f>IF(BP14="","",IF(ISNA(BP14),"",BN14*BP14))</f>
        <v/>
      </c>
    </row>
    <row r="15" spans="1:69" ht="18.75" customHeight="1" x14ac:dyDescent="0.25">
      <c r="BI15" s="26">
        <v>11</v>
      </c>
      <c r="BJ15" s="27"/>
      <c r="BK15" s="28" t="str">
        <f t="shared" si="5"/>
        <v/>
      </c>
      <c r="BL15" s="28" t="str">
        <f t="shared" si="6"/>
        <v/>
      </c>
      <c r="BM15" s="28" t="str">
        <f t="shared" si="7"/>
        <v/>
      </c>
      <c r="BN15" s="29" t="str">
        <f t="shared" si="8"/>
        <v/>
      </c>
      <c r="BO15" s="30" t="str">
        <f t="shared" si="9"/>
        <v/>
      </c>
      <c r="BP15" s="30" t="str">
        <f t="shared" si="10"/>
        <v/>
      </c>
      <c r="BQ15" s="31" t="str">
        <f t="shared" si="13"/>
        <v/>
      </c>
    </row>
    <row r="16" spans="1:69" ht="34.5" customHeight="1" x14ac:dyDescent="0.25">
      <c r="A16" s="179"/>
      <c r="B16" s="180"/>
      <c r="C16" s="180"/>
      <c r="D16" s="180"/>
      <c r="E16" s="180"/>
      <c r="F16" s="181"/>
      <c r="G16" s="162" t="s">
        <v>18</v>
      </c>
      <c r="H16" s="163"/>
      <c r="I16" s="163"/>
      <c r="J16" s="163"/>
      <c r="K16" s="163"/>
      <c r="L16" s="163"/>
      <c r="M16" s="163"/>
      <c r="N16" s="164" t="s">
        <v>19</v>
      </c>
      <c r="O16" s="165"/>
      <c r="P16" s="165"/>
      <c r="Q16" s="165"/>
      <c r="R16" s="165"/>
      <c r="S16" s="165"/>
      <c r="T16" s="165"/>
      <c r="U16" s="166"/>
      <c r="V16" s="167" t="s">
        <v>20</v>
      </c>
      <c r="W16" s="168"/>
      <c r="X16" s="168"/>
      <c r="Y16" s="168"/>
      <c r="Z16" s="169" t="str">
        <f>IF($Z$1="","",$Z$1)</f>
        <v>1 / 2</v>
      </c>
      <c r="AA16" s="169"/>
      <c r="AB16" s="169"/>
      <c r="AC16" s="170"/>
      <c r="AE16" s="179"/>
      <c r="AF16" s="180"/>
      <c r="AG16" s="180"/>
      <c r="AH16" s="180"/>
      <c r="AI16" s="180"/>
      <c r="AJ16" s="181"/>
      <c r="AK16" s="162" t="s">
        <v>18</v>
      </c>
      <c r="AL16" s="163"/>
      <c r="AM16" s="163"/>
      <c r="AN16" s="163"/>
      <c r="AO16" s="163"/>
      <c r="AP16" s="163"/>
      <c r="AQ16" s="163"/>
      <c r="AR16" s="164" t="s">
        <v>19</v>
      </c>
      <c r="AS16" s="165"/>
      <c r="AT16" s="165"/>
      <c r="AU16" s="165"/>
      <c r="AV16" s="165"/>
      <c r="AW16" s="165"/>
      <c r="AX16" s="165"/>
      <c r="AY16" s="166"/>
      <c r="AZ16" s="167" t="s">
        <v>20</v>
      </c>
      <c r="BA16" s="168"/>
      <c r="BB16" s="168"/>
      <c r="BC16" s="168"/>
      <c r="BD16" s="169" t="str">
        <f>IF($Z$1="","",$Z$1)</f>
        <v>1 / 2</v>
      </c>
      <c r="BE16" s="169"/>
      <c r="BF16" s="169"/>
      <c r="BG16" s="170"/>
      <c r="BH16" s="13"/>
      <c r="BI16" s="26">
        <v>12</v>
      </c>
      <c r="BJ16" s="27"/>
      <c r="BK16" s="28" t="str">
        <f t="shared" si="5"/>
        <v/>
      </c>
      <c r="BL16" s="28" t="str">
        <f t="shared" si="6"/>
        <v/>
      </c>
      <c r="BM16" s="28" t="str">
        <f t="shared" si="7"/>
        <v/>
      </c>
      <c r="BN16" s="29" t="str">
        <f t="shared" si="8"/>
        <v/>
      </c>
      <c r="BO16" s="30" t="str">
        <f t="shared" si="9"/>
        <v/>
      </c>
      <c r="BP16" s="30" t="str">
        <f t="shared" si="10"/>
        <v/>
      </c>
      <c r="BQ16" s="31" t="str">
        <f t="shared" si="13"/>
        <v/>
      </c>
    </row>
    <row r="17" spans="1:69" ht="24.75" customHeight="1" thickBot="1" x14ac:dyDescent="0.3">
      <c r="A17" s="171" t="s">
        <v>21</v>
      </c>
      <c r="B17" s="172"/>
      <c r="C17" s="172"/>
      <c r="D17" s="172"/>
      <c r="E17" s="173" t="str">
        <f>$E$2</f>
        <v>pivoterie "Smart Coradia"</v>
      </c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4"/>
      <c r="V17" s="175" t="s">
        <v>23</v>
      </c>
      <c r="W17" s="176"/>
      <c r="X17" s="176"/>
      <c r="Y17" s="176"/>
      <c r="Z17" s="177">
        <f>$Z$2</f>
        <v>7.29</v>
      </c>
      <c r="AA17" s="177"/>
      <c r="AB17" s="177"/>
      <c r="AC17" s="178"/>
      <c r="AE17" s="171" t="s">
        <v>21</v>
      </c>
      <c r="AF17" s="172"/>
      <c r="AG17" s="172"/>
      <c r="AH17" s="172"/>
      <c r="AI17" s="173" t="str">
        <f>$E$2</f>
        <v>pivoterie "Smart Coradia"</v>
      </c>
      <c r="AJ17" s="173"/>
      <c r="AK17" s="173"/>
      <c r="AL17" s="173"/>
      <c r="AM17" s="173"/>
      <c r="AN17" s="173"/>
      <c r="AO17" s="173"/>
      <c r="AP17" s="173"/>
      <c r="AQ17" s="173"/>
      <c r="AR17" s="173"/>
      <c r="AS17" s="173"/>
      <c r="AT17" s="173"/>
      <c r="AU17" s="173"/>
      <c r="AV17" s="173"/>
      <c r="AW17" s="173"/>
      <c r="AX17" s="173"/>
      <c r="AY17" s="174"/>
      <c r="AZ17" s="175" t="s">
        <v>23</v>
      </c>
      <c r="BA17" s="176"/>
      <c r="BB17" s="176"/>
      <c r="BC17" s="176"/>
      <c r="BD17" s="177">
        <f>$Z$2</f>
        <v>7.29</v>
      </c>
      <c r="BE17" s="177"/>
      <c r="BF17" s="177"/>
      <c r="BG17" s="178"/>
      <c r="BH17" s="15"/>
      <c r="BI17" s="26">
        <v>13</v>
      </c>
      <c r="BJ17" s="27"/>
      <c r="BK17" s="28" t="str">
        <f t="shared" si="5"/>
        <v/>
      </c>
      <c r="BL17" s="28" t="str">
        <f t="shared" si="6"/>
        <v/>
      </c>
      <c r="BM17" s="28" t="str">
        <f t="shared" si="7"/>
        <v/>
      </c>
      <c r="BN17" s="29" t="str">
        <f t="shared" si="8"/>
        <v/>
      </c>
      <c r="BO17" s="30" t="str">
        <f t="shared" si="9"/>
        <v/>
      </c>
      <c r="BP17" s="30" t="str">
        <f t="shared" si="10"/>
        <v/>
      </c>
      <c r="BQ17" s="31" t="str">
        <f t="shared" si="13"/>
        <v/>
      </c>
    </row>
    <row r="18" spans="1:69" ht="24.75" customHeight="1" thickBot="1" x14ac:dyDescent="0.3">
      <c r="A18" s="144" t="s">
        <v>24</v>
      </c>
      <c r="B18" s="145"/>
      <c r="C18" s="145"/>
      <c r="D18" s="145"/>
      <c r="E18" s="146"/>
      <c r="F18" s="146"/>
      <c r="G18" s="147" t="str">
        <f>$G$3</f>
        <v>FMO0000041425</v>
      </c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8"/>
      <c r="V18" s="149" t="s">
        <v>26</v>
      </c>
      <c r="W18" s="150"/>
      <c r="X18" s="150"/>
      <c r="Y18" s="151"/>
      <c r="Z18" s="152"/>
      <c r="AA18" s="153"/>
      <c r="AB18" s="153"/>
      <c r="AC18" s="154"/>
      <c r="AE18" s="144" t="s">
        <v>24</v>
      </c>
      <c r="AF18" s="145"/>
      <c r="AG18" s="145"/>
      <c r="AH18" s="145"/>
      <c r="AI18" s="146"/>
      <c r="AJ18" s="146"/>
      <c r="AK18" s="147" t="str">
        <f>$G$3</f>
        <v>FMO0000041425</v>
      </c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8"/>
      <c r="AZ18" s="149" t="s">
        <v>26</v>
      </c>
      <c r="BA18" s="150"/>
      <c r="BB18" s="150"/>
      <c r="BC18" s="151"/>
      <c r="BD18" s="152"/>
      <c r="BE18" s="153"/>
      <c r="BF18" s="153"/>
      <c r="BG18" s="154"/>
      <c r="BI18" s="26">
        <v>14</v>
      </c>
      <c r="BJ18" s="27"/>
      <c r="BK18" s="28" t="str">
        <f t="shared" si="5"/>
        <v/>
      </c>
      <c r="BL18" s="28" t="str">
        <f t="shared" si="6"/>
        <v/>
      </c>
      <c r="BM18" s="28" t="str">
        <f t="shared" si="7"/>
        <v/>
      </c>
      <c r="BN18" s="29" t="str">
        <f t="shared" si="8"/>
        <v/>
      </c>
      <c r="BO18" s="30" t="str">
        <f t="shared" si="9"/>
        <v/>
      </c>
      <c r="BP18" s="30" t="str">
        <f t="shared" si="10"/>
        <v/>
      </c>
      <c r="BQ18" s="31" t="str">
        <f t="shared" si="13"/>
        <v/>
      </c>
    </row>
    <row r="19" spans="1:69" s="16" customFormat="1" ht="22.5" customHeight="1" x14ac:dyDescent="0.25">
      <c r="A19" s="155" t="s">
        <v>27</v>
      </c>
      <c r="B19" s="155"/>
      <c r="C19" s="156" t="s">
        <v>28</v>
      </c>
      <c r="D19" s="157"/>
      <c r="E19" s="158" t="s">
        <v>29</v>
      </c>
      <c r="F19" s="159"/>
      <c r="G19" s="159"/>
      <c r="H19" s="159"/>
      <c r="I19" s="159"/>
      <c r="J19" s="160"/>
      <c r="K19" s="161" t="s">
        <v>30</v>
      </c>
      <c r="L19" s="161"/>
      <c r="M19" s="161"/>
      <c r="N19" s="161"/>
      <c r="O19" s="161"/>
      <c r="P19" s="161"/>
      <c r="Q19" s="161" t="s">
        <v>31</v>
      </c>
      <c r="R19" s="161"/>
      <c r="S19" s="161"/>
      <c r="T19" s="161"/>
      <c r="U19" s="161"/>
      <c r="V19" s="161" t="s">
        <v>32</v>
      </c>
      <c r="W19" s="161"/>
      <c r="X19" s="161"/>
      <c r="Y19" s="161"/>
      <c r="Z19" s="161"/>
      <c r="AA19" s="161"/>
      <c r="AB19" s="161"/>
      <c r="AC19" s="161"/>
      <c r="AE19" s="155" t="s">
        <v>27</v>
      </c>
      <c r="AF19" s="155"/>
      <c r="AG19" s="156" t="s">
        <v>28</v>
      </c>
      <c r="AH19" s="157"/>
      <c r="AI19" s="158" t="s">
        <v>29</v>
      </c>
      <c r="AJ19" s="159"/>
      <c r="AK19" s="159"/>
      <c r="AL19" s="159"/>
      <c r="AM19" s="159"/>
      <c r="AN19" s="160"/>
      <c r="AO19" s="161" t="s">
        <v>30</v>
      </c>
      <c r="AP19" s="161"/>
      <c r="AQ19" s="161"/>
      <c r="AR19" s="161"/>
      <c r="AS19" s="161"/>
      <c r="AT19" s="161"/>
      <c r="AU19" s="161" t="s">
        <v>31</v>
      </c>
      <c r="AV19" s="161"/>
      <c r="AW19" s="161"/>
      <c r="AX19" s="161"/>
      <c r="AY19" s="161"/>
      <c r="AZ19" s="161" t="s">
        <v>32</v>
      </c>
      <c r="BA19" s="161"/>
      <c r="BB19" s="161"/>
      <c r="BC19" s="161"/>
      <c r="BD19" s="161"/>
      <c r="BE19" s="161"/>
      <c r="BF19" s="161"/>
      <c r="BG19" s="161"/>
      <c r="BH19" s="17"/>
      <c r="BI19" s="26">
        <v>15</v>
      </c>
      <c r="BJ19" s="27"/>
      <c r="BK19" s="28" t="str">
        <f t="shared" si="5"/>
        <v/>
      </c>
      <c r="BL19" s="28" t="str">
        <f t="shared" si="6"/>
        <v/>
      </c>
      <c r="BM19" s="28" t="str">
        <f t="shared" si="7"/>
        <v/>
      </c>
      <c r="BN19" s="29" t="str">
        <f t="shared" si="8"/>
        <v/>
      </c>
      <c r="BO19" s="30" t="str">
        <f t="shared" si="9"/>
        <v/>
      </c>
      <c r="BP19" s="30" t="str">
        <f t="shared" si="10"/>
        <v/>
      </c>
      <c r="BQ19" s="31" t="str">
        <f t="shared" si="13"/>
        <v/>
      </c>
    </row>
    <row r="20" spans="1:69" s="24" customFormat="1" ht="16.5" customHeight="1" x14ac:dyDescent="0.25">
      <c r="A20" s="130">
        <f>IF($A$5="","",$A$5)</f>
        <v>1</v>
      </c>
      <c r="B20" s="130"/>
      <c r="C20" s="131">
        <f>IF($C$5="","",$C$5)</f>
        <v>1</v>
      </c>
      <c r="D20" s="132"/>
      <c r="E20" s="140"/>
      <c r="F20" s="141"/>
      <c r="G20" s="142" t="e">
        <f t="shared" ref="G20:G28" si="14">G5</f>
        <v>#REF!</v>
      </c>
      <c r="H20" s="142"/>
      <c r="I20" s="142"/>
      <c r="J20" s="143"/>
      <c r="K20" s="137">
        <f>IF(A20="","",VLOOKUP(A20,Kit,3))</f>
        <v>41365</v>
      </c>
      <c r="L20" s="137"/>
      <c r="M20" s="137"/>
      <c r="N20" s="137"/>
      <c r="O20" s="137"/>
      <c r="P20" s="137"/>
      <c r="Q20" s="122" t="str">
        <f t="shared" ref="Q20:Q28" si="15">IF(A20="","",VLOOKUP(A20,Kit,4))</f>
        <v>AT00000520327</v>
      </c>
      <c r="R20" s="122"/>
      <c r="S20" s="122"/>
      <c r="T20" s="122"/>
      <c r="U20" s="122"/>
      <c r="V20" s="123" t="str">
        <f t="shared" ref="V20:V28" si="16">IF(A20="","",VLOOKUP(A20,Kit,5))</f>
        <v>Déflecteur</v>
      </c>
      <c r="W20" s="124"/>
      <c r="X20" s="124"/>
      <c r="Y20" s="124"/>
      <c r="Z20" s="124"/>
      <c r="AA20" s="124"/>
      <c r="AB20" s="124"/>
      <c r="AC20" s="124"/>
      <c r="AE20" s="130">
        <f>IF($A$5="","",$A$5)</f>
        <v>1</v>
      </c>
      <c r="AF20" s="130"/>
      <c r="AG20" s="131">
        <f>IF($C$5="","",$C$5)</f>
        <v>1</v>
      </c>
      <c r="AH20" s="132"/>
      <c r="AI20" s="140"/>
      <c r="AJ20" s="141"/>
      <c r="AK20" s="142" t="e">
        <f t="shared" ref="AK20:AK28" si="17">G5</f>
        <v>#REF!</v>
      </c>
      <c r="AL20" s="142"/>
      <c r="AM20" s="142"/>
      <c r="AN20" s="143"/>
      <c r="AO20" s="137">
        <f t="shared" ref="AO20:AO28" si="18">IF(AE20="","",VLOOKUP(AE20,Kit,3))</f>
        <v>41365</v>
      </c>
      <c r="AP20" s="137"/>
      <c r="AQ20" s="137"/>
      <c r="AR20" s="137"/>
      <c r="AS20" s="137"/>
      <c r="AT20" s="137"/>
      <c r="AU20" s="122" t="str">
        <f t="shared" ref="AU20:AU28" si="19">IF(AE20="","",VLOOKUP(AE20,Kit,4))</f>
        <v>AT00000520327</v>
      </c>
      <c r="AV20" s="122"/>
      <c r="AW20" s="122"/>
      <c r="AX20" s="122"/>
      <c r="AY20" s="122"/>
      <c r="AZ20" s="123" t="str">
        <f t="shared" ref="AZ20:AZ28" si="20">IF(AE20="","",VLOOKUP(AE20,Kit,5))</f>
        <v>Déflecteur</v>
      </c>
      <c r="BA20" s="124"/>
      <c r="BB20" s="124"/>
      <c r="BC20" s="124"/>
      <c r="BD20" s="124"/>
      <c r="BE20" s="124"/>
      <c r="BF20" s="124"/>
      <c r="BG20" s="124"/>
      <c r="BH20" s="25"/>
      <c r="BI20" s="26">
        <v>16</v>
      </c>
      <c r="BJ20" s="27"/>
      <c r="BK20" s="28" t="str">
        <f t="shared" si="5"/>
        <v/>
      </c>
      <c r="BL20" s="28" t="str">
        <f t="shared" si="6"/>
        <v/>
      </c>
      <c r="BM20" s="28" t="str">
        <f t="shared" si="7"/>
        <v/>
      </c>
      <c r="BN20" s="29" t="str">
        <f t="shared" si="8"/>
        <v/>
      </c>
      <c r="BO20" s="30" t="str">
        <f t="shared" si="9"/>
        <v/>
      </c>
      <c r="BP20" s="30" t="str">
        <f t="shared" si="10"/>
        <v/>
      </c>
      <c r="BQ20" s="31" t="str">
        <f t="shared" si="13"/>
        <v/>
      </c>
    </row>
    <row r="21" spans="1:69" ht="16.5" customHeight="1" x14ac:dyDescent="0.25">
      <c r="A21" s="130">
        <f>IF($A$6="","",$A$6)</f>
        <v>2</v>
      </c>
      <c r="B21" s="130"/>
      <c r="C21" s="131">
        <f>IF($C$6="","",$C$6)</f>
        <v>1</v>
      </c>
      <c r="D21" s="132"/>
      <c r="E21" s="140"/>
      <c r="F21" s="141"/>
      <c r="G21" s="142" t="e">
        <f t="shared" si="14"/>
        <v>#REF!</v>
      </c>
      <c r="H21" s="142"/>
      <c r="I21" s="142"/>
      <c r="J21" s="143"/>
      <c r="K21" s="137">
        <f t="shared" ref="K21:K28" si="21">IF(A21="","",VLOOKUP(A21,Kit,3))</f>
        <v>41366</v>
      </c>
      <c r="L21" s="137"/>
      <c r="M21" s="137"/>
      <c r="N21" s="137"/>
      <c r="O21" s="137"/>
      <c r="P21" s="137"/>
      <c r="Q21" s="122" t="str">
        <f t="shared" si="15"/>
        <v>AT00000493355</v>
      </c>
      <c r="R21" s="122"/>
      <c r="S21" s="122"/>
      <c r="T21" s="122"/>
      <c r="U21" s="122"/>
      <c r="V21" s="123" t="str">
        <f t="shared" si="16"/>
        <v>Couvercle déflecteur</v>
      </c>
      <c r="W21" s="124"/>
      <c r="X21" s="124"/>
      <c r="Y21" s="124"/>
      <c r="Z21" s="124"/>
      <c r="AA21" s="124"/>
      <c r="AB21" s="124"/>
      <c r="AC21" s="124"/>
      <c r="AE21" s="130">
        <f>IF($A$6="","",$A$6)</f>
        <v>2</v>
      </c>
      <c r="AF21" s="130"/>
      <c r="AG21" s="131">
        <f>IF($C$6="","",$C$6)</f>
        <v>1</v>
      </c>
      <c r="AH21" s="132"/>
      <c r="AI21" s="140"/>
      <c r="AJ21" s="141"/>
      <c r="AK21" s="142" t="e">
        <f t="shared" si="17"/>
        <v>#REF!</v>
      </c>
      <c r="AL21" s="142"/>
      <c r="AM21" s="142"/>
      <c r="AN21" s="143"/>
      <c r="AO21" s="137">
        <f t="shared" si="18"/>
        <v>41366</v>
      </c>
      <c r="AP21" s="137"/>
      <c r="AQ21" s="137"/>
      <c r="AR21" s="137"/>
      <c r="AS21" s="137"/>
      <c r="AT21" s="137"/>
      <c r="AU21" s="122" t="str">
        <f t="shared" si="19"/>
        <v>AT00000493355</v>
      </c>
      <c r="AV21" s="122"/>
      <c r="AW21" s="122"/>
      <c r="AX21" s="122"/>
      <c r="AY21" s="122"/>
      <c r="AZ21" s="123" t="str">
        <f t="shared" si="20"/>
        <v>Couvercle déflecteur</v>
      </c>
      <c r="BA21" s="124"/>
      <c r="BB21" s="124"/>
      <c r="BC21" s="124"/>
      <c r="BD21" s="124"/>
      <c r="BE21" s="124"/>
      <c r="BF21" s="124"/>
      <c r="BG21" s="124"/>
      <c r="BH21" s="25"/>
      <c r="BI21" s="26">
        <v>17</v>
      </c>
      <c r="BJ21" s="27"/>
      <c r="BK21" s="28" t="str">
        <f t="shared" si="5"/>
        <v/>
      </c>
      <c r="BL21" s="28" t="str">
        <f t="shared" si="6"/>
        <v/>
      </c>
      <c r="BM21" s="28" t="str">
        <f t="shared" si="7"/>
        <v/>
      </c>
      <c r="BN21" s="29" t="str">
        <f t="shared" si="8"/>
        <v/>
      </c>
      <c r="BO21" s="30" t="str">
        <f t="shared" si="9"/>
        <v/>
      </c>
      <c r="BP21" s="30" t="str">
        <f t="shared" si="10"/>
        <v/>
      </c>
      <c r="BQ21" s="31" t="str">
        <f t="shared" si="13"/>
        <v/>
      </c>
    </row>
    <row r="22" spans="1:69" ht="16.5" customHeight="1" x14ac:dyDescent="0.25">
      <c r="A22" s="130">
        <f>IF($A$7="","",$A$7)</f>
        <v>3</v>
      </c>
      <c r="B22" s="130"/>
      <c r="C22" s="131">
        <f>IF($C$7="","",$C$7)</f>
        <v>1</v>
      </c>
      <c r="D22" s="132"/>
      <c r="E22" s="140"/>
      <c r="F22" s="141"/>
      <c r="G22" s="142" t="e">
        <f t="shared" si="14"/>
        <v>#REF!</v>
      </c>
      <c r="H22" s="142"/>
      <c r="I22" s="142"/>
      <c r="J22" s="143"/>
      <c r="K22" s="137">
        <f t="shared" si="21"/>
        <v>41367</v>
      </c>
      <c r="L22" s="137"/>
      <c r="M22" s="137"/>
      <c r="N22" s="137"/>
      <c r="O22" s="137"/>
      <c r="P22" s="137"/>
      <c r="Q22" s="122" t="str">
        <f t="shared" si="15"/>
        <v>AT00000493368</v>
      </c>
      <c r="R22" s="122"/>
      <c r="S22" s="122"/>
      <c r="T22" s="122"/>
      <c r="U22" s="122"/>
      <c r="V22" s="123" t="str">
        <f t="shared" si="16"/>
        <v>Couvercle déflecteur</v>
      </c>
      <c r="W22" s="124"/>
      <c r="X22" s="124"/>
      <c r="Y22" s="124"/>
      <c r="Z22" s="124"/>
      <c r="AA22" s="124"/>
      <c r="AB22" s="124"/>
      <c r="AC22" s="124"/>
      <c r="AE22" s="130">
        <f>IF($A$7="","",$A$7)</f>
        <v>3</v>
      </c>
      <c r="AF22" s="130"/>
      <c r="AG22" s="131">
        <f>IF($C$7="","",$C$7)</f>
        <v>1</v>
      </c>
      <c r="AH22" s="132"/>
      <c r="AI22" s="140"/>
      <c r="AJ22" s="141"/>
      <c r="AK22" s="142" t="e">
        <f t="shared" si="17"/>
        <v>#REF!</v>
      </c>
      <c r="AL22" s="142"/>
      <c r="AM22" s="142"/>
      <c r="AN22" s="143"/>
      <c r="AO22" s="137">
        <f t="shared" si="18"/>
        <v>41367</v>
      </c>
      <c r="AP22" s="137"/>
      <c r="AQ22" s="137"/>
      <c r="AR22" s="137"/>
      <c r="AS22" s="137"/>
      <c r="AT22" s="137"/>
      <c r="AU22" s="122" t="str">
        <f t="shared" si="19"/>
        <v>AT00000493368</v>
      </c>
      <c r="AV22" s="122"/>
      <c r="AW22" s="122"/>
      <c r="AX22" s="122"/>
      <c r="AY22" s="122"/>
      <c r="AZ22" s="123" t="str">
        <f t="shared" si="20"/>
        <v>Couvercle déflecteur</v>
      </c>
      <c r="BA22" s="124"/>
      <c r="BB22" s="124"/>
      <c r="BC22" s="124"/>
      <c r="BD22" s="124"/>
      <c r="BE22" s="124"/>
      <c r="BF22" s="124"/>
      <c r="BG22" s="124"/>
      <c r="BH22" s="25"/>
      <c r="BI22" s="26">
        <v>18</v>
      </c>
      <c r="BJ22" s="27"/>
      <c r="BK22" s="28" t="str">
        <f t="shared" si="5"/>
        <v/>
      </c>
      <c r="BL22" s="28" t="str">
        <f t="shared" si="6"/>
        <v/>
      </c>
      <c r="BM22" s="28" t="str">
        <f t="shared" si="7"/>
        <v/>
      </c>
      <c r="BN22" s="29" t="str">
        <f t="shared" si="8"/>
        <v/>
      </c>
      <c r="BO22" s="30" t="str">
        <f t="shared" si="9"/>
        <v/>
      </c>
      <c r="BP22" s="30" t="str">
        <f t="shared" si="10"/>
        <v/>
      </c>
      <c r="BQ22" s="31" t="str">
        <f t="shared" si="13"/>
        <v/>
      </c>
    </row>
    <row r="23" spans="1:69" ht="16.5" customHeight="1" x14ac:dyDescent="0.25">
      <c r="A23" s="130">
        <f>IF($A$8="","",$A$8)</f>
        <v>4</v>
      </c>
      <c r="B23" s="130"/>
      <c r="C23" s="131">
        <f>IF($C$8="","",$C$8)</f>
        <v>1</v>
      </c>
      <c r="D23" s="132"/>
      <c r="E23" s="140"/>
      <c r="F23" s="141"/>
      <c r="G23" s="142" t="e">
        <f t="shared" si="14"/>
        <v>#REF!</v>
      </c>
      <c r="H23" s="142"/>
      <c r="I23" s="142"/>
      <c r="J23" s="143"/>
      <c r="K23" s="137">
        <f t="shared" si="21"/>
        <v>41368</v>
      </c>
      <c r="L23" s="137"/>
      <c r="M23" s="137"/>
      <c r="N23" s="137"/>
      <c r="O23" s="137"/>
      <c r="P23" s="137"/>
      <c r="Q23" s="122" t="str">
        <f t="shared" si="15"/>
        <v>AT00000520342</v>
      </c>
      <c r="R23" s="122"/>
      <c r="S23" s="122"/>
      <c r="T23" s="122"/>
      <c r="U23" s="122"/>
      <c r="V23" s="123" t="str">
        <f t="shared" si="16"/>
        <v>Déflecteur</v>
      </c>
      <c r="W23" s="124"/>
      <c r="X23" s="124"/>
      <c r="Y23" s="124"/>
      <c r="Z23" s="124"/>
      <c r="AA23" s="124"/>
      <c r="AB23" s="124"/>
      <c r="AC23" s="124"/>
      <c r="AE23" s="130">
        <f>IF($A$8="","",$A$8)</f>
        <v>4</v>
      </c>
      <c r="AF23" s="130"/>
      <c r="AG23" s="131">
        <f>IF($C$8="","",$C$8)</f>
        <v>1</v>
      </c>
      <c r="AH23" s="132"/>
      <c r="AI23" s="140"/>
      <c r="AJ23" s="141"/>
      <c r="AK23" s="142" t="e">
        <f t="shared" si="17"/>
        <v>#REF!</v>
      </c>
      <c r="AL23" s="142"/>
      <c r="AM23" s="142"/>
      <c r="AN23" s="143"/>
      <c r="AO23" s="137">
        <f t="shared" si="18"/>
        <v>41368</v>
      </c>
      <c r="AP23" s="137"/>
      <c r="AQ23" s="137"/>
      <c r="AR23" s="137"/>
      <c r="AS23" s="137"/>
      <c r="AT23" s="137"/>
      <c r="AU23" s="122" t="str">
        <f t="shared" si="19"/>
        <v>AT00000520342</v>
      </c>
      <c r="AV23" s="122"/>
      <c r="AW23" s="122"/>
      <c r="AX23" s="122"/>
      <c r="AY23" s="122"/>
      <c r="AZ23" s="123" t="str">
        <f t="shared" si="20"/>
        <v>Déflecteur</v>
      </c>
      <c r="BA23" s="124"/>
      <c r="BB23" s="124"/>
      <c r="BC23" s="124"/>
      <c r="BD23" s="124"/>
      <c r="BE23" s="124"/>
      <c r="BF23" s="124"/>
      <c r="BG23" s="124"/>
      <c r="BH23" s="25"/>
      <c r="BI23" s="26">
        <v>19</v>
      </c>
      <c r="BJ23" s="27"/>
      <c r="BK23" s="28" t="str">
        <f t="shared" si="5"/>
        <v/>
      </c>
      <c r="BL23" s="28" t="str">
        <f t="shared" si="6"/>
        <v/>
      </c>
      <c r="BM23" s="28" t="str">
        <f t="shared" si="7"/>
        <v/>
      </c>
      <c r="BN23" s="29" t="str">
        <f t="shared" si="8"/>
        <v/>
      </c>
      <c r="BO23" s="30" t="str">
        <f t="shared" si="9"/>
        <v/>
      </c>
      <c r="BP23" s="30" t="str">
        <f t="shared" si="10"/>
        <v/>
      </c>
      <c r="BQ23" s="31" t="str">
        <f t="shared" si="13"/>
        <v/>
      </c>
    </row>
    <row r="24" spans="1:69" ht="16.5" customHeight="1" x14ac:dyDescent="0.25">
      <c r="A24" s="130">
        <f>IF($A$9="","",$A$9)</f>
        <v>6</v>
      </c>
      <c r="B24" s="130"/>
      <c r="C24" s="131">
        <f>IF($C$9="","",$C$9)</f>
        <v>1</v>
      </c>
      <c r="D24" s="132"/>
      <c r="E24" s="140"/>
      <c r="F24" s="141"/>
      <c r="G24" s="142" t="e">
        <f t="shared" si="14"/>
        <v>#REF!</v>
      </c>
      <c r="H24" s="142"/>
      <c r="I24" s="142"/>
      <c r="J24" s="143"/>
      <c r="K24" s="137">
        <f t="shared" si="21"/>
        <v>41372</v>
      </c>
      <c r="L24" s="137"/>
      <c r="M24" s="137"/>
      <c r="N24" s="137"/>
      <c r="O24" s="137"/>
      <c r="P24" s="137"/>
      <c r="Q24" s="122" t="str">
        <f t="shared" si="15"/>
        <v>AT00000509692</v>
      </c>
      <c r="R24" s="122"/>
      <c r="S24" s="122"/>
      <c r="T24" s="122"/>
      <c r="U24" s="122"/>
      <c r="V24" s="123" t="str">
        <f t="shared" si="16"/>
        <v>Déflecteur</v>
      </c>
      <c r="W24" s="124"/>
      <c r="X24" s="124"/>
      <c r="Y24" s="124"/>
      <c r="Z24" s="124"/>
      <c r="AA24" s="124"/>
      <c r="AB24" s="124"/>
      <c r="AC24" s="124"/>
      <c r="AE24" s="130">
        <f>IF($A$9="","",$A$9)</f>
        <v>6</v>
      </c>
      <c r="AF24" s="130"/>
      <c r="AG24" s="131">
        <f>IF($C$9="","",$C$9)</f>
        <v>1</v>
      </c>
      <c r="AH24" s="132"/>
      <c r="AI24" s="140"/>
      <c r="AJ24" s="141"/>
      <c r="AK24" s="142" t="e">
        <f t="shared" si="17"/>
        <v>#REF!</v>
      </c>
      <c r="AL24" s="142"/>
      <c r="AM24" s="142"/>
      <c r="AN24" s="143"/>
      <c r="AO24" s="137">
        <f t="shared" si="18"/>
        <v>41372</v>
      </c>
      <c r="AP24" s="137"/>
      <c r="AQ24" s="137"/>
      <c r="AR24" s="137"/>
      <c r="AS24" s="137"/>
      <c r="AT24" s="137"/>
      <c r="AU24" s="122" t="str">
        <f t="shared" si="19"/>
        <v>AT00000509692</v>
      </c>
      <c r="AV24" s="122"/>
      <c r="AW24" s="122"/>
      <c r="AX24" s="122"/>
      <c r="AY24" s="122"/>
      <c r="AZ24" s="123" t="str">
        <f t="shared" si="20"/>
        <v>Déflecteur</v>
      </c>
      <c r="BA24" s="124"/>
      <c r="BB24" s="124"/>
      <c r="BC24" s="124"/>
      <c r="BD24" s="124"/>
      <c r="BE24" s="124"/>
      <c r="BF24" s="124"/>
      <c r="BG24" s="124"/>
      <c r="BH24" s="25"/>
      <c r="BI24" s="26">
        <v>20</v>
      </c>
      <c r="BJ24" s="27"/>
      <c r="BK24" s="28" t="str">
        <f t="shared" si="5"/>
        <v/>
      </c>
      <c r="BL24" s="28" t="str">
        <f t="shared" si="6"/>
        <v/>
      </c>
      <c r="BM24" s="28" t="str">
        <f t="shared" si="7"/>
        <v/>
      </c>
      <c r="BN24" s="29" t="str">
        <f t="shared" si="8"/>
        <v/>
      </c>
      <c r="BO24" s="30" t="str">
        <f t="shared" si="9"/>
        <v/>
      </c>
      <c r="BP24" s="30" t="str">
        <f t="shared" si="10"/>
        <v/>
      </c>
      <c r="BQ24" s="31" t="str">
        <f t="shared" si="13"/>
        <v/>
      </c>
    </row>
    <row r="25" spans="1:69" ht="16.5" customHeight="1" x14ac:dyDescent="0.25">
      <c r="A25" s="130">
        <f>IF($A$10="","",$A$10)</f>
        <v>7</v>
      </c>
      <c r="B25" s="130"/>
      <c r="C25" s="131">
        <f>IF($C$10="","",$C$10)</f>
        <v>1</v>
      </c>
      <c r="D25" s="132"/>
      <c r="E25" s="140"/>
      <c r="F25" s="141"/>
      <c r="G25" s="142" t="e">
        <f t="shared" si="14"/>
        <v>#REF!</v>
      </c>
      <c r="H25" s="142"/>
      <c r="I25" s="142"/>
      <c r="J25" s="143"/>
      <c r="K25" s="137">
        <f t="shared" si="21"/>
        <v>41373</v>
      </c>
      <c r="L25" s="137"/>
      <c r="M25" s="137"/>
      <c r="N25" s="137"/>
      <c r="O25" s="137"/>
      <c r="P25" s="137"/>
      <c r="Q25" s="122" t="str">
        <f t="shared" si="15"/>
        <v>AT00000509701</v>
      </c>
      <c r="R25" s="122"/>
      <c r="S25" s="122"/>
      <c r="T25" s="122"/>
      <c r="U25" s="122"/>
      <c r="V25" s="123" t="str">
        <f t="shared" si="16"/>
        <v>Déflecteur</v>
      </c>
      <c r="W25" s="124"/>
      <c r="X25" s="124"/>
      <c r="Y25" s="124"/>
      <c r="Z25" s="124"/>
      <c r="AA25" s="124"/>
      <c r="AB25" s="124"/>
      <c r="AC25" s="124"/>
      <c r="AE25" s="130">
        <f>IF($A$10="","",$A$10)</f>
        <v>7</v>
      </c>
      <c r="AF25" s="130"/>
      <c r="AG25" s="131">
        <f>IF($C$10="","",$C$10)</f>
        <v>1</v>
      </c>
      <c r="AH25" s="132"/>
      <c r="AI25" s="140"/>
      <c r="AJ25" s="141"/>
      <c r="AK25" s="142" t="e">
        <f t="shared" si="17"/>
        <v>#REF!</v>
      </c>
      <c r="AL25" s="142"/>
      <c r="AM25" s="142"/>
      <c r="AN25" s="143"/>
      <c r="AO25" s="137">
        <f t="shared" si="18"/>
        <v>41373</v>
      </c>
      <c r="AP25" s="137"/>
      <c r="AQ25" s="137"/>
      <c r="AR25" s="137"/>
      <c r="AS25" s="137"/>
      <c r="AT25" s="137"/>
      <c r="AU25" s="122" t="str">
        <f t="shared" si="19"/>
        <v>AT00000509701</v>
      </c>
      <c r="AV25" s="122"/>
      <c r="AW25" s="122"/>
      <c r="AX25" s="122"/>
      <c r="AY25" s="122"/>
      <c r="AZ25" s="123" t="str">
        <f t="shared" si="20"/>
        <v>Déflecteur</v>
      </c>
      <c r="BA25" s="124"/>
      <c r="BB25" s="124"/>
      <c r="BC25" s="124"/>
      <c r="BD25" s="124"/>
      <c r="BE25" s="124"/>
      <c r="BF25" s="124"/>
      <c r="BG25" s="124"/>
      <c r="BH25" s="25"/>
      <c r="BI25" s="35"/>
      <c r="BN25" s="30"/>
      <c r="BO25" s="30"/>
    </row>
    <row r="26" spans="1:69" ht="16.5" customHeight="1" x14ac:dyDescent="0.25">
      <c r="A26" s="130" t="str">
        <f>IF($A$11="","",$A$11)</f>
        <v/>
      </c>
      <c r="B26" s="130"/>
      <c r="C26" s="131" t="str">
        <f>IF($C$11="","",$C$11)</f>
        <v/>
      </c>
      <c r="D26" s="132"/>
      <c r="E26" s="140"/>
      <c r="F26" s="141"/>
      <c r="G26" s="142">
        <f t="shared" si="14"/>
        <v>0</v>
      </c>
      <c r="H26" s="142"/>
      <c r="I26" s="142"/>
      <c r="J26" s="143"/>
      <c r="K26" s="137" t="str">
        <f t="shared" si="21"/>
        <v/>
      </c>
      <c r="L26" s="137"/>
      <c r="M26" s="137"/>
      <c r="N26" s="137"/>
      <c r="O26" s="137"/>
      <c r="P26" s="137"/>
      <c r="Q26" s="122" t="str">
        <f t="shared" si="15"/>
        <v/>
      </c>
      <c r="R26" s="122"/>
      <c r="S26" s="122"/>
      <c r="T26" s="122"/>
      <c r="U26" s="122"/>
      <c r="V26" s="123" t="str">
        <f t="shared" si="16"/>
        <v/>
      </c>
      <c r="W26" s="124"/>
      <c r="X26" s="124"/>
      <c r="Y26" s="124"/>
      <c r="Z26" s="124"/>
      <c r="AA26" s="124"/>
      <c r="AB26" s="124"/>
      <c r="AC26" s="124"/>
      <c r="AE26" s="130" t="str">
        <f>IF($A$11="","",$A$11)</f>
        <v/>
      </c>
      <c r="AF26" s="130"/>
      <c r="AG26" s="131" t="str">
        <f>IF($C$11="","",$C$11)</f>
        <v/>
      </c>
      <c r="AH26" s="132"/>
      <c r="AI26" s="140"/>
      <c r="AJ26" s="141"/>
      <c r="AK26" s="142">
        <f t="shared" si="17"/>
        <v>0</v>
      </c>
      <c r="AL26" s="142"/>
      <c r="AM26" s="142"/>
      <c r="AN26" s="143"/>
      <c r="AO26" s="137" t="str">
        <f t="shared" si="18"/>
        <v/>
      </c>
      <c r="AP26" s="137"/>
      <c r="AQ26" s="137"/>
      <c r="AR26" s="137"/>
      <c r="AS26" s="137"/>
      <c r="AT26" s="137"/>
      <c r="AU26" s="122" t="str">
        <f t="shared" si="19"/>
        <v/>
      </c>
      <c r="AV26" s="122"/>
      <c r="AW26" s="122"/>
      <c r="AX26" s="122"/>
      <c r="AY26" s="122"/>
      <c r="AZ26" s="123" t="str">
        <f t="shared" si="20"/>
        <v/>
      </c>
      <c r="BA26" s="124"/>
      <c r="BB26" s="124"/>
      <c r="BC26" s="124"/>
      <c r="BD26" s="124"/>
      <c r="BE26" s="124"/>
      <c r="BF26" s="124"/>
      <c r="BG26" s="124"/>
      <c r="BH26" s="25"/>
      <c r="BI26" s="35"/>
    </row>
    <row r="27" spans="1:69" ht="16.5" customHeight="1" x14ac:dyDescent="0.25">
      <c r="A27" s="130" t="str">
        <f>IF($A$12="","",$A$12)</f>
        <v/>
      </c>
      <c r="B27" s="130"/>
      <c r="C27" s="131" t="str">
        <f>IF($C$12="","",$C$12)</f>
        <v/>
      </c>
      <c r="D27" s="132"/>
      <c r="E27" s="140"/>
      <c r="F27" s="141"/>
      <c r="G27" s="142">
        <f t="shared" si="14"/>
        <v>0</v>
      </c>
      <c r="H27" s="142"/>
      <c r="I27" s="142"/>
      <c r="J27" s="143"/>
      <c r="K27" s="137" t="str">
        <f t="shared" si="21"/>
        <v/>
      </c>
      <c r="L27" s="137"/>
      <c r="M27" s="137"/>
      <c r="N27" s="137"/>
      <c r="O27" s="137"/>
      <c r="P27" s="137"/>
      <c r="Q27" s="122" t="str">
        <f t="shared" si="15"/>
        <v/>
      </c>
      <c r="R27" s="122"/>
      <c r="S27" s="122"/>
      <c r="T27" s="122"/>
      <c r="U27" s="122"/>
      <c r="V27" s="123" t="str">
        <f t="shared" si="16"/>
        <v/>
      </c>
      <c r="W27" s="124"/>
      <c r="X27" s="124"/>
      <c r="Y27" s="124"/>
      <c r="Z27" s="124"/>
      <c r="AA27" s="124"/>
      <c r="AB27" s="124"/>
      <c r="AC27" s="124"/>
      <c r="AE27" s="130" t="str">
        <f>IF($A$12="","",$A$12)</f>
        <v/>
      </c>
      <c r="AF27" s="130"/>
      <c r="AG27" s="131" t="str">
        <f>IF($C$12="","",$C$12)</f>
        <v/>
      </c>
      <c r="AH27" s="132"/>
      <c r="AI27" s="140"/>
      <c r="AJ27" s="141"/>
      <c r="AK27" s="142">
        <f t="shared" si="17"/>
        <v>0</v>
      </c>
      <c r="AL27" s="142"/>
      <c r="AM27" s="142"/>
      <c r="AN27" s="143"/>
      <c r="AO27" s="137" t="str">
        <f t="shared" si="18"/>
        <v/>
      </c>
      <c r="AP27" s="137"/>
      <c r="AQ27" s="137"/>
      <c r="AR27" s="137"/>
      <c r="AS27" s="137"/>
      <c r="AT27" s="137"/>
      <c r="AU27" s="122" t="str">
        <f t="shared" si="19"/>
        <v/>
      </c>
      <c r="AV27" s="122"/>
      <c r="AW27" s="122"/>
      <c r="AX27" s="122"/>
      <c r="AY27" s="122"/>
      <c r="AZ27" s="123" t="str">
        <f t="shared" si="20"/>
        <v/>
      </c>
      <c r="BA27" s="124"/>
      <c r="BB27" s="124"/>
      <c r="BC27" s="124"/>
      <c r="BD27" s="124"/>
      <c r="BE27" s="124"/>
      <c r="BF27" s="124"/>
      <c r="BG27" s="124"/>
      <c r="BH27" s="25"/>
      <c r="BI27" s="35"/>
    </row>
    <row r="28" spans="1:69" ht="16.5" customHeight="1" thickBot="1" x14ac:dyDescent="0.3">
      <c r="A28" s="130" t="str">
        <f>IF($A$13="","",$A$13)</f>
        <v/>
      </c>
      <c r="B28" s="130"/>
      <c r="C28" s="131" t="str">
        <f>IF($C$13="","",$C$13)</f>
        <v/>
      </c>
      <c r="D28" s="132"/>
      <c r="E28" s="133"/>
      <c r="F28" s="134"/>
      <c r="G28" s="138">
        <f t="shared" si="14"/>
        <v>0</v>
      </c>
      <c r="H28" s="138"/>
      <c r="I28" s="138"/>
      <c r="J28" s="139"/>
      <c r="K28" s="137" t="str">
        <f t="shared" si="21"/>
        <v/>
      </c>
      <c r="L28" s="137"/>
      <c r="M28" s="137"/>
      <c r="N28" s="137"/>
      <c r="O28" s="137"/>
      <c r="P28" s="137"/>
      <c r="Q28" s="122" t="str">
        <f t="shared" si="15"/>
        <v/>
      </c>
      <c r="R28" s="122"/>
      <c r="S28" s="122"/>
      <c r="T28" s="122"/>
      <c r="U28" s="122"/>
      <c r="V28" s="123" t="str">
        <f t="shared" si="16"/>
        <v/>
      </c>
      <c r="W28" s="124"/>
      <c r="X28" s="124"/>
      <c r="Y28" s="124"/>
      <c r="Z28" s="124"/>
      <c r="AA28" s="124"/>
      <c r="AB28" s="124"/>
      <c r="AC28" s="124"/>
      <c r="AE28" s="130" t="str">
        <f>IF($A$13="","",$A$13)</f>
        <v/>
      </c>
      <c r="AF28" s="130"/>
      <c r="AG28" s="131" t="str">
        <f>IF($C$13="","",$C$13)</f>
        <v/>
      </c>
      <c r="AH28" s="132"/>
      <c r="AI28" s="133"/>
      <c r="AJ28" s="134"/>
      <c r="AK28" s="135">
        <f t="shared" si="17"/>
        <v>0</v>
      </c>
      <c r="AL28" s="135"/>
      <c r="AM28" s="135"/>
      <c r="AN28" s="136"/>
      <c r="AO28" s="137" t="str">
        <f t="shared" si="18"/>
        <v/>
      </c>
      <c r="AP28" s="137"/>
      <c r="AQ28" s="137"/>
      <c r="AR28" s="137"/>
      <c r="AS28" s="137"/>
      <c r="AT28" s="137"/>
      <c r="AU28" s="122" t="str">
        <f t="shared" si="19"/>
        <v/>
      </c>
      <c r="AV28" s="122"/>
      <c r="AW28" s="122"/>
      <c r="AX28" s="122"/>
      <c r="AY28" s="122"/>
      <c r="AZ28" s="123" t="str">
        <f t="shared" si="20"/>
        <v/>
      </c>
      <c r="BA28" s="124"/>
      <c r="BB28" s="124"/>
      <c r="BC28" s="124"/>
      <c r="BD28" s="124"/>
      <c r="BE28" s="124"/>
      <c r="BF28" s="124"/>
      <c r="BG28" s="124"/>
      <c r="BH28" s="25"/>
    </row>
    <row r="29" spans="1:69" ht="27" customHeight="1" thickBot="1" x14ac:dyDescent="0.3">
      <c r="A29" s="125" t="s">
        <v>38</v>
      </c>
      <c r="B29" s="126"/>
      <c r="C29" s="126"/>
      <c r="D29" s="126"/>
      <c r="E29" s="126"/>
      <c r="F29" s="126"/>
      <c r="G29" s="126"/>
      <c r="H29" s="126"/>
      <c r="I29" s="126"/>
      <c r="J29" s="127" t="str">
        <f>IF($J$14="","",$J$14)</f>
        <v>Thibaud</v>
      </c>
      <c r="K29" s="127"/>
      <c r="L29" s="127"/>
      <c r="M29" s="127"/>
      <c r="N29" s="127"/>
      <c r="O29" s="127"/>
      <c r="P29" s="127"/>
      <c r="Q29" s="127"/>
      <c r="R29" s="127"/>
      <c r="S29" s="32"/>
      <c r="T29" s="32"/>
      <c r="U29" s="33" t="s">
        <v>40</v>
      </c>
      <c r="V29" s="128" t="str">
        <f>IF($V$14="","",$V$14)</f>
        <v>16/09/2024</v>
      </c>
      <c r="W29" s="128"/>
      <c r="X29" s="128"/>
      <c r="Y29" s="128"/>
      <c r="Z29" s="128"/>
      <c r="AA29" s="128"/>
      <c r="AB29" s="128"/>
      <c r="AC29" s="129"/>
      <c r="AE29" s="125" t="s">
        <v>38</v>
      </c>
      <c r="AF29" s="126"/>
      <c r="AG29" s="126"/>
      <c r="AH29" s="126"/>
      <c r="AI29" s="126"/>
      <c r="AJ29" s="126"/>
      <c r="AK29" s="126"/>
      <c r="AL29" s="126"/>
      <c r="AM29" s="126"/>
      <c r="AN29" s="127" t="str">
        <f>IF($J$14="","",$J$14)</f>
        <v>Thibaud</v>
      </c>
      <c r="AO29" s="127"/>
      <c r="AP29" s="127"/>
      <c r="AQ29" s="127"/>
      <c r="AR29" s="127"/>
      <c r="AS29" s="127"/>
      <c r="AT29" s="127"/>
      <c r="AU29" s="127"/>
      <c r="AV29" s="127"/>
      <c r="AW29" s="32"/>
      <c r="AX29" s="32"/>
      <c r="AY29" s="33" t="s">
        <v>40</v>
      </c>
      <c r="AZ29" s="128" t="str">
        <f>IF($V$14="","",$V$14)</f>
        <v>16/09/2024</v>
      </c>
      <c r="BA29" s="128"/>
      <c r="BB29" s="128"/>
      <c r="BC29" s="128"/>
      <c r="BD29" s="128"/>
      <c r="BE29" s="128"/>
      <c r="BF29" s="128"/>
      <c r="BG29" s="129"/>
      <c r="BH29" s="34"/>
      <c r="BI29" s="35"/>
    </row>
    <row r="42" ht="21" customHeight="1" x14ac:dyDescent="0.25"/>
    <row r="45" ht="15" customHeight="1" x14ac:dyDescent="0.25"/>
    <row r="61" ht="23.45" customHeight="1" x14ac:dyDescent="0.25"/>
  </sheetData>
  <mergeCells count="340">
    <mergeCell ref="AK1:AQ1"/>
    <mergeCell ref="AR1:AY1"/>
    <mergeCell ref="AZ1:BC1"/>
    <mergeCell ref="BD1:BG1"/>
    <mergeCell ref="A2:D2"/>
    <mergeCell ref="E2:U2"/>
    <mergeCell ref="V2:Y2"/>
    <mergeCell ref="Z2:AC2"/>
    <mergeCell ref="AE2:AH2"/>
    <mergeCell ref="AI2:AY2"/>
    <mergeCell ref="A1:F1"/>
    <mergeCell ref="G1:M1"/>
    <mergeCell ref="N1:U1"/>
    <mergeCell ref="V1:Y1"/>
    <mergeCell ref="Z1:AC1"/>
    <mergeCell ref="AE1:AJ1"/>
    <mergeCell ref="AZ2:BC2"/>
    <mergeCell ref="BD2:BG2"/>
    <mergeCell ref="A3:F3"/>
    <mergeCell ref="G3:U3"/>
    <mergeCell ref="V3:Y3"/>
    <mergeCell ref="Z3:AC3"/>
    <mergeCell ref="AE3:AJ3"/>
    <mergeCell ref="AK3:AY3"/>
    <mergeCell ref="AZ3:BC3"/>
    <mergeCell ref="BD3:BG3"/>
    <mergeCell ref="AE4:AF4"/>
    <mergeCell ref="AG4:AH4"/>
    <mergeCell ref="AI4:AN4"/>
    <mergeCell ref="AO4:AT4"/>
    <mergeCell ref="AU4:AY4"/>
    <mergeCell ref="AZ4:BG4"/>
    <mergeCell ref="A4:B4"/>
    <mergeCell ref="C4:D4"/>
    <mergeCell ref="E4:J4"/>
    <mergeCell ref="K4:P4"/>
    <mergeCell ref="Q4:U4"/>
    <mergeCell ref="V4:AC4"/>
    <mergeCell ref="AZ6:BG6"/>
    <mergeCell ref="AU5:AY5"/>
    <mergeCell ref="AZ5:BG5"/>
    <mergeCell ref="A6:B6"/>
    <mergeCell ref="C6:D6"/>
    <mergeCell ref="E6:F6"/>
    <mergeCell ref="G6:J6"/>
    <mergeCell ref="K6:P6"/>
    <mergeCell ref="Q6:U6"/>
    <mergeCell ref="V6:AC6"/>
    <mergeCell ref="AE6:AF6"/>
    <mergeCell ref="V5:AC5"/>
    <mergeCell ref="AE5:AF5"/>
    <mergeCell ref="AG5:AH5"/>
    <mergeCell ref="AI5:AJ5"/>
    <mergeCell ref="AK5:AN5"/>
    <mergeCell ref="AO5:AT5"/>
    <mergeCell ref="A5:B5"/>
    <mergeCell ref="C5:D5"/>
    <mergeCell ref="E5:F5"/>
    <mergeCell ref="G5:J5"/>
    <mergeCell ref="K5:P5"/>
    <mergeCell ref="Q5:U5"/>
    <mergeCell ref="E7:F7"/>
    <mergeCell ref="G7:J7"/>
    <mergeCell ref="K7:P7"/>
    <mergeCell ref="Q7:U7"/>
    <mergeCell ref="AG6:AH6"/>
    <mergeCell ref="AI6:AJ6"/>
    <mergeCell ref="AK6:AN6"/>
    <mergeCell ref="AO6:AT6"/>
    <mergeCell ref="AU6:AY6"/>
    <mergeCell ref="AG8:AH8"/>
    <mergeCell ref="AI8:AJ8"/>
    <mergeCell ref="AK8:AN8"/>
    <mergeCell ref="AO8:AT8"/>
    <mergeCell ref="AU8:AY8"/>
    <mergeCell ref="AZ8:BG8"/>
    <mergeCell ref="AU7:AY7"/>
    <mergeCell ref="AZ7:BG7"/>
    <mergeCell ref="A8:B8"/>
    <mergeCell ref="C8:D8"/>
    <mergeCell ref="E8:F8"/>
    <mergeCell ref="G8:J8"/>
    <mergeCell ref="K8:P8"/>
    <mergeCell ref="Q8:U8"/>
    <mergeCell ref="V8:AC8"/>
    <mergeCell ref="AE8:AF8"/>
    <mergeCell ref="V7:AC7"/>
    <mergeCell ref="AE7:AF7"/>
    <mergeCell ref="AG7:AH7"/>
    <mergeCell ref="AI7:AJ7"/>
    <mergeCell ref="AK7:AN7"/>
    <mergeCell ref="AO7:AT7"/>
    <mergeCell ref="A7:B7"/>
    <mergeCell ref="C7:D7"/>
    <mergeCell ref="AZ10:BG10"/>
    <mergeCell ref="AU9:AY9"/>
    <mergeCell ref="AZ9:BG9"/>
    <mergeCell ref="A10:B10"/>
    <mergeCell ref="C10:D10"/>
    <mergeCell ref="E10:F10"/>
    <mergeCell ref="G10:J10"/>
    <mergeCell ref="K10:P10"/>
    <mergeCell ref="Q10:U10"/>
    <mergeCell ref="V10:AC10"/>
    <mergeCell ref="AE10:AF10"/>
    <mergeCell ref="V9:AC9"/>
    <mergeCell ref="AE9:AF9"/>
    <mergeCell ref="AG9:AH9"/>
    <mergeCell ref="AI9:AJ9"/>
    <mergeCell ref="AK9:AN9"/>
    <mergeCell ref="AO9:AT9"/>
    <mergeCell ref="A9:B9"/>
    <mergeCell ref="C9:D9"/>
    <mergeCell ref="E9:F9"/>
    <mergeCell ref="G9:J9"/>
    <mergeCell ref="K9:P9"/>
    <mergeCell ref="Q9:U9"/>
    <mergeCell ref="E11:F11"/>
    <mergeCell ref="G11:J11"/>
    <mergeCell ref="K11:P11"/>
    <mergeCell ref="Q11:U11"/>
    <mergeCell ref="AG10:AH10"/>
    <mergeCell ref="AI10:AJ10"/>
    <mergeCell ref="AK10:AN10"/>
    <mergeCell ref="AO10:AT10"/>
    <mergeCell ref="AU10:AY10"/>
    <mergeCell ref="AG12:AH12"/>
    <mergeCell ref="AI12:AJ12"/>
    <mergeCell ref="AK12:AN12"/>
    <mergeCell ref="AO12:AT12"/>
    <mergeCell ref="AU12:AY12"/>
    <mergeCell ref="AZ12:BG12"/>
    <mergeCell ref="AU11:AY11"/>
    <mergeCell ref="AZ11:BG11"/>
    <mergeCell ref="A12:B12"/>
    <mergeCell ref="C12:D12"/>
    <mergeCell ref="E12:F12"/>
    <mergeCell ref="G12:J12"/>
    <mergeCell ref="K12:P12"/>
    <mergeCell ref="Q12:U12"/>
    <mergeCell ref="V12:AC12"/>
    <mergeCell ref="AE12:AF12"/>
    <mergeCell ref="V11:AC11"/>
    <mergeCell ref="AE11:AF11"/>
    <mergeCell ref="AG11:AH11"/>
    <mergeCell ref="AI11:AJ11"/>
    <mergeCell ref="AK11:AN11"/>
    <mergeCell ref="AO11:AT11"/>
    <mergeCell ref="A11:B11"/>
    <mergeCell ref="C11:D11"/>
    <mergeCell ref="AU13:AY13"/>
    <mergeCell ref="AZ13:BG13"/>
    <mergeCell ref="A14:I14"/>
    <mergeCell ref="J14:R14"/>
    <mergeCell ref="V14:AC14"/>
    <mergeCell ref="AE14:AM14"/>
    <mergeCell ref="AN14:AV14"/>
    <mergeCell ref="AZ14:BG14"/>
    <mergeCell ref="V13:AC13"/>
    <mergeCell ref="AE13:AF13"/>
    <mergeCell ref="AG13:AH13"/>
    <mergeCell ref="AI13:AJ13"/>
    <mergeCell ref="AK13:AN13"/>
    <mergeCell ref="AO13:AT13"/>
    <mergeCell ref="A13:B13"/>
    <mergeCell ref="C13:D13"/>
    <mergeCell ref="E13:F13"/>
    <mergeCell ref="G13:J13"/>
    <mergeCell ref="K13:P13"/>
    <mergeCell ref="Q13:U13"/>
    <mergeCell ref="AK16:AQ16"/>
    <mergeCell ref="AR16:AY16"/>
    <mergeCell ref="AZ16:BC16"/>
    <mergeCell ref="BD16:BG16"/>
    <mergeCell ref="A17:D17"/>
    <mergeCell ref="E17:U17"/>
    <mergeCell ref="V17:Y17"/>
    <mergeCell ref="Z17:AC17"/>
    <mergeCell ref="AE17:AH17"/>
    <mergeCell ref="AI17:AY17"/>
    <mergeCell ref="A16:F16"/>
    <mergeCell ref="G16:M16"/>
    <mergeCell ref="N16:U16"/>
    <mergeCell ref="V16:Y16"/>
    <mergeCell ref="Z16:AC16"/>
    <mergeCell ref="AE16:AJ16"/>
    <mergeCell ref="AZ17:BC17"/>
    <mergeCell ref="BD17:BG17"/>
    <mergeCell ref="A18:F18"/>
    <mergeCell ref="G18:U18"/>
    <mergeCell ref="V18:Y18"/>
    <mergeCell ref="Z18:AC18"/>
    <mergeCell ref="AE18:AJ18"/>
    <mergeCell ref="AK18:AY18"/>
    <mergeCell ref="AZ18:BC18"/>
    <mergeCell ref="BD18:BG18"/>
    <mergeCell ref="AE19:AF19"/>
    <mergeCell ref="AG19:AH19"/>
    <mergeCell ref="AI19:AN19"/>
    <mergeCell ref="AO19:AT19"/>
    <mergeCell ref="AU19:AY19"/>
    <mergeCell ref="AZ19:BG19"/>
    <mergeCell ref="A19:B19"/>
    <mergeCell ref="C19:D19"/>
    <mergeCell ref="E19:J19"/>
    <mergeCell ref="K19:P19"/>
    <mergeCell ref="Q19:U19"/>
    <mergeCell ref="V19:AC19"/>
    <mergeCell ref="AZ21:BG21"/>
    <mergeCell ref="AU20:AY20"/>
    <mergeCell ref="AZ20:BG20"/>
    <mergeCell ref="A21:B21"/>
    <mergeCell ref="C21:D21"/>
    <mergeCell ref="E21:F21"/>
    <mergeCell ref="G21:J21"/>
    <mergeCell ref="K21:P21"/>
    <mergeCell ref="Q21:U21"/>
    <mergeCell ref="V21:AC21"/>
    <mergeCell ref="AE21:AF21"/>
    <mergeCell ref="V20:AC20"/>
    <mergeCell ref="AE20:AF20"/>
    <mergeCell ref="AG20:AH20"/>
    <mergeCell ref="AI20:AJ20"/>
    <mergeCell ref="AK20:AN20"/>
    <mergeCell ref="AO20:AT20"/>
    <mergeCell ref="A20:B20"/>
    <mergeCell ref="C20:D20"/>
    <mergeCell ref="E20:F20"/>
    <mergeCell ref="G20:J20"/>
    <mergeCell ref="K20:P20"/>
    <mergeCell ref="Q20:U20"/>
    <mergeCell ref="E22:F22"/>
    <mergeCell ref="G22:J22"/>
    <mergeCell ref="K22:P22"/>
    <mergeCell ref="Q22:U22"/>
    <mergeCell ref="AG21:AH21"/>
    <mergeCell ref="AI21:AJ21"/>
    <mergeCell ref="AK21:AN21"/>
    <mergeCell ref="AO21:AT21"/>
    <mergeCell ref="AU21:AY21"/>
    <mergeCell ref="AG23:AH23"/>
    <mergeCell ref="AI23:AJ23"/>
    <mergeCell ref="AK23:AN23"/>
    <mergeCell ref="AO23:AT23"/>
    <mergeCell ref="AU23:AY23"/>
    <mergeCell ref="AZ23:BG23"/>
    <mergeCell ref="AU22:AY22"/>
    <mergeCell ref="AZ22:BG22"/>
    <mergeCell ref="A23:B23"/>
    <mergeCell ref="C23:D23"/>
    <mergeCell ref="E23:F23"/>
    <mergeCell ref="G23:J23"/>
    <mergeCell ref="K23:P23"/>
    <mergeCell ref="Q23:U23"/>
    <mergeCell ref="V23:AC23"/>
    <mergeCell ref="AE23:AF23"/>
    <mergeCell ref="V22:AC22"/>
    <mergeCell ref="AE22:AF22"/>
    <mergeCell ref="AG22:AH22"/>
    <mergeCell ref="AI22:AJ22"/>
    <mergeCell ref="AK22:AN22"/>
    <mergeCell ref="AO22:AT22"/>
    <mergeCell ref="A22:B22"/>
    <mergeCell ref="C22:D22"/>
    <mergeCell ref="AZ25:BG25"/>
    <mergeCell ref="AU24:AY24"/>
    <mergeCell ref="AZ24:BG24"/>
    <mergeCell ref="A25:B25"/>
    <mergeCell ref="C25:D25"/>
    <mergeCell ref="E25:F25"/>
    <mergeCell ref="G25:J25"/>
    <mergeCell ref="K25:P25"/>
    <mergeCell ref="Q25:U25"/>
    <mergeCell ref="V25:AC25"/>
    <mergeCell ref="AE25:AF25"/>
    <mergeCell ref="V24:AC24"/>
    <mergeCell ref="AE24:AF24"/>
    <mergeCell ref="AG24:AH24"/>
    <mergeCell ref="AI24:AJ24"/>
    <mergeCell ref="AK24:AN24"/>
    <mergeCell ref="AO24:AT24"/>
    <mergeCell ref="A24:B24"/>
    <mergeCell ref="C24:D24"/>
    <mergeCell ref="E24:F24"/>
    <mergeCell ref="G24:J24"/>
    <mergeCell ref="K24:P24"/>
    <mergeCell ref="Q24:U24"/>
    <mergeCell ref="E26:F26"/>
    <mergeCell ref="G26:J26"/>
    <mergeCell ref="K26:P26"/>
    <mergeCell ref="Q26:U26"/>
    <mergeCell ref="AG25:AH25"/>
    <mergeCell ref="AI25:AJ25"/>
    <mergeCell ref="AK25:AN25"/>
    <mergeCell ref="AO25:AT25"/>
    <mergeCell ref="AU25:AY25"/>
    <mergeCell ref="AG27:AH27"/>
    <mergeCell ref="AI27:AJ27"/>
    <mergeCell ref="AK27:AN27"/>
    <mergeCell ref="AO27:AT27"/>
    <mergeCell ref="AU27:AY27"/>
    <mergeCell ref="AZ27:BG27"/>
    <mergeCell ref="AU26:AY26"/>
    <mergeCell ref="AZ26:BG26"/>
    <mergeCell ref="A27:B27"/>
    <mergeCell ref="C27:D27"/>
    <mergeCell ref="E27:F27"/>
    <mergeCell ref="G27:J27"/>
    <mergeCell ref="K27:P27"/>
    <mergeCell ref="Q27:U27"/>
    <mergeCell ref="V27:AC27"/>
    <mergeCell ref="AE27:AF27"/>
    <mergeCell ref="V26:AC26"/>
    <mergeCell ref="AE26:AF26"/>
    <mergeCell ref="AG26:AH26"/>
    <mergeCell ref="AI26:AJ26"/>
    <mergeCell ref="AK26:AN26"/>
    <mergeCell ref="AO26:AT26"/>
    <mergeCell ref="A26:B26"/>
    <mergeCell ref="C26:D26"/>
    <mergeCell ref="AU28:AY28"/>
    <mergeCell ref="AZ28:BG28"/>
    <mergeCell ref="A29:I29"/>
    <mergeCell ref="J29:R29"/>
    <mergeCell ref="V29:AC29"/>
    <mergeCell ref="AE29:AM29"/>
    <mergeCell ref="AN29:AV29"/>
    <mergeCell ref="AZ29:BG29"/>
    <mergeCell ref="V28:AC28"/>
    <mergeCell ref="AE28:AF28"/>
    <mergeCell ref="AG28:AH28"/>
    <mergeCell ref="AI28:AJ28"/>
    <mergeCell ref="AK28:AN28"/>
    <mergeCell ref="AO28:AT28"/>
    <mergeCell ref="A28:B28"/>
    <mergeCell ref="C28:D28"/>
    <mergeCell ref="E28:F28"/>
    <mergeCell ref="G28:J28"/>
    <mergeCell ref="K28:P28"/>
    <mergeCell ref="Q28:U28"/>
  </mergeCells>
  <dataValidations count="1">
    <dataValidation type="list" allowBlank="1" showInputMessage="1" sqref="BJ5:BJ24" xr:uid="{9E605A81-836F-4B61-82A4-4B9DAEA82887}">
      <formula1>IF(BJ5&lt;&gt;"",OFFSET(f_article,MATCH(BJ5&amp;"*",f_article,0)-1,,COUNTIF(f_article,BJ5&amp;"*"),1),f_article)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1CE17-9191-43B7-8240-D98D6E19AC42}">
  <sheetPr codeName="Feuil4">
    <tabColor theme="8"/>
  </sheetPr>
  <dimension ref="A1:BQ61"/>
  <sheetViews>
    <sheetView workbookViewId="0">
      <selection activeCell="J29" sqref="J29:R29"/>
    </sheetView>
  </sheetViews>
  <sheetFormatPr baseColWidth="10" defaultColWidth="11.42578125" defaultRowHeight="15" x14ac:dyDescent="0.25"/>
  <cols>
    <col min="1" max="1" width="1.7109375" style="12" customWidth="1"/>
    <col min="2" max="2" width="1.85546875" style="12" customWidth="1"/>
    <col min="3" max="3" width="2.140625" style="12" customWidth="1"/>
    <col min="4" max="4" width="1.28515625" style="12" customWidth="1"/>
    <col min="5" max="6" width="1.7109375" style="24" customWidth="1"/>
    <col min="7" max="9" width="2.42578125" style="12" customWidth="1"/>
    <col min="10" max="10" width="7.85546875" style="12" customWidth="1"/>
    <col min="11" max="15" width="2.28515625" style="12" customWidth="1"/>
    <col min="16" max="16" width="2.7109375" style="12" customWidth="1"/>
    <col min="17" max="19" width="2.28515625" style="12" customWidth="1"/>
    <col min="20" max="20" width="2.5703125" style="12" customWidth="1"/>
    <col min="21" max="21" width="3" style="12" customWidth="1"/>
    <col min="22" max="24" width="2.5703125" style="12" customWidth="1"/>
    <col min="25" max="25" width="4.140625" style="12" customWidth="1"/>
    <col min="26" max="26" width="1.7109375" style="12" customWidth="1"/>
    <col min="27" max="27" width="2.5703125" style="12" customWidth="1"/>
    <col min="28" max="28" width="2.42578125" style="12" customWidth="1"/>
    <col min="29" max="29" width="2.5703125" style="12" customWidth="1"/>
    <col min="30" max="30" width="3.7109375" style="12" customWidth="1"/>
    <col min="31" max="31" width="1.7109375" style="12" customWidth="1"/>
    <col min="32" max="32" width="1.85546875" style="12" customWidth="1"/>
    <col min="33" max="33" width="2.140625" style="12" customWidth="1"/>
    <col min="34" max="34" width="1.28515625" style="12" customWidth="1"/>
    <col min="35" max="36" width="1.7109375" style="24" customWidth="1"/>
    <col min="37" max="39" width="2.42578125" style="12" customWidth="1"/>
    <col min="40" max="40" width="7.85546875" style="12" customWidth="1"/>
    <col min="41" max="45" width="2.28515625" style="12" customWidth="1"/>
    <col min="46" max="46" width="2.7109375" style="12" customWidth="1"/>
    <col min="47" max="49" width="2.28515625" style="12" customWidth="1"/>
    <col min="50" max="50" width="2.5703125" style="12" customWidth="1"/>
    <col min="51" max="51" width="3" style="12" customWidth="1"/>
    <col min="52" max="54" width="2.5703125" style="12" customWidth="1"/>
    <col min="55" max="55" width="4.140625" style="12" customWidth="1"/>
    <col min="56" max="56" width="1.7109375" style="12" customWidth="1"/>
    <col min="57" max="57" width="2.5703125" style="12" customWidth="1"/>
    <col min="58" max="58" width="2.42578125" style="12" customWidth="1"/>
    <col min="59" max="59" width="2.5703125" style="12" customWidth="1"/>
    <col min="60" max="60" width="2.42578125" style="12" customWidth="1"/>
    <col min="61" max="61" width="4" style="14" customWidth="1"/>
    <col min="62" max="62" width="30" style="12" customWidth="1"/>
    <col min="63" max="63" width="14.28515625" style="12" customWidth="1"/>
    <col min="64" max="64" width="15" style="12" customWidth="1"/>
    <col min="65" max="65" width="15.85546875" style="12" customWidth="1"/>
    <col min="66" max="66" width="6.140625" style="12" customWidth="1"/>
    <col min="67" max="67" width="9.42578125" style="12" customWidth="1"/>
    <col min="68" max="68" width="5.85546875" style="12" customWidth="1"/>
    <col min="69" max="69" width="6.5703125" style="12" customWidth="1"/>
    <col min="70" max="72" width="18.7109375" style="12" customWidth="1"/>
    <col min="73" max="16384" width="11.42578125" style="12"/>
  </cols>
  <sheetData>
    <row r="1" spans="1:69" ht="34.5" customHeight="1" x14ac:dyDescent="0.25">
      <c r="A1" s="179"/>
      <c r="B1" s="180"/>
      <c r="C1" s="180"/>
      <c r="D1" s="180"/>
      <c r="E1" s="180"/>
      <c r="F1" s="181"/>
      <c r="G1" s="162" t="s">
        <v>18</v>
      </c>
      <c r="H1" s="163"/>
      <c r="I1" s="163"/>
      <c r="J1" s="163"/>
      <c r="K1" s="163"/>
      <c r="L1" s="163"/>
      <c r="M1" s="163"/>
      <c r="N1" s="164" t="s">
        <v>19</v>
      </c>
      <c r="O1" s="165"/>
      <c r="P1" s="165"/>
      <c r="Q1" s="165"/>
      <c r="R1" s="165"/>
      <c r="S1" s="165"/>
      <c r="T1" s="165"/>
      <c r="U1" s="166"/>
      <c r="V1" s="167" t="s">
        <v>20</v>
      </c>
      <c r="W1" s="168"/>
      <c r="X1" s="168"/>
      <c r="Y1" s="168"/>
      <c r="Z1" s="201" t="s">
        <v>42</v>
      </c>
      <c r="AA1" s="201"/>
      <c r="AB1" s="201"/>
      <c r="AC1" s="202"/>
      <c r="AE1" s="179"/>
      <c r="AF1" s="180"/>
      <c r="AG1" s="180"/>
      <c r="AH1" s="180"/>
      <c r="AI1" s="180"/>
      <c r="AJ1" s="181"/>
      <c r="AK1" s="162" t="s">
        <v>18</v>
      </c>
      <c r="AL1" s="163"/>
      <c r="AM1" s="163"/>
      <c r="AN1" s="163"/>
      <c r="AO1" s="163"/>
      <c r="AP1" s="163"/>
      <c r="AQ1" s="163"/>
      <c r="AR1" s="164" t="s">
        <v>19</v>
      </c>
      <c r="AS1" s="165"/>
      <c r="AT1" s="165"/>
      <c r="AU1" s="165"/>
      <c r="AV1" s="165"/>
      <c r="AW1" s="165"/>
      <c r="AX1" s="165"/>
      <c r="AY1" s="166"/>
      <c r="AZ1" s="167" t="s">
        <v>20</v>
      </c>
      <c r="BA1" s="168"/>
      <c r="BB1" s="168"/>
      <c r="BC1" s="168"/>
      <c r="BD1" s="169" t="str">
        <f>IF($Z$1="","",$Z$1)</f>
        <v>2 / 2</v>
      </c>
      <c r="BE1" s="169"/>
      <c r="BF1" s="169"/>
      <c r="BG1" s="170"/>
      <c r="BH1" s="13"/>
    </row>
    <row r="2" spans="1:69" ht="24" customHeight="1" thickBot="1" x14ac:dyDescent="0.3">
      <c r="A2" s="171" t="s">
        <v>21</v>
      </c>
      <c r="B2" s="172"/>
      <c r="C2" s="172"/>
      <c r="D2" s="172"/>
      <c r="E2" s="199" t="s">
        <v>22</v>
      </c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200"/>
      <c r="V2" s="175" t="s">
        <v>23</v>
      </c>
      <c r="W2" s="176"/>
      <c r="X2" s="176"/>
      <c r="Y2" s="176"/>
      <c r="Z2" s="177">
        <f>SUM(BQ5:BQ24)</f>
        <v>15.004999999999999</v>
      </c>
      <c r="AA2" s="177"/>
      <c r="AB2" s="177"/>
      <c r="AC2" s="178"/>
      <c r="AE2" s="171" t="s">
        <v>21</v>
      </c>
      <c r="AF2" s="172"/>
      <c r="AG2" s="172"/>
      <c r="AH2" s="172"/>
      <c r="AI2" s="173" t="str">
        <f>$E$2</f>
        <v>pivoterie "Smart Coradia"</v>
      </c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4"/>
      <c r="AZ2" s="175" t="s">
        <v>23</v>
      </c>
      <c r="BA2" s="176"/>
      <c r="BB2" s="176"/>
      <c r="BC2" s="176"/>
      <c r="BD2" s="177">
        <f>$Z$2</f>
        <v>15.004999999999999</v>
      </c>
      <c r="BE2" s="177"/>
      <c r="BF2" s="177"/>
      <c r="BG2" s="178"/>
      <c r="BH2" s="15"/>
    </row>
    <row r="3" spans="1:69" ht="24" customHeight="1" thickBot="1" x14ac:dyDescent="0.3">
      <c r="A3" s="144" t="s">
        <v>24</v>
      </c>
      <c r="B3" s="145"/>
      <c r="C3" s="145"/>
      <c r="D3" s="145"/>
      <c r="E3" s="146"/>
      <c r="F3" s="146"/>
      <c r="G3" s="194" t="s">
        <v>25</v>
      </c>
      <c r="H3" s="194"/>
      <c r="I3" s="194"/>
      <c r="J3" s="194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6"/>
      <c r="V3" s="149" t="s">
        <v>26</v>
      </c>
      <c r="W3" s="150"/>
      <c r="X3" s="150"/>
      <c r="Y3" s="151"/>
      <c r="Z3" s="152"/>
      <c r="AA3" s="153"/>
      <c r="AB3" s="153"/>
      <c r="AC3" s="154"/>
      <c r="AE3" s="144" t="s">
        <v>24</v>
      </c>
      <c r="AF3" s="145"/>
      <c r="AG3" s="145"/>
      <c r="AH3" s="145"/>
      <c r="AI3" s="146"/>
      <c r="AJ3" s="146"/>
      <c r="AK3" s="147" t="str">
        <f>$G$3</f>
        <v>FMO0000041425</v>
      </c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8"/>
      <c r="AZ3" s="149" t="s">
        <v>26</v>
      </c>
      <c r="BA3" s="150"/>
      <c r="BB3" s="150"/>
      <c r="BC3" s="151"/>
      <c r="BD3" s="152"/>
      <c r="BE3" s="153"/>
      <c r="BF3" s="153"/>
      <c r="BG3" s="154"/>
    </row>
    <row r="4" spans="1:69" s="16" customFormat="1" ht="22.5" customHeight="1" x14ac:dyDescent="0.25">
      <c r="A4" s="155" t="s">
        <v>27</v>
      </c>
      <c r="B4" s="155"/>
      <c r="C4" s="156" t="s">
        <v>28</v>
      </c>
      <c r="D4" s="157"/>
      <c r="E4" s="158" t="s">
        <v>29</v>
      </c>
      <c r="F4" s="159"/>
      <c r="G4" s="159"/>
      <c r="H4" s="159"/>
      <c r="I4" s="159"/>
      <c r="J4" s="160"/>
      <c r="K4" s="197" t="s">
        <v>30</v>
      </c>
      <c r="L4" s="161"/>
      <c r="M4" s="161"/>
      <c r="N4" s="161"/>
      <c r="O4" s="161"/>
      <c r="P4" s="161"/>
      <c r="Q4" s="161" t="s">
        <v>31</v>
      </c>
      <c r="R4" s="161"/>
      <c r="S4" s="161"/>
      <c r="T4" s="161"/>
      <c r="U4" s="161"/>
      <c r="V4" s="161" t="s">
        <v>32</v>
      </c>
      <c r="W4" s="161"/>
      <c r="X4" s="161"/>
      <c r="Y4" s="161"/>
      <c r="Z4" s="198"/>
      <c r="AA4" s="198"/>
      <c r="AB4" s="198"/>
      <c r="AC4" s="198"/>
      <c r="AE4" s="155" t="s">
        <v>27</v>
      </c>
      <c r="AF4" s="155"/>
      <c r="AG4" s="156" t="s">
        <v>28</v>
      </c>
      <c r="AH4" s="157"/>
      <c r="AI4" s="158" t="s">
        <v>29</v>
      </c>
      <c r="AJ4" s="159"/>
      <c r="AK4" s="159"/>
      <c r="AL4" s="159"/>
      <c r="AM4" s="159"/>
      <c r="AN4" s="160"/>
      <c r="AO4" s="197" t="s">
        <v>30</v>
      </c>
      <c r="AP4" s="161"/>
      <c r="AQ4" s="161"/>
      <c r="AR4" s="161"/>
      <c r="AS4" s="161"/>
      <c r="AT4" s="161"/>
      <c r="AU4" s="161" t="s">
        <v>31</v>
      </c>
      <c r="AV4" s="161"/>
      <c r="AW4" s="161"/>
      <c r="AX4" s="161"/>
      <c r="AY4" s="161"/>
      <c r="AZ4" s="161" t="s">
        <v>32</v>
      </c>
      <c r="BA4" s="161"/>
      <c r="BB4" s="161"/>
      <c r="BC4" s="161"/>
      <c r="BD4" s="198"/>
      <c r="BE4" s="198"/>
      <c r="BF4" s="198"/>
      <c r="BG4" s="198"/>
      <c r="BH4" s="17"/>
      <c r="BI4" s="18" t="s">
        <v>33</v>
      </c>
      <c r="BJ4" s="19" t="s">
        <v>34</v>
      </c>
      <c r="BK4" s="20" t="s">
        <v>1</v>
      </c>
      <c r="BL4" s="20" t="s">
        <v>3</v>
      </c>
      <c r="BM4" s="20" t="s">
        <v>2</v>
      </c>
      <c r="BN4" s="20" t="s">
        <v>35</v>
      </c>
      <c r="BO4" s="21" t="s">
        <v>36</v>
      </c>
      <c r="BP4" s="22" t="s">
        <v>37</v>
      </c>
      <c r="BQ4" s="23" t="s">
        <v>35</v>
      </c>
    </row>
    <row r="5" spans="1:69" s="24" customFormat="1" ht="16.5" customHeight="1" x14ac:dyDescent="0.25">
      <c r="A5" s="190">
        <v>5</v>
      </c>
      <c r="B5" s="190"/>
      <c r="C5" s="191">
        <v>1</v>
      </c>
      <c r="D5" s="192"/>
      <c r="E5" s="140"/>
      <c r="F5" s="141"/>
      <c r="G5" s="142" t="e">
        <f>#REF!</f>
        <v>#REF!</v>
      </c>
      <c r="H5" s="142"/>
      <c r="I5" s="142"/>
      <c r="J5" s="143"/>
      <c r="K5" s="193">
        <f>IF(A5="","",VLOOKUP(A5,Kit,3))</f>
        <v>41370</v>
      </c>
      <c r="L5" s="137"/>
      <c r="M5" s="137"/>
      <c r="N5" s="137"/>
      <c r="O5" s="137"/>
      <c r="P5" s="137"/>
      <c r="Q5" s="122" t="str">
        <f t="shared" ref="Q5:Q13" si="0">IF(A5="","",VLOOKUP(A5,Kit,4))</f>
        <v>AT00000506406</v>
      </c>
      <c r="R5" s="122"/>
      <c r="S5" s="122"/>
      <c r="T5" s="122"/>
      <c r="U5" s="122"/>
      <c r="V5" s="123" t="str">
        <f t="shared" ref="V5:V13" si="1">IF(A5="","",VLOOKUP(A5,Kit,5))</f>
        <v>Boitier palier C.O.C.</v>
      </c>
      <c r="W5" s="124"/>
      <c r="X5" s="124"/>
      <c r="Y5" s="124"/>
      <c r="Z5" s="124"/>
      <c r="AA5" s="124"/>
      <c r="AB5" s="124"/>
      <c r="AC5" s="124"/>
      <c r="AE5" s="130">
        <f>IF($A$5="","",$A$5)</f>
        <v>5</v>
      </c>
      <c r="AF5" s="130"/>
      <c r="AG5" s="131">
        <f>IF($C$5="","",$C$5)</f>
        <v>1</v>
      </c>
      <c r="AH5" s="132"/>
      <c r="AI5" s="140"/>
      <c r="AJ5" s="141"/>
      <c r="AK5" s="142" t="e">
        <f>G5</f>
        <v>#REF!</v>
      </c>
      <c r="AL5" s="142"/>
      <c r="AM5" s="142"/>
      <c r="AN5" s="143"/>
      <c r="AO5" s="137">
        <f>IF(AE5="","",VLOOKUP(AE5,Kit,3))</f>
        <v>41370</v>
      </c>
      <c r="AP5" s="137"/>
      <c r="AQ5" s="137"/>
      <c r="AR5" s="137"/>
      <c r="AS5" s="137"/>
      <c r="AT5" s="137"/>
      <c r="AU5" s="122" t="str">
        <f t="shared" ref="AU5:AU13" si="2">IF(AE5="","",VLOOKUP(AE5,Kit,4))</f>
        <v>AT00000506406</v>
      </c>
      <c r="AV5" s="122"/>
      <c r="AW5" s="122"/>
      <c r="AX5" s="122"/>
      <c r="AY5" s="122"/>
      <c r="AZ5" s="123" t="str">
        <f t="shared" ref="AZ5:AZ13" si="3">IF(AE5="","",VLOOKUP(AE5,Kit,5))</f>
        <v>Boitier palier C.O.C.</v>
      </c>
      <c r="BA5" s="124"/>
      <c r="BB5" s="124"/>
      <c r="BC5" s="124"/>
      <c r="BD5" s="124"/>
      <c r="BE5" s="124"/>
      <c r="BF5" s="124"/>
      <c r="BG5" s="124"/>
      <c r="BH5" s="25"/>
      <c r="BI5" s="26">
        <v>1</v>
      </c>
      <c r="BJ5" s="27"/>
      <c r="BK5" s="28" t="str">
        <f t="shared" ref="BK5:BK24" si="4">IF(BJ5="","",VLOOKUP(BJ5,Base,2))</f>
        <v/>
      </c>
      <c r="BL5" s="28" t="str">
        <f t="shared" ref="BL5:BL24" si="5">IF(BJ5="","",VLOOKUP(BJ5,Base,4))</f>
        <v/>
      </c>
      <c r="BM5" s="28" t="str">
        <f t="shared" ref="BM5:BM24" si="6">IF(BJ5="","",VLOOKUP(BJ5,Base,3))</f>
        <v/>
      </c>
      <c r="BN5" s="29" t="str">
        <f t="shared" ref="BN5:BN24" si="7">IF(BJ5="","",VLOOKUP(BJ5,Base,6))</f>
        <v/>
      </c>
      <c r="BO5" s="30" t="str">
        <f t="shared" ref="BO5:BO24" si="8">IF(BJ5="","",VLOOKUP(BI5,Poids,1))</f>
        <v/>
      </c>
      <c r="BP5" s="30" t="str">
        <f t="shared" ref="BP5:BP24" si="9">IF(BJ5="","",IF(ISNA(BO5),"",IF(BI5=BO5,VLOOKUP(BI5,Poids,3),"")))</f>
        <v/>
      </c>
      <c r="BQ5" s="31" t="str">
        <f>IF(BJ5="","",IF(ISNA(BP5),"",BN5*BP5))</f>
        <v/>
      </c>
    </row>
    <row r="6" spans="1:69" ht="16.5" customHeight="1" x14ac:dyDescent="0.25">
      <c r="A6" s="190">
        <v>8</v>
      </c>
      <c r="B6" s="190"/>
      <c r="C6" s="191">
        <v>1</v>
      </c>
      <c r="D6" s="192"/>
      <c r="E6" s="140"/>
      <c r="F6" s="141"/>
      <c r="G6" s="142" t="e">
        <f>#REF!</f>
        <v>#REF!</v>
      </c>
      <c r="H6" s="142"/>
      <c r="I6" s="142"/>
      <c r="J6" s="143"/>
      <c r="K6" s="193">
        <f t="shared" ref="K6:K13" si="10">IF(A6="","",VLOOKUP(A6,Kit,3))</f>
        <v>41375</v>
      </c>
      <c r="L6" s="137"/>
      <c r="M6" s="137"/>
      <c r="N6" s="137"/>
      <c r="O6" s="137"/>
      <c r="P6" s="137"/>
      <c r="Q6" s="122" t="str">
        <f t="shared" si="0"/>
        <v>AT00000509683</v>
      </c>
      <c r="R6" s="122"/>
      <c r="S6" s="122"/>
      <c r="T6" s="122"/>
      <c r="U6" s="122"/>
      <c r="V6" s="123" t="str">
        <f t="shared" si="1"/>
        <v>Couvercle déflecteur</v>
      </c>
      <c r="W6" s="124"/>
      <c r="X6" s="124"/>
      <c r="Y6" s="124"/>
      <c r="Z6" s="124"/>
      <c r="AA6" s="124"/>
      <c r="AB6" s="124"/>
      <c r="AC6" s="124"/>
      <c r="AE6" s="130">
        <f>IF($A$6="","",$A$6)</f>
        <v>8</v>
      </c>
      <c r="AF6" s="130"/>
      <c r="AG6" s="131">
        <f>IF($C$6="","",$C$6)</f>
        <v>1</v>
      </c>
      <c r="AH6" s="132"/>
      <c r="AI6" s="140"/>
      <c r="AJ6" s="141"/>
      <c r="AK6" s="142" t="e">
        <f t="shared" ref="AK6:AK7" si="11">G6</f>
        <v>#REF!</v>
      </c>
      <c r="AL6" s="142"/>
      <c r="AM6" s="142"/>
      <c r="AN6" s="143"/>
      <c r="AO6" s="137">
        <f t="shared" ref="AO6:AO13" si="12">IF(AE6="","",VLOOKUP(AE6,Kit,3))</f>
        <v>41375</v>
      </c>
      <c r="AP6" s="137"/>
      <c r="AQ6" s="137"/>
      <c r="AR6" s="137"/>
      <c r="AS6" s="137"/>
      <c r="AT6" s="137"/>
      <c r="AU6" s="122" t="str">
        <f t="shared" si="2"/>
        <v>AT00000509683</v>
      </c>
      <c r="AV6" s="122"/>
      <c r="AW6" s="122"/>
      <c r="AX6" s="122"/>
      <c r="AY6" s="122"/>
      <c r="AZ6" s="123" t="str">
        <f t="shared" si="3"/>
        <v>Couvercle déflecteur</v>
      </c>
      <c r="BA6" s="124"/>
      <c r="BB6" s="124"/>
      <c r="BC6" s="124"/>
      <c r="BD6" s="124"/>
      <c r="BE6" s="124"/>
      <c r="BF6" s="124"/>
      <c r="BG6" s="124"/>
      <c r="BH6" s="25"/>
      <c r="BI6" s="26">
        <v>2</v>
      </c>
      <c r="BJ6" s="27"/>
      <c r="BK6" s="28" t="str">
        <f t="shared" si="4"/>
        <v/>
      </c>
      <c r="BL6" s="28" t="str">
        <f t="shared" si="5"/>
        <v/>
      </c>
      <c r="BM6" s="28" t="str">
        <f>IF(BJ6="","",VLOOKUP(BJ6,Base,3))</f>
        <v/>
      </c>
      <c r="BN6" s="29" t="str">
        <f t="shared" si="7"/>
        <v/>
      </c>
      <c r="BO6" s="30" t="str">
        <f t="shared" si="8"/>
        <v/>
      </c>
      <c r="BP6" s="30" t="str">
        <f t="shared" si="9"/>
        <v/>
      </c>
      <c r="BQ6" s="31" t="str">
        <f>IF(BP6="","",IF(ISNA(BP6),"",BN6*BP6))</f>
        <v/>
      </c>
    </row>
    <row r="7" spans="1:69" ht="16.5" customHeight="1" x14ac:dyDescent="0.25">
      <c r="A7" s="190">
        <v>9</v>
      </c>
      <c r="B7" s="190"/>
      <c r="C7" s="191">
        <v>1</v>
      </c>
      <c r="D7" s="192"/>
      <c r="E7" s="140"/>
      <c r="F7" s="141"/>
      <c r="G7" s="142" t="e">
        <f>#REF!</f>
        <v>#REF!</v>
      </c>
      <c r="H7" s="142"/>
      <c r="I7" s="142"/>
      <c r="J7" s="143"/>
      <c r="K7" s="193">
        <f t="shared" si="10"/>
        <v>41376</v>
      </c>
      <c r="L7" s="137"/>
      <c r="M7" s="137"/>
      <c r="N7" s="137"/>
      <c r="O7" s="137"/>
      <c r="P7" s="137"/>
      <c r="Q7" s="122" t="str">
        <f t="shared" si="0"/>
        <v>AT00000509635</v>
      </c>
      <c r="R7" s="122"/>
      <c r="S7" s="122"/>
      <c r="T7" s="122"/>
      <c r="U7" s="122"/>
      <c r="V7" s="123" t="str">
        <f t="shared" si="1"/>
        <v>Boitier palier C.C.</v>
      </c>
      <c r="W7" s="124"/>
      <c r="X7" s="124"/>
      <c r="Y7" s="124"/>
      <c r="Z7" s="124"/>
      <c r="AA7" s="124"/>
      <c r="AB7" s="124"/>
      <c r="AC7" s="124"/>
      <c r="AE7" s="130">
        <f>IF($A$7="","",$A$7)</f>
        <v>9</v>
      </c>
      <c r="AF7" s="130"/>
      <c r="AG7" s="131">
        <f>IF($C$7="","",$C$7)</f>
        <v>1</v>
      </c>
      <c r="AH7" s="132"/>
      <c r="AI7" s="140"/>
      <c r="AJ7" s="141"/>
      <c r="AK7" s="142" t="e">
        <f t="shared" si="11"/>
        <v>#REF!</v>
      </c>
      <c r="AL7" s="142"/>
      <c r="AM7" s="142"/>
      <c r="AN7" s="143"/>
      <c r="AO7" s="137">
        <f t="shared" si="12"/>
        <v>41376</v>
      </c>
      <c r="AP7" s="137"/>
      <c r="AQ7" s="137"/>
      <c r="AR7" s="137"/>
      <c r="AS7" s="137"/>
      <c r="AT7" s="137"/>
      <c r="AU7" s="122" t="str">
        <f t="shared" si="2"/>
        <v>AT00000509635</v>
      </c>
      <c r="AV7" s="122"/>
      <c r="AW7" s="122"/>
      <c r="AX7" s="122"/>
      <c r="AY7" s="122"/>
      <c r="AZ7" s="123" t="str">
        <f t="shared" si="3"/>
        <v>Boitier palier C.C.</v>
      </c>
      <c r="BA7" s="124"/>
      <c r="BB7" s="124"/>
      <c r="BC7" s="124"/>
      <c r="BD7" s="124"/>
      <c r="BE7" s="124"/>
      <c r="BF7" s="124"/>
      <c r="BG7" s="124"/>
      <c r="BH7" s="25"/>
      <c r="BI7" s="26">
        <v>3</v>
      </c>
      <c r="BJ7" s="27"/>
      <c r="BK7" s="28" t="str">
        <f t="shared" si="4"/>
        <v/>
      </c>
      <c r="BL7" s="28" t="str">
        <f t="shared" si="5"/>
        <v/>
      </c>
      <c r="BM7" s="28" t="str">
        <f t="shared" si="6"/>
        <v/>
      </c>
      <c r="BN7" s="29" t="str">
        <f t="shared" si="7"/>
        <v/>
      </c>
      <c r="BO7" s="30" t="str">
        <f t="shared" si="8"/>
        <v/>
      </c>
      <c r="BP7" s="30" t="str">
        <f t="shared" si="9"/>
        <v/>
      </c>
      <c r="BQ7" s="31" t="str">
        <f>IF(BP7="","",IF(ISNA(BP7),"",BN7*BP7))</f>
        <v/>
      </c>
    </row>
    <row r="8" spans="1:69" ht="16.5" customHeight="1" x14ac:dyDescent="0.25">
      <c r="A8" s="190"/>
      <c r="B8" s="190"/>
      <c r="C8" s="191"/>
      <c r="D8" s="192"/>
      <c r="E8" s="140"/>
      <c r="F8" s="141"/>
      <c r="G8" s="142"/>
      <c r="H8" s="142"/>
      <c r="I8" s="142"/>
      <c r="J8" s="143"/>
      <c r="K8" s="193" t="str">
        <f t="shared" si="10"/>
        <v/>
      </c>
      <c r="L8" s="137"/>
      <c r="M8" s="137"/>
      <c r="N8" s="137"/>
      <c r="O8" s="137"/>
      <c r="P8" s="137"/>
      <c r="Q8" s="122" t="str">
        <f t="shared" si="0"/>
        <v/>
      </c>
      <c r="R8" s="122"/>
      <c r="S8" s="122"/>
      <c r="T8" s="122"/>
      <c r="U8" s="122"/>
      <c r="V8" s="123" t="str">
        <f t="shared" si="1"/>
        <v/>
      </c>
      <c r="W8" s="124"/>
      <c r="X8" s="124"/>
      <c r="Y8" s="124"/>
      <c r="Z8" s="124"/>
      <c r="AA8" s="124"/>
      <c r="AB8" s="124"/>
      <c r="AC8" s="124"/>
      <c r="AE8" s="130" t="str">
        <f>IF($A$8="","",$A$8)</f>
        <v/>
      </c>
      <c r="AF8" s="130"/>
      <c r="AG8" s="131" t="str">
        <f>IF($C$8="","",$C$8)</f>
        <v/>
      </c>
      <c r="AH8" s="132"/>
      <c r="AI8" s="140"/>
      <c r="AJ8" s="141"/>
      <c r="AK8" s="142"/>
      <c r="AL8" s="142"/>
      <c r="AM8" s="142"/>
      <c r="AN8" s="143"/>
      <c r="AO8" s="137" t="str">
        <f t="shared" si="12"/>
        <v/>
      </c>
      <c r="AP8" s="137"/>
      <c r="AQ8" s="137"/>
      <c r="AR8" s="137"/>
      <c r="AS8" s="137"/>
      <c r="AT8" s="137"/>
      <c r="AU8" s="122" t="str">
        <f t="shared" si="2"/>
        <v/>
      </c>
      <c r="AV8" s="122"/>
      <c r="AW8" s="122"/>
      <c r="AX8" s="122"/>
      <c r="AY8" s="122"/>
      <c r="AZ8" s="123" t="str">
        <f t="shared" si="3"/>
        <v/>
      </c>
      <c r="BA8" s="124"/>
      <c r="BB8" s="124"/>
      <c r="BC8" s="124"/>
      <c r="BD8" s="124"/>
      <c r="BE8" s="124"/>
      <c r="BF8" s="124"/>
      <c r="BG8" s="124"/>
      <c r="BH8" s="25"/>
      <c r="BI8" s="26">
        <v>4</v>
      </c>
      <c r="BJ8" s="27"/>
      <c r="BK8" s="28" t="str">
        <f t="shared" si="4"/>
        <v/>
      </c>
      <c r="BL8" s="28" t="str">
        <f t="shared" si="5"/>
        <v/>
      </c>
      <c r="BM8" s="28" t="str">
        <f t="shared" si="6"/>
        <v/>
      </c>
      <c r="BN8" s="29" t="str">
        <f t="shared" si="7"/>
        <v/>
      </c>
      <c r="BO8" s="30" t="str">
        <f t="shared" si="8"/>
        <v/>
      </c>
      <c r="BP8" s="30" t="str">
        <f t="shared" si="9"/>
        <v/>
      </c>
      <c r="BQ8" s="31" t="str">
        <f t="shared" ref="BQ8:BQ24" si="13">IF(BP8="","",IF(ISNA(BP8),"",BN8*BP8))</f>
        <v/>
      </c>
    </row>
    <row r="9" spans="1:69" ht="16.5" customHeight="1" x14ac:dyDescent="0.25">
      <c r="A9" s="190"/>
      <c r="B9" s="190"/>
      <c r="C9" s="191"/>
      <c r="D9" s="192"/>
      <c r="E9" s="140"/>
      <c r="F9" s="141"/>
      <c r="G9" s="142"/>
      <c r="H9" s="142"/>
      <c r="I9" s="142"/>
      <c r="J9" s="143"/>
      <c r="K9" s="193" t="str">
        <f t="shared" si="10"/>
        <v/>
      </c>
      <c r="L9" s="137"/>
      <c r="M9" s="137"/>
      <c r="N9" s="137"/>
      <c r="O9" s="137"/>
      <c r="P9" s="137"/>
      <c r="Q9" s="122" t="str">
        <f t="shared" si="0"/>
        <v/>
      </c>
      <c r="R9" s="122"/>
      <c r="S9" s="122"/>
      <c r="T9" s="122"/>
      <c r="U9" s="122"/>
      <c r="V9" s="123" t="str">
        <f t="shared" si="1"/>
        <v/>
      </c>
      <c r="W9" s="124"/>
      <c r="X9" s="124"/>
      <c r="Y9" s="124"/>
      <c r="Z9" s="124"/>
      <c r="AA9" s="124"/>
      <c r="AB9" s="124"/>
      <c r="AC9" s="124"/>
      <c r="AE9" s="130" t="str">
        <f>IF($A$9="","",$A$9)</f>
        <v/>
      </c>
      <c r="AF9" s="130"/>
      <c r="AG9" s="131" t="str">
        <f>IF($C$9="","",$C$9)</f>
        <v/>
      </c>
      <c r="AH9" s="132"/>
      <c r="AI9" s="140"/>
      <c r="AJ9" s="141"/>
      <c r="AK9" s="142"/>
      <c r="AL9" s="142"/>
      <c r="AM9" s="142"/>
      <c r="AN9" s="143"/>
      <c r="AO9" s="137" t="str">
        <f t="shared" si="12"/>
        <v/>
      </c>
      <c r="AP9" s="137"/>
      <c r="AQ9" s="137"/>
      <c r="AR9" s="137"/>
      <c r="AS9" s="137"/>
      <c r="AT9" s="137"/>
      <c r="AU9" s="122" t="str">
        <f t="shared" si="2"/>
        <v/>
      </c>
      <c r="AV9" s="122"/>
      <c r="AW9" s="122"/>
      <c r="AX9" s="122"/>
      <c r="AY9" s="122"/>
      <c r="AZ9" s="123" t="str">
        <f t="shared" si="3"/>
        <v/>
      </c>
      <c r="BA9" s="124"/>
      <c r="BB9" s="124"/>
      <c r="BC9" s="124"/>
      <c r="BD9" s="124"/>
      <c r="BE9" s="124"/>
      <c r="BF9" s="124"/>
      <c r="BG9" s="124"/>
      <c r="BH9" s="25"/>
      <c r="BI9" s="26">
        <v>5</v>
      </c>
      <c r="BJ9" s="27" t="s">
        <v>12</v>
      </c>
      <c r="BK9" s="28">
        <f t="shared" si="4"/>
        <v>41370</v>
      </c>
      <c r="BL9" s="28" t="str">
        <f t="shared" si="5"/>
        <v>AT00000506406</v>
      </c>
      <c r="BM9" s="28" t="str">
        <f t="shared" si="6"/>
        <v>Boitier palier C.O.C.</v>
      </c>
      <c r="BN9" s="29">
        <f t="shared" si="7"/>
        <v>5.4749999999999996</v>
      </c>
      <c r="BO9" s="30">
        <f t="shared" si="8"/>
        <v>5</v>
      </c>
      <c r="BP9" s="30">
        <f t="shared" si="9"/>
        <v>1</v>
      </c>
      <c r="BQ9" s="31">
        <f t="shared" si="13"/>
        <v>5.4749999999999996</v>
      </c>
    </row>
    <row r="10" spans="1:69" ht="16.5" customHeight="1" x14ac:dyDescent="0.25">
      <c r="A10" s="190"/>
      <c r="B10" s="190"/>
      <c r="C10" s="191"/>
      <c r="D10" s="192"/>
      <c r="E10" s="140"/>
      <c r="F10" s="141"/>
      <c r="G10" s="142"/>
      <c r="H10" s="142"/>
      <c r="I10" s="142"/>
      <c r="J10" s="143"/>
      <c r="K10" s="193" t="str">
        <f t="shared" si="10"/>
        <v/>
      </c>
      <c r="L10" s="137"/>
      <c r="M10" s="137"/>
      <c r="N10" s="137"/>
      <c r="O10" s="137"/>
      <c r="P10" s="137"/>
      <c r="Q10" s="122" t="str">
        <f t="shared" si="0"/>
        <v/>
      </c>
      <c r="R10" s="122"/>
      <c r="S10" s="122"/>
      <c r="T10" s="122"/>
      <c r="U10" s="122"/>
      <c r="V10" s="123" t="str">
        <f t="shared" si="1"/>
        <v/>
      </c>
      <c r="W10" s="124"/>
      <c r="X10" s="124"/>
      <c r="Y10" s="124"/>
      <c r="Z10" s="124"/>
      <c r="AA10" s="124"/>
      <c r="AB10" s="124"/>
      <c r="AC10" s="124"/>
      <c r="AE10" s="130" t="str">
        <f>IF($A$10="","",$A$10)</f>
        <v/>
      </c>
      <c r="AF10" s="130"/>
      <c r="AG10" s="131" t="str">
        <f>IF($C$10="","",$C$10)</f>
        <v/>
      </c>
      <c r="AH10" s="132"/>
      <c r="AI10" s="140"/>
      <c r="AJ10" s="141"/>
      <c r="AK10" s="142"/>
      <c r="AL10" s="142"/>
      <c r="AM10" s="142"/>
      <c r="AN10" s="143"/>
      <c r="AO10" s="137" t="str">
        <f t="shared" si="12"/>
        <v/>
      </c>
      <c r="AP10" s="137"/>
      <c r="AQ10" s="137"/>
      <c r="AR10" s="137"/>
      <c r="AS10" s="137"/>
      <c r="AT10" s="137"/>
      <c r="AU10" s="122" t="str">
        <f t="shared" si="2"/>
        <v/>
      </c>
      <c r="AV10" s="122"/>
      <c r="AW10" s="122"/>
      <c r="AX10" s="122"/>
      <c r="AY10" s="122"/>
      <c r="AZ10" s="123" t="str">
        <f t="shared" si="3"/>
        <v/>
      </c>
      <c r="BA10" s="124"/>
      <c r="BB10" s="124"/>
      <c r="BC10" s="124"/>
      <c r="BD10" s="124"/>
      <c r="BE10" s="124"/>
      <c r="BF10" s="124"/>
      <c r="BG10" s="124"/>
      <c r="BH10" s="25"/>
      <c r="BI10" s="26">
        <v>6</v>
      </c>
      <c r="BJ10" s="27"/>
      <c r="BK10" s="28" t="str">
        <f t="shared" si="4"/>
        <v/>
      </c>
      <c r="BL10" s="28" t="str">
        <f t="shared" si="5"/>
        <v/>
      </c>
      <c r="BM10" s="28" t="str">
        <f t="shared" si="6"/>
        <v/>
      </c>
      <c r="BN10" s="29" t="str">
        <f t="shared" si="7"/>
        <v/>
      </c>
      <c r="BO10" s="30" t="str">
        <f t="shared" si="8"/>
        <v/>
      </c>
      <c r="BP10" s="30" t="str">
        <f t="shared" si="9"/>
        <v/>
      </c>
      <c r="BQ10" s="31" t="str">
        <f t="shared" si="13"/>
        <v/>
      </c>
    </row>
    <row r="11" spans="1:69" ht="16.5" customHeight="1" x14ac:dyDescent="0.25">
      <c r="A11" s="190"/>
      <c r="B11" s="190"/>
      <c r="C11" s="191"/>
      <c r="D11" s="192"/>
      <c r="E11" s="140"/>
      <c r="F11" s="141"/>
      <c r="G11" s="142"/>
      <c r="H11" s="142"/>
      <c r="I11" s="142"/>
      <c r="J11" s="143"/>
      <c r="K11" s="193" t="str">
        <f t="shared" si="10"/>
        <v/>
      </c>
      <c r="L11" s="137"/>
      <c r="M11" s="137"/>
      <c r="N11" s="137"/>
      <c r="O11" s="137"/>
      <c r="P11" s="137"/>
      <c r="Q11" s="122" t="str">
        <f t="shared" si="0"/>
        <v/>
      </c>
      <c r="R11" s="122"/>
      <c r="S11" s="122"/>
      <c r="T11" s="122"/>
      <c r="U11" s="122"/>
      <c r="V11" s="123" t="str">
        <f t="shared" si="1"/>
        <v/>
      </c>
      <c r="W11" s="124"/>
      <c r="X11" s="124"/>
      <c r="Y11" s="124"/>
      <c r="Z11" s="124"/>
      <c r="AA11" s="124"/>
      <c r="AB11" s="124"/>
      <c r="AC11" s="124"/>
      <c r="AE11" s="130" t="str">
        <f>IF($A$11="","",$A$11)</f>
        <v/>
      </c>
      <c r="AF11" s="130"/>
      <c r="AG11" s="131" t="str">
        <f>IF($C$11="","",$C$11)</f>
        <v/>
      </c>
      <c r="AH11" s="132"/>
      <c r="AI11" s="140"/>
      <c r="AJ11" s="141"/>
      <c r="AK11" s="142"/>
      <c r="AL11" s="142"/>
      <c r="AM11" s="142"/>
      <c r="AN11" s="143"/>
      <c r="AO11" s="137" t="str">
        <f t="shared" si="12"/>
        <v/>
      </c>
      <c r="AP11" s="137"/>
      <c r="AQ11" s="137"/>
      <c r="AR11" s="137"/>
      <c r="AS11" s="137"/>
      <c r="AT11" s="137"/>
      <c r="AU11" s="122" t="str">
        <f t="shared" si="2"/>
        <v/>
      </c>
      <c r="AV11" s="122"/>
      <c r="AW11" s="122"/>
      <c r="AX11" s="122"/>
      <c r="AY11" s="122"/>
      <c r="AZ11" s="123" t="str">
        <f t="shared" si="3"/>
        <v/>
      </c>
      <c r="BA11" s="124"/>
      <c r="BB11" s="124"/>
      <c r="BC11" s="124"/>
      <c r="BD11" s="124"/>
      <c r="BE11" s="124"/>
      <c r="BF11" s="124"/>
      <c r="BG11" s="124"/>
      <c r="BH11" s="25"/>
      <c r="BI11" s="26">
        <v>7</v>
      </c>
      <c r="BJ11" s="27"/>
      <c r="BK11" s="28" t="str">
        <f t="shared" si="4"/>
        <v/>
      </c>
      <c r="BL11" s="28" t="str">
        <f t="shared" si="5"/>
        <v/>
      </c>
      <c r="BM11" s="28" t="str">
        <f t="shared" si="6"/>
        <v/>
      </c>
      <c r="BN11" s="29" t="str">
        <f t="shared" si="7"/>
        <v/>
      </c>
      <c r="BO11" s="30" t="str">
        <f t="shared" si="8"/>
        <v/>
      </c>
      <c r="BP11" s="30" t="str">
        <f t="shared" si="9"/>
        <v/>
      </c>
      <c r="BQ11" s="31" t="str">
        <f t="shared" si="13"/>
        <v/>
      </c>
    </row>
    <row r="12" spans="1:69" ht="16.5" customHeight="1" x14ac:dyDescent="0.25">
      <c r="A12" s="190"/>
      <c r="B12" s="190"/>
      <c r="C12" s="191"/>
      <c r="D12" s="192"/>
      <c r="E12" s="140"/>
      <c r="F12" s="141"/>
      <c r="G12" s="142"/>
      <c r="H12" s="142"/>
      <c r="I12" s="142"/>
      <c r="J12" s="143"/>
      <c r="K12" s="193" t="str">
        <f t="shared" si="10"/>
        <v/>
      </c>
      <c r="L12" s="137"/>
      <c r="M12" s="137"/>
      <c r="N12" s="137"/>
      <c r="O12" s="137"/>
      <c r="P12" s="137"/>
      <c r="Q12" s="122" t="str">
        <f t="shared" si="0"/>
        <v/>
      </c>
      <c r="R12" s="122"/>
      <c r="S12" s="122"/>
      <c r="T12" s="122"/>
      <c r="U12" s="122"/>
      <c r="V12" s="123" t="str">
        <f t="shared" si="1"/>
        <v/>
      </c>
      <c r="W12" s="124"/>
      <c r="X12" s="124"/>
      <c r="Y12" s="124"/>
      <c r="Z12" s="124"/>
      <c r="AA12" s="124"/>
      <c r="AB12" s="124"/>
      <c r="AC12" s="124"/>
      <c r="AE12" s="130" t="str">
        <f>IF($A$12="","",$A$12)</f>
        <v/>
      </c>
      <c r="AF12" s="130"/>
      <c r="AG12" s="131" t="str">
        <f>IF($C$12="","",$C$12)</f>
        <v/>
      </c>
      <c r="AH12" s="132"/>
      <c r="AI12" s="140"/>
      <c r="AJ12" s="141"/>
      <c r="AK12" s="142"/>
      <c r="AL12" s="142"/>
      <c r="AM12" s="142"/>
      <c r="AN12" s="143"/>
      <c r="AO12" s="137" t="str">
        <f t="shared" si="12"/>
        <v/>
      </c>
      <c r="AP12" s="137"/>
      <c r="AQ12" s="137"/>
      <c r="AR12" s="137"/>
      <c r="AS12" s="137"/>
      <c r="AT12" s="137"/>
      <c r="AU12" s="122" t="str">
        <f t="shared" si="2"/>
        <v/>
      </c>
      <c r="AV12" s="122"/>
      <c r="AW12" s="122"/>
      <c r="AX12" s="122"/>
      <c r="AY12" s="122"/>
      <c r="AZ12" s="123" t="str">
        <f t="shared" si="3"/>
        <v/>
      </c>
      <c r="BA12" s="124"/>
      <c r="BB12" s="124"/>
      <c r="BC12" s="124"/>
      <c r="BD12" s="124"/>
      <c r="BE12" s="124"/>
      <c r="BF12" s="124"/>
      <c r="BG12" s="124"/>
      <c r="BH12" s="25"/>
      <c r="BI12" s="26">
        <v>8</v>
      </c>
      <c r="BJ12" s="27" t="s">
        <v>15</v>
      </c>
      <c r="BK12" s="28">
        <f t="shared" si="4"/>
        <v>41375</v>
      </c>
      <c r="BL12" s="28" t="str">
        <f t="shared" si="5"/>
        <v>AT00000509683</v>
      </c>
      <c r="BM12" s="28" t="str">
        <f t="shared" si="6"/>
        <v>Couvercle déflecteur</v>
      </c>
      <c r="BN12" s="29">
        <f t="shared" si="7"/>
        <v>3.47</v>
      </c>
      <c r="BO12" s="30">
        <f t="shared" si="8"/>
        <v>8</v>
      </c>
      <c r="BP12" s="30">
        <f t="shared" si="9"/>
        <v>1</v>
      </c>
      <c r="BQ12" s="31">
        <f t="shared" si="13"/>
        <v>3.47</v>
      </c>
    </row>
    <row r="13" spans="1:69" ht="16.5" customHeight="1" thickBot="1" x14ac:dyDescent="0.3">
      <c r="A13" s="184"/>
      <c r="B13" s="184"/>
      <c r="C13" s="185"/>
      <c r="D13" s="186"/>
      <c r="E13" s="133"/>
      <c r="F13" s="134"/>
      <c r="G13" s="135"/>
      <c r="H13" s="135"/>
      <c r="I13" s="135"/>
      <c r="J13" s="136"/>
      <c r="K13" s="187" t="str">
        <f t="shared" si="10"/>
        <v/>
      </c>
      <c r="L13" s="188"/>
      <c r="M13" s="188"/>
      <c r="N13" s="188"/>
      <c r="O13" s="188"/>
      <c r="P13" s="188"/>
      <c r="Q13" s="189" t="str">
        <f t="shared" si="0"/>
        <v/>
      </c>
      <c r="R13" s="189"/>
      <c r="S13" s="189"/>
      <c r="T13" s="189"/>
      <c r="U13" s="189"/>
      <c r="V13" s="182" t="str">
        <f t="shared" si="1"/>
        <v/>
      </c>
      <c r="W13" s="183"/>
      <c r="X13" s="183"/>
      <c r="Y13" s="183"/>
      <c r="Z13" s="183"/>
      <c r="AA13" s="183"/>
      <c r="AB13" s="183"/>
      <c r="AC13" s="183"/>
      <c r="AE13" s="130" t="str">
        <f>IF($A$13="","",$A$13)</f>
        <v/>
      </c>
      <c r="AF13" s="130"/>
      <c r="AG13" s="131" t="str">
        <f>IF($C$13="","",$C$13)</f>
        <v/>
      </c>
      <c r="AH13" s="132"/>
      <c r="AI13" s="133"/>
      <c r="AJ13" s="134"/>
      <c r="AK13" s="135"/>
      <c r="AL13" s="135"/>
      <c r="AM13" s="135"/>
      <c r="AN13" s="136"/>
      <c r="AO13" s="137" t="str">
        <f t="shared" si="12"/>
        <v/>
      </c>
      <c r="AP13" s="137"/>
      <c r="AQ13" s="137"/>
      <c r="AR13" s="137"/>
      <c r="AS13" s="137"/>
      <c r="AT13" s="137"/>
      <c r="AU13" s="122" t="str">
        <f t="shared" si="2"/>
        <v/>
      </c>
      <c r="AV13" s="122"/>
      <c r="AW13" s="122"/>
      <c r="AX13" s="122"/>
      <c r="AY13" s="122"/>
      <c r="AZ13" s="123" t="str">
        <f t="shared" si="3"/>
        <v/>
      </c>
      <c r="BA13" s="124"/>
      <c r="BB13" s="124"/>
      <c r="BC13" s="124"/>
      <c r="BD13" s="124"/>
      <c r="BE13" s="124"/>
      <c r="BF13" s="124"/>
      <c r="BG13" s="124"/>
      <c r="BH13" s="25"/>
      <c r="BI13" s="26">
        <v>9</v>
      </c>
      <c r="BJ13" s="27" t="s">
        <v>16</v>
      </c>
      <c r="BK13" s="28">
        <f t="shared" si="4"/>
        <v>41376</v>
      </c>
      <c r="BL13" s="28" t="str">
        <f t="shared" si="5"/>
        <v>AT00000509635</v>
      </c>
      <c r="BM13" s="28" t="str">
        <f t="shared" si="6"/>
        <v>Boitier palier C.C.</v>
      </c>
      <c r="BN13" s="29">
        <f t="shared" si="7"/>
        <v>6.06</v>
      </c>
      <c r="BO13" s="30">
        <f t="shared" si="8"/>
        <v>9</v>
      </c>
      <c r="BP13" s="30">
        <f t="shared" si="9"/>
        <v>1</v>
      </c>
      <c r="BQ13" s="31">
        <f t="shared" si="13"/>
        <v>6.06</v>
      </c>
    </row>
    <row r="14" spans="1:69" ht="27" customHeight="1" thickBot="1" x14ac:dyDescent="0.3">
      <c r="A14" s="125" t="s">
        <v>38</v>
      </c>
      <c r="B14" s="126"/>
      <c r="C14" s="126"/>
      <c r="D14" s="126"/>
      <c r="E14" s="126"/>
      <c r="F14" s="126"/>
      <c r="G14" s="126"/>
      <c r="H14" s="126"/>
      <c r="I14" s="126"/>
      <c r="J14" s="127">
        <f>S1</f>
        <v>0</v>
      </c>
      <c r="K14" s="127"/>
      <c r="L14" s="127"/>
      <c r="M14" s="127"/>
      <c r="N14" s="127"/>
      <c r="O14" s="127"/>
      <c r="P14" s="127"/>
      <c r="Q14" s="127"/>
      <c r="R14" s="127"/>
      <c r="S14" s="32"/>
      <c r="T14" s="32"/>
      <c r="U14" s="33" t="s">
        <v>40</v>
      </c>
      <c r="V14" s="128">
        <f>S2</f>
        <v>0</v>
      </c>
      <c r="W14" s="128"/>
      <c r="X14" s="128"/>
      <c r="Y14" s="128"/>
      <c r="Z14" s="128"/>
      <c r="AA14" s="128"/>
      <c r="AB14" s="128"/>
      <c r="AC14" s="129"/>
      <c r="AE14" s="125" t="s">
        <v>38</v>
      </c>
      <c r="AF14" s="126"/>
      <c r="AG14" s="126"/>
      <c r="AH14" s="126"/>
      <c r="AI14" s="126"/>
      <c r="AJ14" s="126"/>
      <c r="AK14" s="126"/>
      <c r="AL14" s="126"/>
      <c r="AM14" s="126"/>
      <c r="AN14" s="127">
        <f>IF($J$14="","",$J$14)</f>
        <v>0</v>
      </c>
      <c r="AO14" s="127"/>
      <c r="AP14" s="127"/>
      <c r="AQ14" s="127"/>
      <c r="AR14" s="127"/>
      <c r="AS14" s="127"/>
      <c r="AT14" s="127"/>
      <c r="AU14" s="127"/>
      <c r="AV14" s="127"/>
      <c r="AW14" s="32"/>
      <c r="AX14" s="32"/>
      <c r="AY14" s="33" t="s">
        <v>40</v>
      </c>
      <c r="AZ14" s="128">
        <f>IF($V$14="","",$V$14)</f>
        <v>0</v>
      </c>
      <c r="BA14" s="128"/>
      <c r="BB14" s="128"/>
      <c r="BC14" s="128"/>
      <c r="BD14" s="128"/>
      <c r="BE14" s="128"/>
      <c r="BF14" s="128"/>
      <c r="BG14" s="129"/>
      <c r="BH14" s="34"/>
      <c r="BI14" s="26">
        <v>10</v>
      </c>
      <c r="BJ14" s="27"/>
      <c r="BK14" s="28" t="str">
        <f t="shared" si="4"/>
        <v/>
      </c>
      <c r="BL14" s="28" t="str">
        <f t="shared" si="5"/>
        <v/>
      </c>
      <c r="BM14" s="28" t="str">
        <f t="shared" si="6"/>
        <v/>
      </c>
      <c r="BN14" s="29" t="str">
        <f t="shared" si="7"/>
        <v/>
      </c>
      <c r="BO14" s="30" t="str">
        <f t="shared" si="8"/>
        <v/>
      </c>
      <c r="BP14" s="30" t="str">
        <f t="shared" si="9"/>
        <v/>
      </c>
      <c r="BQ14" s="31" t="str">
        <f>IF(BP14="","",IF(ISNA(BP14),"",BN14*BP14))</f>
        <v/>
      </c>
    </row>
    <row r="15" spans="1:69" ht="18.75" customHeight="1" x14ac:dyDescent="0.25">
      <c r="BI15" s="26">
        <v>11</v>
      </c>
      <c r="BJ15" s="27"/>
      <c r="BK15" s="28" t="str">
        <f t="shared" si="4"/>
        <v/>
      </c>
      <c r="BL15" s="28" t="str">
        <f t="shared" si="5"/>
        <v/>
      </c>
      <c r="BM15" s="28" t="str">
        <f t="shared" si="6"/>
        <v/>
      </c>
      <c r="BN15" s="29" t="str">
        <f t="shared" si="7"/>
        <v/>
      </c>
      <c r="BO15" s="30" t="str">
        <f t="shared" si="8"/>
        <v/>
      </c>
      <c r="BP15" s="30" t="str">
        <f t="shared" si="9"/>
        <v/>
      </c>
      <c r="BQ15" s="31" t="str">
        <f t="shared" si="13"/>
        <v/>
      </c>
    </row>
    <row r="16" spans="1:69" ht="34.5" customHeight="1" x14ac:dyDescent="0.25">
      <c r="A16" s="179"/>
      <c r="B16" s="180"/>
      <c r="C16" s="180"/>
      <c r="D16" s="180"/>
      <c r="E16" s="180"/>
      <c r="F16" s="181"/>
      <c r="G16" s="162" t="s">
        <v>18</v>
      </c>
      <c r="H16" s="163"/>
      <c r="I16" s="163"/>
      <c r="J16" s="163"/>
      <c r="K16" s="163"/>
      <c r="L16" s="163"/>
      <c r="M16" s="163"/>
      <c r="N16" s="164" t="s">
        <v>19</v>
      </c>
      <c r="O16" s="165"/>
      <c r="P16" s="165"/>
      <c r="Q16" s="165"/>
      <c r="R16" s="165"/>
      <c r="S16" s="165"/>
      <c r="T16" s="165"/>
      <c r="U16" s="166"/>
      <c r="V16" s="167" t="s">
        <v>20</v>
      </c>
      <c r="W16" s="168"/>
      <c r="X16" s="168"/>
      <c r="Y16" s="168"/>
      <c r="Z16" s="169" t="str">
        <f>IF($Z$1="","",$Z$1)</f>
        <v>2 / 2</v>
      </c>
      <c r="AA16" s="169"/>
      <c r="AB16" s="169"/>
      <c r="AC16" s="170"/>
      <c r="AE16" s="179"/>
      <c r="AF16" s="180"/>
      <c r="AG16" s="180"/>
      <c r="AH16" s="180"/>
      <c r="AI16" s="180"/>
      <c r="AJ16" s="181"/>
      <c r="AK16" s="162" t="s">
        <v>18</v>
      </c>
      <c r="AL16" s="163"/>
      <c r="AM16" s="163"/>
      <c r="AN16" s="163"/>
      <c r="AO16" s="163"/>
      <c r="AP16" s="163"/>
      <c r="AQ16" s="163"/>
      <c r="AR16" s="164" t="s">
        <v>19</v>
      </c>
      <c r="AS16" s="165"/>
      <c r="AT16" s="165"/>
      <c r="AU16" s="165"/>
      <c r="AV16" s="165"/>
      <c r="AW16" s="165"/>
      <c r="AX16" s="165"/>
      <c r="AY16" s="166"/>
      <c r="AZ16" s="167" t="s">
        <v>20</v>
      </c>
      <c r="BA16" s="168"/>
      <c r="BB16" s="168"/>
      <c r="BC16" s="168"/>
      <c r="BD16" s="169" t="str">
        <f>IF($Z$1="","",$Z$1)</f>
        <v>2 / 2</v>
      </c>
      <c r="BE16" s="169"/>
      <c r="BF16" s="169"/>
      <c r="BG16" s="170"/>
      <c r="BH16" s="13"/>
      <c r="BI16" s="26">
        <v>12</v>
      </c>
      <c r="BJ16" s="27"/>
      <c r="BK16" s="28" t="str">
        <f t="shared" si="4"/>
        <v/>
      </c>
      <c r="BL16" s="28" t="str">
        <f t="shared" si="5"/>
        <v/>
      </c>
      <c r="BM16" s="28" t="str">
        <f t="shared" si="6"/>
        <v/>
      </c>
      <c r="BN16" s="29" t="str">
        <f t="shared" si="7"/>
        <v/>
      </c>
      <c r="BO16" s="30" t="str">
        <f t="shared" si="8"/>
        <v/>
      </c>
      <c r="BP16" s="30" t="str">
        <f t="shared" si="9"/>
        <v/>
      </c>
      <c r="BQ16" s="31" t="str">
        <f t="shared" si="13"/>
        <v/>
      </c>
    </row>
    <row r="17" spans="1:69" ht="24.75" customHeight="1" thickBot="1" x14ac:dyDescent="0.3">
      <c r="A17" s="171" t="s">
        <v>21</v>
      </c>
      <c r="B17" s="172"/>
      <c r="C17" s="172"/>
      <c r="D17" s="172"/>
      <c r="E17" s="173" t="str">
        <f>$E$2</f>
        <v>pivoterie "Smart Coradia"</v>
      </c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4"/>
      <c r="V17" s="175" t="s">
        <v>23</v>
      </c>
      <c r="W17" s="176"/>
      <c r="X17" s="176"/>
      <c r="Y17" s="176"/>
      <c r="Z17" s="177">
        <f>$Z$2</f>
        <v>15.004999999999999</v>
      </c>
      <c r="AA17" s="177"/>
      <c r="AB17" s="177"/>
      <c r="AC17" s="178"/>
      <c r="AE17" s="171" t="s">
        <v>21</v>
      </c>
      <c r="AF17" s="172"/>
      <c r="AG17" s="172"/>
      <c r="AH17" s="172"/>
      <c r="AI17" s="173" t="str">
        <f>$E$2</f>
        <v>pivoterie "Smart Coradia"</v>
      </c>
      <c r="AJ17" s="173"/>
      <c r="AK17" s="173"/>
      <c r="AL17" s="173"/>
      <c r="AM17" s="173"/>
      <c r="AN17" s="173"/>
      <c r="AO17" s="173"/>
      <c r="AP17" s="173"/>
      <c r="AQ17" s="173"/>
      <c r="AR17" s="173"/>
      <c r="AS17" s="173"/>
      <c r="AT17" s="173"/>
      <c r="AU17" s="173"/>
      <c r="AV17" s="173"/>
      <c r="AW17" s="173"/>
      <c r="AX17" s="173"/>
      <c r="AY17" s="174"/>
      <c r="AZ17" s="175" t="s">
        <v>23</v>
      </c>
      <c r="BA17" s="176"/>
      <c r="BB17" s="176"/>
      <c r="BC17" s="176"/>
      <c r="BD17" s="177">
        <f>$Z$2</f>
        <v>15.004999999999999</v>
      </c>
      <c r="BE17" s="177"/>
      <c r="BF17" s="177"/>
      <c r="BG17" s="178"/>
      <c r="BH17" s="15"/>
      <c r="BI17" s="26">
        <v>13</v>
      </c>
      <c r="BJ17" s="27"/>
      <c r="BK17" s="28" t="str">
        <f t="shared" si="4"/>
        <v/>
      </c>
      <c r="BL17" s="28" t="str">
        <f t="shared" si="5"/>
        <v/>
      </c>
      <c r="BM17" s="28" t="str">
        <f t="shared" si="6"/>
        <v/>
      </c>
      <c r="BN17" s="29" t="str">
        <f t="shared" si="7"/>
        <v/>
      </c>
      <c r="BO17" s="30" t="str">
        <f t="shared" si="8"/>
        <v/>
      </c>
      <c r="BP17" s="30" t="str">
        <f t="shared" si="9"/>
        <v/>
      </c>
      <c r="BQ17" s="31" t="str">
        <f t="shared" si="13"/>
        <v/>
      </c>
    </row>
    <row r="18" spans="1:69" ht="24.75" customHeight="1" thickBot="1" x14ac:dyDescent="0.3">
      <c r="A18" s="144" t="s">
        <v>24</v>
      </c>
      <c r="B18" s="145"/>
      <c r="C18" s="145"/>
      <c r="D18" s="145"/>
      <c r="E18" s="146"/>
      <c r="F18" s="146"/>
      <c r="G18" s="147" t="str">
        <f>$G$3</f>
        <v>FMO0000041425</v>
      </c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8"/>
      <c r="V18" s="149" t="s">
        <v>26</v>
      </c>
      <c r="W18" s="150"/>
      <c r="X18" s="150"/>
      <c r="Y18" s="151"/>
      <c r="Z18" s="152"/>
      <c r="AA18" s="153"/>
      <c r="AB18" s="153"/>
      <c r="AC18" s="154"/>
      <c r="AE18" s="144" t="s">
        <v>24</v>
      </c>
      <c r="AF18" s="145"/>
      <c r="AG18" s="145"/>
      <c r="AH18" s="145"/>
      <c r="AI18" s="146"/>
      <c r="AJ18" s="146"/>
      <c r="AK18" s="147" t="str">
        <f>$G$3</f>
        <v>FMO0000041425</v>
      </c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8"/>
      <c r="AZ18" s="149" t="s">
        <v>26</v>
      </c>
      <c r="BA18" s="150"/>
      <c r="BB18" s="150"/>
      <c r="BC18" s="151"/>
      <c r="BD18" s="152"/>
      <c r="BE18" s="153"/>
      <c r="BF18" s="153"/>
      <c r="BG18" s="154"/>
      <c r="BI18" s="26">
        <v>14</v>
      </c>
      <c r="BJ18" s="27"/>
      <c r="BK18" s="28" t="str">
        <f t="shared" si="4"/>
        <v/>
      </c>
      <c r="BL18" s="28" t="str">
        <f t="shared" si="5"/>
        <v/>
      </c>
      <c r="BM18" s="28" t="str">
        <f t="shared" si="6"/>
        <v/>
      </c>
      <c r="BN18" s="29" t="str">
        <f t="shared" si="7"/>
        <v/>
      </c>
      <c r="BO18" s="30" t="str">
        <f t="shared" si="8"/>
        <v/>
      </c>
      <c r="BP18" s="30" t="str">
        <f t="shared" si="9"/>
        <v/>
      </c>
      <c r="BQ18" s="31" t="str">
        <f t="shared" si="13"/>
        <v/>
      </c>
    </row>
    <row r="19" spans="1:69" s="16" customFormat="1" ht="22.5" customHeight="1" x14ac:dyDescent="0.25">
      <c r="A19" s="155" t="s">
        <v>27</v>
      </c>
      <c r="B19" s="155"/>
      <c r="C19" s="156" t="s">
        <v>28</v>
      </c>
      <c r="D19" s="157"/>
      <c r="E19" s="158" t="s">
        <v>29</v>
      </c>
      <c r="F19" s="159"/>
      <c r="G19" s="159"/>
      <c r="H19" s="159"/>
      <c r="I19" s="159"/>
      <c r="J19" s="160"/>
      <c r="K19" s="161" t="s">
        <v>30</v>
      </c>
      <c r="L19" s="161"/>
      <c r="M19" s="161"/>
      <c r="N19" s="161"/>
      <c r="O19" s="161"/>
      <c r="P19" s="161"/>
      <c r="Q19" s="161" t="s">
        <v>31</v>
      </c>
      <c r="R19" s="161"/>
      <c r="S19" s="161"/>
      <c r="T19" s="161"/>
      <c r="U19" s="161"/>
      <c r="V19" s="161" t="s">
        <v>32</v>
      </c>
      <c r="W19" s="161"/>
      <c r="X19" s="161"/>
      <c r="Y19" s="161"/>
      <c r="Z19" s="161"/>
      <c r="AA19" s="161"/>
      <c r="AB19" s="161"/>
      <c r="AC19" s="161"/>
      <c r="AE19" s="155" t="s">
        <v>27</v>
      </c>
      <c r="AF19" s="155"/>
      <c r="AG19" s="156" t="s">
        <v>28</v>
      </c>
      <c r="AH19" s="157"/>
      <c r="AI19" s="158" t="s">
        <v>29</v>
      </c>
      <c r="AJ19" s="159"/>
      <c r="AK19" s="159"/>
      <c r="AL19" s="159"/>
      <c r="AM19" s="159"/>
      <c r="AN19" s="160"/>
      <c r="AO19" s="161" t="s">
        <v>30</v>
      </c>
      <c r="AP19" s="161"/>
      <c r="AQ19" s="161"/>
      <c r="AR19" s="161"/>
      <c r="AS19" s="161"/>
      <c r="AT19" s="161"/>
      <c r="AU19" s="161" t="s">
        <v>31</v>
      </c>
      <c r="AV19" s="161"/>
      <c r="AW19" s="161"/>
      <c r="AX19" s="161"/>
      <c r="AY19" s="161"/>
      <c r="AZ19" s="161" t="s">
        <v>32</v>
      </c>
      <c r="BA19" s="161"/>
      <c r="BB19" s="161"/>
      <c r="BC19" s="161"/>
      <c r="BD19" s="161"/>
      <c r="BE19" s="161"/>
      <c r="BF19" s="161"/>
      <c r="BG19" s="161"/>
      <c r="BH19" s="17"/>
      <c r="BI19" s="26">
        <v>15</v>
      </c>
      <c r="BJ19" s="27"/>
      <c r="BK19" s="28" t="str">
        <f t="shared" si="4"/>
        <v/>
      </c>
      <c r="BL19" s="28" t="str">
        <f t="shared" si="5"/>
        <v/>
      </c>
      <c r="BM19" s="28" t="str">
        <f t="shared" si="6"/>
        <v/>
      </c>
      <c r="BN19" s="29" t="str">
        <f t="shared" si="7"/>
        <v/>
      </c>
      <c r="BO19" s="30" t="str">
        <f t="shared" si="8"/>
        <v/>
      </c>
      <c r="BP19" s="30" t="str">
        <f t="shared" si="9"/>
        <v/>
      </c>
      <c r="BQ19" s="31" t="str">
        <f t="shared" si="13"/>
        <v/>
      </c>
    </row>
    <row r="20" spans="1:69" s="24" customFormat="1" ht="16.5" customHeight="1" x14ac:dyDescent="0.25">
      <c r="A20" s="130">
        <f>IF($A$5="","",$A$5)</f>
        <v>5</v>
      </c>
      <c r="B20" s="130"/>
      <c r="C20" s="131">
        <f>IF($C$5="","",$C$5)</f>
        <v>1</v>
      </c>
      <c r="D20" s="132"/>
      <c r="E20" s="140"/>
      <c r="F20" s="141"/>
      <c r="G20" s="142" t="e">
        <f>G5</f>
        <v>#REF!</v>
      </c>
      <c r="H20" s="142"/>
      <c r="I20" s="142"/>
      <c r="J20" s="143"/>
      <c r="K20" s="137">
        <f>IF(A20="","",VLOOKUP(A20,Kit,3))</f>
        <v>41370</v>
      </c>
      <c r="L20" s="137"/>
      <c r="M20" s="137"/>
      <c r="N20" s="137"/>
      <c r="O20" s="137"/>
      <c r="P20" s="137"/>
      <c r="Q20" s="122" t="str">
        <f t="shared" ref="Q20:Q28" si="14">IF(A20="","",VLOOKUP(A20,Kit,4))</f>
        <v>AT00000506406</v>
      </c>
      <c r="R20" s="122"/>
      <c r="S20" s="122"/>
      <c r="T20" s="122"/>
      <c r="U20" s="122"/>
      <c r="V20" s="123" t="str">
        <f t="shared" ref="V20:V28" si="15">IF(A20="","",VLOOKUP(A20,Kit,5))</f>
        <v>Boitier palier C.O.C.</v>
      </c>
      <c r="W20" s="124"/>
      <c r="X20" s="124"/>
      <c r="Y20" s="124"/>
      <c r="Z20" s="124"/>
      <c r="AA20" s="124"/>
      <c r="AB20" s="124"/>
      <c r="AC20" s="124"/>
      <c r="AE20" s="130">
        <f>IF($A$5="","",$A$5)</f>
        <v>5</v>
      </c>
      <c r="AF20" s="130"/>
      <c r="AG20" s="131">
        <f>IF($C$5="","",$C$5)</f>
        <v>1</v>
      </c>
      <c r="AH20" s="132"/>
      <c r="AI20" s="140"/>
      <c r="AJ20" s="141"/>
      <c r="AK20" s="142" t="e">
        <f>G5</f>
        <v>#REF!</v>
      </c>
      <c r="AL20" s="142"/>
      <c r="AM20" s="142"/>
      <c r="AN20" s="143"/>
      <c r="AO20" s="137">
        <f t="shared" ref="AO20:AO28" si="16">IF(AE20="","",VLOOKUP(AE20,Kit,3))</f>
        <v>41370</v>
      </c>
      <c r="AP20" s="137"/>
      <c r="AQ20" s="137"/>
      <c r="AR20" s="137"/>
      <c r="AS20" s="137"/>
      <c r="AT20" s="137"/>
      <c r="AU20" s="122" t="str">
        <f t="shared" ref="AU20:AU28" si="17">IF(AE20="","",VLOOKUP(AE20,Kit,4))</f>
        <v>AT00000506406</v>
      </c>
      <c r="AV20" s="122"/>
      <c r="AW20" s="122"/>
      <c r="AX20" s="122"/>
      <c r="AY20" s="122"/>
      <c r="AZ20" s="123" t="str">
        <f t="shared" ref="AZ20:AZ28" si="18">IF(AE20="","",VLOOKUP(AE20,Kit,5))</f>
        <v>Boitier palier C.O.C.</v>
      </c>
      <c r="BA20" s="124"/>
      <c r="BB20" s="124"/>
      <c r="BC20" s="124"/>
      <c r="BD20" s="124"/>
      <c r="BE20" s="124"/>
      <c r="BF20" s="124"/>
      <c r="BG20" s="124"/>
      <c r="BH20" s="25"/>
      <c r="BI20" s="26">
        <v>16</v>
      </c>
      <c r="BJ20" s="27"/>
      <c r="BK20" s="28" t="str">
        <f t="shared" si="4"/>
        <v/>
      </c>
      <c r="BL20" s="28" t="str">
        <f t="shared" si="5"/>
        <v/>
      </c>
      <c r="BM20" s="28" t="str">
        <f t="shared" si="6"/>
        <v/>
      </c>
      <c r="BN20" s="29" t="str">
        <f t="shared" si="7"/>
        <v/>
      </c>
      <c r="BO20" s="30" t="str">
        <f t="shared" si="8"/>
        <v/>
      </c>
      <c r="BP20" s="30" t="str">
        <f t="shared" si="9"/>
        <v/>
      </c>
      <c r="BQ20" s="31" t="str">
        <f t="shared" si="13"/>
        <v/>
      </c>
    </row>
    <row r="21" spans="1:69" ht="16.5" customHeight="1" x14ac:dyDescent="0.25">
      <c r="A21" s="130">
        <f>IF($A$6="","",$A$6)</f>
        <v>8</v>
      </c>
      <c r="B21" s="130"/>
      <c r="C21" s="131">
        <f>IF($C$6="","",$C$6)</f>
        <v>1</v>
      </c>
      <c r="D21" s="132"/>
      <c r="E21" s="140"/>
      <c r="F21" s="141"/>
      <c r="G21" s="142" t="e">
        <f t="shared" ref="G21:G22" si="19">G6</f>
        <v>#REF!</v>
      </c>
      <c r="H21" s="142"/>
      <c r="I21" s="142"/>
      <c r="J21" s="143"/>
      <c r="K21" s="137">
        <f t="shared" ref="K21:K28" si="20">IF(A21="","",VLOOKUP(A21,Kit,3))</f>
        <v>41375</v>
      </c>
      <c r="L21" s="137"/>
      <c r="M21" s="137"/>
      <c r="N21" s="137"/>
      <c r="O21" s="137"/>
      <c r="P21" s="137"/>
      <c r="Q21" s="122" t="str">
        <f t="shared" si="14"/>
        <v>AT00000509683</v>
      </c>
      <c r="R21" s="122"/>
      <c r="S21" s="122"/>
      <c r="T21" s="122"/>
      <c r="U21" s="122"/>
      <c r="V21" s="123" t="str">
        <f t="shared" si="15"/>
        <v>Couvercle déflecteur</v>
      </c>
      <c r="W21" s="124"/>
      <c r="X21" s="124"/>
      <c r="Y21" s="124"/>
      <c r="Z21" s="124"/>
      <c r="AA21" s="124"/>
      <c r="AB21" s="124"/>
      <c r="AC21" s="124"/>
      <c r="AE21" s="130">
        <f>IF($A$6="","",$A$6)</f>
        <v>8</v>
      </c>
      <c r="AF21" s="130"/>
      <c r="AG21" s="131">
        <f>IF($C$6="","",$C$6)</f>
        <v>1</v>
      </c>
      <c r="AH21" s="132"/>
      <c r="AI21" s="140"/>
      <c r="AJ21" s="141"/>
      <c r="AK21" s="142" t="e">
        <f t="shared" ref="AK21:AK22" si="21">G6</f>
        <v>#REF!</v>
      </c>
      <c r="AL21" s="142"/>
      <c r="AM21" s="142"/>
      <c r="AN21" s="143"/>
      <c r="AO21" s="137">
        <f t="shared" si="16"/>
        <v>41375</v>
      </c>
      <c r="AP21" s="137"/>
      <c r="AQ21" s="137"/>
      <c r="AR21" s="137"/>
      <c r="AS21" s="137"/>
      <c r="AT21" s="137"/>
      <c r="AU21" s="122" t="str">
        <f t="shared" si="17"/>
        <v>AT00000509683</v>
      </c>
      <c r="AV21" s="122"/>
      <c r="AW21" s="122"/>
      <c r="AX21" s="122"/>
      <c r="AY21" s="122"/>
      <c r="AZ21" s="123" t="str">
        <f t="shared" si="18"/>
        <v>Couvercle déflecteur</v>
      </c>
      <c r="BA21" s="124"/>
      <c r="BB21" s="124"/>
      <c r="BC21" s="124"/>
      <c r="BD21" s="124"/>
      <c r="BE21" s="124"/>
      <c r="BF21" s="124"/>
      <c r="BG21" s="124"/>
      <c r="BH21" s="25"/>
      <c r="BI21" s="26">
        <v>17</v>
      </c>
      <c r="BJ21" s="27"/>
      <c r="BK21" s="28" t="str">
        <f t="shared" si="4"/>
        <v/>
      </c>
      <c r="BL21" s="28" t="str">
        <f t="shared" si="5"/>
        <v/>
      </c>
      <c r="BM21" s="28" t="str">
        <f t="shared" si="6"/>
        <v/>
      </c>
      <c r="BN21" s="29" t="str">
        <f t="shared" si="7"/>
        <v/>
      </c>
      <c r="BO21" s="30" t="str">
        <f t="shared" si="8"/>
        <v/>
      </c>
      <c r="BP21" s="30" t="str">
        <f t="shared" si="9"/>
        <v/>
      </c>
      <c r="BQ21" s="31" t="str">
        <f t="shared" si="13"/>
        <v/>
      </c>
    </row>
    <row r="22" spans="1:69" ht="16.5" customHeight="1" x14ac:dyDescent="0.25">
      <c r="A22" s="130">
        <f>IF($A$7="","",$A$7)</f>
        <v>9</v>
      </c>
      <c r="B22" s="130"/>
      <c r="C22" s="131">
        <f>IF($C$7="","",$C$7)</f>
        <v>1</v>
      </c>
      <c r="D22" s="132"/>
      <c r="E22" s="140"/>
      <c r="F22" s="141"/>
      <c r="G22" s="142" t="e">
        <f t="shared" si="19"/>
        <v>#REF!</v>
      </c>
      <c r="H22" s="142"/>
      <c r="I22" s="142"/>
      <c r="J22" s="143"/>
      <c r="K22" s="137">
        <f t="shared" si="20"/>
        <v>41376</v>
      </c>
      <c r="L22" s="137"/>
      <c r="M22" s="137"/>
      <c r="N22" s="137"/>
      <c r="O22" s="137"/>
      <c r="P22" s="137"/>
      <c r="Q22" s="122" t="str">
        <f t="shared" si="14"/>
        <v>AT00000509635</v>
      </c>
      <c r="R22" s="122"/>
      <c r="S22" s="122"/>
      <c r="T22" s="122"/>
      <c r="U22" s="122"/>
      <c r="V22" s="123" t="str">
        <f t="shared" si="15"/>
        <v>Boitier palier C.C.</v>
      </c>
      <c r="W22" s="124"/>
      <c r="X22" s="124"/>
      <c r="Y22" s="124"/>
      <c r="Z22" s="124"/>
      <c r="AA22" s="124"/>
      <c r="AB22" s="124"/>
      <c r="AC22" s="124"/>
      <c r="AE22" s="130">
        <f>IF($A$7="","",$A$7)</f>
        <v>9</v>
      </c>
      <c r="AF22" s="130"/>
      <c r="AG22" s="131">
        <f>IF($C$7="","",$C$7)</f>
        <v>1</v>
      </c>
      <c r="AH22" s="132"/>
      <c r="AI22" s="140"/>
      <c r="AJ22" s="141"/>
      <c r="AK22" s="142" t="e">
        <f t="shared" si="21"/>
        <v>#REF!</v>
      </c>
      <c r="AL22" s="142"/>
      <c r="AM22" s="142"/>
      <c r="AN22" s="143"/>
      <c r="AO22" s="137">
        <f t="shared" si="16"/>
        <v>41376</v>
      </c>
      <c r="AP22" s="137"/>
      <c r="AQ22" s="137"/>
      <c r="AR22" s="137"/>
      <c r="AS22" s="137"/>
      <c r="AT22" s="137"/>
      <c r="AU22" s="122" t="str">
        <f t="shared" si="17"/>
        <v>AT00000509635</v>
      </c>
      <c r="AV22" s="122"/>
      <c r="AW22" s="122"/>
      <c r="AX22" s="122"/>
      <c r="AY22" s="122"/>
      <c r="AZ22" s="123" t="str">
        <f t="shared" si="18"/>
        <v>Boitier palier C.C.</v>
      </c>
      <c r="BA22" s="124"/>
      <c r="BB22" s="124"/>
      <c r="BC22" s="124"/>
      <c r="BD22" s="124"/>
      <c r="BE22" s="124"/>
      <c r="BF22" s="124"/>
      <c r="BG22" s="124"/>
      <c r="BH22" s="25"/>
      <c r="BI22" s="26">
        <v>18</v>
      </c>
      <c r="BJ22" s="27"/>
      <c r="BK22" s="28" t="str">
        <f t="shared" si="4"/>
        <v/>
      </c>
      <c r="BL22" s="28" t="str">
        <f t="shared" si="5"/>
        <v/>
      </c>
      <c r="BM22" s="28" t="str">
        <f t="shared" si="6"/>
        <v/>
      </c>
      <c r="BN22" s="29" t="str">
        <f t="shared" si="7"/>
        <v/>
      </c>
      <c r="BO22" s="30" t="str">
        <f t="shared" si="8"/>
        <v/>
      </c>
      <c r="BP22" s="30" t="str">
        <f t="shared" si="9"/>
        <v/>
      </c>
      <c r="BQ22" s="31" t="str">
        <f t="shared" si="13"/>
        <v/>
      </c>
    </row>
    <row r="23" spans="1:69" ht="16.5" customHeight="1" x14ac:dyDescent="0.25">
      <c r="A23" s="130" t="str">
        <f>IF($A$8="","",$A$8)</f>
        <v/>
      </c>
      <c r="B23" s="130"/>
      <c r="C23" s="131" t="str">
        <f>IF($C$8="","",$C$8)</f>
        <v/>
      </c>
      <c r="D23" s="132"/>
      <c r="E23" s="140"/>
      <c r="F23" s="141"/>
      <c r="G23" s="142"/>
      <c r="H23" s="142"/>
      <c r="I23" s="142"/>
      <c r="J23" s="143"/>
      <c r="K23" s="137" t="str">
        <f t="shared" si="20"/>
        <v/>
      </c>
      <c r="L23" s="137"/>
      <c r="M23" s="137"/>
      <c r="N23" s="137"/>
      <c r="O23" s="137"/>
      <c r="P23" s="137"/>
      <c r="Q23" s="122" t="str">
        <f t="shared" si="14"/>
        <v/>
      </c>
      <c r="R23" s="122"/>
      <c r="S23" s="122"/>
      <c r="T23" s="122"/>
      <c r="U23" s="122"/>
      <c r="V23" s="123" t="str">
        <f t="shared" si="15"/>
        <v/>
      </c>
      <c r="W23" s="124"/>
      <c r="X23" s="124"/>
      <c r="Y23" s="124"/>
      <c r="Z23" s="124"/>
      <c r="AA23" s="124"/>
      <c r="AB23" s="124"/>
      <c r="AC23" s="124"/>
      <c r="AE23" s="130" t="str">
        <f>IF($A$8="","",$A$8)</f>
        <v/>
      </c>
      <c r="AF23" s="130"/>
      <c r="AG23" s="131" t="str">
        <f>IF($C$8="","",$C$8)</f>
        <v/>
      </c>
      <c r="AH23" s="132"/>
      <c r="AI23" s="140"/>
      <c r="AJ23" s="141"/>
      <c r="AK23" s="142"/>
      <c r="AL23" s="142"/>
      <c r="AM23" s="142"/>
      <c r="AN23" s="143"/>
      <c r="AO23" s="137" t="str">
        <f t="shared" si="16"/>
        <v/>
      </c>
      <c r="AP23" s="137"/>
      <c r="AQ23" s="137"/>
      <c r="AR23" s="137"/>
      <c r="AS23" s="137"/>
      <c r="AT23" s="137"/>
      <c r="AU23" s="122" t="str">
        <f t="shared" si="17"/>
        <v/>
      </c>
      <c r="AV23" s="122"/>
      <c r="AW23" s="122"/>
      <c r="AX23" s="122"/>
      <c r="AY23" s="122"/>
      <c r="AZ23" s="123" t="str">
        <f t="shared" si="18"/>
        <v/>
      </c>
      <c r="BA23" s="124"/>
      <c r="BB23" s="124"/>
      <c r="BC23" s="124"/>
      <c r="BD23" s="124"/>
      <c r="BE23" s="124"/>
      <c r="BF23" s="124"/>
      <c r="BG23" s="124"/>
      <c r="BH23" s="25"/>
      <c r="BI23" s="26">
        <v>19</v>
      </c>
      <c r="BJ23" s="27"/>
      <c r="BK23" s="28" t="str">
        <f t="shared" si="4"/>
        <v/>
      </c>
      <c r="BL23" s="28" t="str">
        <f t="shared" si="5"/>
        <v/>
      </c>
      <c r="BM23" s="28" t="str">
        <f t="shared" si="6"/>
        <v/>
      </c>
      <c r="BN23" s="29" t="str">
        <f t="shared" si="7"/>
        <v/>
      </c>
      <c r="BO23" s="30" t="str">
        <f t="shared" si="8"/>
        <v/>
      </c>
      <c r="BP23" s="30" t="str">
        <f t="shared" si="9"/>
        <v/>
      </c>
      <c r="BQ23" s="31" t="str">
        <f t="shared" si="13"/>
        <v/>
      </c>
    </row>
    <row r="24" spans="1:69" ht="16.5" customHeight="1" x14ac:dyDescent="0.25">
      <c r="A24" s="130" t="str">
        <f>IF($A$9="","",$A$9)</f>
        <v/>
      </c>
      <c r="B24" s="130"/>
      <c r="C24" s="131" t="str">
        <f>IF($C$9="","",$C$9)</f>
        <v/>
      </c>
      <c r="D24" s="132"/>
      <c r="E24" s="140"/>
      <c r="F24" s="141"/>
      <c r="G24" s="142"/>
      <c r="H24" s="142"/>
      <c r="I24" s="142"/>
      <c r="J24" s="143"/>
      <c r="K24" s="137" t="str">
        <f t="shared" si="20"/>
        <v/>
      </c>
      <c r="L24" s="137"/>
      <c r="M24" s="137"/>
      <c r="N24" s="137"/>
      <c r="O24" s="137"/>
      <c r="P24" s="137"/>
      <c r="Q24" s="122" t="str">
        <f t="shared" si="14"/>
        <v/>
      </c>
      <c r="R24" s="122"/>
      <c r="S24" s="122"/>
      <c r="T24" s="122"/>
      <c r="U24" s="122"/>
      <c r="V24" s="123" t="str">
        <f t="shared" si="15"/>
        <v/>
      </c>
      <c r="W24" s="124"/>
      <c r="X24" s="124"/>
      <c r="Y24" s="124"/>
      <c r="Z24" s="124"/>
      <c r="AA24" s="124"/>
      <c r="AB24" s="124"/>
      <c r="AC24" s="124"/>
      <c r="AE24" s="130" t="str">
        <f>IF($A$9="","",$A$9)</f>
        <v/>
      </c>
      <c r="AF24" s="130"/>
      <c r="AG24" s="131" t="str">
        <f>IF($C$9="","",$C$9)</f>
        <v/>
      </c>
      <c r="AH24" s="132"/>
      <c r="AI24" s="140"/>
      <c r="AJ24" s="141"/>
      <c r="AK24" s="142"/>
      <c r="AL24" s="142"/>
      <c r="AM24" s="142"/>
      <c r="AN24" s="143"/>
      <c r="AO24" s="137" t="str">
        <f t="shared" si="16"/>
        <v/>
      </c>
      <c r="AP24" s="137"/>
      <c r="AQ24" s="137"/>
      <c r="AR24" s="137"/>
      <c r="AS24" s="137"/>
      <c r="AT24" s="137"/>
      <c r="AU24" s="122" t="str">
        <f t="shared" si="17"/>
        <v/>
      </c>
      <c r="AV24" s="122"/>
      <c r="AW24" s="122"/>
      <c r="AX24" s="122"/>
      <c r="AY24" s="122"/>
      <c r="AZ24" s="123" t="str">
        <f t="shared" si="18"/>
        <v/>
      </c>
      <c r="BA24" s="124"/>
      <c r="BB24" s="124"/>
      <c r="BC24" s="124"/>
      <c r="BD24" s="124"/>
      <c r="BE24" s="124"/>
      <c r="BF24" s="124"/>
      <c r="BG24" s="124"/>
      <c r="BH24" s="25"/>
      <c r="BI24" s="26">
        <v>20</v>
      </c>
      <c r="BJ24" s="27"/>
      <c r="BK24" s="28" t="str">
        <f t="shared" si="4"/>
        <v/>
      </c>
      <c r="BL24" s="28" t="str">
        <f t="shared" si="5"/>
        <v/>
      </c>
      <c r="BM24" s="28" t="str">
        <f t="shared" si="6"/>
        <v/>
      </c>
      <c r="BN24" s="29" t="str">
        <f t="shared" si="7"/>
        <v/>
      </c>
      <c r="BO24" s="30" t="str">
        <f t="shared" si="8"/>
        <v/>
      </c>
      <c r="BP24" s="30" t="str">
        <f t="shared" si="9"/>
        <v/>
      </c>
      <c r="BQ24" s="31" t="str">
        <f t="shared" si="13"/>
        <v/>
      </c>
    </row>
    <row r="25" spans="1:69" ht="16.5" customHeight="1" x14ac:dyDescent="0.25">
      <c r="A25" s="130" t="str">
        <f>IF($A$10="","",$A$10)</f>
        <v/>
      </c>
      <c r="B25" s="130"/>
      <c r="C25" s="131" t="str">
        <f>IF($C$10="","",$C$10)</f>
        <v/>
      </c>
      <c r="D25" s="132"/>
      <c r="E25" s="140"/>
      <c r="F25" s="141"/>
      <c r="G25" s="142"/>
      <c r="H25" s="142"/>
      <c r="I25" s="142"/>
      <c r="J25" s="143"/>
      <c r="K25" s="137" t="str">
        <f t="shared" si="20"/>
        <v/>
      </c>
      <c r="L25" s="137"/>
      <c r="M25" s="137"/>
      <c r="N25" s="137"/>
      <c r="O25" s="137"/>
      <c r="P25" s="137"/>
      <c r="Q25" s="122" t="str">
        <f t="shared" si="14"/>
        <v/>
      </c>
      <c r="R25" s="122"/>
      <c r="S25" s="122"/>
      <c r="T25" s="122"/>
      <c r="U25" s="122"/>
      <c r="V25" s="123" t="str">
        <f t="shared" si="15"/>
        <v/>
      </c>
      <c r="W25" s="124"/>
      <c r="X25" s="124"/>
      <c r="Y25" s="124"/>
      <c r="Z25" s="124"/>
      <c r="AA25" s="124"/>
      <c r="AB25" s="124"/>
      <c r="AC25" s="124"/>
      <c r="AE25" s="130" t="str">
        <f>IF($A$10="","",$A$10)</f>
        <v/>
      </c>
      <c r="AF25" s="130"/>
      <c r="AG25" s="131" t="str">
        <f>IF($C$10="","",$C$10)</f>
        <v/>
      </c>
      <c r="AH25" s="132"/>
      <c r="AI25" s="140"/>
      <c r="AJ25" s="141"/>
      <c r="AK25" s="142"/>
      <c r="AL25" s="142"/>
      <c r="AM25" s="142"/>
      <c r="AN25" s="143"/>
      <c r="AO25" s="137" t="str">
        <f t="shared" si="16"/>
        <v/>
      </c>
      <c r="AP25" s="137"/>
      <c r="AQ25" s="137"/>
      <c r="AR25" s="137"/>
      <c r="AS25" s="137"/>
      <c r="AT25" s="137"/>
      <c r="AU25" s="122" t="str">
        <f t="shared" si="17"/>
        <v/>
      </c>
      <c r="AV25" s="122"/>
      <c r="AW25" s="122"/>
      <c r="AX25" s="122"/>
      <c r="AY25" s="122"/>
      <c r="AZ25" s="123" t="str">
        <f t="shared" si="18"/>
        <v/>
      </c>
      <c r="BA25" s="124"/>
      <c r="BB25" s="124"/>
      <c r="BC25" s="124"/>
      <c r="BD25" s="124"/>
      <c r="BE25" s="124"/>
      <c r="BF25" s="124"/>
      <c r="BG25" s="124"/>
      <c r="BH25" s="25"/>
      <c r="BI25" s="35"/>
      <c r="BN25" s="30"/>
      <c r="BO25" s="30"/>
    </row>
    <row r="26" spans="1:69" ht="16.5" customHeight="1" x14ac:dyDescent="0.25">
      <c r="A26" s="130" t="str">
        <f>IF($A$11="","",$A$11)</f>
        <v/>
      </c>
      <c r="B26" s="130"/>
      <c r="C26" s="131" t="str">
        <f>IF($C$11="","",$C$11)</f>
        <v/>
      </c>
      <c r="D26" s="132"/>
      <c r="E26" s="140"/>
      <c r="F26" s="141"/>
      <c r="G26" s="142"/>
      <c r="H26" s="142"/>
      <c r="I26" s="142"/>
      <c r="J26" s="143"/>
      <c r="K26" s="137" t="str">
        <f t="shared" si="20"/>
        <v/>
      </c>
      <c r="L26" s="137"/>
      <c r="M26" s="137"/>
      <c r="N26" s="137"/>
      <c r="O26" s="137"/>
      <c r="P26" s="137"/>
      <c r="Q26" s="122" t="str">
        <f t="shared" si="14"/>
        <v/>
      </c>
      <c r="R26" s="122"/>
      <c r="S26" s="122"/>
      <c r="T26" s="122"/>
      <c r="U26" s="122"/>
      <c r="V26" s="123" t="str">
        <f t="shared" si="15"/>
        <v/>
      </c>
      <c r="W26" s="124"/>
      <c r="X26" s="124"/>
      <c r="Y26" s="124"/>
      <c r="Z26" s="124"/>
      <c r="AA26" s="124"/>
      <c r="AB26" s="124"/>
      <c r="AC26" s="124"/>
      <c r="AE26" s="130" t="str">
        <f>IF($A$11="","",$A$11)</f>
        <v/>
      </c>
      <c r="AF26" s="130"/>
      <c r="AG26" s="131" t="str">
        <f>IF($C$11="","",$C$11)</f>
        <v/>
      </c>
      <c r="AH26" s="132"/>
      <c r="AI26" s="140"/>
      <c r="AJ26" s="141"/>
      <c r="AK26" s="142"/>
      <c r="AL26" s="142"/>
      <c r="AM26" s="142"/>
      <c r="AN26" s="143"/>
      <c r="AO26" s="137" t="str">
        <f t="shared" si="16"/>
        <v/>
      </c>
      <c r="AP26" s="137"/>
      <c r="AQ26" s="137"/>
      <c r="AR26" s="137"/>
      <c r="AS26" s="137"/>
      <c r="AT26" s="137"/>
      <c r="AU26" s="122" t="str">
        <f t="shared" si="17"/>
        <v/>
      </c>
      <c r="AV26" s="122"/>
      <c r="AW26" s="122"/>
      <c r="AX26" s="122"/>
      <c r="AY26" s="122"/>
      <c r="AZ26" s="123" t="str">
        <f t="shared" si="18"/>
        <v/>
      </c>
      <c r="BA26" s="124"/>
      <c r="BB26" s="124"/>
      <c r="BC26" s="124"/>
      <c r="BD26" s="124"/>
      <c r="BE26" s="124"/>
      <c r="BF26" s="124"/>
      <c r="BG26" s="124"/>
      <c r="BH26" s="25"/>
      <c r="BI26" s="35"/>
    </row>
    <row r="27" spans="1:69" ht="16.5" customHeight="1" x14ac:dyDescent="0.25">
      <c r="A27" s="130" t="str">
        <f>IF($A$12="","",$A$12)</f>
        <v/>
      </c>
      <c r="B27" s="130"/>
      <c r="C27" s="131" t="str">
        <f>IF($C$12="","",$C$12)</f>
        <v/>
      </c>
      <c r="D27" s="132"/>
      <c r="E27" s="140"/>
      <c r="F27" s="141"/>
      <c r="G27" s="142"/>
      <c r="H27" s="142"/>
      <c r="I27" s="142"/>
      <c r="J27" s="143"/>
      <c r="K27" s="137" t="str">
        <f t="shared" si="20"/>
        <v/>
      </c>
      <c r="L27" s="137"/>
      <c r="M27" s="137"/>
      <c r="N27" s="137"/>
      <c r="O27" s="137"/>
      <c r="P27" s="137"/>
      <c r="Q27" s="122" t="str">
        <f t="shared" si="14"/>
        <v/>
      </c>
      <c r="R27" s="122"/>
      <c r="S27" s="122"/>
      <c r="T27" s="122"/>
      <c r="U27" s="122"/>
      <c r="V27" s="123" t="str">
        <f t="shared" si="15"/>
        <v/>
      </c>
      <c r="W27" s="124"/>
      <c r="X27" s="124"/>
      <c r="Y27" s="124"/>
      <c r="Z27" s="124"/>
      <c r="AA27" s="124"/>
      <c r="AB27" s="124"/>
      <c r="AC27" s="124"/>
      <c r="AE27" s="130" t="str">
        <f>IF($A$12="","",$A$12)</f>
        <v/>
      </c>
      <c r="AF27" s="130"/>
      <c r="AG27" s="131" t="str">
        <f>IF($C$12="","",$C$12)</f>
        <v/>
      </c>
      <c r="AH27" s="132"/>
      <c r="AI27" s="140"/>
      <c r="AJ27" s="141"/>
      <c r="AK27" s="142"/>
      <c r="AL27" s="142"/>
      <c r="AM27" s="142"/>
      <c r="AN27" s="143"/>
      <c r="AO27" s="137" t="str">
        <f t="shared" si="16"/>
        <v/>
      </c>
      <c r="AP27" s="137"/>
      <c r="AQ27" s="137"/>
      <c r="AR27" s="137"/>
      <c r="AS27" s="137"/>
      <c r="AT27" s="137"/>
      <c r="AU27" s="122" t="str">
        <f t="shared" si="17"/>
        <v/>
      </c>
      <c r="AV27" s="122"/>
      <c r="AW27" s="122"/>
      <c r="AX27" s="122"/>
      <c r="AY27" s="122"/>
      <c r="AZ27" s="123" t="str">
        <f t="shared" si="18"/>
        <v/>
      </c>
      <c r="BA27" s="124"/>
      <c r="BB27" s="124"/>
      <c r="BC27" s="124"/>
      <c r="BD27" s="124"/>
      <c r="BE27" s="124"/>
      <c r="BF27" s="124"/>
      <c r="BG27" s="124"/>
      <c r="BH27" s="25"/>
      <c r="BI27" s="35"/>
    </row>
    <row r="28" spans="1:69" ht="16.5" customHeight="1" thickBot="1" x14ac:dyDescent="0.3">
      <c r="A28" s="130" t="str">
        <f>IF($A$13="","",$A$13)</f>
        <v/>
      </c>
      <c r="B28" s="130"/>
      <c r="C28" s="131" t="str">
        <f>IF($C$13="","",$C$13)</f>
        <v/>
      </c>
      <c r="D28" s="132"/>
      <c r="E28" s="133"/>
      <c r="F28" s="134"/>
      <c r="G28" s="135"/>
      <c r="H28" s="135"/>
      <c r="I28" s="135"/>
      <c r="J28" s="136"/>
      <c r="K28" s="137" t="str">
        <f t="shared" si="20"/>
        <v/>
      </c>
      <c r="L28" s="137"/>
      <c r="M28" s="137"/>
      <c r="N28" s="137"/>
      <c r="O28" s="137"/>
      <c r="P28" s="137"/>
      <c r="Q28" s="122" t="str">
        <f t="shared" si="14"/>
        <v/>
      </c>
      <c r="R28" s="122"/>
      <c r="S28" s="122"/>
      <c r="T28" s="122"/>
      <c r="U28" s="122"/>
      <c r="V28" s="123" t="str">
        <f t="shared" si="15"/>
        <v/>
      </c>
      <c r="W28" s="124"/>
      <c r="X28" s="124"/>
      <c r="Y28" s="124"/>
      <c r="Z28" s="124"/>
      <c r="AA28" s="124"/>
      <c r="AB28" s="124"/>
      <c r="AC28" s="124"/>
      <c r="AE28" s="130" t="str">
        <f>IF($A$13="","",$A$13)</f>
        <v/>
      </c>
      <c r="AF28" s="130"/>
      <c r="AG28" s="131" t="str">
        <f>IF($C$13="","",$C$13)</f>
        <v/>
      </c>
      <c r="AH28" s="132"/>
      <c r="AI28" s="133"/>
      <c r="AJ28" s="134"/>
      <c r="AK28" s="135"/>
      <c r="AL28" s="135"/>
      <c r="AM28" s="135"/>
      <c r="AN28" s="136"/>
      <c r="AO28" s="137" t="str">
        <f t="shared" si="16"/>
        <v/>
      </c>
      <c r="AP28" s="137"/>
      <c r="AQ28" s="137"/>
      <c r="AR28" s="137"/>
      <c r="AS28" s="137"/>
      <c r="AT28" s="137"/>
      <c r="AU28" s="122" t="str">
        <f t="shared" si="17"/>
        <v/>
      </c>
      <c r="AV28" s="122"/>
      <c r="AW28" s="122"/>
      <c r="AX28" s="122"/>
      <c r="AY28" s="122"/>
      <c r="AZ28" s="123" t="str">
        <f t="shared" si="18"/>
        <v/>
      </c>
      <c r="BA28" s="124"/>
      <c r="BB28" s="124"/>
      <c r="BC28" s="124"/>
      <c r="BD28" s="124"/>
      <c r="BE28" s="124"/>
      <c r="BF28" s="124"/>
      <c r="BG28" s="124"/>
      <c r="BH28" s="25"/>
    </row>
    <row r="29" spans="1:69" ht="27" customHeight="1" thickBot="1" x14ac:dyDescent="0.3">
      <c r="A29" s="125" t="s">
        <v>38</v>
      </c>
      <c r="B29" s="126"/>
      <c r="C29" s="126"/>
      <c r="D29" s="126"/>
      <c r="E29" s="126"/>
      <c r="F29" s="126"/>
      <c r="G29" s="126"/>
      <c r="H29" s="126"/>
      <c r="I29" s="126"/>
      <c r="J29" s="127">
        <f>IF($J$14="","",$J$14)</f>
        <v>0</v>
      </c>
      <c r="K29" s="127"/>
      <c r="L29" s="127"/>
      <c r="M29" s="127"/>
      <c r="N29" s="127"/>
      <c r="O29" s="127"/>
      <c r="P29" s="127"/>
      <c r="Q29" s="127"/>
      <c r="R29" s="127"/>
      <c r="S29" s="32"/>
      <c r="T29" s="32"/>
      <c r="U29" s="33" t="s">
        <v>40</v>
      </c>
      <c r="V29" s="128">
        <f>IF($V$14="","",$V$14)</f>
        <v>0</v>
      </c>
      <c r="W29" s="128"/>
      <c r="X29" s="128"/>
      <c r="Y29" s="128"/>
      <c r="Z29" s="128"/>
      <c r="AA29" s="128"/>
      <c r="AB29" s="128"/>
      <c r="AC29" s="129"/>
      <c r="AE29" s="125" t="s">
        <v>38</v>
      </c>
      <c r="AF29" s="126"/>
      <c r="AG29" s="126"/>
      <c r="AH29" s="126"/>
      <c r="AI29" s="126"/>
      <c r="AJ29" s="126"/>
      <c r="AK29" s="126"/>
      <c r="AL29" s="126"/>
      <c r="AM29" s="126"/>
      <c r="AN29" s="127">
        <f>IF($J$14="","",$J$14)</f>
        <v>0</v>
      </c>
      <c r="AO29" s="127"/>
      <c r="AP29" s="127"/>
      <c r="AQ29" s="127"/>
      <c r="AR29" s="127"/>
      <c r="AS29" s="127"/>
      <c r="AT29" s="127"/>
      <c r="AU29" s="127"/>
      <c r="AV29" s="127"/>
      <c r="AW29" s="32"/>
      <c r="AX29" s="32"/>
      <c r="AY29" s="33" t="s">
        <v>40</v>
      </c>
      <c r="AZ29" s="128">
        <f>IF($V$14="","",$V$14)</f>
        <v>0</v>
      </c>
      <c r="BA29" s="128"/>
      <c r="BB29" s="128"/>
      <c r="BC29" s="128"/>
      <c r="BD29" s="128"/>
      <c r="BE29" s="128"/>
      <c r="BF29" s="128"/>
      <c r="BG29" s="129"/>
      <c r="BH29" s="34"/>
      <c r="BI29" s="35"/>
    </row>
    <row r="42" ht="21" customHeight="1" x14ac:dyDescent="0.25"/>
    <row r="45" ht="15" customHeight="1" x14ac:dyDescent="0.25"/>
    <row r="61" ht="23.45" customHeight="1" x14ac:dyDescent="0.25"/>
  </sheetData>
  <mergeCells count="340">
    <mergeCell ref="AK1:AQ1"/>
    <mergeCell ref="AR1:AY1"/>
    <mergeCell ref="AZ1:BC1"/>
    <mergeCell ref="BD1:BG1"/>
    <mergeCell ref="A2:D2"/>
    <mergeCell ref="E2:U2"/>
    <mergeCell ref="V2:Y2"/>
    <mergeCell ref="Z2:AC2"/>
    <mergeCell ref="AE2:AH2"/>
    <mergeCell ref="AI2:AY2"/>
    <mergeCell ref="A1:F1"/>
    <mergeCell ref="G1:M1"/>
    <mergeCell ref="N1:U1"/>
    <mergeCell ref="V1:Y1"/>
    <mergeCell ref="Z1:AC1"/>
    <mergeCell ref="AE1:AJ1"/>
    <mergeCell ref="AZ2:BC2"/>
    <mergeCell ref="BD2:BG2"/>
    <mergeCell ref="A3:F3"/>
    <mergeCell ref="G3:U3"/>
    <mergeCell ref="V3:Y3"/>
    <mergeCell ref="Z3:AC3"/>
    <mergeCell ref="AE3:AJ3"/>
    <mergeCell ref="AK3:AY3"/>
    <mergeCell ref="AZ3:BC3"/>
    <mergeCell ref="BD3:BG3"/>
    <mergeCell ref="AE4:AF4"/>
    <mergeCell ref="AG4:AH4"/>
    <mergeCell ref="AI4:AN4"/>
    <mergeCell ref="AO4:AT4"/>
    <mergeCell ref="AU4:AY4"/>
    <mergeCell ref="AZ4:BG4"/>
    <mergeCell ref="A4:B4"/>
    <mergeCell ref="C4:D4"/>
    <mergeCell ref="E4:J4"/>
    <mergeCell ref="K4:P4"/>
    <mergeCell ref="Q4:U4"/>
    <mergeCell ref="V4:AC4"/>
    <mergeCell ref="AZ6:BG6"/>
    <mergeCell ref="AU5:AY5"/>
    <mergeCell ref="AZ5:BG5"/>
    <mergeCell ref="A6:B6"/>
    <mergeCell ref="C6:D6"/>
    <mergeCell ref="E6:F6"/>
    <mergeCell ref="G6:J6"/>
    <mergeCell ref="K6:P6"/>
    <mergeCell ref="Q6:U6"/>
    <mergeCell ref="V6:AC6"/>
    <mergeCell ref="AE6:AF6"/>
    <mergeCell ref="V5:AC5"/>
    <mergeCell ref="AE5:AF5"/>
    <mergeCell ref="AG5:AH5"/>
    <mergeCell ref="AI5:AJ5"/>
    <mergeCell ref="AK5:AN5"/>
    <mergeCell ref="AO5:AT5"/>
    <mergeCell ref="A5:B5"/>
    <mergeCell ref="C5:D5"/>
    <mergeCell ref="E5:F5"/>
    <mergeCell ref="G5:J5"/>
    <mergeCell ref="K5:P5"/>
    <mergeCell ref="Q5:U5"/>
    <mergeCell ref="E7:F7"/>
    <mergeCell ref="G7:J7"/>
    <mergeCell ref="K7:P7"/>
    <mergeCell ref="Q7:U7"/>
    <mergeCell ref="AG6:AH6"/>
    <mergeCell ref="AI6:AJ6"/>
    <mergeCell ref="AK6:AN6"/>
    <mergeCell ref="AO6:AT6"/>
    <mergeCell ref="AU6:AY6"/>
    <mergeCell ref="AG8:AH8"/>
    <mergeCell ref="AI8:AJ8"/>
    <mergeCell ref="AK8:AN8"/>
    <mergeCell ref="AO8:AT8"/>
    <mergeCell ref="AU8:AY8"/>
    <mergeCell ref="AZ8:BG8"/>
    <mergeCell ref="AU7:AY7"/>
    <mergeCell ref="AZ7:BG7"/>
    <mergeCell ref="A8:B8"/>
    <mergeCell ref="C8:D8"/>
    <mergeCell ref="E8:F8"/>
    <mergeCell ref="G8:J8"/>
    <mergeCell ref="K8:P8"/>
    <mergeCell ref="Q8:U8"/>
    <mergeCell ref="V8:AC8"/>
    <mergeCell ref="AE8:AF8"/>
    <mergeCell ref="V7:AC7"/>
    <mergeCell ref="AE7:AF7"/>
    <mergeCell ref="AG7:AH7"/>
    <mergeCell ref="AI7:AJ7"/>
    <mergeCell ref="AK7:AN7"/>
    <mergeCell ref="AO7:AT7"/>
    <mergeCell ref="A7:B7"/>
    <mergeCell ref="C7:D7"/>
    <mergeCell ref="AZ10:BG10"/>
    <mergeCell ref="AU9:AY9"/>
    <mergeCell ref="AZ9:BG9"/>
    <mergeCell ref="A10:B10"/>
    <mergeCell ref="C10:D10"/>
    <mergeCell ref="E10:F10"/>
    <mergeCell ref="G10:J10"/>
    <mergeCell ref="K10:P10"/>
    <mergeCell ref="Q10:U10"/>
    <mergeCell ref="V10:AC10"/>
    <mergeCell ref="AE10:AF10"/>
    <mergeCell ref="V9:AC9"/>
    <mergeCell ref="AE9:AF9"/>
    <mergeCell ref="AG9:AH9"/>
    <mergeCell ref="AI9:AJ9"/>
    <mergeCell ref="AK9:AN9"/>
    <mergeCell ref="AO9:AT9"/>
    <mergeCell ref="A9:B9"/>
    <mergeCell ref="C9:D9"/>
    <mergeCell ref="E9:F9"/>
    <mergeCell ref="G9:J9"/>
    <mergeCell ref="K9:P9"/>
    <mergeCell ref="Q9:U9"/>
    <mergeCell ref="E11:F11"/>
    <mergeCell ref="G11:J11"/>
    <mergeCell ref="K11:P11"/>
    <mergeCell ref="Q11:U11"/>
    <mergeCell ref="AG10:AH10"/>
    <mergeCell ref="AI10:AJ10"/>
    <mergeCell ref="AK10:AN10"/>
    <mergeCell ref="AO10:AT10"/>
    <mergeCell ref="AU10:AY10"/>
    <mergeCell ref="AG12:AH12"/>
    <mergeCell ref="AI12:AJ12"/>
    <mergeCell ref="AK12:AN12"/>
    <mergeCell ref="AO12:AT12"/>
    <mergeCell ref="AU12:AY12"/>
    <mergeCell ref="AZ12:BG12"/>
    <mergeCell ref="AU11:AY11"/>
    <mergeCell ref="AZ11:BG11"/>
    <mergeCell ref="A12:B12"/>
    <mergeCell ref="C12:D12"/>
    <mergeCell ref="E12:F12"/>
    <mergeCell ref="G12:J12"/>
    <mergeCell ref="K12:P12"/>
    <mergeCell ref="Q12:U12"/>
    <mergeCell ref="V12:AC12"/>
    <mergeCell ref="AE12:AF12"/>
    <mergeCell ref="V11:AC11"/>
    <mergeCell ref="AE11:AF11"/>
    <mergeCell ref="AG11:AH11"/>
    <mergeCell ref="AI11:AJ11"/>
    <mergeCell ref="AK11:AN11"/>
    <mergeCell ref="AO11:AT11"/>
    <mergeCell ref="A11:B11"/>
    <mergeCell ref="C11:D11"/>
    <mergeCell ref="AU13:AY13"/>
    <mergeCell ref="AZ13:BG13"/>
    <mergeCell ref="A14:I14"/>
    <mergeCell ref="J14:R14"/>
    <mergeCell ref="V14:AC14"/>
    <mergeCell ref="AE14:AM14"/>
    <mergeCell ref="AN14:AV14"/>
    <mergeCell ref="AZ14:BG14"/>
    <mergeCell ref="V13:AC13"/>
    <mergeCell ref="AE13:AF13"/>
    <mergeCell ref="AG13:AH13"/>
    <mergeCell ref="AI13:AJ13"/>
    <mergeCell ref="AK13:AN13"/>
    <mergeCell ref="AO13:AT13"/>
    <mergeCell ref="A13:B13"/>
    <mergeCell ref="C13:D13"/>
    <mergeCell ref="E13:F13"/>
    <mergeCell ref="G13:J13"/>
    <mergeCell ref="K13:P13"/>
    <mergeCell ref="Q13:U13"/>
    <mergeCell ref="AK16:AQ16"/>
    <mergeCell ref="AR16:AY16"/>
    <mergeCell ref="AZ16:BC16"/>
    <mergeCell ref="BD16:BG16"/>
    <mergeCell ref="A17:D17"/>
    <mergeCell ref="E17:U17"/>
    <mergeCell ref="V17:Y17"/>
    <mergeCell ref="Z17:AC17"/>
    <mergeCell ref="AE17:AH17"/>
    <mergeCell ref="AI17:AY17"/>
    <mergeCell ref="A16:F16"/>
    <mergeCell ref="G16:M16"/>
    <mergeCell ref="N16:U16"/>
    <mergeCell ref="V16:Y16"/>
    <mergeCell ref="Z16:AC16"/>
    <mergeCell ref="AE16:AJ16"/>
    <mergeCell ref="AZ17:BC17"/>
    <mergeCell ref="BD17:BG17"/>
    <mergeCell ref="A18:F18"/>
    <mergeCell ref="G18:U18"/>
    <mergeCell ref="V18:Y18"/>
    <mergeCell ref="Z18:AC18"/>
    <mergeCell ref="AE18:AJ18"/>
    <mergeCell ref="AK18:AY18"/>
    <mergeCell ref="AZ18:BC18"/>
    <mergeCell ref="BD18:BG18"/>
    <mergeCell ref="AE19:AF19"/>
    <mergeCell ref="AG19:AH19"/>
    <mergeCell ref="AI19:AN19"/>
    <mergeCell ref="AO19:AT19"/>
    <mergeCell ref="AU19:AY19"/>
    <mergeCell ref="AZ19:BG19"/>
    <mergeCell ref="A19:B19"/>
    <mergeCell ref="C19:D19"/>
    <mergeCell ref="E19:J19"/>
    <mergeCell ref="K19:P19"/>
    <mergeCell ref="Q19:U19"/>
    <mergeCell ref="V19:AC19"/>
    <mergeCell ref="AZ21:BG21"/>
    <mergeCell ref="AU20:AY20"/>
    <mergeCell ref="AZ20:BG20"/>
    <mergeCell ref="A21:B21"/>
    <mergeCell ref="C21:D21"/>
    <mergeCell ref="E21:F21"/>
    <mergeCell ref="G21:J21"/>
    <mergeCell ref="K21:P21"/>
    <mergeCell ref="Q21:U21"/>
    <mergeCell ref="V21:AC21"/>
    <mergeCell ref="AE21:AF21"/>
    <mergeCell ref="V20:AC20"/>
    <mergeCell ref="AE20:AF20"/>
    <mergeCell ref="AG20:AH20"/>
    <mergeCell ref="AI20:AJ20"/>
    <mergeCell ref="AK20:AN20"/>
    <mergeCell ref="AO20:AT20"/>
    <mergeCell ref="A20:B20"/>
    <mergeCell ref="C20:D20"/>
    <mergeCell ref="E20:F20"/>
    <mergeCell ref="G20:J20"/>
    <mergeCell ref="K20:P20"/>
    <mergeCell ref="Q20:U20"/>
    <mergeCell ref="E22:F22"/>
    <mergeCell ref="G22:J22"/>
    <mergeCell ref="K22:P22"/>
    <mergeCell ref="Q22:U22"/>
    <mergeCell ref="AG21:AH21"/>
    <mergeCell ref="AI21:AJ21"/>
    <mergeCell ref="AK21:AN21"/>
    <mergeCell ref="AO21:AT21"/>
    <mergeCell ref="AU21:AY21"/>
    <mergeCell ref="AG23:AH23"/>
    <mergeCell ref="AI23:AJ23"/>
    <mergeCell ref="AK23:AN23"/>
    <mergeCell ref="AO23:AT23"/>
    <mergeCell ref="AU23:AY23"/>
    <mergeCell ref="AZ23:BG23"/>
    <mergeCell ref="AU22:AY22"/>
    <mergeCell ref="AZ22:BG22"/>
    <mergeCell ref="A23:B23"/>
    <mergeCell ref="C23:D23"/>
    <mergeCell ref="E23:F23"/>
    <mergeCell ref="G23:J23"/>
    <mergeCell ref="K23:P23"/>
    <mergeCell ref="Q23:U23"/>
    <mergeCell ref="V23:AC23"/>
    <mergeCell ref="AE23:AF23"/>
    <mergeCell ref="V22:AC22"/>
    <mergeCell ref="AE22:AF22"/>
    <mergeCell ref="AG22:AH22"/>
    <mergeCell ref="AI22:AJ22"/>
    <mergeCell ref="AK22:AN22"/>
    <mergeCell ref="AO22:AT22"/>
    <mergeCell ref="A22:B22"/>
    <mergeCell ref="C22:D22"/>
    <mergeCell ref="AZ25:BG25"/>
    <mergeCell ref="AU24:AY24"/>
    <mergeCell ref="AZ24:BG24"/>
    <mergeCell ref="A25:B25"/>
    <mergeCell ref="C25:D25"/>
    <mergeCell ref="E25:F25"/>
    <mergeCell ref="G25:J25"/>
    <mergeCell ref="K25:P25"/>
    <mergeCell ref="Q25:U25"/>
    <mergeCell ref="V25:AC25"/>
    <mergeCell ref="AE25:AF25"/>
    <mergeCell ref="V24:AC24"/>
    <mergeCell ref="AE24:AF24"/>
    <mergeCell ref="AG24:AH24"/>
    <mergeCell ref="AI24:AJ24"/>
    <mergeCell ref="AK24:AN24"/>
    <mergeCell ref="AO24:AT24"/>
    <mergeCell ref="A24:B24"/>
    <mergeCell ref="C24:D24"/>
    <mergeCell ref="E24:F24"/>
    <mergeCell ref="G24:J24"/>
    <mergeCell ref="K24:P24"/>
    <mergeCell ref="Q24:U24"/>
    <mergeCell ref="E26:F26"/>
    <mergeCell ref="G26:J26"/>
    <mergeCell ref="K26:P26"/>
    <mergeCell ref="Q26:U26"/>
    <mergeCell ref="AG25:AH25"/>
    <mergeCell ref="AI25:AJ25"/>
    <mergeCell ref="AK25:AN25"/>
    <mergeCell ref="AO25:AT25"/>
    <mergeCell ref="AU25:AY25"/>
    <mergeCell ref="AG27:AH27"/>
    <mergeCell ref="AI27:AJ27"/>
    <mergeCell ref="AK27:AN27"/>
    <mergeCell ref="AO27:AT27"/>
    <mergeCell ref="AU27:AY27"/>
    <mergeCell ref="AZ27:BG27"/>
    <mergeCell ref="AU26:AY26"/>
    <mergeCell ref="AZ26:BG26"/>
    <mergeCell ref="A27:B27"/>
    <mergeCell ref="C27:D27"/>
    <mergeCell ref="E27:F27"/>
    <mergeCell ref="G27:J27"/>
    <mergeCell ref="K27:P27"/>
    <mergeCell ref="Q27:U27"/>
    <mergeCell ref="V27:AC27"/>
    <mergeCell ref="AE27:AF27"/>
    <mergeCell ref="V26:AC26"/>
    <mergeCell ref="AE26:AF26"/>
    <mergeCell ref="AG26:AH26"/>
    <mergeCell ref="AI26:AJ26"/>
    <mergeCell ref="AK26:AN26"/>
    <mergeCell ref="AO26:AT26"/>
    <mergeCell ref="A26:B26"/>
    <mergeCell ref="C26:D26"/>
    <mergeCell ref="AU28:AY28"/>
    <mergeCell ref="AZ28:BG28"/>
    <mergeCell ref="A29:I29"/>
    <mergeCell ref="J29:R29"/>
    <mergeCell ref="V29:AC29"/>
    <mergeCell ref="AE29:AM29"/>
    <mergeCell ref="AN29:AV29"/>
    <mergeCell ref="AZ29:BG29"/>
    <mergeCell ref="V28:AC28"/>
    <mergeCell ref="AE28:AF28"/>
    <mergeCell ref="AG28:AH28"/>
    <mergeCell ref="AI28:AJ28"/>
    <mergeCell ref="AK28:AN28"/>
    <mergeCell ref="AO28:AT28"/>
    <mergeCell ref="A28:B28"/>
    <mergeCell ref="C28:D28"/>
    <mergeCell ref="E28:F28"/>
    <mergeCell ref="G28:J28"/>
    <mergeCell ref="K28:P28"/>
    <mergeCell ref="Q28:U28"/>
  </mergeCells>
  <dataValidations count="1">
    <dataValidation type="list" allowBlank="1" showInputMessage="1" sqref="BJ5:BJ24" xr:uid="{18057A6B-6667-4962-8B39-BB10EAC629C2}">
      <formula1>IF(BJ5&lt;&gt;"",OFFSET(f_article,MATCH(BJ5&amp;"*",f_article,0)-1,,COUNTIF(f_article,BJ5&amp;"*"),1),f_article)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Graph (2)</vt:lpstr>
      <vt:lpstr>Graph</vt:lpstr>
      <vt:lpstr>Modèle</vt:lpstr>
      <vt:lpstr>Etiquette</vt:lpstr>
      <vt:lpstr>Graph2</vt:lpstr>
      <vt:lpstr>Montage 1 (0-8)</vt:lpstr>
      <vt:lpstr>Blad1</vt:lpstr>
      <vt:lpstr>FMO0000041425 (0-9) E1</vt:lpstr>
      <vt:lpstr>FMO0000041425 (0-9) E2</vt:lpstr>
      <vt:lpstr>Graph!Art.</vt:lpstr>
      <vt:lpstr>'Graph (2)'!Art.</vt:lpstr>
      <vt:lpstr>Art.</vt:lpstr>
      <vt:lpstr>Carton</vt:lpstr>
      <vt:lpstr>Date</vt:lpstr>
      <vt:lpstr>ETIQ_1</vt:lpstr>
      <vt:lpstr>ETIQ_2</vt:lpstr>
      <vt:lpstr>ETIQ_3</vt:lpstr>
      <vt:lpstr>'FMO0000041425 (0-9) E1'!Kit</vt:lpstr>
      <vt:lpstr>'FMO0000041425 (0-9) E2'!Kit</vt:lpstr>
      <vt:lpstr>Modèle!Kit</vt:lpstr>
      <vt:lpstr>Kit</vt:lpstr>
      <vt:lpstr>'FMO0000041425 (0-9) E1'!Poids</vt:lpstr>
      <vt:lpstr>'FMO0000041425 (0-9) E2'!Poids</vt:lpstr>
      <vt:lpstr>Preparateur</vt:lpstr>
      <vt:lpstr>Graph!RPoids</vt:lpstr>
      <vt:lpstr>'Graph (2)'!RPoids</vt:lpstr>
      <vt:lpstr>RPoids</vt:lpstr>
      <vt:lpstr>TPoids</vt:lpstr>
      <vt:lpstr>Graph!Zone_d_impression</vt:lpstr>
      <vt:lpstr>'Graph (2)'!Zone_d_impression</vt:lpstr>
      <vt:lpstr>Graph2!Zone_d_impression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Info</dc:creator>
  <cp:lastModifiedBy>Apprenti Info</cp:lastModifiedBy>
  <cp:lastPrinted>2024-12-17T08:40:34Z</cp:lastPrinted>
  <dcterms:created xsi:type="dcterms:W3CDTF">2015-06-05T18:19:34Z</dcterms:created>
  <dcterms:modified xsi:type="dcterms:W3CDTF">2024-12-17T12:41:33Z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ThisWorkbook.AfficherUserForm_1" visible="true" label="ThisWorkbook.AfficherUserForm" imageMso="ListMacros" onAction="ThisWorkbook.AfficherUserForm"/>
      </mso:documentControls>
    </mso:qat>
  </mso:ribbon>
</mso:customUI>
</file>