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2260" windowHeight="12645" firstSheet="1" activeTab="1"/>
  </bookViews>
  <sheets>
    <sheet name="Prix" sheetId="3" state="hidden" r:id="rId1"/>
    <sheet name="Login" sheetId="8" r:id="rId2"/>
    <sheet name="GUELIZ" sheetId="1" state="veryHidden" r:id="rId3"/>
    <sheet name="ASSIF" sheetId="5" state="veryHidden" r:id="rId4"/>
    <sheet name="MASSIRA" sheetId="6" state="veryHidden" r:id="rId5"/>
    <sheet name="Paramétre" sheetId="2" state="veryHidden" r:id="rId6"/>
    <sheet name="Utilisateurs" sheetId="4" state="veryHidden" r:id="rId7"/>
  </sheets>
  <definedNames>
    <definedName name="_xlnm._FilterDatabase" localSheetId="0" hidden="1">Prix!$E$1:$K$359</definedName>
    <definedName name="ASSIF">Paramétre!$C$10:$C$15</definedName>
    <definedName name="Autres">Prix!$AC$2:$AC$36</definedName>
    <definedName name="Autres_Matériel">Prix!$AO$2:$AO$7</definedName>
    <definedName name="Avis">#REF!</definedName>
    <definedName name="Câble_à_FibreOptique">Prix!$V$2:$V$44</definedName>
    <definedName name="Cable_Autoporté">Prix!$AL$2:$AL$5</definedName>
    <definedName name="Câble_branchement">Prix!$T$2:$T$13</definedName>
    <definedName name="Cable_fibre_Boites">Prix!$AN$2:$AN$8</definedName>
    <definedName name="Câble_multipaire">Prix!$R$2:$R$18</definedName>
    <definedName name="Cable_Rempli">Prix!$AK$2:$AK$8</definedName>
    <definedName name="Categorie">Prix!$N$2:$N$15</definedName>
    <definedName name="Chambre_à_entretenir">Prix!$P$2:$P$25</definedName>
    <definedName name="Commentaires">#REF!</definedName>
    <definedName name="Date">#REF!</definedName>
    <definedName name="Episseur_et_Monchons">Prix!$U$2:$U$44</definedName>
    <definedName name="Fourniture">Prix!$AA$2:$AA$69</definedName>
    <definedName name="GC_à_entretenir">Prix!$Z$2:$Z$60</definedName>
    <definedName name="GUELIZ">Paramétre!$C$2:$C$7</definedName>
    <definedName name="MASSIRA">Paramétre!$C$18:$C$24</definedName>
    <definedName name="MEDINA">Paramétre!$C$27:$C$31</definedName>
    <definedName name="MHAMID">Paramétre!$C$34:$C$36</definedName>
    <definedName name="Monchon_Connecteurs_Boites">Prix!$AM$2:$AM$8</definedName>
    <definedName name="Nom">#REF!</definedName>
    <definedName name="opération">Paramétre!$E$2:$E$4</definedName>
    <definedName name="PC_à_entretenir">Prix!$S$2:$S$9</definedName>
    <definedName name="poteaux_à_entretenir">Prix!$W$2:$W$10</definedName>
    <definedName name="Prénom">#REF!</definedName>
    <definedName name="Prestataire">Paramétre!$A$2:$A$5</definedName>
    <definedName name="S.Y.B.A">Paramétre!$C$39:$C$44</definedName>
    <definedName name="Secteur">Paramétre!$B$2:$B$7</definedName>
    <definedName name="Service">#REF!</definedName>
    <definedName name="SR_à_entretenir">Prix!$X$2:$X$24</definedName>
    <definedName name="Technicien">Paramétre!$C$2:$C$7</definedName>
    <definedName name="Tete_de_Câble">Prix!$Y$2:$Y$8</definedName>
    <definedName name="Travaux_de_Manutention">Prix!$AB$2:$AB$7</definedName>
    <definedName name="tube_monté_à_entretenir">Prix!$Q$2:$Q$4</definedName>
    <definedName name="type_Materiel">Prix!$AE$2:$AE$6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6" l="1"/>
  <c r="C4" i="5"/>
  <c r="C4" i="1"/>
  <c r="E44" i="6"/>
  <c r="C44" i="6"/>
  <c r="E43" i="6"/>
  <c r="C43" i="6"/>
  <c r="E42" i="6"/>
  <c r="C42" i="6"/>
  <c r="E41" i="6"/>
  <c r="C41" i="6"/>
  <c r="E40" i="6"/>
  <c r="C40" i="6"/>
  <c r="E39" i="6"/>
  <c r="C39" i="6"/>
  <c r="E38" i="6"/>
  <c r="C38" i="6"/>
  <c r="E37" i="6"/>
  <c r="C37" i="6"/>
  <c r="E36" i="6"/>
  <c r="C36" i="6"/>
  <c r="E35" i="6"/>
  <c r="C35" i="6"/>
  <c r="E34" i="6"/>
  <c r="C34" i="6"/>
  <c r="F30" i="6"/>
  <c r="H30" i="6" s="1"/>
  <c r="C30" i="6"/>
  <c r="E30" i="6" s="1"/>
  <c r="C29" i="6"/>
  <c r="E29" i="6" s="1"/>
  <c r="F28" i="6"/>
  <c r="H28" i="6" s="1"/>
  <c r="C28" i="6"/>
  <c r="E28" i="6" s="1"/>
  <c r="C27" i="6"/>
  <c r="E27" i="6" s="1"/>
  <c r="C26" i="6"/>
  <c r="E26" i="6" s="1"/>
  <c r="C25" i="6"/>
  <c r="F25" i="6" s="1"/>
  <c r="H25" i="6" s="1"/>
  <c r="F24" i="6"/>
  <c r="H24" i="6" s="1"/>
  <c r="C24" i="6"/>
  <c r="E24" i="6" s="1"/>
  <c r="C23" i="6"/>
  <c r="F23" i="6" s="1"/>
  <c r="H23" i="6" s="1"/>
  <c r="F22" i="6"/>
  <c r="H22" i="6" s="1"/>
  <c r="C22" i="6"/>
  <c r="E22" i="6" s="1"/>
  <c r="C21" i="6"/>
  <c r="F21" i="6" s="1"/>
  <c r="H21" i="6" s="1"/>
  <c r="F20" i="6"/>
  <c r="H20" i="6" s="1"/>
  <c r="C20" i="6"/>
  <c r="E20" i="6" s="1"/>
  <c r="C19" i="6"/>
  <c r="E19" i="6" s="1"/>
  <c r="F18" i="6"/>
  <c r="H18" i="6" s="1"/>
  <c r="C18" i="6"/>
  <c r="E18" i="6" s="1"/>
  <c r="C17" i="6"/>
  <c r="F16" i="6"/>
  <c r="H16" i="6" s="1"/>
  <c r="C16" i="6"/>
  <c r="E16" i="6" s="1"/>
  <c r="C15" i="6"/>
  <c r="C8" i="6"/>
  <c r="F19" i="6" s="1"/>
  <c r="H19" i="6" s="1"/>
  <c r="C6" i="6"/>
  <c r="E44" i="5"/>
  <c r="C44" i="5"/>
  <c r="E43" i="5"/>
  <c r="C43" i="5"/>
  <c r="E42" i="5"/>
  <c r="C42" i="5"/>
  <c r="E41" i="5"/>
  <c r="C41" i="5"/>
  <c r="E40" i="5"/>
  <c r="C40" i="5"/>
  <c r="E39" i="5"/>
  <c r="C39" i="5"/>
  <c r="E38" i="5"/>
  <c r="C38" i="5"/>
  <c r="E37" i="5"/>
  <c r="C37" i="5"/>
  <c r="E36" i="5"/>
  <c r="C36" i="5"/>
  <c r="E35" i="5"/>
  <c r="C35" i="5"/>
  <c r="E34" i="5"/>
  <c r="C34" i="5"/>
  <c r="F30" i="5"/>
  <c r="H30" i="5" s="1"/>
  <c r="C30" i="5"/>
  <c r="E30" i="5" s="1"/>
  <c r="C29" i="5"/>
  <c r="E29" i="5" s="1"/>
  <c r="F28" i="5"/>
  <c r="H28" i="5" s="1"/>
  <c r="C28" i="5"/>
  <c r="E28" i="5" s="1"/>
  <c r="C27" i="5"/>
  <c r="E27" i="5" s="1"/>
  <c r="C26" i="5"/>
  <c r="E26" i="5" s="1"/>
  <c r="C25" i="5"/>
  <c r="F25" i="5" s="1"/>
  <c r="H25" i="5" s="1"/>
  <c r="F24" i="5"/>
  <c r="H24" i="5" s="1"/>
  <c r="C24" i="5"/>
  <c r="E24" i="5" s="1"/>
  <c r="C23" i="5"/>
  <c r="F23" i="5" s="1"/>
  <c r="H23" i="5" s="1"/>
  <c r="F22" i="5"/>
  <c r="H22" i="5" s="1"/>
  <c r="C22" i="5"/>
  <c r="E22" i="5" s="1"/>
  <c r="C21" i="5"/>
  <c r="F21" i="5" s="1"/>
  <c r="H21" i="5" s="1"/>
  <c r="F20" i="5"/>
  <c r="H20" i="5" s="1"/>
  <c r="C20" i="5"/>
  <c r="E20" i="5" s="1"/>
  <c r="C19" i="5"/>
  <c r="E19" i="5" s="1"/>
  <c r="F18" i="5"/>
  <c r="H18" i="5" s="1"/>
  <c r="C18" i="5"/>
  <c r="E18" i="5" s="1"/>
  <c r="C17" i="5"/>
  <c r="F16" i="5"/>
  <c r="H16" i="5" s="1"/>
  <c r="C16" i="5"/>
  <c r="E16" i="5" s="1"/>
  <c r="C15" i="5"/>
  <c r="E15" i="5" s="1"/>
  <c r="C8" i="5"/>
  <c r="F19" i="5" s="1"/>
  <c r="H19" i="5" s="1"/>
  <c r="C6" i="5"/>
  <c r="F26" i="5" l="1"/>
  <c r="H26" i="5" s="1"/>
  <c r="F15" i="5"/>
  <c r="H15" i="5" s="1"/>
  <c r="F15" i="6"/>
  <c r="H15" i="6" s="1"/>
  <c r="F17" i="6"/>
  <c r="H17" i="6" s="1"/>
  <c r="F26" i="6"/>
  <c r="H26" i="6" s="1"/>
  <c r="E15" i="6"/>
  <c r="E17" i="6"/>
  <c r="E21" i="6"/>
  <c r="E23" i="6"/>
  <c r="E25" i="6"/>
  <c r="F27" i="6"/>
  <c r="H27" i="6" s="1"/>
  <c r="F29" i="6"/>
  <c r="H29" i="6" s="1"/>
  <c r="F17" i="5"/>
  <c r="H17" i="5" s="1"/>
  <c r="E17" i="5"/>
  <c r="E21" i="5"/>
  <c r="E23" i="5"/>
  <c r="E25" i="5"/>
  <c r="F27" i="5"/>
  <c r="H27" i="5" s="1"/>
  <c r="F29" i="5"/>
  <c r="H29" i="5" s="1"/>
  <c r="C15" i="1"/>
  <c r="D12" i="6" l="1"/>
  <c r="F4" i="6" s="1"/>
  <c r="D12" i="5"/>
  <c r="F4" i="5" s="1"/>
  <c r="C16" i="1"/>
  <c r="C8" i="1" l="1"/>
  <c r="C35" i="1" l="1"/>
  <c r="C36" i="1"/>
  <c r="C37" i="1"/>
  <c r="C38" i="1"/>
  <c r="C39" i="1"/>
  <c r="C40" i="1"/>
  <c r="C41" i="1"/>
  <c r="C42" i="1"/>
  <c r="C43" i="1"/>
  <c r="C44" i="1"/>
  <c r="C34" i="1"/>
  <c r="E35" i="1"/>
  <c r="E36" i="1"/>
  <c r="E37" i="1"/>
  <c r="E38" i="1"/>
  <c r="E39" i="1"/>
  <c r="E40" i="1"/>
  <c r="E41" i="1"/>
  <c r="E42" i="1"/>
  <c r="E43" i="1"/>
  <c r="E44" i="1"/>
  <c r="E34" i="1"/>
  <c r="C17" i="1" l="1"/>
  <c r="E17" i="1" s="1"/>
  <c r="C18" i="1"/>
  <c r="E18" i="1" s="1"/>
  <c r="C19" i="1"/>
  <c r="E19" i="1" s="1"/>
  <c r="F16" i="1"/>
  <c r="E16" i="1" l="1"/>
  <c r="F18" i="1"/>
  <c r="C20" i="1"/>
  <c r="C21" i="1"/>
  <c r="C22" i="1"/>
  <c r="C23" i="1"/>
  <c r="C24" i="1"/>
  <c r="C25" i="1"/>
  <c r="C26" i="1"/>
  <c r="E26" i="1" s="1"/>
  <c r="C27" i="1"/>
  <c r="E27" i="1" s="1"/>
  <c r="C28" i="1"/>
  <c r="E28" i="1" s="1"/>
  <c r="C29" i="1"/>
  <c r="E29" i="1" s="1"/>
  <c r="C30" i="1"/>
  <c r="E30" i="1" s="1"/>
  <c r="E21" i="1" l="1"/>
  <c r="F21" i="1"/>
  <c r="H21" i="1" s="1"/>
  <c r="F30" i="1"/>
  <c r="H30" i="1" s="1"/>
  <c r="E25" i="1"/>
  <c r="F25" i="1"/>
  <c r="H25" i="1" s="1"/>
  <c r="E20" i="1"/>
  <c r="F20" i="1"/>
  <c r="H20" i="1" s="1"/>
  <c r="F24" i="1"/>
  <c r="H24" i="1" s="1"/>
  <c r="F28" i="1"/>
  <c r="H28" i="1" s="1"/>
  <c r="F23" i="1"/>
  <c r="H23" i="1" s="1"/>
  <c r="F29" i="1"/>
  <c r="H29" i="1" s="1"/>
  <c r="F22" i="1"/>
  <c r="H22" i="1" s="1"/>
  <c r="F27" i="1"/>
  <c r="H27" i="1" s="1"/>
  <c r="F15" i="1"/>
  <c r="H15" i="1" s="1"/>
  <c r="F26" i="1"/>
  <c r="H26" i="1" s="1"/>
  <c r="E24" i="1"/>
  <c r="E15" i="1"/>
  <c r="E23" i="1"/>
  <c r="E22" i="1"/>
  <c r="H16" i="1"/>
  <c r="H18" i="1"/>
  <c r="F19" i="1"/>
  <c r="H19" i="1" s="1"/>
  <c r="C6" i="1"/>
  <c r="F17" i="1" s="1"/>
  <c r="H17" i="1" l="1"/>
  <c r="D12" i="1" s="1"/>
  <c r="F4" i="1" s="1"/>
</calcChain>
</file>

<file path=xl/comments1.xml><?xml version="1.0" encoding="utf-8"?>
<comments xmlns="http://schemas.openxmlformats.org/spreadsheetml/2006/main">
  <authors>
    <author>Auteur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Choisir votre statut dans la liste déroulante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<sst xmlns="http://schemas.openxmlformats.org/spreadsheetml/2006/main" count="2193" uniqueCount="925">
  <si>
    <t>Ordre De Travail</t>
  </si>
  <si>
    <t>Prestataire :</t>
  </si>
  <si>
    <t>Secteur :</t>
  </si>
  <si>
    <t>Date :</t>
  </si>
  <si>
    <t>Délais :</t>
  </si>
  <si>
    <t>Contact Technicien :</t>
  </si>
  <si>
    <t>Unité</t>
  </si>
  <si>
    <t>Article</t>
  </si>
  <si>
    <t>Description de l'Article</t>
  </si>
  <si>
    <t>Catégorie</t>
  </si>
  <si>
    <t>Type D'Opération</t>
  </si>
  <si>
    <t>Type D'Opération :</t>
  </si>
  <si>
    <t>Adresse Client :</t>
  </si>
  <si>
    <t>Contact Client :</t>
  </si>
  <si>
    <t>Prestataire</t>
  </si>
  <si>
    <t>Atlas Réseaux</t>
  </si>
  <si>
    <t>NécessaireTech</t>
  </si>
  <si>
    <t>Seratel</t>
  </si>
  <si>
    <t>Vigmar</t>
  </si>
  <si>
    <t>Secteur</t>
  </si>
  <si>
    <t>ASSIF</t>
  </si>
  <si>
    <t>GUELIZ</t>
  </si>
  <si>
    <t>MASSIRA</t>
  </si>
  <si>
    <t>MEDINA</t>
  </si>
  <si>
    <t>MHAMID</t>
  </si>
  <si>
    <t>S.Y.B.A</t>
  </si>
  <si>
    <t>Technicien Secteur :</t>
  </si>
  <si>
    <t>Bakas Hamza</t>
  </si>
  <si>
    <t>Elkhatouari Jaouad</t>
  </si>
  <si>
    <t>ELOuahdani Noureddine</t>
  </si>
  <si>
    <t>Chrouate Abdessalam</t>
  </si>
  <si>
    <t>Karymi Mounir</t>
  </si>
  <si>
    <t>Selmani Youssef</t>
  </si>
  <si>
    <t>Contact Technicien</t>
  </si>
  <si>
    <t>0661521514</t>
  </si>
  <si>
    <t>0768435269</t>
  </si>
  <si>
    <t>0662031309</t>
  </si>
  <si>
    <t>0662298177</t>
  </si>
  <si>
    <t>0611061646</t>
  </si>
  <si>
    <t>0666949506</t>
  </si>
  <si>
    <t>Fiab-RTC</t>
  </si>
  <si>
    <t>Fiab-FTTH</t>
  </si>
  <si>
    <t>Fiab-DEG</t>
  </si>
  <si>
    <t>0524201405</t>
  </si>
  <si>
    <t>0661818672</t>
  </si>
  <si>
    <t>SR / PC :</t>
  </si>
  <si>
    <t>Gueliz, Rue My Rchid, N°45</t>
  </si>
  <si>
    <t>1ER23</t>
  </si>
  <si>
    <t>Aiguillage de la canalisation existante avec pose d’un filaire</t>
  </si>
  <si>
    <t>ML</t>
  </si>
  <si>
    <t>4CF9</t>
  </si>
  <si>
    <t>Changement des prises téléphoniques défectueux</t>
  </si>
  <si>
    <t>U</t>
  </si>
  <si>
    <t>4CF11</t>
  </si>
  <si>
    <t>Changement d’une partie dégradée de la fibre encastré en goulotte</t>
  </si>
  <si>
    <t>4CF10</t>
  </si>
  <si>
    <t>Changement d’une partie dégradée de la fibre encastré</t>
  </si>
  <si>
    <t>11GC2</t>
  </si>
  <si>
    <t>Condamnation par bétonnage de chambres tout type à deux plaques</t>
  </si>
  <si>
    <t>11GC1</t>
  </si>
  <si>
    <t>Condamnation par bétonnage de chambres tout type à une plaque</t>
  </si>
  <si>
    <t>11GC5</t>
  </si>
  <si>
    <t>Condamnation par grillage métalique de chambres tout type à une plaque</t>
  </si>
  <si>
    <t>11GC6</t>
  </si>
  <si>
    <t>Condamnation par grillage métalique de chambres tout type à deux plaques</t>
  </si>
  <si>
    <t>11GC3</t>
  </si>
  <si>
    <t>Condamnation par soudure de chambres tout type à une plaque</t>
  </si>
  <si>
    <t>11GC4</t>
  </si>
  <si>
    <t>Condamnation par soudure de chambres tout type à deux plaques</t>
  </si>
  <si>
    <t>1ER8</t>
  </si>
  <si>
    <t>Confection des barres de renforcement d’un S/R ou SRO</t>
  </si>
  <si>
    <t>2CF13</t>
  </si>
  <si>
    <t>Confection et raccordement d'un joint 64 FO</t>
  </si>
  <si>
    <t>2GC2</t>
  </si>
  <si>
    <t>Construction canalisation (prestations) Canalisation Type CPS2</t>
  </si>
  <si>
    <t>ml</t>
  </si>
  <si>
    <t>2GC3</t>
  </si>
  <si>
    <t>Construction canalisation (prestations) Canalisation Type CPS2E</t>
  </si>
  <si>
    <t>2GC4</t>
  </si>
  <si>
    <t>Construction canalisation (prestations) Canalisation Type CPS2C</t>
  </si>
  <si>
    <t>2GC5</t>
  </si>
  <si>
    <t>Construction canalisation (prestations) Canalisation Type CPS2L</t>
  </si>
  <si>
    <t>2GC6</t>
  </si>
  <si>
    <t>Construction canalisation (prestations) Canalisation Type CPS2LE</t>
  </si>
  <si>
    <t>2GC7</t>
  </si>
  <si>
    <t>Construction canalisation (prestations) Canalisation Type CPS2LC</t>
  </si>
  <si>
    <t>2GC8</t>
  </si>
  <si>
    <t>Construction canalisation (prestations) Canalisation Type CPS4</t>
  </si>
  <si>
    <t>2GC9</t>
  </si>
  <si>
    <t>Construction canalisation (prestations) Canalisation Type CPS4E</t>
  </si>
  <si>
    <t>2GC10</t>
  </si>
  <si>
    <t>Construction canalisation (prestations) Canalisation Type CPS4C</t>
  </si>
  <si>
    <t>2GC11</t>
  </si>
  <si>
    <t>Construction canalisation (prestations) Canalisation Type CPS6</t>
  </si>
  <si>
    <t>2GC12</t>
  </si>
  <si>
    <t>Construction canalisation (prestations) Canalisation Type CPS6E</t>
  </si>
  <si>
    <t>2GC13</t>
  </si>
  <si>
    <t>Construction canalisation (prestations) Canalisation Type CPS6C</t>
  </si>
  <si>
    <t>2GC14</t>
  </si>
  <si>
    <t>Construction canalisation (prestations) Canalisation Type CPP9</t>
  </si>
  <si>
    <t>2GC15</t>
  </si>
  <si>
    <t>Construction canalisation (prestations) Canalisation Type CPP9C</t>
  </si>
  <si>
    <t>2GC16</t>
  </si>
  <si>
    <t>Construction canalisation (prestations) Canalisation Type CPP12</t>
  </si>
  <si>
    <t>2GC17</t>
  </si>
  <si>
    <t>Construction canalisation (prestations) Canalisation Type CPP12C</t>
  </si>
  <si>
    <t>2GC18</t>
  </si>
  <si>
    <t>Construction canalisation (prestations) Canalisation Type CPP15</t>
  </si>
  <si>
    <t>2GC19</t>
  </si>
  <si>
    <t>Construction canalisation (prestations) Canalisation Type CPP15C</t>
  </si>
  <si>
    <t>2GC1</t>
  </si>
  <si>
    <t xml:space="preserve">Construction canalisation (prestations) Canalisation Type CPS1 </t>
  </si>
  <si>
    <t>6GC16</t>
  </si>
  <si>
    <t>Construction caniveau de type A</t>
  </si>
  <si>
    <t>6GC17</t>
  </si>
  <si>
    <t>Construction caniveau de type B</t>
  </si>
  <si>
    <t>6GC1</t>
  </si>
  <si>
    <t>Construction chambre PNS 1</t>
  </si>
  <si>
    <t>6GC2</t>
  </si>
  <si>
    <t>Construction chambre PNS 2</t>
  </si>
  <si>
    <t>6GC9</t>
  </si>
  <si>
    <t>Construction chambre PNS 2C</t>
  </si>
  <si>
    <t>6GC3</t>
  </si>
  <si>
    <t>Construction chambre PNS 3</t>
  </si>
  <si>
    <t>6GC10</t>
  </si>
  <si>
    <t>Construction chambre PNS 3C</t>
  </si>
  <si>
    <t>6GC4</t>
  </si>
  <si>
    <t>Construction chambre PNS 3L</t>
  </si>
  <si>
    <t>6GC18</t>
  </si>
  <si>
    <t>Construction d'une niche avec  coffret galvanisé à clé</t>
  </si>
  <si>
    <t>5CC2</t>
  </si>
  <si>
    <t>Création d'abonnés cuivre avec pose cable de branchement de bout en bout</t>
  </si>
  <si>
    <t>5CC1</t>
  </si>
  <si>
    <t>Création d'abonnés cuivre avec pose cable de branchement non compris l'installation intérieure</t>
  </si>
  <si>
    <t>5CC3</t>
  </si>
  <si>
    <t>Création d'abonnés cuivre sur cable existant</t>
  </si>
  <si>
    <t>4CF2</t>
  </si>
  <si>
    <t>Création d'abonnés GPON avec pose cable de branchement de bout en bout</t>
  </si>
  <si>
    <t>4CF1</t>
  </si>
  <si>
    <t>Création d'abonnés GPON avec pose cable de branchement non compris l'installation intérieure</t>
  </si>
  <si>
    <t>4CF3</t>
  </si>
  <si>
    <t>Création d'abonnés GPON sur cable existant</t>
  </si>
  <si>
    <t>3CC5</t>
  </si>
  <si>
    <t>Déplacement poteaux tout type</t>
  </si>
  <si>
    <t>10GC5</t>
  </si>
  <si>
    <t>Dépose, transport et installation d'un MSAN/DSLAM Indoor</t>
  </si>
  <si>
    <t>1CC60</t>
  </si>
  <si>
    <t>Dépose câble en aérien Classe I</t>
  </si>
  <si>
    <t>1CC61</t>
  </si>
  <si>
    <t>Dépose câble en aérien Classe II</t>
  </si>
  <si>
    <t>1CC40</t>
  </si>
  <si>
    <t>Dépose câble en conduite Classe I</t>
  </si>
  <si>
    <t>1CC41</t>
  </si>
  <si>
    <t>Dépose câble en conduite Classe II</t>
  </si>
  <si>
    <t>1CC50</t>
  </si>
  <si>
    <t>Dépose câble en façade ou immeuble Classe I</t>
  </si>
  <si>
    <t>10GC3</t>
  </si>
  <si>
    <t>Dépose d'une  armoires  MSAN</t>
  </si>
  <si>
    <t>1CC8</t>
  </si>
  <si>
    <t>Dépose de jarretière au niveau du SR ,REP &amp;MSAN</t>
  </si>
  <si>
    <t>9GC4</t>
  </si>
  <si>
    <t>Dépose d’armoire de sous répartition tout modèle SR</t>
  </si>
  <si>
    <t>9GC3</t>
  </si>
  <si>
    <t>Dépose d’armoire de sous répartition tout modèle ou SRO</t>
  </si>
  <si>
    <t>10GC4</t>
  </si>
  <si>
    <t>Dépose et transport (avec grue) d’un MSAN Outdoor y compris le socle  vers le magasin d’IAM ou un lieu de redéploiement désigné par IAM (y compris l’installation),</t>
  </si>
  <si>
    <t>3CC31</t>
  </si>
  <si>
    <t>dépose Poteau Couple tout type</t>
  </si>
  <si>
    <t>3CC32</t>
  </si>
  <si>
    <t>dépose Poteau Moisé tout type</t>
  </si>
  <si>
    <t>3CC30</t>
  </si>
  <si>
    <t>dépose Poteau Simple</t>
  </si>
  <si>
    <t>3CF70</t>
  </si>
  <si>
    <t xml:space="preserve">Dépose PCO </t>
  </si>
  <si>
    <t>4CC40</t>
  </si>
  <si>
    <t>Dépose PC ou Reglette d'immeuble</t>
  </si>
  <si>
    <t>4CC43</t>
  </si>
  <si>
    <t>Dépose Réglette tout type</t>
  </si>
  <si>
    <t>3CF72</t>
  </si>
  <si>
    <t>Dépose tete de cable</t>
  </si>
  <si>
    <t>3CF71</t>
  </si>
  <si>
    <t xml:space="preserve">Dépose tiroir optique </t>
  </si>
  <si>
    <t>4CC42</t>
  </si>
  <si>
    <t>Dépose Tête de câble de REP</t>
  </si>
  <si>
    <t>4CC41</t>
  </si>
  <si>
    <t>Dépose Tête de câble de SR</t>
  </si>
  <si>
    <t>1CF21</t>
  </si>
  <si>
    <t>dépose un cable à fibres optiques toute capacité   en conduite ,facade , immeuble</t>
  </si>
  <si>
    <t>km</t>
  </si>
  <si>
    <t>1CF20</t>
  </si>
  <si>
    <t>dépose un cable à fibres optiques toute capacité en  aérien</t>
  </si>
  <si>
    <t>1ER22</t>
  </si>
  <si>
    <t>Dératisation des chambres</t>
  </si>
  <si>
    <t>2CF30</t>
  </si>
  <si>
    <t xml:space="preserve">Dérivation et  raccordement de  01 à 02 fibres </t>
  </si>
  <si>
    <t>2CF31</t>
  </si>
  <si>
    <t xml:space="preserve">Dérivation et  raccordement de  04 fibres </t>
  </si>
  <si>
    <t>2CF32</t>
  </si>
  <si>
    <t xml:space="preserve">Dérivation et  raccordement de  08 fibres </t>
  </si>
  <si>
    <t>2CF33</t>
  </si>
  <si>
    <t xml:space="preserve">Dérivation et  raccordement de  16 fibres </t>
  </si>
  <si>
    <t>2CF34</t>
  </si>
  <si>
    <t xml:space="preserve">Dérivation et  raccordement de  24 fibres </t>
  </si>
  <si>
    <t>2CF35</t>
  </si>
  <si>
    <t xml:space="preserve">Dérivation et  raccordement de  56 fibres </t>
  </si>
  <si>
    <t>1ER24</t>
  </si>
  <si>
    <t>Descellement d'une chambre tout type</t>
  </si>
  <si>
    <t>1ER14</t>
  </si>
  <si>
    <t>Déterrement d’une chambre tout type</t>
  </si>
  <si>
    <t>3CF60</t>
  </si>
  <si>
    <t>Dispositif de suspension FO 12-16mm</t>
  </si>
  <si>
    <t>3CF61</t>
  </si>
  <si>
    <t>Dispositif de suspension FO 2-4mm</t>
  </si>
  <si>
    <t>2CC53</t>
  </si>
  <si>
    <t>Division en aérien ou façade 112 paires</t>
  </si>
  <si>
    <t>2CC50</t>
  </si>
  <si>
    <t>Division en aérien ou façade 14 paires</t>
  </si>
  <si>
    <t>2CC51</t>
  </si>
  <si>
    <t>Division en aérien ou façade 28 paires</t>
  </si>
  <si>
    <t>2CC52</t>
  </si>
  <si>
    <t>Division en aérien ou façade 56 paires</t>
  </si>
  <si>
    <t>2CC23</t>
  </si>
  <si>
    <t>Division en conduite 112 paires</t>
  </si>
  <si>
    <t>2CC20</t>
  </si>
  <si>
    <t>Division en conduite 14 paires</t>
  </si>
  <si>
    <t>2CC28</t>
  </si>
  <si>
    <t>Division en conduite 1792 paires</t>
  </si>
  <si>
    <t>2CC24</t>
  </si>
  <si>
    <t>Division en conduite 224 paires</t>
  </si>
  <si>
    <t>2CC21</t>
  </si>
  <si>
    <t>Division en conduite 28 paires</t>
  </si>
  <si>
    <t>2CC25</t>
  </si>
  <si>
    <t>Division en conduite 448 paires</t>
  </si>
  <si>
    <t>2CC22</t>
  </si>
  <si>
    <t>Division en conduite 56 paires</t>
  </si>
  <si>
    <t>2CC26</t>
  </si>
  <si>
    <t>Division en conduite 672 paires</t>
  </si>
  <si>
    <t>2CC27</t>
  </si>
  <si>
    <t>Division en conduite 896 paires</t>
  </si>
  <si>
    <t>2CC64</t>
  </si>
  <si>
    <t>Division fil à fil en aérien ou façade 112 paires</t>
  </si>
  <si>
    <t>2CC61</t>
  </si>
  <si>
    <t>Division fil à filen aérien ou façade 14 paires</t>
  </si>
  <si>
    <t>2CC62</t>
  </si>
  <si>
    <t>Division fil à fil en aérien ou façade 28 paires</t>
  </si>
  <si>
    <t>2CC63</t>
  </si>
  <si>
    <t>Division fil à fil en aérien ou façade 56 paires</t>
  </si>
  <si>
    <t>2CC60</t>
  </si>
  <si>
    <t>Division fil à fil en aérien ou façade 8 paires</t>
  </si>
  <si>
    <t>2ER2</t>
  </si>
  <si>
    <t>Documents de recollement</t>
  </si>
  <si>
    <t>3GC1</t>
  </si>
  <si>
    <t>Enrobement  canalisation existante Canalisation Type CPS2</t>
  </si>
  <si>
    <t>Ml</t>
  </si>
  <si>
    <t>3GC2</t>
  </si>
  <si>
    <t>Enrobement  canalisation existante Canalisation Type CPS2L</t>
  </si>
  <si>
    <t>3GC3</t>
  </si>
  <si>
    <t>Enrobement  canalisation existante Canalisation Type CPS4</t>
  </si>
  <si>
    <t>3GC4</t>
  </si>
  <si>
    <t>Enrobement  canalisation existante Canalisation Type CPS6</t>
  </si>
  <si>
    <t>1CC25</t>
  </si>
  <si>
    <t>Fixation d'un câble ou plusieurs existants sur façade</t>
  </si>
  <si>
    <t>2CF22</t>
  </si>
  <si>
    <t xml:space="preserve">Fixation et Raccordement  16 FO (splitter) </t>
  </si>
  <si>
    <t>2CF23</t>
  </si>
  <si>
    <t xml:space="preserve">Fixation et Raccordement  32 FO (splitter) </t>
  </si>
  <si>
    <t>2CF20</t>
  </si>
  <si>
    <t xml:space="preserve">Fixation et Raccordement  4 FO (splitter) </t>
  </si>
  <si>
    <t>2CF21</t>
  </si>
  <si>
    <t xml:space="preserve">Fixation et Raccordement  8 FO (splitter) </t>
  </si>
  <si>
    <t>1ER25</t>
  </si>
  <si>
    <t>Fixation ou tirage de câbles existants sur façade ou aérien (un ou plusieurs câbles, tout type, dans le même itinéraire).</t>
  </si>
  <si>
    <t>3CF53</t>
  </si>
  <si>
    <t>Fixation PCO Existant</t>
  </si>
  <si>
    <t>6CC9</t>
  </si>
  <si>
    <t>Fourniture Boulon de moisage 22 x 400</t>
  </si>
  <si>
    <t>6CC10</t>
  </si>
  <si>
    <t>Fourniture Boulon de moisage 22 x 450</t>
  </si>
  <si>
    <t>6CC8</t>
  </si>
  <si>
    <t>Fourniture Boulon pour étrier et consoles 12 x 200</t>
  </si>
  <si>
    <t>6CC2</t>
  </si>
  <si>
    <t>Fourniture bride en tôle galvanisée</t>
  </si>
  <si>
    <t>6CC6</t>
  </si>
  <si>
    <t>Fourniture chemin de cable  galvanisé  40*40  avec accessoires de  fixation</t>
  </si>
  <si>
    <t>6CC15</t>
  </si>
  <si>
    <t>Fourniture Collier de 110 mm pour poteaux avec boulon</t>
  </si>
  <si>
    <t>6CC16</t>
  </si>
  <si>
    <t>Fourniture Collier de 135 mm pour poteaux avec boulon</t>
  </si>
  <si>
    <t>5CF3</t>
  </si>
  <si>
    <t>Fourniture Conjoncteur femelle apparent pour prise téléphonique</t>
  </si>
  <si>
    <t>5CF2</t>
  </si>
  <si>
    <t>Fourniture Conjoncteur mal apparent pour prise téléphonique</t>
  </si>
  <si>
    <t>5CF9</t>
  </si>
  <si>
    <t>Fourniture connecteur RJ11</t>
  </si>
  <si>
    <t>5CF10</t>
  </si>
  <si>
    <t>Fourniture connecteur RJ45</t>
  </si>
  <si>
    <t>6CC3</t>
  </si>
  <si>
    <t xml:space="preserve">Fourniture crochet  arrêt </t>
  </si>
  <si>
    <t>6CC13</t>
  </si>
  <si>
    <t>Fourniture Crochet d'arrêt pour câble type 5/9</t>
  </si>
  <si>
    <t>6CC14</t>
  </si>
  <si>
    <t>Fourniture Crochet en J rilsanisé</t>
  </si>
  <si>
    <t>6CC26</t>
  </si>
  <si>
    <t>Fourniture de cable informatique série 6</t>
  </si>
  <si>
    <t>6CC25</t>
  </si>
  <si>
    <t xml:space="preserve">Fourniture des connecteurs </t>
  </si>
  <si>
    <t>5CF1</t>
  </si>
  <si>
    <t>Fourniture Domino de raccordement</t>
  </si>
  <si>
    <t>15GC9</t>
  </si>
  <si>
    <t>Fourniture d’une plaque en fonte ductile</t>
  </si>
  <si>
    <t>15GC10</t>
  </si>
  <si>
    <t>Fourniture d’un tampon en fonte ductile de 0.60 m</t>
  </si>
  <si>
    <t>15GC11</t>
  </si>
  <si>
    <t>Fourniture d’un tampon en fonte ductile de 0.80 m</t>
  </si>
  <si>
    <t>5CF12</t>
  </si>
  <si>
    <t>Fourniture et fixation Dispositif de suspension Ø 10-15 mm ou Ø 15-20 mm y compris Accessoires de fixation</t>
  </si>
  <si>
    <t>5CF11</t>
  </si>
  <si>
    <t>Fourniture et fixation pince d’ancrage Ø 14 - 16 ou Ø 16 - 18 y compris Accessoires de fixation</t>
  </si>
  <si>
    <t>6CC29</t>
  </si>
  <si>
    <t>Fourniture et installation des supports de fixation métalliques et galvanisés pour la fixation des réglettes des répartiteurs au niveau du centre conformément au modèle existant chez IAM (unité : une réglette)</t>
  </si>
  <si>
    <t>6CC28</t>
  </si>
  <si>
    <t>Fourniture et installation des supports de fixation métalliques et galvanisés pour les têtes de câble à 224 paires conformément au modèle existant chez IAM (unité : une tête de câble)</t>
  </si>
  <si>
    <t>6CC27</t>
  </si>
  <si>
    <t>Fourniture et installation des supports de fixation métalliques et galvanisés pour les réglettes RBC / CAD toutes type conformément au modèle existant chez IAM</t>
  </si>
  <si>
    <t>1ER9</t>
  </si>
  <si>
    <t>Fourniture et pose de cadenas de premier choix</t>
  </si>
  <si>
    <t>1ER10</t>
  </si>
  <si>
    <t>Fourniture et pose de ceinture nécessaire à la fermeture des S/R ou SRO par cadenas</t>
  </si>
  <si>
    <t>1ER4</t>
  </si>
  <si>
    <t>Fourniture et pose de crémone ou/et paumelles</t>
  </si>
  <si>
    <t>1ER12</t>
  </si>
  <si>
    <t xml:space="preserve">Fourniture et pose des guides jarretières </t>
  </si>
  <si>
    <t>5CF8</t>
  </si>
  <si>
    <t xml:space="preserve">Fourniture Filtre  ADSL   en T </t>
  </si>
  <si>
    <t>5CF7</t>
  </si>
  <si>
    <t>Fourniture Filtre  ADSL   RJ 11</t>
  </si>
  <si>
    <t>15GC12</t>
  </si>
  <si>
    <t>Fourniture -génie civil Anneau de tirage</t>
  </si>
  <si>
    <t>15GC16</t>
  </si>
  <si>
    <t>Fourniture -génie civil Bouchon d’alvéole 45/48</t>
  </si>
  <si>
    <t>15GC17</t>
  </si>
  <si>
    <t>Fourniture -génie civil Bouchon d’alvéole 96/100</t>
  </si>
  <si>
    <t>15GC6</t>
  </si>
  <si>
    <t>Fourniture -génie civil Cadre double et deux plaques en fonte ductile</t>
  </si>
  <si>
    <t>15GC7</t>
  </si>
  <si>
    <t>Fourniture -génie civil Cadre et tampon en fonte ductile de 0.60 m</t>
  </si>
  <si>
    <t>15GC8</t>
  </si>
  <si>
    <t>Fourniture -génie civil Cadre et tampon en fonte ductile de 0.80 m</t>
  </si>
  <si>
    <t>15GC5</t>
  </si>
  <si>
    <t>Fourniture -génie civil Cadre simple  et une plaque en fonte ductile.</t>
  </si>
  <si>
    <t>15GC21</t>
  </si>
  <si>
    <t>Fourniture -génie civil Caniveau type A</t>
  </si>
  <si>
    <t>15GC22</t>
  </si>
  <si>
    <t>Fourniture -génie civil Caniveau type B</t>
  </si>
  <si>
    <t>15GC4</t>
  </si>
  <si>
    <t>Fourniture -génie civil Coude PVC de diamètre 96/100</t>
  </si>
  <si>
    <t>15GC3</t>
  </si>
  <si>
    <t>Fourniture -génie civil Coude PVC de diamètre 45/48</t>
  </si>
  <si>
    <t>15GC15</t>
  </si>
  <si>
    <t>Fourniture -génie civil Echelon</t>
  </si>
  <si>
    <t>15GC18</t>
  </si>
  <si>
    <t>Fourniture -génie civil Gorge en plastique</t>
  </si>
  <si>
    <t>15GC19</t>
  </si>
  <si>
    <t>Fourniture -génie civil Gorge métalique</t>
  </si>
  <si>
    <t>15GC20</t>
  </si>
  <si>
    <t>Fourniture -génie civil Goulotte blanche compacte</t>
  </si>
  <si>
    <t>15GC14</t>
  </si>
  <si>
    <t>Fourniture -génie civil Herse à 04 plans et 04 supports de 25 cm</t>
  </si>
  <si>
    <t>15GC13</t>
  </si>
  <si>
    <t>Fourniture -génie civil Support à Scellement de 30 cm</t>
  </si>
  <si>
    <t>15GC2</t>
  </si>
  <si>
    <t>Fourniture -génie civil Tube PVC de diamètre 96/100 de 06 m</t>
  </si>
  <si>
    <t>15GC1</t>
  </si>
  <si>
    <t>Fourniture -génie civil Tube PVC de diamètre 45/48 de 06 m</t>
  </si>
  <si>
    <t>6CC7</t>
  </si>
  <si>
    <t>Fourniture Goloutte  en plastique   40*40  avec accessoires de  fixation</t>
  </si>
  <si>
    <t>5CF5</t>
  </si>
  <si>
    <t xml:space="preserve">Fourniture jartierrre optiques de longueur 5 m-10 m-15m-20 m-30 m de  differents type </t>
  </si>
  <si>
    <t>6CC22</t>
  </si>
  <si>
    <t>Fourniture Module pour PC</t>
  </si>
  <si>
    <t>6CC5</t>
  </si>
  <si>
    <t xml:space="preserve">Fourniture Piton d'accrochage </t>
  </si>
  <si>
    <t>5CF6</t>
  </si>
  <si>
    <t xml:space="preserve">Fourniture Prise RJ45 </t>
  </si>
  <si>
    <t>6CC24</t>
  </si>
  <si>
    <t>Fourniture réglettes 256 paires pour MSAN</t>
  </si>
  <si>
    <t>6CC23</t>
  </si>
  <si>
    <t>Fourniture réglettes 64 paires pour MSAN</t>
  </si>
  <si>
    <t>5CF4</t>
  </si>
  <si>
    <t>Fourniture Rosace pour poste téléphonique</t>
  </si>
  <si>
    <t>6CC20</t>
  </si>
  <si>
    <t>Fourniture Ruban  Tanné de 40</t>
  </si>
  <si>
    <t>Rouleau</t>
  </si>
  <si>
    <t>6CC21</t>
  </si>
  <si>
    <t>Fourniture  Ruban  Tanné de 70</t>
  </si>
  <si>
    <t>6CC12</t>
  </si>
  <si>
    <t>Fourniture Semelle pour traverse 5/11</t>
  </si>
  <si>
    <t>6CC17</t>
  </si>
  <si>
    <t xml:space="preserve">Fourniture Serre câble à 2 boulons pour hauban </t>
  </si>
  <si>
    <t>6CC18</t>
  </si>
  <si>
    <t>Fourniture Serre câble à 3 boulons pour hauban</t>
  </si>
  <si>
    <t>6CC19</t>
  </si>
  <si>
    <t>Fourniture Tendeur à lanterne 12 mm</t>
  </si>
  <si>
    <t>6CC4</t>
  </si>
  <si>
    <t>Fourniture tire-fond grand model</t>
  </si>
  <si>
    <t>6CC11</t>
  </si>
  <si>
    <t xml:space="preserve">Fourniture Traverse pour câble 5/9 </t>
  </si>
  <si>
    <t>6CC1</t>
  </si>
  <si>
    <t>Fourniture Tube de montée en acier galvanisé de 2,60 à 3 m de longueur avec 3 brides</t>
  </si>
  <si>
    <t>1GC2</t>
  </si>
  <si>
    <t>Génie civil en accotements de routes très étroit avec micro-tranchées mécanisées 0,10m</t>
  </si>
  <si>
    <t>10GC1</t>
  </si>
  <si>
    <t xml:space="preserve">Installation d'une  armoires  MSAN avec construction de socle </t>
  </si>
  <si>
    <t>10GC2</t>
  </si>
  <si>
    <t xml:space="preserve">Installation d'une  armoires  MSAN sans construction de socle </t>
  </si>
  <si>
    <t>4CF12</t>
  </si>
  <si>
    <t>Installation d'un point d’accè supplémentaire avec  câbles RJ45 encastré</t>
  </si>
  <si>
    <t>4CF13</t>
  </si>
  <si>
    <t>Installation d'un point d’accè supplémentaire avec câble RJ45 en goulotte</t>
  </si>
  <si>
    <t>9GC1</t>
  </si>
  <si>
    <t>Installation d’armoire de sous répartition tout modèle SRO</t>
  </si>
  <si>
    <t>9GC2</t>
  </si>
  <si>
    <t>Installation d’armoire de sous répartition tout modèle SR</t>
  </si>
  <si>
    <t>3CF2</t>
  </si>
  <si>
    <t>Installation d’un coffret polyester à clé adapté au besoin  y compris sa fourniture</t>
  </si>
  <si>
    <t>3CF1</t>
  </si>
  <si>
    <t>Installation et fixation répartiteur optique (Bâti ODF)</t>
  </si>
  <si>
    <t>12GC1</t>
  </si>
  <si>
    <t>Installation et fourniture d’un tube en acier galvanisé 96/100</t>
  </si>
  <si>
    <t>3CF3</t>
  </si>
  <si>
    <t>Installation Jarretière optique monomode tout type</t>
  </si>
  <si>
    <t>2CC44</t>
  </si>
  <si>
    <t>Joint droit en aérien ou façade 112 paires</t>
  </si>
  <si>
    <t>2CC41</t>
  </si>
  <si>
    <t>Joint droit en aérien ou façade 14 paires</t>
  </si>
  <si>
    <t>2CC42</t>
  </si>
  <si>
    <t>Joint droit en aérien ou façade 28 paires</t>
  </si>
  <si>
    <t>2CC43</t>
  </si>
  <si>
    <t>Joint droit en aérien ou façade 56 paires</t>
  </si>
  <si>
    <t>2CC40</t>
  </si>
  <si>
    <t>Joint droit en aérien ou façade 8 paires</t>
  </si>
  <si>
    <t>2CC14</t>
  </si>
  <si>
    <t>Joint droit en conduite 112 paires</t>
  </si>
  <si>
    <t>2CC11</t>
  </si>
  <si>
    <t>Joint droit en conduite 14 paires</t>
  </si>
  <si>
    <t>2CC19</t>
  </si>
  <si>
    <t>Joint droit en conduite 1792 paires</t>
  </si>
  <si>
    <t>2CC15</t>
  </si>
  <si>
    <t>Joint droit en conduite 224 paires</t>
  </si>
  <si>
    <t>2CC12</t>
  </si>
  <si>
    <t>Joint droit en conduite 28 paires</t>
  </si>
  <si>
    <t>2CC16</t>
  </si>
  <si>
    <t>Joint droit en conduite 448 paires</t>
  </si>
  <si>
    <t>2CC13</t>
  </si>
  <si>
    <t>Joint droit en conduite 56 paires</t>
  </si>
  <si>
    <t>2CC17</t>
  </si>
  <si>
    <t>Joint droit en conduite 672 paires</t>
  </si>
  <si>
    <t>2CC18</t>
  </si>
  <si>
    <t>Joint droit en conduite 896 paires</t>
  </si>
  <si>
    <t>2CC10</t>
  </si>
  <si>
    <t>Joint droit en conduite 8 paires</t>
  </si>
  <si>
    <t>2ER3</t>
  </si>
  <si>
    <t>Levé topographique de l’emplacement du socle d’armoire IAM (SR/SRO/MSAN/SARF……..)</t>
  </si>
  <si>
    <t>2ER4</t>
  </si>
  <si>
    <t>Levé topographique de l’itinéraire par ml de génie civil existant ou projeté.</t>
  </si>
  <si>
    <t>1ER40</t>
  </si>
  <si>
    <t>Migration d'abonnés sur MSAN</t>
  </si>
  <si>
    <t>7GC3</t>
  </si>
  <si>
    <t>Mise à niveau  de chambre (S/C) existante de diamètre 0.60 m</t>
  </si>
  <si>
    <t>7GC4</t>
  </si>
  <si>
    <t xml:space="preserve">Mise à niveau  de chambre (S/C) existante  de diamètre 0.80 m </t>
  </si>
  <si>
    <t>7GC2</t>
  </si>
  <si>
    <t>Mise à niveau  de chambre (S/T) existante  à  deux  plaques</t>
  </si>
  <si>
    <t>7GC1</t>
  </si>
  <si>
    <t>Mise à niveau  de chambre (S/T) existante  à une plaque</t>
  </si>
  <si>
    <t>5CC6</t>
  </si>
  <si>
    <t>Mutation Cuivre avec pose du câble branchement de bout en bout</t>
  </si>
  <si>
    <t>5CC5</t>
  </si>
  <si>
    <t>Mutation Cuivre avec pose du câble branchement</t>
  </si>
  <si>
    <t>4CF5</t>
  </si>
  <si>
    <t>Mutation GPON avec pose du câble branchement</t>
  </si>
  <si>
    <t>4CF6</t>
  </si>
  <si>
    <t>Mutation GPON avec pose du câble branchement de bout en bout</t>
  </si>
  <si>
    <t>5CC4</t>
  </si>
  <si>
    <t>Mutation simple Cuivre avec reprise du câble de branchement existant</t>
  </si>
  <si>
    <t>4CF4</t>
  </si>
  <si>
    <t>Mutation simple GPON avec reprise du câble de branchement existant</t>
  </si>
  <si>
    <t>1ER11</t>
  </si>
  <si>
    <t>Nettoyage des têtes des câbles par soufflage d’aire à pression (Unité S/R)</t>
  </si>
  <si>
    <t>1ER13</t>
  </si>
  <si>
    <t>Nettoyage et vidange d’une chambre tout type</t>
  </si>
  <si>
    <t>5CC7</t>
  </si>
  <si>
    <t>Normalisation de derangement Cuivre avec reprise de cable de branchement existant</t>
  </si>
  <si>
    <t>5CC8</t>
  </si>
  <si>
    <t>Normalisation de derangement Cuivre avec pose d'un nouveau cable de branchement</t>
  </si>
  <si>
    <t>4CF7</t>
  </si>
  <si>
    <t>Normalisation de derangement GPON avec reprise de cable de branchement existant</t>
  </si>
  <si>
    <t>4CF8</t>
  </si>
  <si>
    <t>Normalisation de derangement GPON avec pose d'un nouveau cable de branchement</t>
  </si>
  <si>
    <t>1ER17</t>
  </si>
  <si>
    <t>Normalisation d’une canalisation existante endommagée de tout type</t>
  </si>
  <si>
    <t>1GC1</t>
  </si>
  <si>
    <t>Ouverture tranchée</t>
  </si>
  <si>
    <t>4CC14</t>
  </si>
  <si>
    <t>Peignage PC existant</t>
  </si>
  <si>
    <t>8GC1</t>
  </si>
  <si>
    <t>Percement de chambre existantes Masque de 02 à 04 tubes</t>
  </si>
  <si>
    <t>8GC2</t>
  </si>
  <si>
    <t>Percement de chambre existantes Masque de 06 à 12 tubes</t>
  </si>
  <si>
    <t>3CF62</t>
  </si>
  <si>
    <t>Pince d'Ancrage 1FO plat</t>
  </si>
  <si>
    <t>3CF63</t>
  </si>
  <si>
    <t>Pince d'Ancrage ADSS 10 à 18 mm</t>
  </si>
  <si>
    <t>4GC1</t>
  </si>
  <si>
    <t>Plus ou moins-value de sur profondeur  par  dm indivisible  pour tout type de canalisation de 1,2 ou 4 tubes</t>
  </si>
  <si>
    <t>4GC3</t>
  </si>
  <si>
    <t xml:space="preserve">Plus ou moins-value de sur profondeur  par  dm indivisible  pour tout type de canalisation de  15 tubes et plus </t>
  </si>
  <si>
    <t>4GC2</t>
  </si>
  <si>
    <t>Plus ou moins-value de sur profondeur  par  dm indivisible  pour tout type de canalisation de 6  à 12 tubes</t>
  </si>
  <si>
    <t>6GC21</t>
  </si>
  <si>
    <t>Plus ou moins-value de sur profondeur par dm indivisible pour chambre PNP4, PNP4C, PNP4L, PNP4LC,PNP5,PNP5C,PNP5L,PNP5LC,PNP6 et PNP6C</t>
  </si>
  <si>
    <t>6GC20</t>
  </si>
  <si>
    <t>Plus ou moins-value de sur-profondeur par dm  indivisible pour chambre PNS2, PNS2C, PNS3, PNS3C, PNS3L et PNS3LC</t>
  </si>
  <si>
    <t>6GC19</t>
  </si>
  <si>
    <t>Plus ou moins-value de sur-profondeur par dm indivisible pour chambre PNS1</t>
  </si>
  <si>
    <t>3CC21</t>
  </si>
  <si>
    <t>Pose armement Crochet en J</t>
  </si>
  <si>
    <t>3CC22</t>
  </si>
  <si>
    <t>Pose armement Départ</t>
  </si>
  <si>
    <t>3CC20</t>
  </si>
  <si>
    <t>Pose armement Serre câble à 3 Boulons</t>
  </si>
  <si>
    <t>1CF12</t>
  </si>
  <si>
    <t xml:space="preserve">pose cable à  fibres  optiques  toute capacité  en facade ou  immeuble </t>
  </si>
  <si>
    <t>1CF13</t>
  </si>
  <si>
    <t xml:space="preserve">pose cable à  fibres  optiques  toute capacité  en aérien </t>
  </si>
  <si>
    <t>1CF11</t>
  </si>
  <si>
    <t xml:space="preserve">Pose cable à  fibres  optiques  toute capacité  en conduite /ou sous PEHD </t>
  </si>
  <si>
    <t>1CF10</t>
  </si>
  <si>
    <t>Pose câble à  fibres  optiques  toute capacité  en pleine terre</t>
  </si>
  <si>
    <t>1CC34</t>
  </si>
  <si>
    <t>Pose câble en aérien 112 paires</t>
  </si>
  <si>
    <t>1CC31</t>
  </si>
  <si>
    <t>Pose câble en aérien 14 paires</t>
  </si>
  <si>
    <t>1CC32</t>
  </si>
  <si>
    <t>Pose câble en aérien 28 paires</t>
  </si>
  <si>
    <t>1CC33</t>
  </si>
  <si>
    <t>Pose câble en aérien 56 paires</t>
  </si>
  <si>
    <t>1CC30</t>
  </si>
  <si>
    <t>Pose câble en aérien 8 paires</t>
  </si>
  <si>
    <t>1CC14</t>
  </si>
  <si>
    <t>Pose câble en conduite 112 paires</t>
  </si>
  <si>
    <t>1CC11</t>
  </si>
  <si>
    <t>Pose câble en conduite 14 paires</t>
  </si>
  <si>
    <t>1CC19</t>
  </si>
  <si>
    <t>Pose câble en conduite 1792 paires</t>
  </si>
  <si>
    <t>1CC15</t>
  </si>
  <si>
    <t>Pose câble en conduite 224 paires</t>
  </si>
  <si>
    <t>1CC12</t>
  </si>
  <si>
    <t>Pose câble en conduite 28 paires</t>
  </si>
  <si>
    <t>1CC16</t>
  </si>
  <si>
    <t>Pose câble en conduite 448 paires</t>
  </si>
  <si>
    <t>1CC13</t>
  </si>
  <si>
    <t>Pose câble en conduite 56 paires</t>
  </si>
  <si>
    <t>1CC17</t>
  </si>
  <si>
    <t>Pose câble en conduite 672 paires</t>
  </si>
  <si>
    <t>1CC18</t>
  </si>
  <si>
    <t>Pose câble en conduite 896 paires</t>
  </si>
  <si>
    <t>1CC10</t>
  </si>
  <si>
    <t>Pose câble en conduite 8 paires</t>
  </si>
  <si>
    <t>1CC24</t>
  </si>
  <si>
    <t>Pose câble en façade ou immeuble 112 paires</t>
  </si>
  <si>
    <t>1CC21</t>
  </si>
  <si>
    <t>Pose câble en façade ou immeuble 14 paires</t>
  </si>
  <si>
    <t>1CC22</t>
  </si>
  <si>
    <t>Pose câble en façade ou immeuble 28 paires</t>
  </si>
  <si>
    <t>1CC23</t>
  </si>
  <si>
    <t>Pose câble en façade ou immeuble 56 paires</t>
  </si>
  <si>
    <t>1CC20</t>
  </si>
  <si>
    <t>Pose câble en façade ou immeuble 8 paires</t>
  </si>
  <si>
    <t>1CC26</t>
  </si>
  <si>
    <t>Pose câble gris informatique série 06 en goulotte</t>
  </si>
  <si>
    <t>5GC1</t>
  </si>
  <si>
    <t>Pose d'un tube supplémentaire PVC de diamètre 45/48</t>
  </si>
  <si>
    <t>5GC2</t>
  </si>
  <si>
    <t>Pose d'un tube supplémentaire PVC de diamètre 96/100</t>
  </si>
  <si>
    <t>1CC7</t>
  </si>
  <si>
    <t>Pose de jarretière au niveau du SR ,REP &amp;MSAN</t>
  </si>
  <si>
    <t>1GC3</t>
  </si>
  <si>
    <t>Pose  en plein terre  d’un fourreau  PEHD 40 mm 10 bar y compris fourniture type PEHD et accéssoire de raccordement</t>
  </si>
  <si>
    <t>1GC4</t>
  </si>
  <si>
    <t>Pose  en plein terre  d’un fourreau  PEHD 63 mm 10 bar  y compris fourniture type PEHD et accéssoire de raccordement</t>
  </si>
  <si>
    <t>3CF50</t>
  </si>
  <si>
    <t xml:space="preserve">pose et raccordement d'un  point de concentration optique PCO  à 4  FO </t>
  </si>
  <si>
    <t>3CF51</t>
  </si>
  <si>
    <t xml:space="preserve">pose et raccordement d'un  point de concentration optique PCO  à 8 FO </t>
  </si>
  <si>
    <t>3CF40</t>
  </si>
  <si>
    <t xml:space="preserve">pose et raccordement d'un tiroir optique/tete de cable  à 4 FO </t>
  </si>
  <si>
    <t>3CF42</t>
  </si>
  <si>
    <t xml:space="preserve">pose et raccordement d'un tiroir optique/tete de cable  à 16 FO </t>
  </si>
  <si>
    <t>3CF41</t>
  </si>
  <si>
    <t xml:space="preserve">pose et raccordement d'un tiroir optique/tete de cable  à 8 FO </t>
  </si>
  <si>
    <t>3CF47</t>
  </si>
  <si>
    <t xml:space="preserve">pose et raccordement d'un tiroir optique à 144 FO </t>
  </si>
  <si>
    <t>3CF43</t>
  </si>
  <si>
    <t xml:space="preserve">pose et raccordement d'un tiroir optique à 24 FO </t>
  </si>
  <si>
    <t>3CF44</t>
  </si>
  <si>
    <t xml:space="preserve">pose et raccordement d'un tiroir optique à 56 FO </t>
  </si>
  <si>
    <t>3CF45</t>
  </si>
  <si>
    <t xml:space="preserve">pose et raccordement d'un tiroir optique à 64 FO </t>
  </si>
  <si>
    <t>3CF46</t>
  </si>
  <si>
    <t xml:space="preserve">pose et raccordement d'un tiroir optique à 96 FO </t>
  </si>
  <si>
    <t>1ER16</t>
  </si>
  <si>
    <t>Pose et fixation des échelons dans une chambre</t>
  </si>
  <si>
    <t>1ER15</t>
  </si>
  <si>
    <t xml:space="preserve">Pose et fixation des supports dans une chambre </t>
  </si>
  <si>
    <t>4CC16</t>
  </si>
  <si>
    <t>Pose et fixation de tube de montée avec 3 brides</t>
  </si>
  <si>
    <t>14GC15</t>
  </si>
  <si>
    <t>Pose et fournitures de tout venant pour chaussée</t>
  </si>
  <si>
    <t>M3</t>
  </si>
  <si>
    <t>1ER19</t>
  </si>
  <si>
    <t>Pose et mise en place d’un cadre double avec deux plaques en fonte ductile</t>
  </si>
  <si>
    <t>1ER20</t>
  </si>
  <si>
    <t xml:space="preserve">Pose et mise en place d’un cadre et tampon  rond 0.60m en fonte ductile </t>
  </si>
  <si>
    <t>1ER21</t>
  </si>
  <si>
    <t xml:space="preserve">Pose et mise en place d’un cadre et tampon  rond 0.80m en fonte ductile </t>
  </si>
  <si>
    <t>1ER18</t>
  </si>
  <si>
    <t>Pose et mise en place d’un cadre simple avec une plaque en fonte ductile</t>
  </si>
  <si>
    <t>4CC31</t>
  </si>
  <si>
    <t>Pose et raccordement reglettes coté MSAN 256 paires</t>
  </si>
  <si>
    <t>4CC30</t>
  </si>
  <si>
    <t>Pose et raccordement reglettes coté MSAN 56/64/84 paires</t>
  </si>
  <si>
    <t>4CC22</t>
  </si>
  <si>
    <t>Pose et raccordement Tête de câble à 112p pour REP</t>
  </si>
  <si>
    <t>4CC21</t>
  </si>
  <si>
    <t>Pose et raccordement Tête de câble à 224p pour SR</t>
  </si>
  <si>
    <t>4CC20</t>
  </si>
  <si>
    <t>Pose et raccordement tête de câble Tête de câble à 112p pour SR</t>
  </si>
  <si>
    <t>1CC27</t>
  </si>
  <si>
    <t>Pose goulotte tout type</t>
  </si>
  <si>
    <t>4CC12</t>
  </si>
  <si>
    <t>Pose PC à 7 paires à module</t>
  </si>
  <si>
    <t>3CC11</t>
  </si>
  <si>
    <t>Pose Poteau Moisé tout type</t>
  </si>
  <si>
    <t>3CC10</t>
  </si>
  <si>
    <t>Pose Poteau Simple</t>
  </si>
  <si>
    <t>4CC11</t>
  </si>
  <si>
    <t>Pose Réglette d'immeuble à 14 paires</t>
  </si>
  <si>
    <t>4CC10</t>
  </si>
  <si>
    <t>Pose Réglette d'immeuble à 7 paires</t>
  </si>
  <si>
    <t>3ER4</t>
  </si>
  <si>
    <t>Prestation avec véhicule, pour travaux d’entretien de lignes, relève de dérangements et essais-mesures, relève des données des ouvrages MT existants, travaux de surveillance des itinéraires des câbles FO</t>
  </si>
  <si>
    <t>H/J</t>
  </si>
  <si>
    <t>3ER6</t>
  </si>
  <si>
    <t>Prestation avec véhicule, pour travaux d’entretien de lignes, relève de dérangements et essais-mesures au profit du réseau Entreprises et Grands Comptes</t>
  </si>
  <si>
    <t>3ER2</t>
  </si>
  <si>
    <t xml:space="preserve">Prestation avec véhicule pour travaux de manutention </t>
  </si>
  <si>
    <t>3ER1</t>
  </si>
  <si>
    <t>Prestation pour travaux de manutention.</t>
  </si>
  <si>
    <t>3ER5</t>
  </si>
  <si>
    <t>Prestation pour travaux d’entretien de lignes, relève de dérangements et essais-mesures au profit du réseau Entreprises et Grands Comptes</t>
  </si>
  <si>
    <t>3ER3</t>
  </si>
  <si>
    <t>Prestation pour travaux d’entretien de lignes, relève de dérangements et essais-mesures</t>
  </si>
  <si>
    <t>1CF31</t>
  </si>
  <si>
    <t>Protection de câbles FO plein terre</t>
  </si>
  <si>
    <t>1CF30</t>
  </si>
  <si>
    <t>Protection des tubes PEHD supportant des câbles FO</t>
  </si>
  <si>
    <t>1ER30</t>
  </si>
  <si>
    <t xml:space="preserve">Qualification et normalisation de ligne cuivre pour tout produit (RTC, Adsl , Marnis, LL, DTL) </t>
  </si>
  <si>
    <t>1ER31</t>
  </si>
  <si>
    <t>Qualification et normalisation de ligne FTTH </t>
  </si>
  <si>
    <t>2CF10</t>
  </si>
  <si>
    <t>Raccordement et  confection des épissures  du  câbles à fibres optiques  d'un joint  16 FO</t>
  </si>
  <si>
    <t>2CF11</t>
  </si>
  <si>
    <t>Raccordement et  confection des épissures  du  câbles à fibres optiques  d'un joint  24 FO</t>
  </si>
  <si>
    <t>2CF15</t>
  </si>
  <si>
    <t>Raccordement et  confection des épissures  du  câbles à fibres optiques d'un joint  144 FO</t>
  </si>
  <si>
    <t>2CF12</t>
  </si>
  <si>
    <t>Raccordement et  confection des épissures  du  câbles à fibres optiques  d'un joint 56 FO</t>
  </si>
  <si>
    <t>2CF14</t>
  </si>
  <si>
    <t>Raccordement et  confection des épissures  du  câbles à fibres optiques d'un joint  96 FO</t>
  </si>
  <si>
    <t>13GC3</t>
  </si>
  <si>
    <t>Réalisation d'une traversée  par forage horiziontale diamètre 200 mm</t>
  </si>
  <si>
    <t>13GC2</t>
  </si>
  <si>
    <t>Réalisation d'une traversée  par forage horiziontale diamètre 110 mm</t>
  </si>
  <si>
    <t>13GC1</t>
  </si>
  <si>
    <t>Réalisation d'une traversée  par forage horiziontale diamètre 63 mm</t>
  </si>
  <si>
    <t>5CC10</t>
  </si>
  <si>
    <t>Réconciliation inventaires des paires (sonnage, Identification du ND et essai de la paire du Répartiteur au S/R avec mise à jour des constitutions</t>
  </si>
  <si>
    <t>5CC9</t>
  </si>
  <si>
    <t>Réconciliation inventaires des paires (sonnage, Identification du ND et essai de la paire du S/R au client) avec mise à jour des constitutions</t>
  </si>
  <si>
    <t>1ER1</t>
  </si>
  <si>
    <t>Redressage de la tôle de porte du S/R ou SRO</t>
  </si>
  <si>
    <t>3CC41</t>
  </si>
  <si>
    <t>Redressement Poteau Couple tout type</t>
  </si>
  <si>
    <t>3CC42</t>
  </si>
  <si>
    <t>Redressement Poteau Moisé tout type</t>
  </si>
  <si>
    <t>3CC40</t>
  </si>
  <si>
    <t>Redressement Poteau Simple</t>
  </si>
  <si>
    <t>4CC13</t>
  </si>
  <si>
    <t>Ré-étiquetage PC existant</t>
  </si>
  <si>
    <t>3CF52</t>
  </si>
  <si>
    <t>Ré-étiquetage PCO existant</t>
  </si>
  <si>
    <t>14GC7</t>
  </si>
  <si>
    <t>Réfection béton imprimé</t>
  </si>
  <si>
    <t>m²</t>
  </si>
  <si>
    <t>14GC4</t>
  </si>
  <si>
    <t>Réfection carreaux ponces et lustres ou mosaïques.</t>
  </si>
  <si>
    <t>14GC10</t>
  </si>
  <si>
    <t>Réfection de Béton bouchardé  </t>
  </si>
  <si>
    <t>m3</t>
  </si>
  <si>
    <t>14GC9</t>
  </si>
  <si>
    <t>Réfection de Béton désactivé</t>
  </si>
  <si>
    <t>14GC1</t>
  </si>
  <si>
    <t>Réfection de chaussé.</t>
  </si>
  <si>
    <t>1ER6</t>
  </si>
  <si>
    <t xml:space="preserve">Réfection de la peinture pour armoire du S/R ou SRO tout type </t>
  </si>
  <si>
    <t>1ER7</t>
  </si>
  <si>
    <t xml:space="preserve">Réfection de la peinture pour armoire MSAN </t>
  </si>
  <si>
    <t>14GC5</t>
  </si>
  <si>
    <t>Réfection de trottoir revêtu en pavé.</t>
  </si>
  <si>
    <t>14GC8</t>
  </si>
  <si>
    <t>Réfection du trottoir revêtu en marbre tout type</t>
  </si>
  <si>
    <t>14GC3</t>
  </si>
  <si>
    <t>Réfection en béton.</t>
  </si>
  <si>
    <t>14GC2</t>
  </si>
  <si>
    <t>Réfection en carreaux ordinaires.</t>
  </si>
  <si>
    <t>14GC14</t>
  </si>
  <si>
    <t>Réfection enrobé rouge</t>
  </si>
  <si>
    <t>14GC6</t>
  </si>
  <si>
    <t xml:space="preserve">Réfection gazon </t>
  </si>
  <si>
    <t>14GC12</t>
  </si>
  <si>
    <t>Réfection Sol souple Asphalte (Asphalte rouge / beige / au choix du Maître d’ouvrage)</t>
  </si>
  <si>
    <t>14GC11</t>
  </si>
  <si>
    <t>Réfection Stabilisé compacté</t>
  </si>
  <si>
    <t>14GC13</t>
  </si>
  <si>
    <t>Réfection Treillis soudé</t>
  </si>
  <si>
    <t>KG</t>
  </si>
  <si>
    <t>1ER2</t>
  </si>
  <si>
    <t xml:space="preserve">Refixation de crémone et paumelles      </t>
  </si>
  <si>
    <t>4CC15</t>
  </si>
  <si>
    <t>Refixation du PC existant</t>
  </si>
  <si>
    <t>1ER3</t>
  </si>
  <si>
    <t>Refixation du toit du S/R ou SRO</t>
  </si>
  <si>
    <t>1ER5</t>
  </si>
  <si>
    <t>Remise en état d’armoire du SR ou SRO Tout type</t>
  </si>
  <si>
    <t>2CC34</t>
  </si>
  <si>
    <t>Reprise fil à fil en conduite 112 paires</t>
  </si>
  <si>
    <t>2CC31</t>
  </si>
  <si>
    <t>Reprise fil à fil en conduite 14 paires</t>
  </si>
  <si>
    <t>2CC39</t>
  </si>
  <si>
    <t>Reprise fil à fil en conduite 1792 paires</t>
  </si>
  <si>
    <t>2CC35</t>
  </si>
  <si>
    <t>Reprise fil à fil en conduite 224 paires</t>
  </si>
  <si>
    <t>2CC32</t>
  </si>
  <si>
    <t>Reprise fil à fil en conduite 28 paires</t>
  </si>
  <si>
    <t>2CC36</t>
  </si>
  <si>
    <t>Reprise fil à fil en conduite 448 paires</t>
  </si>
  <si>
    <t>2CC33</t>
  </si>
  <si>
    <t>Reprise fil à fil en conduite 56 paires</t>
  </si>
  <si>
    <t>2CC37</t>
  </si>
  <si>
    <t>Reprise fil à fil en conduite 672 paires</t>
  </si>
  <si>
    <t>2CC38</t>
  </si>
  <si>
    <t>Reprise fil à fil en conduite 896 paires</t>
  </si>
  <si>
    <t>2CC30</t>
  </si>
  <si>
    <t>Reprise fil à fil en conduite 8 paires</t>
  </si>
  <si>
    <t>3CF64</t>
  </si>
  <si>
    <t>Système de lovage(C.aérien ADSS 16-64FO)</t>
  </si>
  <si>
    <t>7GC6</t>
  </si>
  <si>
    <t>Transformation de  la dalle de chambres PNP tout type</t>
  </si>
  <si>
    <t>7GC5</t>
  </si>
  <si>
    <t>Transformation de  la dalle de chambres PNS tout type</t>
  </si>
  <si>
    <t>2ER1</t>
  </si>
  <si>
    <t>Travaux de Piquetage (Documents de projet)</t>
  </si>
  <si>
    <t>Km</t>
  </si>
  <si>
    <t>N prix</t>
  </si>
  <si>
    <t>DÉSIGNATION</t>
  </si>
  <si>
    <t>AtlasRéseaux</t>
  </si>
  <si>
    <t>Quantité estime</t>
  </si>
  <si>
    <t>Categorie</t>
  </si>
  <si>
    <t>Câble_multipaire</t>
  </si>
  <si>
    <t>Câble_branchement</t>
  </si>
  <si>
    <t>Episseur_et_Monchons</t>
  </si>
  <si>
    <t xml:space="preserve">PC_à_entretenir </t>
  </si>
  <si>
    <t>poteaux_à_entretenir</t>
  </si>
  <si>
    <t>SR_à_entretenir</t>
  </si>
  <si>
    <t>Tete_de_Câble</t>
  </si>
  <si>
    <t>tube_monté_à_entretenir</t>
  </si>
  <si>
    <t>Câble_16FO</t>
  </si>
  <si>
    <t>Chambre_à_entretenir</t>
  </si>
  <si>
    <t>GC_à_entretenir</t>
  </si>
  <si>
    <t>Fourniture</t>
  </si>
  <si>
    <t>Autres</t>
  </si>
  <si>
    <t>PC_à_entretenir</t>
  </si>
  <si>
    <t>Cable_Rempli</t>
  </si>
  <si>
    <t>Cable_Autoporté</t>
  </si>
  <si>
    <t>Monchon_Connecteurs_Boites</t>
  </si>
  <si>
    <t>Cable_fibre_Boites</t>
  </si>
  <si>
    <t>CONNECTEUR 4- 6 ET 8 /10</t>
  </si>
  <si>
    <t>BOITE DISTRIBUTION A 7P MODULE MX EXTE.</t>
  </si>
  <si>
    <t>MANCH.THERMO.224 P 8/10 448 P 4,6/10</t>
  </si>
  <si>
    <t>Tube PEHD de diamètre 50 mm et d’épaisseur 4.6 mm</t>
  </si>
  <si>
    <t>Coude PVC de diamètre 45/48</t>
  </si>
  <si>
    <t>Coude PVC de diamètre 96/100</t>
  </si>
  <si>
    <t>Support à scellement de 30 cm</t>
  </si>
  <si>
    <t xml:space="preserve"> Cadre simple et plaque pour caniveau type A</t>
  </si>
  <si>
    <t>Cadre simple et plaque pour caniveau type B</t>
  </si>
  <si>
    <t xml:space="preserve"> Fourniture et installation goulotte en plastique de dimensions adaptées au  passage des câbles à fibres optiques tout type et toute capacité</t>
  </si>
  <si>
    <t xml:space="preserve"> Fourniture et installation goulotte en plastique de dimensions adaptées au  passage des câbles de branchement à fibres optiques.</t>
  </si>
  <si>
    <t>Prix.U</t>
  </si>
  <si>
    <t>Prix Total Estimé</t>
  </si>
  <si>
    <t>Travaux de manutention</t>
  </si>
  <si>
    <t>Travaux_de_Manutention</t>
  </si>
  <si>
    <t>vérification</t>
  </si>
  <si>
    <t>Câble_à_FibreOptique</t>
  </si>
  <si>
    <t>BOITE DE DISTRIBUTION A 14P TYPE IMM.</t>
  </si>
  <si>
    <t>PC Optique à 8 fibres</t>
  </si>
  <si>
    <t>Désignation article</t>
  </si>
  <si>
    <t>MANCH.THERMO.28P 4-6 ET 8/10 ET 56P 4/10</t>
  </si>
  <si>
    <t>MANCH.THERMO.56P,112P et 224P 4-6-8/10</t>
  </si>
  <si>
    <t>MANCH.THERMO.8 ET 14P 4-6 ET 8/10</t>
  </si>
  <si>
    <t>TETE DE CABLE 224P PR SR (CAD)</t>
  </si>
  <si>
    <t>BRIDE EN TOLE GALV.  PR TUBE DE MONTEE</t>
  </si>
  <si>
    <t>Câble à 1FO pr usage FTTH indoor(G-657A)</t>
  </si>
  <si>
    <t>Prise optique d'abonné</t>
  </si>
  <si>
    <t>TUBE DE MONTEE</t>
  </si>
  <si>
    <t>CABLE 1P 6/10 IVOIRE</t>
  </si>
  <si>
    <t>Câble de branchement autoporté a 1 paire</t>
  </si>
  <si>
    <t>JARRETIERE A  2 CONDUC. 5/10 ROUGE&amp;BLANC</t>
  </si>
  <si>
    <t>jarretière à 2 conducteurs noir et blanc</t>
  </si>
  <si>
    <t>CABLE M.PAIRES REMPLI 4/10 224P</t>
  </si>
  <si>
    <t>CABLE M.PAIRES REMPLI 4/10 448P</t>
  </si>
  <si>
    <t>CABLE M.PAIRES REMPLI 4/10 112P</t>
  </si>
  <si>
    <t>CABLE M.PAIRES REMPLI 4/10 14P</t>
  </si>
  <si>
    <t>CABLE M.PAIRES REMPLI 4/10 28P</t>
  </si>
  <si>
    <t>CABLE M.PAIRES REMPLI 4/10 56P</t>
  </si>
  <si>
    <t>CABLE M.PAIRES REMPLI 4/10 8P</t>
  </si>
  <si>
    <t>CABLE AUTOPORTE 4/10 14P</t>
  </si>
  <si>
    <t>CABLE AUTOPORTE 4/10 28P</t>
  </si>
  <si>
    <t>CABLE AUTOPORTE 4/10 56P</t>
  </si>
  <si>
    <t>CABLE AUTOPORTE 4/10 8P</t>
  </si>
  <si>
    <t>CABLE 16 FO NON ARME (G 652 D)</t>
  </si>
  <si>
    <t>Closer équipé d’un Splitter 1 :32</t>
  </si>
  <si>
    <t>Système protection d'épissures à 36 FO</t>
  </si>
  <si>
    <t>Système protection d'épissures à 72 FO</t>
  </si>
  <si>
    <t>Vérification</t>
  </si>
  <si>
    <t>Autres_Matériel</t>
  </si>
  <si>
    <t>Matériel SAP</t>
  </si>
  <si>
    <t>Code SAP</t>
  </si>
  <si>
    <t>Désignation Matériel</t>
  </si>
  <si>
    <t>Quantité</t>
  </si>
  <si>
    <t>type_Materiel</t>
  </si>
  <si>
    <t>ND / Commande :</t>
  </si>
  <si>
    <t>JAMALI ABDERRAHMAN</t>
  </si>
  <si>
    <t>BOUZBOUZ ELMEHDI</t>
  </si>
  <si>
    <t>TAHOU ABDELJALIL</t>
  </si>
  <si>
    <t>BOUHLALI ABDELKADER</t>
  </si>
  <si>
    <t>BARZANI MILOUD</t>
  </si>
  <si>
    <t>GHAZDAMI ZAKARIA</t>
  </si>
  <si>
    <t>ELBOUAMRY SOUFIANE</t>
  </si>
  <si>
    <t>SNINEH MOULAY RACHID</t>
  </si>
  <si>
    <t>EL HAOUL ABDERRAHIM</t>
  </si>
  <si>
    <t>LASFAR MY ABDELAALI</t>
  </si>
  <si>
    <t>BENBARRA NOURDINE</t>
  </si>
  <si>
    <t>ARROCHE BOUAZZA</t>
  </si>
  <si>
    <t>HIDAR YASSINE</t>
  </si>
  <si>
    <t>ELAAFIF JAWAD</t>
  </si>
  <si>
    <t>BACHRAOUI ABDELAZIZ</t>
  </si>
  <si>
    <t>BAUTICH ABDELKERIM</t>
  </si>
  <si>
    <t>CHIBOUB MY DRISS</t>
  </si>
  <si>
    <t>TARHZOUTI ABDELILAH</t>
  </si>
  <si>
    <t>FARTA HAYTAM</t>
  </si>
  <si>
    <t>BAJOUDI HASSAN</t>
  </si>
  <si>
    <t>BENTOUHAMI MOHAMED</t>
  </si>
  <si>
    <t>EL AME ABDERRAHIM</t>
  </si>
  <si>
    <t>MADIH MUSTAPHA</t>
  </si>
  <si>
    <t>ADAOUAY ANAS</t>
  </si>
  <si>
    <t>DOUKRICH ABDELGHANI</t>
  </si>
  <si>
    <t>ENNAKOUCH RACHID</t>
  </si>
  <si>
    <t>EZZOUBIR YASSINE</t>
  </si>
  <si>
    <t>0648101796</t>
  </si>
  <si>
    <t>0610061365</t>
  </si>
  <si>
    <t>0661963135</t>
  </si>
  <si>
    <t>0667345603</t>
  </si>
  <si>
    <t>0641227098</t>
  </si>
  <si>
    <t>0689209112</t>
  </si>
  <si>
    <t>0661341179</t>
  </si>
  <si>
    <t>0670111515</t>
  </si>
  <si>
    <t>0662084626</t>
  </si>
  <si>
    <t>0661054644</t>
  </si>
  <si>
    <t>0661236160</t>
  </si>
  <si>
    <t>0610215662</t>
  </si>
  <si>
    <t>0668791090</t>
  </si>
  <si>
    <t>0678129005</t>
  </si>
  <si>
    <t>0615767005</t>
  </si>
  <si>
    <t>0666173473</t>
  </si>
  <si>
    <t>0661530267</t>
  </si>
  <si>
    <t>0673880775</t>
  </si>
  <si>
    <t>0666706309</t>
  </si>
  <si>
    <t>0661627376</t>
  </si>
  <si>
    <t>0661118200</t>
  </si>
  <si>
    <t>0661739902</t>
  </si>
  <si>
    <t>0668960005</t>
  </si>
  <si>
    <t>0661462036</t>
  </si>
  <si>
    <t>0661757425</t>
  </si>
  <si>
    <t>0613931023</t>
  </si>
  <si>
    <t>0661324404</t>
  </si>
  <si>
    <t>Nom</t>
  </si>
  <si>
    <t>Mot de passe</t>
  </si>
  <si>
    <t>N° accès</t>
  </si>
  <si>
    <t>Accès1</t>
  </si>
  <si>
    <t>Accès2</t>
  </si>
  <si>
    <t>Accès3</t>
  </si>
  <si>
    <t>Accès4</t>
  </si>
  <si>
    <t>Paramétre</t>
  </si>
  <si>
    <t>Utilisateurs</t>
  </si>
  <si>
    <t>Prix</t>
  </si>
  <si>
    <t>Mot de passe :</t>
  </si>
  <si>
    <t>Entrer votre Identifiant !</t>
  </si>
  <si>
    <t>Choisir votre Identifiant :</t>
  </si>
  <si>
    <t>Admin</t>
  </si>
  <si>
    <t>User1</t>
  </si>
  <si>
    <t>User2</t>
  </si>
  <si>
    <t>User3</t>
  </si>
  <si>
    <t>User4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</si>
</sst>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MAD]"/>
    <numFmt numFmtId="165" formatCode="#,##0&quot;H&quot;"/>
  </numFmts>
  <fonts count="19" x14ac:knownFonts="1">
    <font>
      <sz val="11"/>
      <color theme="1"/>
      <name val="Calibri"/>
      <family val="2"/>
      <scheme val="minor"/>
    </font>
    <font>
      <b/>
      <u/>
      <sz val="26"/>
      <color rgb="FF000000"/>
      <name val="Broadway"/>
      <family val="5"/>
    </font>
    <font>
      <b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0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3" fillId="0" borderId="0"/>
  </cellStyleXfs>
  <cellXfs count="5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5" borderId="0" xfId="0" applyFont="1" applyFill="1"/>
    <xf numFmtId="0" fontId="6" fillId="5" borderId="0" xfId="0" applyFont="1" applyFill="1" applyAlignment="1">
      <alignment horizontal="center" vertical="center"/>
    </xf>
    <xf numFmtId="0" fontId="4" fillId="6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1" fillId="0" borderId="4" xfId="0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Continuous"/>
      <protection locked="0"/>
    </xf>
    <xf numFmtId="0" fontId="0" fillId="0" borderId="0" xfId="0" applyProtection="1">
      <protection locked="0"/>
    </xf>
    <xf numFmtId="0" fontId="9" fillId="4" borderId="3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left" wrapText="1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left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22" fontId="5" fillId="0" borderId="1" xfId="0" applyNumberFormat="1" applyFont="1" applyBorder="1" applyAlignment="1" applyProtection="1">
      <alignment horizontal="center" vertical="center"/>
      <protection hidden="1"/>
    </xf>
    <xf numFmtId="165" fontId="5" fillId="0" borderId="1" xfId="0" applyNumberFormat="1" applyFont="1" applyBorder="1" applyAlignment="1" applyProtection="1">
      <alignment horizontal="center" vertical="center"/>
      <protection hidden="1"/>
    </xf>
    <xf numFmtId="164" fontId="7" fillId="0" borderId="4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4" fillId="7" borderId="0" xfId="1" applyFont="1" applyFill="1"/>
    <xf numFmtId="0" fontId="12" fillId="7" borderId="0" xfId="1" applyFont="1" applyFill="1"/>
    <xf numFmtId="0" fontId="13" fillId="7" borderId="0" xfId="1" applyFill="1"/>
    <xf numFmtId="0" fontId="13" fillId="7" borderId="0" xfId="1" applyFont="1" applyFill="1"/>
    <xf numFmtId="0" fontId="13" fillId="8" borderId="0" xfId="1" applyFont="1" applyFill="1"/>
    <xf numFmtId="0" fontId="5" fillId="8" borderId="0" xfId="1" applyFont="1" applyFill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15" fillId="7" borderId="5" xfId="1" applyFont="1" applyFill="1" applyBorder="1" applyAlignment="1">
      <alignment horizontal="center"/>
    </xf>
    <xf numFmtId="0" fontId="1" fillId="0" borderId="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133350</xdr:rowOff>
        </xdr:from>
        <xdr:to>
          <xdr:col>5</xdr:col>
          <xdr:colOff>19050</xdr:colOff>
          <xdr:row>9</xdr:row>
          <xdr:rowOff>9525</xdr:rowOff>
        </xdr:to>
        <xdr:sp macro="" textlink="">
          <xdr:nvSpPr>
            <xdr:cNvPr id="4098" name="TextBox_mdp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161925</xdr:rowOff>
        </xdr:from>
        <xdr:to>
          <xdr:col>4</xdr:col>
          <xdr:colOff>419100</xdr:colOff>
          <xdr:row>11</xdr:row>
          <xdr:rowOff>114300</xdr:rowOff>
        </xdr:to>
        <xdr:sp macro="" textlink="">
          <xdr:nvSpPr>
            <xdr:cNvPr id="4103" name="CommandButton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9</xdr:row>
          <xdr:rowOff>180975</xdr:rowOff>
        </xdr:from>
        <xdr:to>
          <xdr:col>5</xdr:col>
          <xdr:colOff>9525</xdr:colOff>
          <xdr:row>11</xdr:row>
          <xdr:rowOff>133350</xdr:rowOff>
        </xdr:to>
        <xdr:sp macro="" textlink="">
          <xdr:nvSpPr>
            <xdr:cNvPr id="4104" name="CommandButton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_BDD" displayName="Tableau_BDD" ref="A1:C6" totalsRowShown="0" headerRowDxfId="11" dataDxfId="10" tableBorderDxfId="9">
  <autoFilter ref="A1:C6">
    <filterColumn colId="0" hiddenButton="1"/>
    <filterColumn colId="1" hiddenButton="1"/>
    <filterColumn colId="2" hiddenButton="1"/>
  </autoFilter>
  <tableColumns count="3">
    <tableColumn id="1" name="Nom" dataDxfId="8"/>
    <tableColumn id="2" name="Mot de passe" dataDxfId="7"/>
    <tableColumn id="3" name="N° accès" dataDxfId="6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3" name="Tableau_Acces" displayName="Tableau_Acces" ref="E1:H7" totalsRowShown="0" headerRowDxfId="5" dataDxfId="4">
  <autoFilter ref="E1:H7">
    <filterColumn colId="0" hiddenButton="1"/>
    <filterColumn colId="1" hiddenButton="1"/>
    <filterColumn colId="2" hiddenButton="1"/>
    <filterColumn colId="3" hiddenButton="1"/>
  </autoFilter>
  <tableColumns count="4">
    <tableColumn id="1" name="Accès1" dataDxfId="3"/>
    <tableColumn id="2" name="Accès2" dataDxfId="2"/>
    <tableColumn id="3" name="Accès3" dataDxfId="1"/>
    <tableColumn id="4" name="Accès4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AO361"/>
  <sheetViews>
    <sheetView topLeftCell="AC1" workbookViewId="0">
      <selection activeCell="AE7" sqref="AE7"/>
    </sheetView>
  </sheetViews>
  <sheetFormatPr baseColWidth="10" defaultRowHeight="15" x14ac:dyDescent="0.25"/>
  <cols>
    <col min="1" max="4" width="11.42578125" style="2"/>
    <col min="5" max="5" width="11.42578125" style="4"/>
    <col min="6" max="6" width="32.5703125" style="2" customWidth="1"/>
    <col min="7" max="7" width="11.42578125" style="4" customWidth="1"/>
    <col min="8" max="8" width="16.28515625" style="2" customWidth="1"/>
    <col min="9" max="9" width="11.42578125" style="2" customWidth="1"/>
    <col min="10" max="10" width="14" style="2" customWidth="1"/>
    <col min="11" max="11" width="20.140625" style="2" bestFit="1" customWidth="1"/>
    <col min="12" max="13" width="11.42578125" style="2" customWidth="1"/>
    <col min="14" max="14" width="22.42578125" style="2" bestFit="1" customWidth="1"/>
    <col min="15" max="15" width="11.42578125" style="2"/>
    <col min="16" max="16" width="65" style="2" customWidth="1"/>
    <col min="17" max="17" width="86" style="2" customWidth="1"/>
    <col min="18" max="18" width="41.5703125" style="2" customWidth="1"/>
    <col min="19" max="19" width="31.28515625" style="2" customWidth="1"/>
    <col min="20" max="20" width="70.140625" style="2" customWidth="1"/>
    <col min="21" max="21" width="47.28515625" style="2" customWidth="1"/>
    <col min="22" max="22" width="91.7109375" style="2" customWidth="1"/>
    <col min="23" max="23" width="28.7109375" style="2" customWidth="1"/>
    <col min="24" max="24" width="145.42578125" style="2" customWidth="1"/>
    <col min="25" max="25" width="49" style="2" customWidth="1"/>
    <col min="26" max="26" width="47" style="2" customWidth="1"/>
    <col min="27" max="27" width="72.5703125" style="2" customWidth="1"/>
    <col min="28" max="28" width="100.7109375" style="2" customWidth="1"/>
    <col min="29" max="29" width="124.28515625" style="2" bestFit="1" customWidth="1"/>
    <col min="30" max="30" width="14.85546875" style="9" customWidth="1"/>
    <col min="31" max="31" width="27.42578125" style="2" bestFit="1" customWidth="1"/>
    <col min="32" max="32" width="19.85546875" style="12" customWidth="1"/>
    <col min="33" max="33" width="50.140625" style="9" bestFit="1" customWidth="1"/>
    <col min="34" max="34" width="6.140625" style="13" bestFit="1" customWidth="1"/>
    <col min="35" max="36" width="19.85546875" style="9" customWidth="1"/>
    <col min="37" max="37" width="36.42578125" style="2" bestFit="1" customWidth="1"/>
    <col min="38" max="38" width="32.7109375" style="2" bestFit="1" customWidth="1"/>
    <col min="39" max="39" width="48.85546875" style="2" customWidth="1"/>
    <col min="40" max="40" width="39.85546875" style="2" bestFit="1" customWidth="1"/>
    <col min="41" max="41" width="50.140625" style="2" bestFit="1" customWidth="1"/>
    <col min="42" max="16384" width="11.42578125" style="2"/>
  </cols>
  <sheetData>
    <row r="1" spans="5:41" x14ac:dyDescent="0.25">
      <c r="E1" s="5" t="s">
        <v>775</v>
      </c>
      <c r="F1" s="5" t="s">
        <v>776</v>
      </c>
      <c r="G1" s="5" t="s">
        <v>6</v>
      </c>
      <c r="H1" s="5" t="s">
        <v>16</v>
      </c>
      <c r="I1" s="5" t="s">
        <v>17</v>
      </c>
      <c r="J1" s="5" t="s">
        <v>777</v>
      </c>
      <c r="K1" s="8" t="s">
        <v>813</v>
      </c>
      <c r="N1" s="5" t="s">
        <v>779</v>
      </c>
      <c r="P1" s="7" t="s">
        <v>789</v>
      </c>
      <c r="Q1" s="7" t="s">
        <v>787</v>
      </c>
      <c r="R1" s="7" t="s">
        <v>780</v>
      </c>
      <c r="S1" s="7" t="s">
        <v>793</v>
      </c>
      <c r="T1" s="7" t="s">
        <v>781</v>
      </c>
      <c r="U1" s="7" t="s">
        <v>782</v>
      </c>
      <c r="V1" s="7" t="s">
        <v>814</v>
      </c>
      <c r="W1" s="7" t="s">
        <v>784</v>
      </c>
      <c r="X1" s="7" t="s">
        <v>785</v>
      </c>
      <c r="Y1" s="7" t="s">
        <v>786</v>
      </c>
      <c r="Z1" s="7" t="s">
        <v>790</v>
      </c>
      <c r="AA1" s="7" t="s">
        <v>791</v>
      </c>
      <c r="AB1" s="7" t="s">
        <v>812</v>
      </c>
      <c r="AC1" s="7" t="s">
        <v>792</v>
      </c>
      <c r="AD1" s="10"/>
      <c r="AE1" s="5" t="s">
        <v>851</v>
      </c>
      <c r="AF1" s="5" t="s">
        <v>7</v>
      </c>
      <c r="AG1" s="5" t="s">
        <v>817</v>
      </c>
      <c r="AH1" s="5" t="s">
        <v>6</v>
      </c>
      <c r="AI1" s="5" t="s">
        <v>845</v>
      </c>
      <c r="AJ1" s="10"/>
      <c r="AK1" s="5" t="s">
        <v>794</v>
      </c>
      <c r="AL1" s="5" t="s">
        <v>795</v>
      </c>
      <c r="AM1" s="5" t="s">
        <v>796</v>
      </c>
      <c r="AN1" s="5" t="s">
        <v>797</v>
      </c>
      <c r="AO1" s="5" t="s">
        <v>846</v>
      </c>
    </row>
    <row r="2" spans="5:41" x14ac:dyDescent="0.25">
      <c r="E2" s="4" t="s">
        <v>47</v>
      </c>
      <c r="F2" s="2" t="s">
        <v>48</v>
      </c>
      <c r="G2" s="4" t="s">
        <v>49</v>
      </c>
      <c r="H2" s="4">
        <v>2</v>
      </c>
      <c r="I2" s="4">
        <v>2.5</v>
      </c>
      <c r="J2" s="4">
        <v>6</v>
      </c>
      <c r="K2" s="9" t="s">
        <v>790</v>
      </c>
      <c r="N2" s="6" t="s">
        <v>780</v>
      </c>
      <c r="P2" s="2" t="s">
        <v>58</v>
      </c>
      <c r="Q2" s="2" t="s">
        <v>408</v>
      </c>
      <c r="R2" s="2" t="s">
        <v>568</v>
      </c>
      <c r="S2" s="2" t="s">
        <v>175</v>
      </c>
      <c r="T2" s="2" t="s">
        <v>476</v>
      </c>
      <c r="U2" s="2" t="s">
        <v>214</v>
      </c>
      <c r="V2" s="2" t="s">
        <v>72</v>
      </c>
      <c r="W2" s="2" t="s">
        <v>143</v>
      </c>
      <c r="X2" s="2" t="s">
        <v>70</v>
      </c>
      <c r="Y2" s="2" t="s">
        <v>179</v>
      </c>
      <c r="Z2" s="2" t="s">
        <v>74</v>
      </c>
      <c r="AA2" s="2" t="s">
        <v>275</v>
      </c>
      <c r="AB2" s="2" t="s">
        <v>651</v>
      </c>
      <c r="AC2" s="2" t="s">
        <v>51</v>
      </c>
      <c r="AE2" s="6" t="s">
        <v>794</v>
      </c>
      <c r="AF2" s="4">
        <v>302482</v>
      </c>
      <c r="AG2" s="11" t="s">
        <v>815</v>
      </c>
      <c r="AH2" s="13" t="s">
        <v>52</v>
      </c>
      <c r="AI2" s="9" t="s">
        <v>796</v>
      </c>
      <c r="AK2" s="2" t="s">
        <v>836</v>
      </c>
      <c r="AL2" s="2" t="s">
        <v>837</v>
      </c>
      <c r="AM2" s="2" t="s">
        <v>815</v>
      </c>
      <c r="AN2" s="2" t="s">
        <v>841</v>
      </c>
      <c r="AO2" s="2" t="s">
        <v>822</v>
      </c>
    </row>
    <row r="3" spans="5:41" x14ac:dyDescent="0.25">
      <c r="E3" s="4" t="s">
        <v>50</v>
      </c>
      <c r="F3" s="2" t="s">
        <v>51</v>
      </c>
      <c r="G3" s="4" t="s">
        <v>52</v>
      </c>
      <c r="H3" s="4">
        <v>80</v>
      </c>
      <c r="I3" s="4">
        <v>150</v>
      </c>
      <c r="J3" s="4">
        <v>40</v>
      </c>
      <c r="K3" s="2" t="s">
        <v>792</v>
      </c>
      <c r="N3" s="6" t="s">
        <v>782</v>
      </c>
      <c r="P3" s="2" t="s">
        <v>60</v>
      </c>
      <c r="Q3" s="2" t="s">
        <v>428</v>
      </c>
      <c r="R3" s="2" t="s">
        <v>261</v>
      </c>
      <c r="S3" s="2" t="s">
        <v>177</v>
      </c>
      <c r="T3" s="2" t="s">
        <v>478</v>
      </c>
      <c r="U3" s="2" t="s">
        <v>216</v>
      </c>
      <c r="V3" s="2" t="s">
        <v>173</v>
      </c>
      <c r="W3" s="2" t="s">
        <v>167</v>
      </c>
      <c r="X3" s="2" t="s">
        <v>163</v>
      </c>
      <c r="Y3" s="2" t="s">
        <v>183</v>
      </c>
      <c r="Z3" s="2" t="s">
        <v>48</v>
      </c>
      <c r="AA3" s="2" t="s">
        <v>394</v>
      </c>
      <c r="AB3" s="2" t="s">
        <v>656</v>
      </c>
      <c r="AC3" s="2" t="s">
        <v>805</v>
      </c>
      <c r="AE3" s="6" t="s">
        <v>795</v>
      </c>
      <c r="AF3" s="4">
        <v>302484</v>
      </c>
      <c r="AG3" s="11" t="s">
        <v>799</v>
      </c>
      <c r="AH3" s="13" t="s">
        <v>52</v>
      </c>
      <c r="AI3" s="9" t="s">
        <v>796</v>
      </c>
      <c r="AK3" s="2" t="s">
        <v>835</v>
      </c>
      <c r="AL3" s="2" t="s">
        <v>838</v>
      </c>
      <c r="AM3" s="2" t="s">
        <v>799</v>
      </c>
      <c r="AN3" s="2" t="s">
        <v>823</v>
      </c>
      <c r="AO3" s="2" t="s">
        <v>826</v>
      </c>
    </row>
    <row r="4" spans="5:41" x14ac:dyDescent="0.25">
      <c r="E4" s="4" t="s">
        <v>53</v>
      </c>
      <c r="F4" s="2" t="s">
        <v>54</v>
      </c>
      <c r="G4" s="4" t="s">
        <v>52</v>
      </c>
      <c r="H4" s="4">
        <v>80</v>
      </c>
      <c r="I4" s="4">
        <v>150</v>
      </c>
      <c r="J4" s="4">
        <v>60</v>
      </c>
      <c r="K4" s="2" t="s">
        <v>792</v>
      </c>
      <c r="N4" s="6" t="s">
        <v>781</v>
      </c>
      <c r="P4" s="2" t="s">
        <v>62</v>
      </c>
      <c r="Q4" s="2" t="s">
        <v>616</v>
      </c>
      <c r="R4" s="2" t="s">
        <v>271</v>
      </c>
      <c r="S4" s="2" t="s">
        <v>504</v>
      </c>
      <c r="T4" s="2" t="s">
        <v>480</v>
      </c>
      <c r="U4" s="2" t="s">
        <v>218</v>
      </c>
      <c r="V4" s="2" t="s">
        <v>173</v>
      </c>
      <c r="W4" s="2" t="s">
        <v>169</v>
      </c>
      <c r="X4" s="2" t="s">
        <v>161</v>
      </c>
      <c r="Y4" s="2" t="s">
        <v>185</v>
      </c>
      <c r="Z4" s="2" t="s">
        <v>103</v>
      </c>
      <c r="AA4" s="2" t="s">
        <v>277</v>
      </c>
      <c r="AB4" s="2" t="s">
        <v>654</v>
      </c>
      <c r="AC4" s="2" t="s">
        <v>807</v>
      </c>
      <c r="AE4" s="6" t="s">
        <v>796</v>
      </c>
      <c r="AF4" s="4">
        <v>302529</v>
      </c>
      <c r="AG4" s="11" t="s">
        <v>798</v>
      </c>
      <c r="AH4" s="13" t="s">
        <v>52</v>
      </c>
      <c r="AI4" s="9" t="s">
        <v>796</v>
      </c>
      <c r="AK4" s="2" t="s">
        <v>831</v>
      </c>
      <c r="AL4" s="2" t="s">
        <v>839</v>
      </c>
      <c r="AM4" s="2" t="s">
        <v>798</v>
      </c>
      <c r="AN4" s="2" t="s">
        <v>842</v>
      </c>
      <c r="AO4" s="2" t="s">
        <v>827</v>
      </c>
    </row>
    <row r="5" spans="5:41" x14ac:dyDescent="0.25">
      <c r="E5" s="4" t="s">
        <v>55</v>
      </c>
      <c r="F5" s="2" t="s">
        <v>56</v>
      </c>
      <c r="G5" s="4" t="s">
        <v>52</v>
      </c>
      <c r="H5" s="4">
        <v>80</v>
      </c>
      <c r="I5" s="4">
        <v>150</v>
      </c>
      <c r="J5" s="4">
        <v>60</v>
      </c>
      <c r="K5" s="2" t="s">
        <v>792</v>
      </c>
      <c r="N5" s="6" t="s">
        <v>814</v>
      </c>
      <c r="P5" s="2" t="s">
        <v>64</v>
      </c>
      <c r="R5" s="2" t="s">
        <v>542</v>
      </c>
      <c r="S5" s="2" t="s">
        <v>641</v>
      </c>
      <c r="T5" s="2" t="s">
        <v>482</v>
      </c>
      <c r="U5" s="2" t="s">
        <v>220</v>
      </c>
      <c r="V5" s="2" t="s">
        <v>181</v>
      </c>
      <c r="W5" s="2" t="s">
        <v>171</v>
      </c>
      <c r="X5" s="2" t="s">
        <v>159</v>
      </c>
      <c r="Y5" s="2" t="s">
        <v>488</v>
      </c>
      <c r="Z5" s="2" t="s">
        <v>105</v>
      </c>
      <c r="AA5" s="2" t="s">
        <v>279</v>
      </c>
      <c r="AB5" s="2" t="s">
        <v>662</v>
      </c>
      <c r="AC5" s="2" t="s">
        <v>808</v>
      </c>
      <c r="AE5" s="6" t="s">
        <v>797</v>
      </c>
      <c r="AF5" s="4">
        <v>302478</v>
      </c>
      <c r="AG5" s="11" t="s">
        <v>800</v>
      </c>
      <c r="AH5" s="13" t="s">
        <v>52</v>
      </c>
      <c r="AI5" s="9" t="s">
        <v>796</v>
      </c>
      <c r="AK5" s="2" t="s">
        <v>834</v>
      </c>
      <c r="AL5" s="2" t="s">
        <v>840</v>
      </c>
      <c r="AM5" s="2" t="s">
        <v>800</v>
      </c>
      <c r="AN5" s="2" t="s">
        <v>816</v>
      </c>
      <c r="AO5" s="2" t="s">
        <v>829</v>
      </c>
    </row>
    <row r="6" spans="5:41" x14ac:dyDescent="0.25">
      <c r="E6" s="4" t="s">
        <v>57</v>
      </c>
      <c r="F6" s="2" t="s">
        <v>58</v>
      </c>
      <c r="G6" s="4" t="s">
        <v>52</v>
      </c>
      <c r="H6" s="4">
        <v>150</v>
      </c>
      <c r="I6" s="4">
        <v>420</v>
      </c>
      <c r="J6" s="4">
        <v>300</v>
      </c>
      <c r="K6" s="2" t="s">
        <v>789</v>
      </c>
      <c r="N6" s="6" t="s">
        <v>784</v>
      </c>
      <c r="P6" s="2" t="s">
        <v>58</v>
      </c>
      <c r="R6" s="2" t="s">
        <v>544</v>
      </c>
      <c r="S6" s="2" t="s">
        <v>647</v>
      </c>
      <c r="T6" s="2" t="s">
        <v>484</v>
      </c>
      <c r="U6" s="2" t="s">
        <v>222</v>
      </c>
      <c r="V6" s="2" t="s">
        <v>187</v>
      </c>
      <c r="W6" s="2" t="s">
        <v>643</v>
      </c>
      <c r="X6" s="2" t="s">
        <v>157</v>
      </c>
      <c r="Y6" s="2" t="s">
        <v>633</v>
      </c>
      <c r="Z6" s="2" t="s">
        <v>107</v>
      </c>
      <c r="AA6" s="2" t="s">
        <v>281</v>
      </c>
      <c r="AB6" s="2" t="s">
        <v>660</v>
      </c>
      <c r="AC6" s="2" t="s">
        <v>806</v>
      </c>
      <c r="AE6" s="6" t="s">
        <v>846</v>
      </c>
      <c r="AF6" s="4">
        <v>302476</v>
      </c>
      <c r="AG6" s="11" t="s">
        <v>818</v>
      </c>
      <c r="AH6" s="13" t="s">
        <v>52</v>
      </c>
      <c r="AI6" s="9" t="s">
        <v>796</v>
      </c>
      <c r="AK6" s="2" t="s">
        <v>830</v>
      </c>
      <c r="AM6" s="2" t="s">
        <v>818</v>
      </c>
      <c r="AN6" s="2" t="s">
        <v>824</v>
      </c>
      <c r="AO6" s="2" t="s">
        <v>828</v>
      </c>
    </row>
    <row r="7" spans="5:41" x14ac:dyDescent="0.25">
      <c r="E7" s="4" t="s">
        <v>59</v>
      </c>
      <c r="F7" s="2" t="s">
        <v>60</v>
      </c>
      <c r="G7" s="4" t="s">
        <v>52</v>
      </c>
      <c r="H7" s="4">
        <v>120</v>
      </c>
      <c r="I7" s="4">
        <v>220</v>
      </c>
      <c r="J7" s="4">
        <v>200</v>
      </c>
      <c r="K7" s="2" t="s">
        <v>789</v>
      </c>
      <c r="N7" s="6" t="s">
        <v>783</v>
      </c>
      <c r="P7" s="2" t="s">
        <v>60</v>
      </c>
      <c r="R7" s="2" t="s">
        <v>546</v>
      </c>
      <c r="S7" s="2" t="s">
        <v>649</v>
      </c>
      <c r="T7" s="2" t="s">
        <v>486</v>
      </c>
      <c r="U7" s="2" t="s">
        <v>224</v>
      </c>
      <c r="V7" s="2" t="s">
        <v>190</v>
      </c>
      <c r="W7" s="2" t="s">
        <v>645</v>
      </c>
      <c r="X7" s="2" t="s">
        <v>165</v>
      </c>
      <c r="Y7" s="2" t="s">
        <v>635</v>
      </c>
      <c r="Z7" s="2" t="s">
        <v>109</v>
      </c>
      <c r="AA7" s="2" t="s">
        <v>283</v>
      </c>
      <c r="AB7" s="2" t="s">
        <v>658</v>
      </c>
      <c r="AC7" s="2" t="s">
        <v>56</v>
      </c>
      <c r="AF7" s="4">
        <v>302477</v>
      </c>
      <c r="AG7" s="11" t="s">
        <v>819</v>
      </c>
      <c r="AH7" s="13" t="s">
        <v>52</v>
      </c>
      <c r="AI7" s="9" t="s">
        <v>796</v>
      </c>
      <c r="AK7" s="2" t="s">
        <v>833</v>
      </c>
      <c r="AM7" s="2" t="s">
        <v>819</v>
      </c>
      <c r="AN7" s="2" t="s">
        <v>843</v>
      </c>
      <c r="AO7" s="2" t="s">
        <v>821</v>
      </c>
    </row>
    <row r="8" spans="5:41" x14ac:dyDescent="0.25">
      <c r="E8" s="4" t="s">
        <v>61</v>
      </c>
      <c r="F8" s="2" t="s">
        <v>62</v>
      </c>
      <c r="G8" s="4" t="s">
        <v>52</v>
      </c>
      <c r="H8" s="4">
        <v>250</v>
      </c>
      <c r="I8" s="4">
        <v>700</v>
      </c>
      <c r="J8" s="4">
        <v>400</v>
      </c>
      <c r="K8" s="2" t="s">
        <v>789</v>
      </c>
      <c r="N8" s="6" t="s">
        <v>785</v>
      </c>
      <c r="P8" s="2" t="s">
        <v>62</v>
      </c>
      <c r="R8" s="2" t="s">
        <v>548</v>
      </c>
      <c r="S8" s="2" t="s">
        <v>700</v>
      </c>
      <c r="T8" s="2" t="s">
        <v>494</v>
      </c>
      <c r="U8" s="2" t="s">
        <v>226</v>
      </c>
      <c r="V8" s="2" t="s">
        <v>194</v>
      </c>
      <c r="W8" s="2" t="s">
        <v>694</v>
      </c>
      <c r="X8" s="2" t="s">
        <v>145</v>
      </c>
      <c r="Y8" s="2" t="s">
        <v>637</v>
      </c>
      <c r="Z8" s="2" t="s">
        <v>99</v>
      </c>
      <c r="AA8" s="2" t="s">
        <v>285</v>
      </c>
      <c r="AC8" s="2" t="s">
        <v>54</v>
      </c>
      <c r="AF8" s="4">
        <v>302475</v>
      </c>
      <c r="AG8" s="11" t="s">
        <v>820</v>
      </c>
      <c r="AH8" s="13" t="s">
        <v>52</v>
      </c>
      <c r="AI8" s="9" t="s">
        <v>796</v>
      </c>
      <c r="AK8" s="2" t="s">
        <v>832</v>
      </c>
      <c r="AM8" s="2" t="s">
        <v>820</v>
      </c>
      <c r="AN8" s="2" t="s">
        <v>844</v>
      </c>
      <c r="AO8" s="2" t="s">
        <v>825</v>
      </c>
    </row>
    <row r="9" spans="5:41" x14ac:dyDescent="0.25">
      <c r="E9" s="4" t="s">
        <v>63</v>
      </c>
      <c r="F9" s="2" t="s">
        <v>64</v>
      </c>
      <c r="G9" s="4" t="s">
        <v>52</v>
      </c>
      <c r="H9" s="4">
        <v>300</v>
      </c>
      <c r="I9" s="4">
        <v>850</v>
      </c>
      <c r="J9" s="4">
        <v>600</v>
      </c>
      <c r="K9" s="2" t="s">
        <v>789</v>
      </c>
      <c r="N9" s="6" t="s">
        <v>789</v>
      </c>
      <c r="P9" s="2" t="s">
        <v>64</v>
      </c>
      <c r="R9" s="2" t="s">
        <v>550</v>
      </c>
      <c r="S9" s="2" t="s">
        <v>741</v>
      </c>
      <c r="T9" s="2" t="s">
        <v>492</v>
      </c>
      <c r="U9" s="2" t="s">
        <v>228</v>
      </c>
      <c r="V9" s="2" t="s">
        <v>196</v>
      </c>
      <c r="W9" s="2" t="s">
        <v>696</v>
      </c>
      <c r="X9" s="2" t="s">
        <v>422</v>
      </c>
      <c r="Z9" s="2" t="s">
        <v>101</v>
      </c>
      <c r="AA9" s="2" t="s">
        <v>287</v>
      </c>
      <c r="AC9" s="2" t="s">
        <v>802</v>
      </c>
      <c r="AF9" s="4">
        <v>302525</v>
      </c>
      <c r="AG9" s="11" t="s">
        <v>821</v>
      </c>
      <c r="AH9" s="13" t="s">
        <v>52</v>
      </c>
      <c r="AI9" s="9" t="s">
        <v>792</v>
      </c>
    </row>
    <row r="10" spans="5:41" x14ac:dyDescent="0.25">
      <c r="E10" s="4" t="s">
        <v>65</v>
      </c>
      <c r="F10" s="2" t="s">
        <v>66</v>
      </c>
      <c r="G10" s="4" t="s">
        <v>52</v>
      </c>
      <c r="H10" s="4">
        <v>80</v>
      </c>
      <c r="I10" s="4">
        <v>120</v>
      </c>
      <c r="J10" s="4">
        <v>110</v>
      </c>
      <c r="K10" s="2" t="s">
        <v>789</v>
      </c>
      <c r="N10" s="6" t="s">
        <v>787</v>
      </c>
      <c r="P10" s="2" t="s">
        <v>66</v>
      </c>
      <c r="R10" s="2" t="s">
        <v>552</v>
      </c>
      <c r="T10" s="2" t="s">
        <v>498</v>
      </c>
      <c r="U10" s="2" t="s">
        <v>230</v>
      </c>
      <c r="V10" s="2" t="s">
        <v>198</v>
      </c>
      <c r="W10" s="2" t="s">
        <v>698</v>
      </c>
      <c r="X10" s="2" t="s">
        <v>420</v>
      </c>
      <c r="Z10" s="2" t="s">
        <v>111</v>
      </c>
      <c r="AA10" s="2" t="s">
        <v>289</v>
      </c>
      <c r="AC10" s="2" t="s">
        <v>803</v>
      </c>
      <c r="AF10" s="4">
        <v>302456</v>
      </c>
      <c r="AG10" s="11" t="s">
        <v>822</v>
      </c>
      <c r="AH10" s="13" t="s">
        <v>52</v>
      </c>
      <c r="AI10" s="9" t="s">
        <v>792</v>
      </c>
    </row>
    <row r="11" spans="5:41" x14ac:dyDescent="0.25">
      <c r="E11" s="4" t="s">
        <v>67</v>
      </c>
      <c r="F11" s="2" t="s">
        <v>68</v>
      </c>
      <c r="G11" s="4" t="s">
        <v>52</v>
      </c>
      <c r="H11" s="4">
        <v>120</v>
      </c>
      <c r="I11" s="4">
        <v>120</v>
      </c>
      <c r="J11" s="4">
        <v>120</v>
      </c>
      <c r="K11" s="2" t="s">
        <v>789</v>
      </c>
      <c r="N11" s="6" t="s">
        <v>812</v>
      </c>
      <c r="P11" s="2" t="s">
        <v>68</v>
      </c>
      <c r="R11" s="2" t="s">
        <v>556</v>
      </c>
      <c r="T11" s="2" t="s">
        <v>496</v>
      </c>
      <c r="U11" s="2" t="s">
        <v>232</v>
      </c>
      <c r="V11" s="2" t="s">
        <v>200</v>
      </c>
      <c r="X11" s="2" t="s">
        <v>412</v>
      </c>
      <c r="Z11" s="2" t="s">
        <v>79</v>
      </c>
      <c r="AA11" s="2" t="s">
        <v>291</v>
      </c>
      <c r="AC11" s="2" t="s">
        <v>137</v>
      </c>
      <c r="AF11" s="4">
        <v>306843</v>
      </c>
      <c r="AG11" s="11" t="s">
        <v>823</v>
      </c>
      <c r="AH11" s="13" t="s">
        <v>49</v>
      </c>
      <c r="AI11" s="9" t="s">
        <v>797</v>
      </c>
    </row>
    <row r="12" spans="5:41" x14ac:dyDescent="0.25">
      <c r="E12" s="4" t="s">
        <v>69</v>
      </c>
      <c r="F12" s="2" t="s">
        <v>70</v>
      </c>
      <c r="G12" s="4" t="s">
        <v>52</v>
      </c>
      <c r="H12" s="4">
        <v>150</v>
      </c>
      <c r="I12" s="4">
        <v>400</v>
      </c>
      <c r="J12" s="4">
        <v>150</v>
      </c>
      <c r="K12" s="2" t="s">
        <v>785</v>
      </c>
      <c r="N12" s="6" t="s">
        <v>786</v>
      </c>
      <c r="P12" s="2" t="s">
        <v>192</v>
      </c>
      <c r="R12" s="2" t="s">
        <v>558</v>
      </c>
      <c r="T12" s="2" t="s">
        <v>668</v>
      </c>
      <c r="U12" s="2" t="s">
        <v>234</v>
      </c>
      <c r="V12" s="2" t="s">
        <v>202</v>
      </c>
      <c r="X12" s="2" t="s">
        <v>414</v>
      </c>
      <c r="Z12" s="2" t="s">
        <v>77</v>
      </c>
      <c r="AA12" s="2" t="s">
        <v>293</v>
      </c>
      <c r="AC12" s="2" t="s">
        <v>139</v>
      </c>
      <c r="AF12" s="4">
        <v>306553</v>
      </c>
      <c r="AG12" s="11" t="s">
        <v>816</v>
      </c>
      <c r="AH12" s="13" t="s">
        <v>52</v>
      </c>
      <c r="AI12" s="9" t="s">
        <v>797</v>
      </c>
    </row>
    <row r="13" spans="5:41" x14ac:dyDescent="0.25">
      <c r="E13" s="4" t="s">
        <v>71</v>
      </c>
      <c r="F13" s="2" t="s">
        <v>72</v>
      </c>
      <c r="G13" s="4" t="s">
        <v>52</v>
      </c>
      <c r="H13" s="4">
        <v>2000</v>
      </c>
      <c r="I13" s="4">
        <v>2000</v>
      </c>
      <c r="J13" s="4">
        <v>2000</v>
      </c>
      <c r="K13" s="2" t="s">
        <v>788</v>
      </c>
      <c r="N13" s="6" t="s">
        <v>790</v>
      </c>
      <c r="P13" s="2" t="s">
        <v>206</v>
      </c>
      <c r="R13" s="2" t="s">
        <v>560</v>
      </c>
      <c r="T13" s="2" t="s">
        <v>670</v>
      </c>
      <c r="U13" s="2" t="s">
        <v>236</v>
      </c>
      <c r="V13" s="2" t="s">
        <v>204</v>
      </c>
      <c r="X13" s="2" t="s">
        <v>426</v>
      </c>
      <c r="Z13" s="2" t="s">
        <v>81</v>
      </c>
      <c r="AA13" s="2" t="s">
        <v>295</v>
      </c>
      <c r="AC13" s="2" t="s">
        <v>141</v>
      </c>
      <c r="AF13" s="4">
        <v>305879</v>
      </c>
      <c r="AG13" s="11" t="s">
        <v>824</v>
      </c>
      <c r="AH13" s="13" t="s">
        <v>52</v>
      </c>
      <c r="AI13" s="9" t="s">
        <v>797</v>
      </c>
    </row>
    <row r="14" spans="5:41" x14ac:dyDescent="0.25">
      <c r="E14" s="4" t="s">
        <v>73</v>
      </c>
      <c r="F14" s="2" t="s">
        <v>74</v>
      </c>
      <c r="G14" s="4" t="s">
        <v>75</v>
      </c>
      <c r="H14" s="4">
        <v>50</v>
      </c>
      <c r="I14" s="4">
        <v>40</v>
      </c>
      <c r="J14" s="4">
        <v>45</v>
      </c>
      <c r="K14" s="2" t="s">
        <v>790</v>
      </c>
      <c r="N14" s="6" t="s">
        <v>791</v>
      </c>
      <c r="P14" s="2" t="s">
        <v>208</v>
      </c>
      <c r="R14" s="2" t="s">
        <v>562</v>
      </c>
      <c r="U14" s="2" t="s">
        <v>238</v>
      </c>
      <c r="V14" s="2" t="s">
        <v>263</v>
      </c>
      <c r="X14" s="2" t="s">
        <v>430</v>
      </c>
      <c r="Z14" s="2" t="s">
        <v>85</v>
      </c>
      <c r="AA14" s="2" t="s">
        <v>297</v>
      </c>
      <c r="AC14" s="2" t="s">
        <v>131</v>
      </c>
      <c r="AF14" s="4">
        <v>302681</v>
      </c>
      <c r="AG14" s="11" t="s">
        <v>825</v>
      </c>
      <c r="AH14" s="13" t="s">
        <v>52</v>
      </c>
      <c r="AI14" s="9" t="s">
        <v>792</v>
      </c>
    </row>
    <row r="15" spans="5:41" x14ac:dyDescent="0.25">
      <c r="E15" s="4" t="s">
        <v>76</v>
      </c>
      <c r="F15" s="2" t="s">
        <v>77</v>
      </c>
      <c r="G15" s="4" t="s">
        <v>75</v>
      </c>
      <c r="H15" s="4">
        <v>55</v>
      </c>
      <c r="I15" s="4">
        <v>50</v>
      </c>
      <c r="J15" s="4">
        <v>55</v>
      </c>
      <c r="K15" s="2" t="s">
        <v>790</v>
      </c>
      <c r="N15" s="6" t="s">
        <v>792</v>
      </c>
      <c r="P15" s="2" t="s">
        <v>468</v>
      </c>
      <c r="R15" s="2" t="s">
        <v>572</v>
      </c>
      <c r="U15" s="2" t="s">
        <v>240</v>
      </c>
      <c r="V15" s="2" t="s">
        <v>265</v>
      </c>
      <c r="X15" s="2" t="s">
        <v>462</v>
      </c>
      <c r="Z15" s="2" t="s">
        <v>83</v>
      </c>
      <c r="AA15" s="2" t="s">
        <v>299</v>
      </c>
      <c r="AC15" s="2" t="s">
        <v>133</v>
      </c>
      <c r="AF15" s="4">
        <v>302669</v>
      </c>
      <c r="AG15" s="11" t="s">
        <v>826</v>
      </c>
      <c r="AH15" s="13" t="s">
        <v>49</v>
      </c>
      <c r="AI15" s="9" t="s">
        <v>792</v>
      </c>
    </row>
    <row r="16" spans="5:41" x14ac:dyDescent="0.25">
      <c r="E16" s="4" t="s">
        <v>78</v>
      </c>
      <c r="F16" s="2" t="s">
        <v>79</v>
      </c>
      <c r="G16" s="4" t="s">
        <v>75</v>
      </c>
      <c r="H16" s="4">
        <v>80</v>
      </c>
      <c r="I16" s="4">
        <v>60</v>
      </c>
      <c r="J16" s="4">
        <v>70</v>
      </c>
      <c r="K16" s="2" t="s">
        <v>790</v>
      </c>
      <c r="P16" s="2" t="s">
        <v>470</v>
      </c>
      <c r="R16" s="2" t="s">
        <v>574</v>
      </c>
      <c r="U16" s="2" t="s">
        <v>244</v>
      </c>
      <c r="V16" s="2" t="s">
        <v>267</v>
      </c>
      <c r="X16" s="2" t="s">
        <v>466</v>
      </c>
      <c r="Z16" s="2" t="s">
        <v>87</v>
      </c>
      <c r="AA16" s="2" t="s">
        <v>301</v>
      </c>
      <c r="AC16" s="2" t="s">
        <v>135</v>
      </c>
      <c r="AF16" s="4">
        <v>304780</v>
      </c>
      <c r="AG16" s="11" t="s">
        <v>827</v>
      </c>
      <c r="AH16" s="13" t="s">
        <v>49</v>
      </c>
      <c r="AI16" s="9" t="s">
        <v>792</v>
      </c>
    </row>
    <row r="17" spans="5:35" x14ac:dyDescent="0.25">
      <c r="E17" s="4" t="s">
        <v>80</v>
      </c>
      <c r="F17" s="2" t="s">
        <v>81</v>
      </c>
      <c r="G17" s="4" t="s">
        <v>75</v>
      </c>
      <c r="H17" s="4">
        <v>85</v>
      </c>
      <c r="I17" s="4">
        <v>50</v>
      </c>
      <c r="J17" s="4">
        <v>60</v>
      </c>
      <c r="K17" s="9" t="s">
        <v>790</v>
      </c>
      <c r="P17" s="2" t="s">
        <v>472</v>
      </c>
      <c r="R17" s="2" t="s">
        <v>576</v>
      </c>
      <c r="U17" s="2" t="s">
        <v>246</v>
      </c>
      <c r="V17" s="2" t="s">
        <v>269</v>
      </c>
      <c r="X17" s="2" t="s">
        <v>586</v>
      </c>
      <c r="Z17" s="2" t="s">
        <v>91</v>
      </c>
      <c r="AA17" s="2" t="s">
        <v>311</v>
      </c>
      <c r="AC17" s="2" t="s">
        <v>210</v>
      </c>
      <c r="AF17" s="4">
        <v>302519</v>
      </c>
      <c r="AG17" s="11" t="s">
        <v>828</v>
      </c>
      <c r="AH17" s="13" t="s">
        <v>737</v>
      </c>
      <c r="AI17" s="9" t="s">
        <v>792</v>
      </c>
    </row>
    <row r="18" spans="5:35" x14ac:dyDescent="0.25">
      <c r="E18" s="4" t="s">
        <v>82</v>
      </c>
      <c r="F18" s="2" t="s">
        <v>83</v>
      </c>
      <c r="G18" s="4" t="s">
        <v>75</v>
      </c>
      <c r="H18" s="4">
        <v>90</v>
      </c>
      <c r="I18" s="4">
        <v>70</v>
      </c>
      <c r="J18" s="4">
        <v>80</v>
      </c>
      <c r="K18" s="9" t="s">
        <v>790</v>
      </c>
      <c r="P18" s="2" t="s">
        <v>474</v>
      </c>
      <c r="R18" s="2" t="s">
        <v>578</v>
      </c>
      <c r="U18" s="2" t="s">
        <v>248</v>
      </c>
      <c r="V18" s="2" t="s">
        <v>273</v>
      </c>
      <c r="X18" s="2" t="s">
        <v>629</v>
      </c>
      <c r="Z18" s="2" t="s">
        <v>89</v>
      </c>
      <c r="AA18" s="2" t="s">
        <v>313</v>
      </c>
      <c r="AC18" s="2" t="s">
        <v>212</v>
      </c>
      <c r="AF18" s="4">
        <v>306637</v>
      </c>
      <c r="AG18" s="11" t="s">
        <v>829</v>
      </c>
      <c r="AH18" s="13" t="s">
        <v>737</v>
      </c>
      <c r="AI18" s="9" t="s">
        <v>792</v>
      </c>
    </row>
    <row r="19" spans="5:35" x14ac:dyDescent="0.25">
      <c r="E19" s="4" t="s">
        <v>84</v>
      </c>
      <c r="F19" s="2" t="s">
        <v>85</v>
      </c>
      <c r="G19" s="4" t="s">
        <v>75</v>
      </c>
      <c r="H19" s="4">
        <v>110</v>
      </c>
      <c r="I19" s="4">
        <v>80</v>
      </c>
      <c r="J19" s="4">
        <v>100</v>
      </c>
      <c r="K19" s="9" t="s">
        <v>790</v>
      </c>
      <c r="P19" s="2" t="s">
        <v>490</v>
      </c>
      <c r="U19" s="2" t="s">
        <v>242</v>
      </c>
      <c r="V19" s="2" t="s">
        <v>273</v>
      </c>
      <c r="X19" s="2" t="s">
        <v>631</v>
      </c>
      <c r="Z19" s="2" t="s">
        <v>93</v>
      </c>
      <c r="AA19" s="2" t="s">
        <v>309</v>
      </c>
      <c r="AC19" s="2" t="s">
        <v>250</v>
      </c>
      <c r="AF19" s="4">
        <v>302654</v>
      </c>
      <c r="AG19" s="11" t="s">
        <v>830</v>
      </c>
      <c r="AH19" s="13" t="s">
        <v>49</v>
      </c>
      <c r="AI19" s="9" t="s">
        <v>794</v>
      </c>
    </row>
    <row r="20" spans="5:35" x14ac:dyDescent="0.25">
      <c r="E20" s="4" t="s">
        <v>86</v>
      </c>
      <c r="F20" s="2" t="s">
        <v>87</v>
      </c>
      <c r="G20" s="4" t="s">
        <v>75</v>
      </c>
      <c r="H20" s="4">
        <v>120</v>
      </c>
      <c r="I20" s="4">
        <v>60</v>
      </c>
      <c r="J20" s="4">
        <v>95</v>
      </c>
      <c r="K20" s="9" t="s">
        <v>790</v>
      </c>
      <c r="P20" s="2" t="s">
        <v>506</v>
      </c>
      <c r="U20" s="2" t="s">
        <v>432</v>
      </c>
      <c r="V20" s="2" t="s">
        <v>534</v>
      </c>
      <c r="X20" s="2" t="s">
        <v>692</v>
      </c>
      <c r="Z20" s="2" t="s">
        <v>97</v>
      </c>
      <c r="AA20" s="2" t="s">
        <v>303</v>
      </c>
      <c r="AC20" s="2" t="s">
        <v>424</v>
      </c>
      <c r="AF20" s="4">
        <v>302656</v>
      </c>
      <c r="AG20" s="11" t="s">
        <v>831</v>
      </c>
      <c r="AH20" s="13" t="s">
        <v>49</v>
      </c>
      <c r="AI20" s="9" t="s">
        <v>794</v>
      </c>
    </row>
    <row r="21" spans="5:35" x14ac:dyDescent="0.25">
      <c r="E21" s="4" t="s">
        <v>88</v>
      </c>
      <c r="F21" s="2" t="s">
        <v>89</v>
      </c>
      <c r="G21" s="4" t="s">
        <v>75</v>
      </c>
      <c r="H21" s="4">
        <v>130</v>
      </c>
      <c r="I21" s="4">
        <v>80</v>
      </c>
      <c r="J21" s="4">
        <v>100</v>
      </c>
      <c r="K21" s="9" t="s">
        <v>790</v>
      </c>
      <c r="P21" s="2" t="s">
        <v>508</v>
      </c>
      <c r="U21" s="2" t="s">
        <v>434</v>
      </c>
      <c r="V21" s="2" t="s">
        <v>536</v>
      </c>
      <c r="X21" s="2" t="s">
        <v>716</v>
      </c>
      <c r="Z21" s="2" t="s">
        <v>95</v>
      </c>
      <c r="AA21" s="2" t="s">
        <v>305</v>
      </c>
      <c r="AC21" s="2" t="s">
        <v>418</v>
      </c>
      <c r="AF21" s="4">
        <v>302652</v>
      </c>
      <c r="AG21" s="11" t="s">
        <v>832</v>
      </c>
      <c r="AH21" s="13" t="s">
        <v>49</v>
      </c>
      <c r="AI21" s="9" t="s">
        <v>794</v>
      </c>
    </row>
    <row r="22" spans="5:35" x14ac:dyDescent="0.25">
      <c r="E22" s="4" t="s">
        <v>90</v>
      </c>
      <c r="F22" s="2" t="s">
        <v>91</v>
      </c>
      <c r="G22" s="4" t="s">
        <v>75</v>
      </c>
      <c r="H22" s="4">
        <v>150</v>
      </c>
      <c r="I22" s="4">
        <v>90</v>
      </c>
      <c r="J22" s="4">
        <v>110</v>
      </c>
      <c r="K22" s="9" t="s">
        <v>790</v>
      </c>
      <c r="P22" s="2" t="s">
        <v>612</v>
      </c>
      <c r="U22" s="2" t="s">
        <v>436</v>
      </c>
      <c r="V22" s="2" t="s">
        <v>532</v>
      </c>
      <c r="X22" s="2" t="s">
        <v>718</v>
      </c>
      <c r="Z22" s="2" t="s">
        <v>113</v>
      </c>
      <c r="AA22" s="2" t="s">
        <v>307</v>
      </c>
      <c r="AC22" s="2" t="s">
        <v>416</v>
      </c>
      <c r="AF22" s="4">
        <v>302494</v>
      </c>
      <c r="AG22" s="11" t="s">
        <v>833</v>
      </c>
      <c r="AH22" s="13" t="s">
        <v>49</v>
      </c>
      <c r="AI22" s="9" t="s">
        <v>794</v>
      </c>
    </row>
    <row r="23" spans="5:35" x14ac:dyDescent="0.25">
      <c r="E23" s="4" t="s">
        <v>92</v>
      </c>
      <c r="F23" s="2" t="s">
        <v>93</v>
      </c>
      <c r="G23" s="4" t="s">
        <v>75</v>
      </c>
      <c r="H23" s="4">
        <v>128</v>
      </c>
      <c r="I23" s="4">
        <v>80</v>
      </c>
      <c r="J23" s="4">
        <v>115</v>
      </c>
      <c r="K23" s="9" t="s">
        <v>790</v>
      </c>
      <c r="P23" s="2" t="s">
        <v>614</v>
      </c>
      <c r="U23" s="2" t="s">
        <v>438</v>
      </c>
      <c r="V23" s="2" t="s">
        <v>538</v>
      </c>
      <c r="X23" s="2" t="s">
        <v>743</v>
      </c>
      <c r="Z23" s="2" t="s">
        <v>115</v>
      </c>
      <c r="AA23" s="2" t="s">
        <v>315</v>
      </c>
      <c r="AC23" s="2" t="s">
        <v>464</v>
      </c>
      <c r="AF23" s="4">
        <v>302649</v>
      </c>
      <c r="AG23" s="11" t="s">
        <v>834</v>
      </c>
      <c r="AH23" s="13" t="s">
        <v>49</v>
      </c>
      <c r="AI23" s="9" t="s">
        <v>794</v>
      </c>
    </row>
    <row r="24" spans="5:35" x14ac:dyDescent="0.25">
      <c r="E24" s="4" t="s">
        <v>94</v>
      </c>
      <c r="F24" s="2" t="s">
        <v>95</v>
      </c>
      <c r="G24" s="4" t="s">
        <v>75</v>
      </c>
      <c r="H24" s="4">
        <v>220</v>
      </c>
      <c r="I24" s="4">
        <v>100</v>
      </c>
      <c r="J24" s="4">
        <v>140</v>
      </c>
      <c r="K24" s="9" t="s">
        <v>790</v>
      </c>
      <c r="P24" s="2" t="s">
        <v>769</v>
      </c>
      <c r="U24" s="2" t="s">
        <v>440</v>
      </c>
      <c r="V24" s="2" t="s">
        <v>592</v>
      </c>
      <c r="X24" s="2" t="s">
        <v>745</v>
      </c>
      <c r="Z24" s="2" t="s">
        <v>129</v>
      </c>
      <c r="AA24" s="2" t="s">
        <v>317</v>
      </c>
      <c r="AC24" s="2" t="s">
        <v>526</v>
      </c>
      <c r="AF24" s="4">
        <v>302651</v>
      </c>
      <c r="AG24" s="11" t="s">
        <v>835</v>
      </c>
      <c r="AH24" s="13" t="s">
        <v>49</v>
      </c>
      <c r="AI24" s="9" t="s">
        <v>794</v>
      </c>
    </row>
    <row r="25" spans="5:35" x14ac:dyDescent="0.25">
      <c r="E25" s="4" t="s">
        <v>96</v>
      </c>
      <c r="F25" s="2" t="s">
        <v>97</v>
      </c>
      <c r="G25" s="4" t="s">
        <v>75</v>
      </c>
      <c r="H25" s="4">
        <v>250</v>
      </c>
      <c r="I25" s="4">
        <v>130</v>
      </c>
      <c r="J25" s="4">
        <v>200</v>
      </c>
      <c r="K25" s="9" t="s">
        <v>790</v>
      </c>
      <c r="P25" s="2" t="s">
        <v>771</v>
      </c>
      <c r="U25" s="2" t="s">
        <v>442</v>
      </c>
      <c r="V25" s="2" t="s">
        <v>592</v>
      </c>
      <c r="Z25" s="2" t="s">
        <v>252</v>
      </c>
      <c r="AA25" s="2" t="s">
        <v>319</v>
      </c>
      <c r="AC25" s="2" t="s">
        <v>528</v>
      </c>
      <c r="AF25" s="4">
        <v>302647</v>
      </c>
      <c r="AG25" s="11" t="s">
        <v>836</v>
      </c>
      <c r="AH25" s="13" t="s">
        <v>49</v>
      </c>
      <c r="AI25" s="9" t="s">
        <v>794</v>
      </c>
    </row>
    <row r="26" spans="5:35" x14ac:dyDescent="0.25">
      <c r="E26" s="4" t="s">
        <v>98</v>
      </c>
      <c r="F26" s="2" t="s">
        <v>99</v>
      </c>
      <c r="G26" s="4" t="s">
        <v>75</v>
      </c>
      <c r="H26" s="4">
        <v>250</v>
      </c>
      <c r="I26" s="4">
        <v>130</v>
      </c>
      <c r="J26" s="4">
        <v>200</v>
      </c>
      <c r="K26" s="9" t="s">
        <v>790</v>
      </c>
      <c r="U26" s="2" t="s">
        <v>444</v>
      </c>
      <c r="V26" s="2" t="s">
        <v>594</v>
      </c>
      <c r="Z26" s="2" t="s">
        <v>255</v>
      </c>
      <c r="AA26" s="2" t="s">
        <v>323</v>
      </c>
      <c r="AC26" s="2" t="s">
        <v>530</v>
      </c>
      <c r="AF26" s="4">
        <v>302508</v>
      </c>
      <c r="AG26" s="11" t="s">
        <v>837</v>
      </c>
      <c r="AH26" s="13" t="s">
        <v>49</v>
      </c>
      <c r="AI26" s="9" t="s">
        <v>795</v>
      </c>
    </row>
    <row r="27" spans="5:35" x14ac:dyDescent="0.25">
      <c r="E27" s="4" t="s">
        <v>100</v>
      </c>
      <c r="F27" s="2" t="s">
        <v>101</v>
      </c>
      <c r="G27" s="4" t="s">
        <v>75</v>
      </c>
      <c r="H27" s="4">
        <v>250</v>
      </c>
      <c r="I27" s="4">
        <v>200</v>
      </c>
      <c r="J27" s="4">
        <v>220</v>
      </c>
      <c r="K27" s="9" t="s">
        <v>790</v>
      </c>
      <c r="U27" s="2" t="s">
        <v>446</v>
      </c>
      <c r="V27" s="2" t="s">
        <v>594</v>
      </c>
      <c r="Z27" s="2" t="s">
        <v>257</v>
      </c>
      <c r="AA27" s="2" t="s">
        <v>321</v>
      </c>
      <c r="AC27" s="2" t="s">
        <v>580</v>
      </c>
      <c r="AF27" s="4">
        <v>302515</v>
      </c>
      <c r="AG27" s="11" t="s">
        <v>838</v>
      </c>
      <c r="AH27" s="13" t="s">
        <v>49</v>
      </c>
      <c r="AI27" s="9" t="s">
        <v>795</v>
      </c>
    </row>
    <row r="28" spans="5:35" x14ac:dyDescent="0.25">
      <c r="E28" s="4" t="s">
        <v>102</v>
      </c>
      <c r="F28" s="2" t="s">
        <v>103</v>
      </c>
      <c r="G28" s="4" t="s">
        <v>75</v>
      </c>
      <c r="H28" s="4">
        <v>280</v>
      </c>
      <c r="I28" s="4">
        <v>130</v>
      </c>
      <c r="J28" s="4">
        <v>230</v>
      </c>
      <c r="K28" s="9" t="s">
        <v>790</v>
      </c>
      <c r="U28" s="2" t="s">
        <v>448</v>
      </c>
      <c r="V28" s="2" t="s">
        <v>602</v>
      </c>
      <c r="Z28" s="2" t="s">
        <v>259</v>
      </c>
      <c r="AA28" s="2" t="s">
        <v>325</v>
      </c>
      <c r="AC28" s="2" t="s">
        <v>618</v>
      </c>
      <c r="AF28" s="4">
        <v>302511</v>
      </c>
      <c r="AG28" s="11" t="s">
        <v>839</v>
      </c>
      <c r="AH28" s="13" t="s">
        <v>49</v>
      </c>
      <c r="AI28" s="9" t="s">
        <v>795</v>
      </c>
    </row>
    <row r="29" spans="5:35" x14ac:dyDescent="0.25">
      <c r="E29" s="4" t="s">
        <v>104</v>
      </c>
      <c r="F29" s="2" t="s">
        <v>105</v>
      </c>
      <c r="G29" s="4" t="s">
        <v>75</v>
      </c>
      <c r="H29" s="4">
        <v>300</v>
      </c>
      <c r="I29" s="4">
        <v>200</v>
      </c>
      <c r="J29" s="4">
        <v>250</v>
      </c>
      <c r="K29" s="9" t="s">
        <v>790</v>
      </c>
      <c r="U29" s="2" t="s">
        <v>450</v>
      </c>
      <c r="V29" s="2" t="s">
        <v>604</v>
      </c>
      <c r="Z29" s="2" t="s">
        <v>410</v>
      </c>
      <c r="AA29" s="2" t="s">
        <v>327</v>
      </c>
      <c r="AC29" s="2" t="s">
        <v>639</v>
      </c>
      <c r="AF29" s="4">
        <v>302506</v>
      </c>
      <c r="AG29" s="11" t="s">
        <v>840</v>
      </c>
      <c r="AH29" s="13" t="s">
        <v>49</v>
      </c>
      <c r="AI29" s="9" t="s">
        <v>795</v>
      </c>
    </row>
    <row r="30" spans="5:35" x14ac:dyDescent="0.25">
      <c r="E30" s="4" t="s">
        <v>106</v>
      </c>
      <c r="F30" s="2" t="s">
        <v>107</v>
      </c>
      <c r="G30" s="4" t="s">
        <v>75</v>
      </c>
      <c r="H30" s="4">
        <v>470</v>
      </c>
      <c r="I30" s="4">
        <v>160</v>
      </c>
      <c r="J30" s="4">
        <v>270</v>
      </c>
      <c r="K30" s="9" t="s">
        <v>790</v>
      </c>
      <c r="U30" s="2" t="s">
        <v>452</v>
      </c>
      <c r="V30" s="2" t="s">
        <v>606</v>
      </c>
      <c r="Z30" s="2" t="s">
        <v>500</v>
      </c>
      <c r="AA30" s="2" t="s">
        <v>329</v>
      </c>
      <c r="AC30" s="2" t="s">
        <v>688</v>
      </c>
      <c r="AF30" s="4">
        <v>305163</v>
      </c>
      <c r="AG30" s="11" t="s">
        <v>841</v>
      </c>
      <c r="AH30" s="13" t="s">
        <v>49</v>
      </c>
      <c r="AI30" s="9" t="s">
        <v>797</v>
      </c>
    </row>
    <row r="31" spans="5:35" x14ac:dyDescent="0.25">
      <c r="E31" s="4" t="s">
        <v>108</v>
      </c>
      <c r="F31" s="2" t="s">
        <v>109</v>
      </c>
      <c r="G31" s="4" t="s">
        <v>75</v>
      </c>
      <c r="H31" s="4">
        <v>550</v>
      </c>
      <c r="I31" s="4">
        <v>220</v>
      </c>
      <c r="J31" s="4">
        <v>400</v>
      </c>
      <c r="K31" s="9" t="s">
        <v>790</v>
      </c>
      <c r="U31" s="2" t="s">
        <v>454</v>
      </c>
      <c r="V31" s="2" t="s">
        <v>608</v>
      </c>
      <c r="Z31" s="2" t="s">
        <v>502</v>
      </c>
      <c r="AA31" s="2" t="s">
        <v>331</v>
      </c>
      <c r="AC31" s="2" t="s">
        <v>690</v>
      </c>
      <c r="AF31" s="4">
        <v>306932</v>
      </c>
      <c r="AG31" s="11" t="s">
        <v>842</v>
      </c>
      <c r="AH31" s="13" t="s">
        <v>52</v>
      </c>
      <c r="AI31" s="9" t="s">
        <v>797</v>
      </c>
    </row>
    <row r="32" spans="5:35" x14ac:dyDescent="0.25">
      <c r="E32" s="4" t="s">
        <v>110</v>
      </c>
      <c r="F32" s="2" t="s">
        <v>111</v>
      </c>
      <c r="G32" s="4" t="s">
        <v>75</v>
      </c>
      <c r="H32" s="4">
        <v>23</v>
      </c>
      <c r="I32" s="4">
        <v>30</v>
      </c>
      <c r="J32" s="4">
        <v>36</v>
      </c>
      <c r="K32" s="9" t="s">
        <v>790</v>
      </c>
      <c r="U32" s="2" t="s">
        <v>456</v>
      </c>
      <c r="V32" s="2" t="s">
        <v>610</v>
      </c>
      <c r="Z32" s="2" t="s">
        <v>516</v>
      </c>
      <c r="AA32" s="2" t="s">
        <v>333</v>
      </c>
      <c r="AC32" s="2" t="s">
        <v>739</v>
      </c>
      <c r="AF32" s="4">
        <v>306732</v>
      </c>
      <c r="AG32" s="11" t="s">
        <v>843</v>
      </c>
      <c r="AH32" s="13" t="s">
        <v>52</v>
      </c>
      <c r="AI32" s="9" t="s">
        <v>797</v>
      </c>
    </row>
    <row r="33" spans="5:35" x14ac:dyDescent="0.25">
      <c r="E33" s="4" t="s">
        <v>112</v>
      </c>
      <c r="F33" s="2" t="s">
        <v>113</v>
      </c>
      <c r="G33" s="4" t="s">
        <v>52</v>
      </c>
      <c r="H33" s="4">
        <v>330</v>
      </c>
      <c r="I33" s="4">
        <v>250</v>
      </c>
      <c r="J33" s="4">
        <v>600</v>
      </c>
      <c r="K33" s="9" t="s">
        <v>790</v>
      </c>
      <c r="U33" s="2" t="s">
        <v>460</v>
      </c>
      <c r="V33" s="2" t="s">
        <v>598</v>
      </c>
      <c r="Z33" s="2" t="s">
        <v>514</v>
      </c>
      <c r="AA33" s="2" t="s">
        <v>335</v>
      </c>
      <c r="AC33" s="2" t="s">
        <v>804</v>
      </c>
      <c r="AF33" s="4">
        <v>306733</v>
      </c>
      <c r="AG33" s="11" t="s">
        <v>844</v>
      </c>
      <c r="AH33" s="13" t="s">
        <v>52</v>
      </c>
      <c r="AI33" s="9" t="s">
        <v>797</v>
      </c>
    </row>
    <row r="34" spans="5:35" x14ac:dyDescent="0.25">
      <c r="E34" s="4" t="s">
        <v>114</v>
      </c>
      <c r="F34" s="2" t="s">
        <v>115</v>
      </c>
      <c r="G34" s="4" t="s">
        <v>52</v>
      </c>
      <c r="H34" s="4">
        <v>430</v>
      </c>
      <c r="I34" s="4">
        <v>380</v>
      </c>
      <c r="J34" s="4">
        <v>700</v>
      </c>
      <c r="K34" s="9" t="s">
        <v>790</v>
      </c>
      <c r="U34" s="2" t="s">
        <v>458</v>
      </c>
      <c r="V34" s="2" t="s">
        <v>596</v>
      </c>
      <c r="Z34" s="2" t="s">
        <v>518</v>
      </c>
      <c r="AA34" s="2" t="s">
        <v>337</v>
      </c>
      <c r="AC34" s="2" t="s">
        <v>767</v>
      </c>
    </row>
    <row r="35" spans="5:35" x14ac:dyDescent="0.25">
      <c r="E35" s="4" t="s">
        <v>116</v>
      </c>
      <c r="F35" s="2" t="s">
        <v>117</v>
      </c>
      <c r="G35" s="4" t="s">
        <v>52</v>
      </c>
      <c r="H35" s="4">
        <v>800</v>
      </c>
      <c r="I35" s="4">
        <v>1000</v>
      </c>
      <c r="J35" s="4">
        <v>1500</v>
      </c>
      <c r="K35" s="2" t="s">
        <v>789</v>
      </c>
      <c r="U35" s="2" t="s">
        <v>747</v>
      </c>
      <c r="V35" s="2" t="s">
        <v>600</v>
      </c>
      <c r="Z35" s="2" t="s">
        <v>520</v>
      </c>
      <c r="AA35" s="2" t="s">
        <v>339</v>
      </c>
      <c r="AC35" s="2" t="s">
        <v>773</v>
      </c>
    </row>
    <row r="36" spans="5:35" x14ac:dyDescent="0.25">
      <c r="E36" s="4" t="s">
        <v>118</v>
      </c>
      <c r="F36" s="2" t="s">
        <v>119</v>
      </c>
      <c r="G36" s="4" t="s">
        <v>52</v>
      </c>
      <c r="H36" s="4">
        <v>2200</v>
      </c>
      <c r="I36" s="4">
        <v>2600</v>
      </c>
      <c r="J36" s="4">
        <v>2300</v>
      </c>
      <c r="K36" s="2" t="s">
        <v>789</v>
      </c>
      <c r="U36" s="2" t="s">
        <v>749</v>
      </c>
      <c r="V36" s="2" t="s">
        <v>664</v>
      </c>
      <c r="Z36" s="2" t="s">
        <v>588</v>
      </c>
      <c r="AA36" s="2" t="s">
        <v>341</v>
      </c>
      <c r="AC36" s="2" t="s">
        <v>801</v>
      </c>
    </row>
    <row r="37" spans="5:35" x14ac:dyDescent="0.25">
      <c r="E37" s="4" t="s">
        <v>120</v>
      </c>
      <c r="F37" s="2" t="s">
        <v>121</v>
      </c>
      <c r="G37" s="4" t="s">
        <v>52</v>
      </c>
      <c r="H37" s="4">
        <v>3000</v>
      </c>
      <c r="I37" s="4">
        <v>2700</v>
      </c>
      <c r="J37" s="4">
        <v>2500</v>
      </c>
      <c r="K37" s="2" t="s">
        <v>789</v>
      </c>
      <c r="U37" s="2" t="s">
        <v>751</v>
      </c>
      <c r="V37" s="2" t="s">
        <v>666</v>
      </c>
      <c r="Z37" s="2" t="s">
        <v>590</v>
      </c>
      <c r="AA37" s="2" t="s">
        <v>343</v>
      </c>
    </row>
    <row r="38" spans="5:35" x14ac:dyDescent="0.25">
      <c r="E38" s="4" t="s">
        <v>122</v>
      </c>
      <c r="F38" s="2" t="s">
        <v>123</v>
      </c>
      <c r="G38" s="4" t="s">
        <v>52</v>
      </c>
      <c r="H38" s="4">
        <v>2500</v>
      </c>
      <c r="I38" s="4">
        <v>3000</v>
      </c>
      <c r="J38" s="4">
        <v>3200</v>
      </c>
      <c r="K38" s="2" t="s">
        <v>789</v>
      </c>
      <c r="U38" s="2" t="s">
        <v>753</v>
      </c>
      <c r="V38" s="2" t="s">
        <v>672</v>
      </c>
      <c r="Z38" s="2" t="s">
        <v>582</v>
      </c>
      <c r="AA38" s="2" t="s">
        <v>345</v>
      </c>
    </row>
    <row r="39" spans="5:35" x14ac:dyDescent="0.25">
      <c r="E39" s="4" t="s">
        <v>124</v>
      </c>
      <c r="F39" s="2" t="s">
        <v>125</v>
      </c>
      <c r="G39" s="4" t="s">
        <v>52</v>
      </c>
      <c r="H39" s="4">
        <v>3500</v>
      </c>
      <c r="I39" s="4">
        <v>3200</v>
      </c>
      <c r="J39" s="4">
        <v>3200</v>
      </c>
      <c r="K39" s="2" t="s">
        <v>789</v>
      </c>
      <c r="U39" s="2" t="s">
        <v>755</v>
      </c>
      <c r="V39" s="2" t="s">
        <v>674</v>
      </c>
      <c r="Z39" s="2" t="s">
        <v>584</v>
      </c>
      <c r="AA39" s="2" t="s">
        <v>347</v>
      </c>
    </row>
    <row r="40" spans="5:35" x14ac:dyDescent="0.25">
      <c r="E40" s="4" t="s">
        <v>126</v>
      </c>
      <c r="F40" s="2" t="s">
        <v>127</v>
      </c>
      <c r="G40" s="4" t="s">
        <v>52</v>
      </c>
      <c r="H40" s="4">
        <v>3200</v>
      </c>
      <c r="I40" s="4">
        <v>3500</v>
      </c>
      <c r="J40" s="4">
        <v>3600</v>
      </c>
      <c r="K40" s="2" t="s">
        <v>789</v>
      </c>
      <c r="U40" s="2" t="s">
        <v>757</v>
      </c>
      <c r="V40" s="2" t="s">
        <v>678</v>
      </c>
      <c r="Z40" s="2" t="s">
        <v>621</v>
      </c>
      <c r="AA40" s="2" t="s">
        <v>349</v>
      </c>
    </row>
    <row r="41" spans="5:35" x14ac:dyDescent="0.25">
      <c r="E41" s="4" t="s">
        <v>128</v>
      </c>
      <c r="F41" s="2" t="s">
        <v>129</v>
      </c>
      <c r="G41" s="4" t="s">
        <v>52</v>
      </c>
      <c r="H41" s="4">
        <v>800</v>
      </c>
      <c r="I41" s="4">
        <v>320</v>
      </c>
      <c r="J41" s="4">
        <v>700</v>
      </c>
      <c r="K41" s="9" t="s">
        <v>790</v>
      </c>
      <c r="U41" s="2" t="s">
        <v>759</v>
      </c>
      <c r="V41" s="2" t="s">
        <v>676</v>
      </c>
      <c r="Z41" s="2" t="s">
        <v>623</v>
      </c>
      <c r="AA41" s="2" t="s">
        <v>351</v>
      </c>
    </row>
    <row r="42" spans="5:35" x14ac:dyDescent="0.25">
      <c r="E42" s="4" t="s">
        <v>130</v>
      </c>
      <c r="F42" s="2" t="s">
        <v>131</v>
      </c>
      <c r="G42" s="4" t="s">
        <v>52</v>
      </c>
      <c r="H42" s="4">
        <v>165</v>
      </c>
      <c r="I42" s="4">
        <v>120</v>
      </c>
      <c r="J42" s="4">
        <v>135</v>
      </c>
      <c r="K42" s="2" t="s">
        <v>792</v>
      </c>
      <c r="U42" s="2" t="s">
        <v>761</v>
      </c>
      <c r="V42" s="2" t="s">
        <v>680</v>
      </c>
      <c r="Z42" s="2" t="s">
        <v>625</v>
      </c>
      <c r="AA42" s="2" t="s">
        <v>353</v>
      </c>
    </row>
    <row r="43" spans="5:35" x14ac:dyDescent="0.25">
      <c r="E43" s="4" t="s">
        <v>132</v>
      </c>
      <c r="F43" s="2" t="s">
        <v>133</v>
      </c>
      <c r="G43" s="4" t="s">
        <v>52</v>
      </c>
      <c r="H43" s="4">
        <v>130</v>
      </c>
      <c r="I43" s="4">
        <v>115</v>
      </c>
      <c r="J43" s="4">
        <v>130</v>
      </c>
      <c r="K43" s="2" t="s">
        <v>792</v>
      </c>
      <c r="U43" s="2" t="s">
        <v>765</v>
      </c>
      <c r="V43" s="2" t="s">
        <v>702</v>
      </c>
      <c r="Z43" s="2" t="s">
        <v>627</v>
      </c>
      <c r="AA43" s="2" t="s">
        <v>357</v>
      </c>
    </row>
    <row r="44" spans="5:35" x14ac:dyDescent="0.25">
      <c r="E44" s="4" t="s">
        <v>134</v>
      </c>
      <c r="F44" s="2" t="s">
        <v>135</v>
      </c>
      <c r="G44" s="4" t="s">
        <v>52</v>
      </c>
      <c r="H44" s="4">
        <v>70</v>
      </c>
      <c r="I44" s="4">
        <v>90</v>
      </c>
      <c r="J44" s="4">
        <v>110</v>
      </c>
      <c r="K44" s="2" t="s">
        <v>792</v>
      </c>
      <c r="U44" s="2" t="s">
        <v>763</v>
      </c>
      <c r="V44" s="2" t="s">
        <v>702</v>
      </c>
      <c r="Z44" s="2" t="s">
        <v>684</v>
      </c>
      <c r="AA44" s="2" t="s">
        <v>355</v>
      </c>
    </row>
    <row r="45" spans="5:35" x14ac:dyDescent="0.25">
      <c r="E45" s="4" t="s">
        <v>136</v>
      </c>
      <c r="F45" s="2" t="s">
        <v>137</v>
      </c>
      <c r="G45" s="4" t="s">
        <v>52</v>
      </c>
      <c r="H45" s="4">
        <v>235</v>
      </c>
      <c r="I45" s="4">
        <v>290</v>
      </c>
      <c r="J45" s="4">
        <v>270</v>
      </c>
      <c r="K45" s="2" t="s">
        <v>792</v>
      </c>
      <c r="Z45" s="2" t="s">
        <v>682</v>
      </c>
      <c r="AA45" s="2" t="s">
        <v>359</v>
      </c>
    </row>
    <row r="46" spans="5:35" x14ac:dyDescent="0.25">
      <c r="E46" s="4" t="s">
        <v>138</v>
      </c>
      <c r="F46" s="2" t="s">
        <v>139</v>
      </c>
      <c r="G46" s="4" t="s">
        <v>52</v>
      </c>
      <c r="H46" s="4">
        <v>200</v>
      </c>
      <c r="I46" s="4">
        <v>280</v>
      </c>
      <c r="J46" s="4">
        <v>265</v>
      </c>
      <c r="K46" s="2" t="s">
        <v>792</v>
      </c>
      <c r="Z46" s="2" t="s">
        <v>686</v>
      </c>
      <c r="AA46" s="2" t="s">
        <v>361</v>
      </c>
    </row>
    <row r="47" spans="5:35" x14ac:dyDescent="0.25">
      <c r="E47" s="4" t="s">
        <v>140</v>
      </c>
      <c r="F47" s="2" t="s">
        <v>141</v>
      </c>
      <c r="G47" s="4" t="s">
        <v>52</v>
      </c>
      <c r="H47" s="4">
        <v>150</v>
      </c>
      <c r="I47" s="4">
        <v>190</v>
      </c>
      <c r="J47" s="4">
        <v>220</v>
      </c>
      <c r="K47" s="2" t="s">
        <v>792</v>
      </c>
      <c r="Z47" s="2" t="s">
        <v>704</v>
      </c>
      <c r="AA47" s="2" t="s">
        <v>363</v>
      </c>
    </row>
    <row r="48" spans="5:35" x14ac:dyDescent="0.25">
      <c r="E48" s="4" t="s">
        <v>142</v>
      </c>
      <c r="F48" s="2" t="s">
        <v>143</v>
      </c>
      <c r="G48" s="4" t="s">
        <v>52</v>
      </c>
      <c r="H48" s="4">
        <v>300</v>
      </c>
      <c r="I48" s="4">
        <v>120</v>
      </c>
      <c r="J48" s="4">
        <v>260</v>
      </c>
      <c r="K48" s="2" t="s">
        <v>784</v>
      </c>
      <c r="Z48" s="2" t="s">
        <v>707</v>
      </c>
      <c r="AA48" s="2" t="s">
        <v>365</v>
      </c>
    </row>
    <row r="49" spans="5:27" x14ac:dyDescent="0.25">
      <c r="E49" s="4" t="s">
        <v>144</v>
      </c>
      <c r="F49" s="2" t="s">
        <v>145</v>
      </c>
      <c r="G49" s="4" t="s">
        <v>52</v>
      </c>
      <c r="H49" s="4">
        <v>2900</v>
      </c>
      <c r="I49" s="4">
        <v>1600</v>
      </c>
      <c r="J49" s="4">
        <v>3000</v>
      </c>
      <c r="K49" s="2" t="s">
        <v>785</v>
      </c>
      <c r="Z49" s="2" t="s">
        <v>709</v>
      </c>
      <c r="AA49" s="2" t="s">
        <v>367</v>
      </c>
    </row>
    <row r="50" spans="5:27" x14ac:dyDescent="0.25">
      <c r="E50" s="4" t="s">
        <v>146</v>
      </c>
      <c r="F50" s="2" t="s">
        <v>147</v>
      </c>
      <c r="G50" s="4" t="s">
        <v>75</v>
      </c>
      <c r="H50" s="4">
        <v>1</v>
      </c>
      <c r="I50" s="4">
        <v>1</v>
      </c>
      <c r="J50" s="4">
        <v>1.5</v>
      </c>
      <c r="K50" s="2" t="s">
        <v>780</v>
      </c>
      <c r="Z50" s="2" t="s">
        <v>712</v>
      </c>
      <c r="AA50" s="2" t="s">
        <v>369</v>
      </c>
    </row>
    <row r="51" spans="5:27" x14ac:dyDescent="0.25">
      <c r="E51" s="4" t="s">
        <v>148</v>
      </c>
      <c r="F51" s="2" t="s">
        <v>149</v>
      </c>
      <c r="G51" s="4" t="s">
        <v>75</v>
      </c>
      <c r="H51" s="4">
        <v>1.5</v>
      </c>
      <c r="I51" s="4">
        <v>1</v>
      </c>
      <c r="J51" s="4">
        <v>2</v>
      </c>
      <c r="K51" s="2" t="s">
        <v>780</v>
      </c>
      <c r="Z51" s="2" t="s">
        <v>714</v>
      </c>
      <c r="AA51" s="2" t="s">
        <v>373</v>
      </c>
    </row>
    <row r="52" spans="5:27" x14ac:dyDescent="0.25">
      <c r="E52" s="4" t="s">
        <v>150</v>
      </c>
      <c r="F52" s="2" t="s">
        <v>151</v>
      </c>
      <c r="G52" s="4" t="s">
        <v>75</v>
      </c>
      <c r="H52" s="4">
        <v>1</v>
      </c>
      <c r="I52" s="4">
        <v>1</v>
      </c>
      <c r="J52" s="4">
        <v>1.5</v>
      </c>
      <c r="K52" s="2" t="s">
        <v>780</v>
      </c>
      <c r="Z52" s="2" t="s">
        <v>720</v>
      </c>
      <c r="AA52" s="2" t="s">
        <v>371</v>
      </c>
    </row>
    <row r="53" spans="5:27" x14ac:dyDescent="0.25">
      <c r="E53" s="4" t="s">
        <v>152</v>
      </c>
      <c r="F53" s="2" t="s">
        <v>153</v>
      </c>
      <c r="G53" s="4" t="s">
        <v>75</v>
      </c>
      <c r="H53" s="4">
        <v>2</v>
      </c>
      <c r="I53" s="4">
        <v>1</v>
      </c>
      <c r="J53" s="4">
        <v>1.75</v>
      </c>
      <c r="K53" s="2" t="s">
        <v>780</v>
      </c>
      <c r="Z53" s="2" t="s">
        <v>722</v>
      </c>
      <c r="AA53" s="2" t="s">
        <v>375</v>
      </c>
    </row>
    <row r="54" spans="5:27" x14ac:dyDescent="0.25">
      <c r="E54" s="4" t="s">
        <v>154</v>
      </c>
      <c r="F54" s="2" t="s">
        <v>155</v>
      </c>
      <c r="G54" s="4" t="s">
        <v>75</v>
      </c>
      <c r="H54" s="4">
        <v>1.5</v>
      </c>
      <c r="I54" s="4">
        <v>1</v>
      </c>
      <c r="J54" s="4">
        <v>1.5</v>
      </c>
      <c r="K54" s="2" t="s">
        <v>780</v>
      </c>
      <c r="Z54" s="2" t="s">
        <v>724</v>
      </c>
      <c r="AA54" s="2" t="s">
        <v>377</v>
      </c>
    </row>
    <row r="55" spans="5:27" x14ac:dyDescent="0.25">
      <c r="E55" s="4" t="s">
        <v>156</v>
      </c>
      <c r="F55" s="2" t="s">
        <v>157</v>
      </c>
      <c r="G55" s="4" t="s">
        <v>52</v>
      </c>
      <c r="H55" s="4">
        <v>900</v>
      </c>
      <c r="I55" s="4">
        <v>1000</v>
      </c>
      <c r="J55" s="4">
        <v>800</v>
      </c>
      <c r="K55" s="2" t="s">
        <v>785</v>
      </c>
      <c r="Z55" s="2" t="s">
        <v>726</v>
      </c>
      <c r="AA55" s="2" t="s">
        <v>379</v>
      </c>
    </row>
    <row r="56" spans="5:27" x14ac:dyDescent="0.25">
      <c r="E56" s="4" t="s">
        <v>158</v>
      </c>
      <c r="F56" s="2" t="s">
        <v>159</v>
      </c>
      <c r="G56" s="4" t="s">
        <v>52</v>
      </c>
      <c r="H56" s="4">
        <v>3</v>
      </c>
      <c r="I56" s="4">
        <v>2</v>
      </c>
      <c r="J56" s="4">
        <v>2</v>
      </c>
      <c r="K56" s="2" t="s">
        <v>785</v>
      </c>
      <c r="Z56" s="2" t="s">
        <v>728</v>
      </c>
      <c r="AA56" s="2" t="s">
        <v>381</v>
      </c>
    </row>
    <row r="57" spans="5:27" x14ac:dyDescent="0.25">
      <c r="E57" s="4" t="s">
        <v>160</v>
      </c>
      <c r="F57" s="2" t="s">
        <v>161</v>
      </c>
      <c r="G57" s="4" t="s">
        <v>52</v>
      </c>
      <c r="H57" s="4">
        <v>1000</v>
      </c>
      <c r="I57" s="4">
        <v>900</v>
      </c>
      <c r="J57" s="4">
        <v>600</v>
      </c>
      <c r="K57" s="2" t="s">
        <v>785</v>
      </c>
      <c r="Z57" s="2" t="s">
        <v>730</v>
      </c>
      <c r="AA57" s="2" t="s">
        <v>383</v>
      </c>
    </row>
    <row r="58" spans="5:27" x14ac:dyDescent="0.25">
      <c r="E58" s="4" t="s">
        <v>162</v>
      </c>
      <c r="F58" s="2" t="s">
        <v>163</v>
      </c>
      <c r="G58" s="4" t="s">
        <v>52</v>
      </c>
      <c r="H58" s="4">
        <v>950</v>
      </c>
      <c r="I58" s="4">
        <v>900</v>
      </c>
      <c r="J58" s="4">
        <v>800</v>
      </c>
      <c r="K58" s="2" t="s">
        <v>785</v>
      </c>
      <c r="Z58" s="2" t="s">
        <v>732</v>
      </c>
      <c r="AA58" s="2" t="s">
        <v>385</v>
      </c>
    </row>
    <row r="59" spans="5:27" x14ac:dyDescent="0.25">
      <c r="E59" s="4" t="s">
        <v>164</v>
      </c>
      <c r="F59" s="2" t="s">
        <v>165</v>
      </c>
      <c r="G59" s="4" t="s">
        <v>52</v>
      </c>
      <c r="H59" s="4">
        <v>6000</v>
      </c>
      <c r="I59" s="4">
        <v>2300</v>
      </c>
      <c r="J59" s="4">
        <v>5000</v>
      </c>
      <c r="K59" s="2" t="s">
        <v>785</v>
      </c>
      <c r="Z59" s="2" t="s">
        <v>734</v>
      </c>
      <c r="AA59" s="2" t="s">
        <v>387</v>
      </c>
    </row>
    <row r="60" spans="5:27" x14ac:dyDescent="0.25">
      <c r="E60" s="4" t="s">
        <v>166</v>
      </c>
      <c r="F60" s="2" t="s">
        <v>167</v>
      </c>
      <c r="G60" s="4" t="s">
        <v>52</v>
      </c>
      <c r="H60" s="4">
        <v>135</v>
      </c>
      <c r="I60" s="4">
        <v>110</v>
      </c>
      <c r="J60" s="4">
        <v>105</v>
      </c>
      <c r="K60" s="2" t="s">
        <v>784</v>
      </c>
      <c r="Z60" s="2" t="s">
        <v>736</v>
      </c>
      <c r="AA60" s="2" t="s">
        <v>389</v>
      </c>
    </row>
    <row r="61" spans="5:27" x14ac:dyDescent="0.25">
      <c r="E61" s="4" t="s">
        <v>168</v>
      </c>
      <c r="F61" s="2" t="s">
        <v>169</v>
      </c>
      <c r="G61" s="4" t="s">
        <v>52</v>
      </c>
      <c r="H61" s="4">
        <v>120</v>
      </c>
      <c r="I61" s="4">
        <v>100</v>
      </c>
      <c r="J61" s="4">
        <v>105</v>
      </c>
      <c r="K61" s="2" t="s">
        <v>784</v>
      </c>
      <c r="AA61" s="2" t="s">
        <v>391</v>
      </c>
    </row>
    <row r="62" spans="5:27" x14ac:dyDescent="0.25">
      <c r="E62" s="4" t="s">
        <v>170</v>
      </c>
      <c r="F62" s="2" t="s">
        <v>171</v>
      </c>
      <c r="G62" s="4" t="s">
        <v>52</v>
      </c>
      <c r="H62" s="4">
        <v>100</v>
      </c>
      <c r="I62" s="4">
        <v>85</v>
      </c>
      <c r="J62" s="4">
        <v>90</v>
      </c>
      <c r="K62" s="2" t="s">
        <v>784</v>
      </c>
      <c r="AA62" s="2" t="s">
        <v>396</v>
      </c>
    </row>
    <row r="63" spans="5:27" x14ac:dyDescent="0.25">
      <c r="E63" s="4" t="s">
        <v>172</v>
      </c>
      <c r="F63" s="2" t="s">
        <v>173</v>
      </c>
      <c r="G63" s="4" t="s">
        <v>52</v>
      </c>
      <c r="H63" s="4">
        <v>15</v>
      </c>
      <c r="I63" s="4">
        <v>8</v>
      </c>
      <c r="J63" s="4">
        <v>12</v>
      </c>
      <c r="K63" s="9" t="s">
        <v>788</v>
      </c>
      <c r="AA63" s="2" t="s">
        <v>398</v>
      </c>
    </row>
    <row r="64" spans="5:27" x14ac:dyDescent="0.25">
      <c r="E64" s="4" t="s">
        <v>174</v>
      </c>
      <c r="F64" s="2" t="s">
        <v>175</v>
      </c>
      <c r="G64" s="4" t="s">
        <v>52</v>
      </c>
      <c r="H64" s="4">
        <v>12.5</v>
      </c>
      <c r="I64" s="4">
        <v>10</v>
      </c>
      <c r="J64" s="4">
        <v>10</v>
      </c>
      <c r="K64" s="2" t="s">
        <v>793</v>
      </c>
      <c r="AA64" s="2" t="s">
        <v>400</v>
      </c>
    </row>
    <row r="65" spans="5:27" x14ac:dyDescent="0.25">
      <c r="E65" s="4" t="s">
        <v>176</v>
      </c>
      <c r="F65" s="2" t="s">
        <v>177</v>
      </c>
      <c r="G65" s="4" t="s">
        <v>52</v>
      </c>
      <c r="H65" s="4">
        <v>15</v>
      </c>
      <c r="I65" s="4">
        <v>20</v>
      </c>
      <c r="J65" s="4">
        <v>20</v>
      </c>
      <c r="K65" s="9" t="s">
        <v>793</v>
      </c>
      <c r="AA65" s="2" t="s">
        <v>402</v>
      </c>
    </row>
    <row r="66" spans="5:27" x14ac:dyDescent="0.25">
      <c r="E66" s="4" t="s">
        <v>178</v>
      </c>
      <c r="F66" s="2" t="s">
        <v>179</v>
      </c>
      <c r="G66" s="4" t="s">
        <v>52</v>
      </c>
      <c r="H66" s="4">
        <v>40</v>
      </c>
      <c r="I66" s="4">
        <v>40</v>
      </c>
      <c r="J66" s="4">
        <v>40</v>
      </c>
      <c r="K66" s="2" t="s">
        <v>786</v>
      </c>
      <c r="AA66" s="2" t="s">
        <v>404</v>
      </c>
    </row>
    <row r="67" spans="5:27" x14ac:dyDescent="0.25">
      <c r="E67" s="4" t="s">
        <v>180</v>
      </c>
      <c r="F67" s="2" t="s">
        <v>181</v>
      </c>
      <c r="G67" s="4" t="s">
        <v>52</v>
      </c>
      <c r="H67" s="4">
        <v>59</v>
      </c>
      <c r="I67" s="4">
        <v>60</v>
      </c>
      <c r="J67" s="4">
        <v>60</v>
      </c>
      <c r="K67" s="9" t="s">
        <v>788</v>
      </c>
      <c r="AA67" s="2" t="s">
        <v>406</v>
      </c>
    </row>
    <row r="68" spans="5:27" x14ac:dyDescent="0.25">
      <c r="E68" s="4" t="s">
        <v>182</v>
      </c>
      <c r="F68" s="2" t="s">
        <v>183</v>
      </c>
      <c r="G68" s="4" t="s">
        <v>52</v>
      </c>
      <c r="H68" s="4">
        <v>15</v>
      </c>
      <c r="I68" s="4">
        <v>40</v>
      </c>
      <c r="J68" s="4">
        <v>50</v>
      </c>
      <c r="K68" s="2" t="s">
        <v>786</v>
      </c>
      <c r="AA68" s="2" t="s">
        <v>510</v>
      </c>
    </row>
    <row r="69" spans="5:27" x14ac:dyDescent="0.25">
      <c r="E69" s="4" t="s">
        <v>184</v>
      </c>
      <c r="F69" s="2" t="s">
        <v>185</v>
      </c>
      <c r="G69" s="4" t="s">
        <v>52</v>
      </c>
      <c r="H69" s="4">
        <v>15</v>
      </c>
      <c r="I69" s="4">
        <v>30</v>
      </c>
      <c r="J69" s="4">
        <v>50</v>
      </c>
      <c r="K69" s="2" t="s">
        <v>786</v>
      </c>
      <c r="AA69" s="2" t="s">
        <v>512</v>
      </c>
    </row>
    <row r="70" spans="5:27" x14ac:dyDescent="0.25">
      <c r="E70" s="4" t="s">
        <v>186</v>
      </c>
      <c r="F70" s="2" t="s">
        <v>187</v>
      </c>
      <c r="G70" s="4" t="s">
        <v>188</v>
      </c>
      <c r="H70" s="4">
        <v>1500</v>
      </c>
      <c r="I70" s="4">
        <v>1</v>
      </c>
      <c r="J70" s="4">
        <v>2000</v>
      </c>
      <c r="K70" s="9" t="s">
        <v>788</v>
      </c>
    </row>
    <row r="71" spans="5:27" x14ac:dyDescent="0.25">
      <c r="E71" s="4" t="s">
        <v>189</v>
      </c>
      <c r="F71" s="2" t="s">
        <v>190</v>
      </c>
      <c r="G71" s="4" t="s">
        <v>188</v>
      </c>
      <c r="H71" s="4">
        <v>1000</v>
      </c>
      <c r="I71" s="4">
        <v>1.5</v>
      </c>
      <c r="J71" s="4">
        <v>1500</v>
      </c>
      <c r="K71" s="9" t="s">
        <v>788</v>
      </c>
    </row>
    <row r="72" spans="5:27" x14ac:dyDescent="0.25">
      <c r="E72" s="4" t="s">
        <v>191</v>
      </c>
      <c r="F72" s="2" t="s">
        <v>192</v>
      </c>
      <c r="G72" s="4" t="s">
        <v>52</v>
      </c>
      <c r="H72" s="4">
        <v>40</v>
      </c>
      <c r="I72" s="4">
        <v>220</v>
      </c>
      <c r="J72" s="4">
        <v>30</v>
      </c>
      <c r="K72" s="2" t="s">
        <v>789</v>
      </c>
    </row>
    <row r="73" spans="5:27" x14ac:dyDescent="0.25">
      <c r="E73" s="4" t="s">
        <v>193</v>
      </c>
      <c r="F73" s="2" t="s">
        <v>194</v>
      </c>
      <c r="G73" s="4" t="s">
        <v>52</v>
      </c>
      <c r="H73" s="4">
        <v>70</v>
      </c>
      <c r="I73" s="4">
        <v>140</v>
      </c>
      <c r="J73" s="4">
        <v>200</v>
      </c>
      <c r="K73" s="9" t="s">
        <v>788</v>
      </c>
    </row>
    <row r="74" spans="5:27" x14ac:dyDescent="0.25">
      <c r="E74" s="4" t="s">
        <v>195</v>
      </c>
      <c r="F74" s="2" t="s">
        <v>196</v>
      </c>
      <c r="G74" s="4" t="s">
        <v>52</v>
      </c>
      <c r="H74" s="4">
        <v>200</v>
      </c>
      <c r="I74" s="4">
        <v>250</v>
      </c>
      <c r="J74" s="4">
        <v>250</v>
      </c>
      <c r="K74" s="9" t="s">
        <v>788</v>
      </c>
    </row>
    <row r="75" spans="5:27" x14ac:dyDescent="0.25">
      <c r="E75" s="4" t="s">
        <v>197</v>
      </c>
      <c r="F75" s="2" t="s">
        <v>198</v>
      </c>
      <c r="G75" s="4" t="s">
        <v>52</v>
      </c>
      <c r="H75" s="4">
        <v>380</v>
      </c>
      <c r="I75" s="4">
        <v>450</v>
      </c>
      <c r="J75" s="4">
        <v>350</v>
      </c>
      <c r="K75" s="9" t="s">
        <v>788</v>
      </c>
    </row>
    <row r="76" spans="5:27" x14ac:dyDescent="0.25">
      <c r="E76" s="4" t="s">
        <v>199</v>
      </c>
      <c r="F76" s="2" t="s">
        <v>200</v>
      </c>
      <c r="G76" s="4" t="s">
        <v>52</v>
      </c>
      <c r="H76" s="4">
        <v>650</v>
      </c>
      <c r="I76" s="4">
        <v>600</v>
      </c>
      <c r="J76" s="4">
        <v>650</v>
      </c>
      <c r="K76" s="9" t="s">
        <v>788</v>
      </c>
    </row>
    <row r="77" spans="5:27" x14ac:dyDescent="0.25">
      <c r="E77" s="4" t="s">
        <v>201</v>
      </c>
      <c r="F77" s="2" t="s">
        <v>202</v>
      </c>
      <c r="G77" s="4" t="s">
        <v>52</v>
      </c>
      <c r="H77" s="4">
        <v>1200</v>
      </c>
      <c r="I77" s="4">
        <v>800</v>
      </c>
      <c r="J77" s="4">
        <v>750</v>
      </c>
      <c r="K77" s="9" t="s">
        <v>788</v>
      </c>
    </row>
    <row r="78" spans="5:27" x14ac:dyDescent="0.25">
      <c r="E78" s="4" t="s">
        <v>203</v>
      </c>
      <c r="F78" s="2" t="s">
        <v>204</v>
      </c>
      <c r="G78" s="4" t="s">
        <v>52</v>
      </c>
      <c r="H78" s="4">
        <v>1800</v>
      </c>
      <c r="I78" s="4">
        <v>900</v>
      </c>
      <c r="J78" s="4">
        <v>1000</v>
      </c>
      <c r="K78" s="9" t="s">
        <v>788</v>
      </c>
    </row>
    <row r="79" spans="5:27" x14ac:dyDescent="0.25">
      <c r="E79" s="4" t="s">
        <v>205</v>
      </c>
      <c r="F79" s="2" t="s">
        <v>206</v>
      </c>
      <c r="G79" s="4" t="s">
        <v>52</v>
      </c>
      <c r="H79" s="4">
        <v>50</v>
      </c>
      <c r="I79" s="4">
        <v>25</v>
      </c>
      <c r="J79" s="4">
        <v>70</v>
      </c>
      <c r="K79" s="2" t="s">
        <v>789</v>
      </c>
    </row>
    <row r="80" spans="5:27" x14ac:dyDescent="0.25">
      <c r="E80" s="4" t="s">
        <v>207</v>
      </c>
      <c r="F80" s="2" t="s">
        <v>208</v>
      </c>
      <c r="G80" s="4" t="s">
        <v>52</v>
      </c>
      <c r="H80" s="4">
        <v>150</v>
      </c>
      <c r="I80" s="4">
        <v>200</v>
      </c>
      <c r="J80" s="4">
        <v>150</v>
      </c>
      <c r="K80" s="2" t="s">
        <v>789</v>
      </c>
    </row>
    <row r="81" spans="5:11" x14ac:dyDescent="0.25">
      <c r="E81" s="4" t="s">
        <v>209</v>
      </c>
      <c r="F81" s="2" t="s">
        <v>210</v>
      </c>
      <c r="G81" s="4" t="s">
        <v>52</v>
      </c>
      <c r="H81" s="4">
        <v>35</v>
      </c>
      <c r="I81" s="4">
        <v>30</v>
      </c>
      <c r="J81" s="4">
        <v>25</v>
      </c>
      <c r="K81" s="2" t="s">
        <v>792</v>
      </c>
    </row>
    <row r="82" spans="5:11" x14ac:dyDescent="0.25">
      <c r="E82" s="4" t="s">
        <v>211</v>
      </c>
      <c r="F82" s="2" t="s">
        <v>212</v>
      </c>
      <c r="G82" s="4" t="s">
        <v>52</v>
      </c>
      <c r="H82" s="4">
        <v>28</v>
      </c>
      <c r="I82" s="4">
        <v>18</v>
      </c>
      <c r="J82" s="4">
        <v>25</v>
      </c>
      <c r="K82" s="2" t="s">
        <v>792</v>
      </c>
    </row>
    <row r="83" spans="5:11" x14ac:dyDescent="0.25">
      <c r="E83" s="4" t="s">
        <v>213</v>
      </c>
      <c r="F83" s="2" t="s">
        <v>214</v>
      </c>
      <c r="G83" s="4" t="s">
        <v>52</v>
      </c>
      <c r="H83" s="4">
        <v>175</v>
      </c>
      <c r="I83" s="4">
        <v>100</v>
      </c>
      <c r="J83" s="4">
        <v>150</v>
      </c>
      <c r="K83" s="2" t="s">
        <v>782</v>
      </c>
    </row>
    <row r="84" spans="5:11" x14ac:dyDescent="0.25">
      <c r="E84" s="4" t="s">
        <v>215</v>
      </c>
      <c r="F84" s="2" t="s">
        <v>216</v>
      </c>
      <c r="G84" s="4" t="s">
        <v>52</v>
      </c>
      <c r="H84" s="4">
        <v>115</v>
      </c>
      <c r="I84" s="4">
        <v>70</v>
      </c>
      <c r="J84" s="4">
        <v>80</v>
      </c>
      <c r="K84" s="2" t="s">
        <v>782</v>
      </c>
    </row>
    <row r="85" spans="5:11" x14ac:dyDescent="0.25">
      <c r="E85" s="4" t="s">
        <v>217</v>
      </c>
      <c r="F85" s="2" t="s">
        <v>218</v>
      </c>
      <c r="G85" s="4" t="s">
        <v>52</v>
      </c>
      <c r="H85" s="4">
        <v>135</v>
      </c>
      <c r="I85" s="4">
        <v>80</v>
      </c>
      <c r="J85" s="4">
        <v>95</v>
      </c>
      <c r="K85" s="2" t="s">
        <v>782</v>
      </c>
    </row>
    <row r="86" spans="5:11" x14ac:dyDescent="0.25">
      <c r="E86" s="4" t="s">
        <v>219</v>
      </c>
      <c r="F86" s="2" t="s">
        <v>220</v>
      </c>
      <c r="G86" s="4" t="s">
        <v>52</v>
      </c>
      <c r="H86" s="4">
        <v>155</v>
      </c>
      <c r="I86" s="4">
        <v>90</v>
      </c>
      <c r="J86" s="4">
        <v>110</v>
      </c>
      <c r="K86" s="2" t="s">
        <v>782</v>
      </c>
    </row>
    <row r="87" spans="5:11" x14ac:dyDescent="0.25">
      <c r="E87" s="4" t="s">
        <v>221</v>
      </c>
      <c r="F87" s="2" t="s">
        <v>222</v>
      </c>
      <c r="G87" s="4" t="s">
        <v>52</v>
      </c>
      <c r="H87" s="4">
        <v>140</v>
      </c>
      <c r="I87" s="4">
        <v>125</v>
      </c>
      <c r="J87" s="4">
        <v>135</v>
      </c>
      <c r="K87" s="2" t="s">
        <v>782</v>
      </c>
    </row>
    <row r="88" spans="5:11" x14ac:dyDescent="0.25">
      <c r="E88" s="4" t="s">
        <v>223</v>
      </c>
      <c r="F88" s="2" t="s">
        <v>224</v>
      </c>
      <c r="G88" s="4" t="s">
        <v>52</v>
      </c>
      <c r="H88" s="4">
        <v>85</v>
      </c>
      <c r="I88" s="4">
        <v>70</v>
      </c>
      <c r="J88" s="4">
        <v>75</v>
      </c>
      <c r="K88" s="2" t="s">
        <v>782</v>
      </c>
    </row>
    <row r="89" spans="5:11" x14ac:dyDescent="0.25">
      <c r="E89" s="4" t="s">
        <v>225</v>
      </c>
      <c r="F89" s="2" t="s">
        <v>226</v>
      </c>
      <c r="G89" s="4" t="s">
        <v>52</v>
      </c>
      <c r="H89" s="4">
        <v>850</v>
      </c>
      <c r="I89" s="4">
        <v>670</v>
      </c>
      <c r="J89" s="4">
        <v>630</v>
      </c>
      <c r="K89" s="2" t="s">
        <v>782</v>
      </c>
    </row>
    <row r="90" spans="5:11" x14ac:dyDescent="0.25">
      <c r="E90" s="4" t="s">
        <v>227</v>
      </c>
      <c r="F90" s="2" t="s">
        <v>228</v>
      </c>
      <c r="G90" s="4" t="s">
        <v>52</v>
      </c>
      <c r="H90" s="4">
        <v>180</v>
      </c>
      <c r="I90" s="4">
        <v>170</v>
      </c>
      <c r="J90" s="4">
        <v>190</v>
      </c>
      <c r="K90" s="2" t="s">
        <v>782</v>
      </c>
    </row>
    <row r="91" spans="5:11" x14ac:dyDescent="0.25">
      <c r="E91" s="4" t="s">
        <v>229</v>
      </c>
      <c r="F91" s="2" t="s">
        <v>230</v>
      </c>
      <c r="G91" s="4" t="s">
        <v>52</v>
      </c>
      <c r="H91" s="4">
        <v>110</v>
      </c>
      <c r="I91" s="4">
        <v>80</v>
      </c>
      <c r="J91" s="4">
        <v>80</v>
      </c>
      <c r="K91" s="2" t="s">
        <v>782</v>
      </c>
    </row>
    <row r="92" spans="5:11" x14ac:dyDescent="0.25">
      <c r="E92" s="4" t="s">
        <v>231</v>
      </c>
      <c r="F92" s="2" t="s">
        <v>232</v>
      </c>
      <c r="G92" s="4" t="s">
        <v>52</v>
      </c>
      <c r="H92" s="4">
        <v>220</v>
      </c>
      <c r="I92" s="4">
        <v>180</v>
      </c>
      <c r="J92" s="4">
        <v>275</v>
      </c>
      <c r="K92" s="2" t="s">
        <v>782</v>
      </c>
    </row>
    <row r="93" spans="5:11" x14ac:dyDescent="0.25">
      <c r="E93" s="4" t="s">
        <v>233</v>
      </c>
      <c r="F93" s="2" t="s">
        <v>234</v>
      </c>
      <c r="G93" s="4" t="s">
        <v>52</v>
      </c>
      <c r="H93" s="4">
        <v>130</v>
      </c>
      <c r="I93" s="4">
        <v>110</v>
      </c>
      <c r="J93" s="4">
        <v>95</v>
      </c>
      <c r="K93" s="2" t="s">
        <v>782</v>
      </c>
    </row>
    <row r="94" spans="5:11" x14ac:dyDescent="0.25">
      <c r="E94" s="4" t="s">
        <v>235</v>
      </c>
      <c r="F94" s="2" t="s">
        <v>236</v>
      </c>
      <c r="G94" s="4" t="s">
        <v>52</v>
      </c>
      <c r="H94" s="4">
        <v>450</v>
      </c>
      <c r="I94" s="4">
        <v>320</v>
      </c>
      <c r="J94" s="4">
        <v>345</v>
      </c>
      <c r="K94" s="2" t="s">
        <v>782</v>
      </c>
    </row>
    <row r="95" spans="5:11" x14ac:dyDescent="0.25">
      <c r="E95" s="4" t="s">
        <v>237</v>
      </c>
      <c r="F95" s="2" t="s">
        <v>238</v>
      </c>
      <c r="G95" s="4" t="s">
        <v>52</v>
      </c>
      <c r="H95" s="4">
        <v>550</v>
      </c>
      <c r="I95" s="4">
        <v>480</v>
      </c>
      <c r="J95" s="4">
        <v>400</v>
      </c>
      <c r="K95" s="2" t="s">
        <v>782</v>
      </c>
    </row>
    <row r="96" spans="5:11" x14ac:dyDescent="0.25">
      <c r="E96" s="4" t="s">
        <v>239</v>
      </c>
      <c r="F96" s="2" t="s">
        <v>240</v>
      </c>
      <c r="G96" s="4" t="s">
        <v>52</v>
      </c>
      <c r="H96" s="4">
        <v>180</v>
      </c>
      <c r="I96" s="4">
        <v>110</v>
      </c>
      <c r="J96" s="4">
        <v>200</v>
      </c>
      <c r="K96" s="2" t="s">
        <v>782</v>
      </c>
    </row>
    <row r="97" spans="5:11" x14ac:dyDescent="0.25">
      <c r="E97" s="4" t="s">
        <v>241</v>
      </c>
      <c r="F97" s="2" t="s">
        <v>242</v>
      </c>
      <c r="G97" s="4" t="s">
        <v>52</v>
      </c>
      <c r="H97" s="4">
        <v>110</v>
      </c>
      <c r="I97" s="4">
        <v>80</v>
      </c>
      <c r="J97" s="4">
        <v>120</v>
      </c>
      <c r="K97" s="2" t="s">
        <v>782</v>
      </c>
    </row>
    <row r="98" spans="5:11" x14ac:dyDescent="0.25">
      <c r="E98" s="4" t="s">
        <v>243</v>
      </c>
      <c r="F98" s="2" t="s">
        <v>244</v>
      </c>
      <c r="G98" s="4" t="s">
        <v>52</v>
      </c>
      <c r="H98" s="4">
        <v>130</v>
      </c>
      <c r="I98" s="4">
        <v>90</v>
      </c>
      <c r="J98" s="4">
        <v>135</v>
      </c>
      <c r="K98" s="2" t="s">
        <v>782</v>
      </c>
    </row>
    <row r="99" spans="5:11" x14ac:dyDescent="0.25">
      <c r="E99" s="4" t="s">
        <v>245</v>
      </c>
      <c r="F99" s="2" t="s">
        <v>246</v>
      </c>
      <c r="G99" s="4" t="s">
        <v>52</v>
      </c>
      <c r="H99" s="4">
        <v>150</v>
      </c>
      <c r="I99" s="4">
        <v>100</v>
      </c>
      <c r="J99" s="4">
        <v>160</v>
      </c>
      <c r="K99" s="2" t="s">
        <v>782</v>
      </c>
    </row>
    <row r="100" spans="5:11" x14ac:dyDescent="0.25">
      <c r="E100" s="4" t="s">
        <v>247</v>
      </c>
      <c r="F100" s="2" t="s">
        <v>248</v>
      </c>
      <c r="G100" s="4" t="s">
        <v>52</v>
      </c>
      <c r="H100" s="4">
        <v>90</v>
      </c>
      <c r="I100" s="4">
        <v>70</v>
      </c>
      <c r="J100" s="4">
        <v>80</v>
      </c>
      <c r="K100" s="2" t="s">
        <v>782</v>
      </c>
    </row>
    <row r="101" spans="5:11" x14ac:dyDescent="0.25">
      <c r="E101" s="4" t="s">
        <v>249</v>
      </c>
      <c r="F101" s="2" t="s">
        <v>250</v>
      </c>
      <c r="G101" s="4" t="s">
        <v>188</v>
      </c>
      <c r="H101" s="4">
        <v>900</v>
      </c>
      <c r="I101" s="4">
        <v>800</v>
      </c>
      <c r="J101" s="4">
        <v>1400</v>
      </c>
      <c r="K101" s="2" t="s">
        <v>792</v>
      </c>
    </row>
    <row r="102" spans="5:11" x14ac:dyDescent="0.25">
      <c r="E102" s="4" t="s">
        <v>251</v>
      </c>
      <c r="F102" s="2" t="s">
        <v>252</v>
      </c>
      <c r="G102" s="4" t="s">
        <v>253</v>
      </c>
      <c r="H102" s="4">
        <v>40</v>
      </c>
      <c r="I102" s="4">
        <v>30</v>
      </c>
      <c r="J102" s="4">
        <v>60</v>
      </c>
      <c r="K102" s="9" t="s">
        <v>790</v>
      </c>
    </row>
    <row r="103" spans="5:11" x14ac:dyDescent="0.25">
      <c r="E103" s="4" t="s">
        <v>254</v>
      </c>
      <c r="F103" s="2" t="s">
        <v>255</v>
      </c>
      <c r="G103" s="4" t="s">
        <v>253</v>
      </c>
      <c r="H103" s="4">
        <v>60</v>
      </c>
      <c r="I103" s="4">
        <v>35</v>
      </c>
      <c r="J103" s="4">
        <v>75</v>
      </c>
      <c r="K103" s="9" t="s">
        <v>790</v>
      </c>
    </row>
    <row r="104" spans="5:11" x14ac:dyDescent="0.25">
      <c r="E104" s="4" t="s">
        <v>256</v>
      </c>
      <c r="F104" s="2" t="s">
        <v>257</v>
      </c>
      <c r="G104" s="4" t="s">
        <v>253</v>
      </c>
      <c r="H104" s="4">
        <v>80</v>
      </c>
      <c r="I104" s="4">
        <v>40</v>
      </c>
      <c r="J104" s="4">
        <v>100</v>
      </c>
      <c r="K104" s="9" t="s">
        <v>790</v>
      </c>
    </row>
    <row r="105" spans="5:11" x14ac:dyDescent="0.25">
      <c r="E105" s="4" t="s">
        <v>258</v>
      </c>
      <c r="F105" s="2" t="s">
        <v>259</v>
      </c>
      <c r="G105" s="4" t="s">
        <v>253</v>
      </c>
      <c r="H105" s="4">
        <v>100</v>
      </c>
      <c r="I105" s="4">
        <v>50</v>
      </c>
      <c r="J105" s="4">
        <v>130</v>
      </c>
      <c r="K105" s="9" t="s">
        <v>790</v>
      </c>
    </row>
    <row r="106" spans="5:11" x14ac:dyDescent="0.25">
      <c r="E106" s="4" t="s">
        <v>260</v>
      </c>
      <c r="F106" s="2" t="s">
        <v>261</v>
      </c>
      <c r="G106" s="4" t="s">
        <v>75</v>
      </c>
      <c r="H106" s="4">
        <v>5</v>
      </c>
      <c r="I106" s="4">
        <v>4.5</v>
      </c>
      <c r="J106" s="4">
        <v>5</v>
      </c>
      <c r="K106" s="9" t="s">
        <v>780</v>
      </c>
    </row>
    <row r="107" spans="5:11" x14ac:dyDescent="0.25">
      <c r="E107" s="4" t="s">
        <v>262</v>
      </c>
      <c r="F107" s="2" t="s">
        <v>263</v>
      </c>
      <c r="G107" s="4" t="s">
        <v>52</v>
      </c>
      <c r="H107" s="4">
        <v>600</v>
      </c>
      <c r="I107" s="4">
        <v>800</v>
      </c>
      <c r="J107" s="4">
        <v>750</v>
      </c>
      <c r="K107" s="9" t="s">
        <v>788</v>
      </c>
    </row>
    <row r="108" spans="5:11" x14ac:dyDescent="0.25">
      <c r="E108" s="4" t="s">
        <v>264</v>
      </c>
      <c r="F108" s="2" t="s">
        <v>265</v>
      </c>
      <c r="G108" s="4" t="s">
        <v>52</v>
      </c>
      <c r="H108" s="4">
        <v>1200</v>
      </c>
      <c r="I108" s="4">
        <v>1100</v>
      </c>
      <c r="J108" s="4">
        <v>1000</v>
      </c>
      <c r="K108" s="9" t="s">
        <v>788</v>
      </c>
    </row>
    <row r="109" spans="5:11" x14ac:dyDescent="0.25">
      <c r="E109" s="4" t="s">
        <v>266</v>
      </c>
      <c r="F109" s="2" t="s">
        <v>267</v>
      </c>
      <c r="G109" s="4" t="s">
        <v>52</v>
      </c>
      <c r="H109" s="4">
        <v>180</v>
      </c>
      <c r="I109" s="4">
        <v>250</v>
      </c>
      <c r="J109" s="4">
        <v>250</v>
      </c>
      <c r="K109" s="9" t="s">
        <v>788</v>
      </c>
    </row>
    <row r="110" spans="5:11" x14ac:dyDescent="0.25">
      <c r="E110" s="4" t="s">
        <v>268</v>
      </c>
      <c r="F110" s="2" t="s">
        <v>269</v>
      </c>
      <c r="G110" s="4" t="s">
        <v>52</v>
      </c>
      <c r="H110" s="4">
        <v>350</v>
      </c>
      <c r="I110" s="4">
        <v>600</v>
      </c>
      <c r="J110" s="4">
        <v>500</v>
      </c>
      <c r="K110" s="9" t="s">
        <v>788</v>
      </c>
    </row>
    <row r="111" spans="5:11" x14ac:dyDescent="0.25">
      <c r="E111" s="4" t="s">
        <v>270</v>
      </c>
      <c r="F111" s="2" t="s">
        <v>271</v>
      </c>
      <c r="G111" s="4" t="s">
        <v>49</v>
      </c>
      <c r="H111" s="4">
        <v>7</v>
      </c>
      <c r="I111" s="4">
        <v>4</v>
      </c>
      <c r="J111" s="4">
        <v>6</v>
      </c>
      <c r="K111" s="9" t="s">
        <v>780</v>
      </c>
    </row>
    <row r="112" spans="5:11" x14ac:dyDescent="0.25">
      <c r="E112" s="4" t="s">
        <v>272</v>
      </c>
      <c r="F112" s="2" t="s">
        <v>273</v>
      </c>
      <c r="G112" s="4" t="s">
        <v>52</v>
      </c>
      <c r="H112" s="4">
        <v>27</v>
      </c>
      <c r="I112" s="4">
        <v>30</v>
      </c>
      <c r="J112" s="4">
        <v>30</v>
      </c>
      <c r="K112" s="9" t="s">
        <v>788</v>
      </c>
    </row>
    <row r="113" spans="5:11" x14ac:dyDescent="0.25">
      <c r="E113" s="4" t="s">
        <v>274</v>
      </c>
      <c r="F113" s="2" t="s">
        <v>275</v>
      </c>
      <c r="G113" s="4" t="s">
        <v>52</v>
      </c>
      <c r="H113" s="4">
        <v>70</v>
      </c>
      <c r="I113" s="4">
        <v>62</v>
      </c>
      <c r="J113" s="4">
        <v>15</v>
      </c>
      <c r="K113" s="2" t="s">
        <v>791</v>
      </c>
    </row>
    <row r="114" spans="5:11" x14ac:dyDescent="0.25">
      <c r="E114" s="4" t="s">
        <v>276</v>
      </c>
      <c r="F114" s="2" t="s">
        <v>277</v>
      </c>
      <c r="G114" s="4" t="s">
        <v>52</v>
      </c>
      <c r="H114" s="4">
        <v>90</v>
      </c>
      <c r="I114" s="4">
        <v>75</v>
      </c>
      <c r="J114" s="4">
        <v>20</v>
      </c>
      <c r="K114" s="2" t="s">
        <v>791</v>
      </c>
    </row>
    <row r="115" spans="5:11" x14ac:dyDescent="0.25">
      <c r="E115" s="4" t="s">
        <v>278</v>
      </c>
      <c r="F115" s="2" t="s">
        <v>279</v>
      </c>
      <c r="G115" s="4" t="s">
        <v>52</v>
      </c>
      <c r="H115" s="4">
        <v>25</v>
      </c>
      <c r="I115" s="4">
        <v>15</v>
      </c>
      <c r="J115" s="4">
        <v>10</v>
      </c>
      <c r="K115" s="2" t="s">
        <v>791</v>
      </c>
    </row>
    <row r="116" spans="5:11" x14ac:dyDescent="0.25">
      <c r="E116" s="4" t="s">
        <v>280</v>
      </c>
      <c r="F116" s="2" t="s">
        <v>281</v>
      </c>
      <c r="G116" s="4" t="s">
        <v>52</v>
      </c>
      <c r="H116" s="4">
        <v>6</v>
      </c>
      <c r="I116" s="4">
        <v>6</v>
      </c>
      <c r="J116" s="4">
        <v>6</v>
      </c>
      <c r="K116" s="2" t="s">
        <v>791</v>
      </c>
    </row>
    <row r="117" spans="5:11" x14ac:dyDescent="0.25">
      <c r="E117" s="4" t="s">
        <v>282</v>
      </c>
      <c r="F117" s="2" t="s">
        <v>283</v>
      </c>
      <c r="G117" s="4" t="s">
        <v>75</v>
      </c>
      <c r="H117" s="4">
        <v>50</v>
      </c>
      <c r="I117" s="4">
        <v>45</v>
      </c>
      <c r="J117" s="4">
        <v>120</v>
      </c>
      <c r="K117" s="2" t="s">
        <v>791</v>
      </c>
    </row>
    <row r="118" spans="5:11" x14ac:dyDescent="0.25">
      <c r="E118" s="4" t="s">
        <v>284</v>
      </c>
      <c r="F118" s="2" t="s">
        <v>285</v>
      </c>
      <c r="G118" s="4" t="s">
        <v>52</v>
      </c>
      <c r="H118" s="4">
        <v>74</v>
      </c>
      <c r="I118" s="4">
        <v>60</v>
      </c>
      <c r="J118" s="4">
        <v>25</v>
      </c>
      <c r="K118" s="2" t="s">
        <v>791</v>
      </c>
    </row>
    <row r="119" spans="5:11" x14ac:dyDescent="0.25">
      <c r="E119" s="4" t="s">
        <v>286</v>
      </c>
      <c r="F119" s="2" t="s">
        <v>287</v>
      </c>
      <c r="G119" s="4" t="s">
        <v>52</v>
      </c>
      <c r="H119" s="4">
        <v>84</v>
      </c>
      <c r="I119" s="4">
        <v>70</v>
      </c>
      <c r="J119" s="4">
        <v>30</v>
      </c>
      <c r="K119" s="2" t="s">
        <v>791</v>
      </c>
    </row>
    <row r="120" spans="5:11" x14ac:dyDescent="0.25">
      <c r="E120" s="4" t="s">
        <v>288</v>
      </c>
      <c r="F120" s="2" t="s">
        <v>289</v>
      </c>
      <c r="G120" s="4" t="s">
        <v>52</v>
      </c>
      <c r="H120" s="4">
        <v>15</v>
      </c>
      <c r="I120" s="4">
        <v>15</v>
      </c>
      <c r="J120" s="4">
        <v>18</v>
      </c>
      <c r="K120" s="2" t="s">
        <v>791</v>
      </c>
    </row>
    <row r="121" spans="5:11" x14ac:dyDescent="0.25">
      <c r="E121" s="4" t="s">
        <v>290</v>
      </c>
      <c r="F121" s="2" t="s">
        <v>291</v>
      </c>
      <c r="G121" s="4" t="s">
        <v>52</v>
      </c>
      <c r="H121" s="4">
        <v>15</v>
      </c>
      <c r="I121" s="4">
        <v>15</v>
      </c>
      <c r="J121" s="4">
        <v>18</v>
      </c>
      <c r="K121" s="2" t="s">
        <v>791</v>
      </c>
    </row>
    <row r="122" spans="5:11" x14ac:dyDescent="0.25">
      <c r="E122" s="4" t="s">
        <v>292</v>
      </c>
      <c r="F122" s="2" t="s">
        <v>293</v>
      </c>
      <c r="G122" s="4" t="s">
        <v>52</v>
      </c>
      <c r="H122" s="4">
        <v>2</v>
      </c>
      <c r="I122" s="4">
        <v>2</v>
      </c>
      <c r="J122" s="4">
        <v>4</v>
      </c>
      <c r="K122" s="2" t="s">
        <v>791</v>
      </c>
    </row>
    <row r="123" spans="5:11" x14ac:dyDescent="0.25">
      <c r="E123" s="4" t="s">
        <v>294</v>
      </c>
      <c r="F123" s="2" t="s">
        <v>295</v>
      </c>
      <c r="G123" s="4" t="s">
        <v>52</v>
      </c>
      <c r="H123" s="4">
        <v>2</v>
      </c>
      <c r="I123" s="4">
        <v>2.5</v>
      </c>
      <c r="J123" s="4">
        <v>5</v>
      </c>
      <c r="K123" s="2" t="s">
        <v>791</v>
      </c>
    </row>
    <row r="124" spans="5:11" x14ac:dyDescent="0.25">
      <c r="E124" s="4" t="s">
        <v>296</v>
      </c>
      <c r="F124" s="2" t="s">
        <v>297</v>
      </c>
      <c r="G124" s="4" t="s">
        <v>52</v>
      </c>
      <c r="H124" s="4">
        <v>11</v>
      </c>
      <c r="I124" s="4">
        <v>7</v>
      </c>
      <c r="J124" s="4">
        <v>10</v>
      </c>
      <c r="K124" s="2" t="s">
        <v>791</v>
      </c>
    </row>
    <row r="125" spans="5:11" x14ac:dyDescent="0.25">
      <c r="E125" s="4" t="s">
        <v>298</v>
      </c>
      <c r="F125" s="2" t="s">
        <v>299</v>
      </c>
      <c r="G125" s="4" t="s">
        <v>52</v>
      </c>
      <c r="H125" s="4">
        <v>12</v>
      </c>
      <c r="I125" s="4">
        <v>6.5</v>
      </c>
      <c r="J125" s="4">
        <v>15</v>
      </c>
      <c r="K125" s="2" t="s">
        <v>791</v>
      </c>
    </row>
    <row r="126" spans="5:11" x14ac:dyDescent="0.25">
      <c r="E126" s="4" t="s">
        <v>300</v>
      </c>
      <c r="F126" s="2" t="s">
        <v>301</v>
      </c>
      <c r="G126" s="4" t="s">
        <v>52</v>
      </c>
      <c r="H126" s="4">
        <v>50</v>
      </c>
      <c r="I126" s="4">
        <v>52</v>
      </c>
      <c r="J126" s="4">
        <v>25</v>
      </c>
      <c r="K126" s="2" t="s">
        <v>791</v>
      </c>
    </row>
    <row r="127" spans="5:11" x14ac:dyDescent="0.25">
      <c r="E127" s="4" t="s">
        <v>302</v>
      </c>
      <c r="F127" s="2" t="s">
        <v>303</v>
      </c>
      <c r="G127" s="4" t="s">
        <v>75</v>
      </c>
      <c r="H127" s="4">
        <v>4.5</v>
      </c>
      <c r="I127" s="4">
        <v>2</v>
      </c>
      <c r="J127" s="4">
        <v>4</v>
      </c>
      <c r="K127" s="2" t="s">
        <v>791</v>
      </c>
    </row>
    <row r="128" spans="5:11" x14ac:dyDescent="0.25">
      <c r="E128" s="4" t="s">
        <v>304</v>
      </c>
      <c r="F128" s="2" t="s">
        <v>305</v>
      </c>
      <c r="G128" s="4" t="s">
        <v>52</v>
      </c>
      <c r="H128" s="4">
        <v>0.8</v>
      </c>
      <c r="I128" s="4">
        <v>1.5</v>
      </c>
      <c r="J128" s="4">
        <v>1.5</v>
      </c>
      <c r="K128" s="2" t="s">
        <v>791</v>
      </c>
    </row>
    <row r="129" spans="5:11" x14ac:dyDescent="0.25">
      <c r="E129" s="4" t="s">
        <v>306</v>
      </c>
      <c r="F129" s="2" t="s">
        <v>307</v>
      </c>
      <c r="G129" s="4" t="s">
        <v>52</v>
      </c>
      <c r="H129" s="4">
        <v>15</v>
      </c>
      <c r="I129" s="4">
        <v>10</v>
      </c>
      <c r="J129" s="4">
        <v>10</v>
      </c>
      <c r="K129" s="2" t="s">
        <v>791</v>
      </c>
    </row>
    <row r="130" spans="5:11" x14ac:dyDescent="0.25">
      <c r="E130" s="4" t="s">
        <v>308</v>
      </c>
      <c r="F130" s="2" t="s">
        <v>309</v>
      </c>
      <c r="G130" s="4" t="s">
        <v>52</v>
      </c>
      <c r="H130" s="4">
        <v>1000</v>
      </c>
      <c r="I130" s="4">
        <v>1300</v>
      </c>
      <c r="J130" s="4">
        <v>900</v>
      </c>
      <c r="K130" s="2" t="s">
        <v>791</v>
      </c>
    </row>
    <row r="131" spans="5:11" x14ac:dyDescent="0.25">
      <c r="E131" s="4" t="s">
        <v>310</v>
      </c>
      <c r="F131" s="2" t="s">
        <v>311</v>
      </c>
      <c r="G131" s="4" t="s">
        <v>52</v>
      </c>
      <c r="H131" s="4">
        <v>1400</v>
      </c>
      <c r="I131" s="4">
        <v>1400</v>
      </c>
      <c r="J131" s="4">
        <v>900</v>
      </c>
      <c r="K131" s="2" t="s">
        <v>791</v>
      </c>
    </row>
    <row r="132" spans="5:11" x14ac:dyDescent="0.25">
      <c r="E132" s="4" t="s">
        <v>312</v>
      </c>
      <c r="F132" s="2" t="s">
        <v>313</v>
      </c>
      <c r="G132" s="4" t="s">
        <v>52</v>
      </c>
      <c r="H132" s="4">
        <v>1600</v>
      </c>
      <c r="I132" s="4">
        <v>2200</v>
      </c>
      <c r="J132" s="4">
        <v>1700</v>
      </c>
      <c r="K132" s="2" t="s">
        <v>791</v>
      </c>
    </row>
    <row r="133" spans="5:11" x14ac:dyDescent="0.25">
      <c r="E133" s="4" t="s">
        <v>314</v>
      </c>
      <c r="F133" s="2" t="s">
        <v>315</v>
      </c>
      <c r="G133" s="4" t="s">
        <v>52</v>
      </c>
      <c r="H133" s="4">
        <v>100</v>
      </c>
      <c r="I133" s="4">
        <v>45</v>
      </c>
      <c r="J133" s="4">
        <v>30</v>
      </c>
      <c r="K133" s="2" t="s">
        <v>791</v>
      </c>
    </row>
    <row r="134" spans="5:11" x14ac:dyDescent="0.25">
      <c r="E134" s="4" t="s">
        <v>316</v>
      </c>
      <c r="F134" s="2" t="s">
        <v>317</v>
      </c>
      <c r="G134" s="4" t="s">
        <v>52</v>
      </c>
      <c r="H134" s="4">
        <v>60</v>
      </c>
      <c r="I134" s="4">
        <v>42</v>
      </c>
      <c r="J134" s="4">
        <v>35</v>
      </c>
      <c r="K134" s="2" t="s">
        <v>791</v>
      </c>
    </row>
    <row r="135" spans="5:11" x14ac:dyDescent="0.25">
      <c r="E135" s="4" t="s">
        <v>318</v>
      </c>
      <c r="F135" s="2" t="s">
        <v>319</v>
      </c>
      <c r="G135" s="4" t="s">
        <v>52</v>
      </c>
      <c r="H135" s="4">
        <v>150</v>
      </c>
      <c r="I135" s="4">
        <v>120</v>
      </c>
      <c r="J135" s="4">
        <v>120</v>
      </c>
      <c r="K135" s="2" t="s">
        <v>791</v>
      </c>
    </row>
    <row r="136" spans="5:11" x14ac:dyDescent="0.25">
      <c r="E136" s="4" t="s">
        <v>320</v>
      </c>
      <c r="F136" s="2" t="s">
        <v>321</v>
      </c>
      <c r="G136" s="4" t="s">
        <v>52</v>
      </c>
      <c r="H136" s="4">
        <v>145</v>
      </c>
      <c r="I136" s="4">
        <v>120</v>
      </c>
      <c r="J136" s="4">
        <v>120</v>
      </c>
      <c r="K136" s="2" t="s">
        <v>791</v>
      </c>
    </row>
    <row r="137" spans="5:11" x14ac:dyDescent="0.25">
      <c r="E137" s="4" t="s">
        <v>322</v>
      </c>
      <c r="F137" s="2" t="s">
        <v>323</v>
      </c>
      <c r="G137" s="4" t="s">
        <v>52</v>
      </c>
      <c r="H137" s="4">
        <v>95</v>
      </c>
      <c r="I137" s="4">
        <v>100</v>
      </c>
      <c r="J137" s="4">
        <v>100</v>
      </c>
      <c r="K137" s="2" t="s">
        <v>791</v>
      </c>
    </row>
    <row r="138" spans="5:11" x14ac:dyDescent="0.25">
      <c r="E138" s="4" t="s">
        <v>324</v>
      </c>
      <c r="F138" s="2" t="s">
        <v>325</v>
      </c>
      <c r="G138" s="4" t="s">
        <v>52</v>
      </c>
      <c r="H138" s="4">
        <v>200</v>
      </c>
      <c r="I138" s="4">
        <v>180</v>
      </c>
      <c r="J138" s="4">
        <v>160</v>
      </c>
      <c r="K138" s="2" t="s">
        <v>791</v>
      </c>
    </row>
    <row r="139" spans="5:11" x14ac:dyDescent="0.25">
      <c r="E139" s="4" t="s">
        <v>326</v>
      </c>
      <c r="F139" s="2" t="s">
        <v>327</v>
      </c>
      <c r="G139" s="4" t="s">
        <v>52</v>
      </c>
      <c r="H139" s="4">
        <v>80</v>
      </c>
      <c r="I139" s="4">
        <v>300</v>
      </c>
      <c r="J139" s="4">
        <v>100</v>
      </c>
      <c r="K139" s="2" t="s">
        <v>791</v>
      </c>
    </row>
    <row r="140" spans="5:11" x14ac:dyDescent="0.25">
      <c r="E140" s="4" t="s">
        <v>328</v>
      </c>
      <c r="F140" s="2" t="s">
        <v>329</v>
      </c>
      <c r="G140" s="4" t="s">
        <v>52</v>
      </c>
      <c r="H140" s="4">
        <v>200</v>
      </c>
      <c r="I140" s="4">
        <v>120</v>
      </c>
      <c r="J140" s="4">
        <v>300</v>
      </c>
      <c r="K140" s="2" t="s">
        <v>791</v>
      </c>
    </row>
    <row r="141" spans="5:11" x14ac:dyDescent="0.25">
      <c r="E141" s="4" t="s">
        <v>330</v>
      </c>
      <c r="F141" s="2" t="s">
        <v>331</v>
      </c>
      <c r="G141" s="4" t="s">
        <v>52</v>
      </c>
      <c r="H141" s="4">
        <v>100</v>
      </c>
      <c r="I141" s="4">
        <v>400</v>
      </c>
      <c r="J141" s="4">
        <v>70</v>
      </c>
      <c r="K141" s="2" t="s">
        <v>791</v>
      </c>
    </row>
    <row r="142" spans="5:11" x14ac:dyDescent="0.25">
      <c r="E142" s="4" t="s">
        <v>332</v>
      </c>
      <c r="F142" s="2" t="s">
        <v>333</v>
      </c>
      <c r="G142" s="4" t="s">
        <v>52</v>
      </c>
      <c r="H142" s="4">
        <v>20</v>
      </c>
      <c r="I142" s="4">
        <v>28</v>
      </c>
      <c r="J142" s="4">
        <v>25</v>
      </c>
      <c r="K142" s="2" t="s">
        <v>791</v>
      </c>
    </row>
    <row r="143" spans="5:11" x14ac:dyDescent="0.25">
      <c r="E143" s="4" t="s">
        <v>334</v>
      </c>
      <c r="F143" s="2" t="s">
        <v>335</v>
      </c>
      <c r="G143" s="4" t="s">
        <v>52</v>
      </c>
      <c r="H143" s="4">
        <v>20</v>
      </c>
      <c r="I143" s="4">
        <v>25</v>
      </c>
      <c r="J143" s="4">
        <v>25</v>
      </c>
      <c r="K143" s="2" t="s">
        <v>791</v>
      </c>
    </row>
    <row r="144" spans="5:11" x14ac:dyDescent="0.25">
      <c r="E144" s="4" t="s">
        <v>336</v>
      </c>
      <c r="F144" s="2" t="s">
        <v>337</v>
      </c>
      <c r="G144" s="4" t="s">
        <v>52</v>
      </c>
      <c r="H144" s="4">
        <v>80</v>
      </c>
      <c r="I144" s="4">
        <v>70</v>
      </c>
      <c r="J144" s="4">
        <v>90</v>
      </c>
      <c r="K144" s="2" t="s">
        <v>791</v>
      </c>
    </row>
    <row r="145" spans="5:11" x14ac:dyDescent="0.25">
      <c r="E145" s="4" t="s">
        <v>338</v>
      </c>
      <c r="F145" s="2" t="s">
        <v>339</v>
      </c>
      <c r="G145" s="4" t="s">
        <v>52</v>
      </c>
      <c r="H145" s="4">
        <v>17</v>
      </c>
      <c r="I145" s="4">
        <v>10</v>
      </c>
      <c r="J145" s="4">
        <v>20</v>
      </c>
      <c r="K145" s="2" t="s">
        <v>791</v>
      </c>
    </row>
    <row r="146" spans="5:11" x14ac:dyDescent="0.25">
      <c r="E146" s="4" t="s">
        <v>340</v>
      </c>
      <c r="F146" s="2" t="s">
        <v>341</v>
      </c>
      <c r="G146" s="4" t="s">
        <v>52</v>
      </c>
      <c r="H146" s="4">
        <v>28</v>
      </c>
      <c r="I146" s="4">
        <v>15</v>
      </c>
      <c r="J146" s="4">
        <v>25</v>
      </c>
      <c r="K146" s="2" t="s">
        <v>791</v>
      </c>
    </row>
    <row r="147" spans="5:11" x14ac:dyDescent="0.25">
      <c r="E147" s="4" t="s">
        <v>342</v>
      </c>
      <c r="F147" s="2" t="s">
        <v>343</v>
      </c>
      <c r="G147" s="4" t="s">
        <v>52</v>
      </c>
      <c r="H147" s="4">
        <v>2500</v>
      </c>
      <c r="I147" s="4">
        <v>2900</v>
      </c>
      <c r="J147" s="4">
        <v>2800</v>
      </c>
      <c r="K147" s="2" t="s">
        <v>791</v>
      </c>
    </row>
    <row r="148" spans="5:11" x14ac:dyDescent="0.25">
      <c r="E148" s="4" t="s">
        <v>344</v>
      </c>
      <c r="F148" s="2" t="s">
        <v>345</v>
      </c>
      <c r="G148" s="4" t="s">
        <v>52</v>
      </c>
      <c r="H148" s="4">
        <v>2000</v>
      </c>
      <c r="I148" s="4">
        <v>1750</v>
      </c>
      <c r="J148" s="4">
        <v>1700</v>
      </c>
      <c r="K148" s="2" t="s">
        <v>791</v>
      </c>
    </row>
    <row r="149" spans="5:11" x14ac:dyDescent="0.25">
      <c r="E149" s="4" t="s">
        <v>346</v>
      </c>
      <c r="F149" s="2" t="s">
        <v>347</v>
      </c>
      <c r="G149" s="4" t="s">
        <v>52</v>
      </c>
      <c r="H149" s="4">
        <v>2800</v>
      </c>
      <c r="I149" s="4">
        <v>2800</v>
      </c>
      <c r="J149" s="4">
        <v>2700</v>
      </c>
      <c r="K149" s="2" t="s">
        <v>791</v>
      </c>
    </row>
    <row r="150" spans="5:11" x14ac:dyDescent="0.25">
      <c r="E150" s="4" t="s">
        <v>348</v>
      </c>
      <c r="F150" s="2" t="s">
        <v>349</v>
      </c>
      <c r="G150" s="4" t="s">
        <v>52</v>
      </c>
      <c r="H150" s="4">
        <v>1500</v>
      </c>
      <c r="I150" s="4">
        <v>1600</v>
      </c>
      <c r="J150" s="4">
        <v>1600</v>
      </c>
      <c r="K150" s="2" t="s">
        <v>791</v>
      </c>
    </row>
    <row r="151" spans="5:11" x14ac:dyDescent="0.25">
      <c r="E151" s="4" t="s">
        <v>350</v>
      </c>
      <c r="F151" s="2" t="s">
        <v>351</v>
      </c>
      <c r="G151" s="4" t="s">
        <v>52</v>
      </c>
      <c r="H151" s="4">
        <v>500</v>
      </c>
      <c r="I151" s="4">
        <v>500</v>
      </c>
      <c r="J151" s="4">
        <v>100</v>
      </c>
      <c r="K151" s="2" t="s">
        <v>791</v>
      </c>
    </row>
    <row r="152" spans="5:11" x14ac:dyDescent="0.25">
      <c r="E152" s="4" t="s">
        <v>352</v>
      </c>
      <c r="F152" s="2" t="s">
        <v>353</v>
      </c>
      <c r="G152" s="4" t="s">
        <v>52</v>
      </c>
      <c r="H152" s="4">
        <v>600</v>
      </c>
      <c r="I152" s="4">
        <v>600</v>
      </c>
      <c r="J152" s="4">
        <v>150</v>
      </c>
      <c r="K152" s="2" t="s">
        <v>791</v>
      </c>
    </row>
    <row r="153" spans="5:11" x14ac:dyDescent="0.25">
      <c r="E153" s="4" t="s">
        <v>354</v>
      </c>
      <c r="F153" s="2" t="s">
        <v>355</v>
      </c>
      <c r="G153" s="4" t="s">
        <v>52</v>
      </c>
      <c r="H153" s="4">
        <v>50</v>
      </c>
      <c r="I153" s="4">
        <v>60</v>
      </c>
      <c r="J153" s="4">
        <v>60</v>
      </c>
      <c r="K153" s="2" t="s">
        <v>791</v>
      </c>
    </row>
    <row r="154" spans="5:11" x14ac:dyDescent="0.25">
      <c r="E154" s="4" t="s">
        <v>356</v>
      </c>
      <c r="F154" s="2" t="s">
        <v>357</v>
      </c>
      <c r="G154" s="4" t="s">
        <v>52</v>
      </c>
      <c r="H154" s="4">
        <v>40</v>
      </c>
      <c r="I154" s="4">
        <v>30</v>
      </c>
      <c r="J154" s="4">
        <v>40</v>
      </c>
      <c r="K154" s="2" t="s">
        <v>791</v>
      </c>
    </row>
    <row r="155" spans="5:11" x14ac:dyDescent="0.25">
      <c r="E155" s="4" t="s">
        <v>358</v>
      </c>
      <c r="F155" s="2" t="s">
        <v>359</v>
      </c>
      <c r="G155" s="4" t="s">
        <v>52</v>
      </c>
      <c r="H155" s="4">
        <v>40</v>
      </c>
      <c r="I155" s="4">
        <v>40</v>
      </c>
      <c r="J155" s="4">
        <v>50</v>
      </c>
      <c r="K155" s="2" t="s">
        <v>791</v>
      </c>
    </row>
    <row r="156" spans="5:11" x14ac:dyDescent="0.25">
      <c r="E156" s="4" t="s">
        <v>360</v>
      </c>
      <c r="F156" s="2" t="s">
        <v>361</v>
      </c>
      <c r="G156" s="4" t="s">
        <v>75</v>
      </c>
      <c r="H156" s="4">
        <v>3</v>
      </c>
      <c r="I156" s="4">
        <v>5</v>
      </c>
      <c r="J156" s="4">
        <v>4</v>
      </c>
      <c r="K156" s="2" t="s">
        <v>791</v>
      </c>
    </row>
    <row r="157" spans="5:11" x14ac:dyDescent="0.25">
      <c r="E157" s="4" t="s">
        <v>362</v>
      </c>
      <c r="F157" s="2" t="s">
        <v>363</v>
      </c>
      <c r="G157" s="4" t="s">
        <v>75</v>
      </c>
      <c r="H157" s="4">
        <v>15</v>
      </c>
      <c r="I157" s="4">
        <v>8</v>
      </c>
      <c r="J157" s="4">
        <v>12</v>
      </c>
      <c r="K157" s="2" t="s">
        <v>791</v>
      </c>
    </row>
    <row r="158" spans="5:11" x14ac:dyDescent="0.25">
      <c r="E158" s="4" t="s">
        <v>364</v>
      </c>
      <c r="F158" s="2" t="s">
        <v>365</v>
      </c>
      <c r="G158" s="4" t="s">
        <v>75</v>
      </c>
      <c r="H158" s="4">
        <v>40</v>
      </c>
      <c r="I158" s="4">
        <v>30</v>
      </c>
      <c r="J158" s="4">
        <v>30</v>
      </c>
      <c r="K158" s="2" t="s">
        <v>791</v>
      </c>
    </row>
    <row r="159" spans="5:11" x14ac:dyDescent="0.25">
      <c r="E159" s="4" t="s">
        <v>366</v>
      </c>
      <c r="F159" s="2" t="s">
        <v>367</v>
      </c>
      <c r="G159" s="4" t="s">
        <v>52</v>
      </c>
      <c r="H159" s="4">
        <v>60</v>
      </c>
      <c r="I159" s="4">
        <v>370</v>
      </c>
      <c r="J159" s="4">
        <v>300</v>
      </c>
      <c r="K159" s="2" t="s">
        <v>791</v>
      </c>
    </row>
    <row r="160" spans="5:11" x14ac:dyDescent="0.25">
      <c r="E160" s="4" t="s">
        <v>368</v>
      </c>
      <c r="F160" s="2" t="s">
        <v>369</v>
      </c>
      <c r="G160" s="4" t="s">
        <v>52</v>
      </c>
      <c r="H160" s="4">
        <v>40</v>
      </c>
      <c r="I160" s="4">
        <v>40</v>
      </c>
      <c r="J160" s="4">
        <v>50</v>
      </c>
      <c r="K160" s="2" t="s">
        <v>791</v>
      </c>
    </row>
    <row r="161" spans="5:11" x14ac:dyDescent="0.25">
      <c r="E161" s="4" t="s">
        <v>370</v>
      </c>
      <c r="F161" s="2" t="s">
        <v>371</v>
      </c>
      <c r="G161" s="4" t="s">
        <v>52</v>
      </c>
      <c r="H161" s="4">
        <v>160</v>
      </c>
      <c r="I161" s="4">
        <v>130</v>
      </c>
      <c r="J161" s="4">
        <v>140</v>
      </c>
      <c r="K161" s="2" t="s">
        <v>791</v>
      </c>
    </row>
    <row r="162" spans="5:11" x14ac:dyDescent="0.25">
      <c r="E162" s="4" t="s">
        <v>372</v>
      </c>
      <c r="F162" s="2" t="s">
        <v>373</v>
      </c>
      <c r="G162" s="4" t="s">
        <v>52</v>
      </c>
      <c r="H162" s="4">
        <v>60</v>
      </c>
      <c r="I162" s="4">
        <v>50</v>
      </c>
      <c r="J162" s="4">
        <v>60</v>
      </c>
      <c r="K162" s="2" t="s">
        <v>791</v>
      </c>
    </row>
    <row r="163" spans="5:11" x14ac:dyDescent="0.25">
      <c r="E163" s="4" t="s">
        <v>374</v>
      </c>
      <c r="F163" s="2" t="s">
        <v>375</v>
      </c>
      <c r="G163" s="4" t="s">
        <v>75</v>
      </c>
      <c r="H163" s="4">
        <v>40</v>
      </c>
      <c r="I163" s="4">
        <v>35</v>
      </c>
      <c r="J163" s="4">
        <v>40</v>
      </c>
      <c r="K163" s="2" t="s">
        <v>791</v>
      </c>
    </row>
    <row r="164" spans="5:11" x14ac:dyDescent="0.25">
      <c r="E164" s="4" t="s">
        <v>376</v>
      </c>
      <c r="F164" s="2" t="s">
        <v>377</v>
      </c>
      <c r="G164" s="4" t="s">
        <v>52</v>
      </c>
      <c r="H164" s="4">
        <v>50</v>
      </c>
      <c r="I164" s="4">
        <v>30</v>
      </c>
      <c r="J164" s="4">
        <v>100</v>
      </c>
      <c r="K164" s="2" t="s">
        <v>791</v>
      </c>
    </row>
    <row r="165" spans="5:11" x14ac:dyDescent="0.25">
      <c r="E165" s="4" t="s">
        <v>378</v>
      </c>
      <c r="F165" s="2" t="s">
        <v>379</v>
      </c>
      <c r="G165" s="4" t="s">
        <v>52</v>
      </c>
      <c r="H165" s="4">
        <v>25</v>
      </c>
      <c r="I165" s="4">
        <v>25</v>
      </c>
      <c r="J165" s="4">
        <v>40</v>
      </c>
      <c r="K165" s="2" t="s">
        <v>791</v>
      </c>
    </row>
    <row r="166" spans="5:11" x14ac:dyDescent="0.25">
      <c r="E166" s="4" t="s">
        <v>380</v>
      </c>
      <c r="F166" s="2" t="s">
        <v>381</v>
      </c>
      <c r="G166" s="4" t="s">
        <v>52</v>
      </c>
      <c r="H166" s="4">
        <v>3</v>
      </c>
      <c r="I166" s="4">
        <v>3</v>
      </c>
      <c r="J166" s="4">
        <v>15</v>
      </c>
      <c r="K166" s="2" t="s">
        <v>791</v>
      </c>
    </row>
    <row r="167" spans="5:11" x14ac:dyDescent="0.25">
      <c r="E167" s="4" t="s">
        <v>382</v>
      </c>
      <c r="F167" s="2" t="s">
        <v>383</v>
      </c>
      <c r="G167" s="4" t="s">
        <v>52</v>
      </c>
      <c r="H167" s="4">
        <v>40</v>
      </c>
      <c r="I167" s="4">
        <v>45</v>
      </c>
      <c r="J167" s="4">
        <v>50</v>
      </c>
      <c r="K167" s="2" t="s">
        <v>791</v>
      </c>
    </row>
    <row r="168" spans="5:11" x14ac:dyDescent="0.25">
      <c r="E168" s="4" t="s">
        <v>384</v>
      </c>
      <c r="F168" s="2" t="s">
        <v>385</v>
      </c>
      <c r="G168" s="4" t="s">
        <v>52</v>
      </c>
      <c r="H168" s="4">
        <v>4000</v>
      </c>
      <c r="I168" s="4">
        <v>450</v>
      </c>
      <c r="J168" s="4">
        <v>3000</v>
      </c>
      <c r="K168" s="2" t="s">
        <v>791</v>
      </c>
    </row>
    <row r="169" spans="5:11" x14ac:dyDescent="0.25">
      <c r="E169" s="4" t="s">
        <v>386</v>
      </c>
      <c r="F169" s="2" t="s">
        <v>387</v>
      </c>
      <c r="G169" s="4" t="s">
        <v>52</v>
      </c>
      <c r="H169" s="4">
        <v>600</v>
      </c>
      <c r="I169" s="4">
        <v>350</v>
      </c>
      <c r="J169" s="4">
        <v>1500</v>
      </c>
      <c r="K169" s="2" t="s">
        <v>791</v>
      </c>
    </row>
    <row r="170" spans="5:11" x14ac:dyDescent="0.25">
      <c r="E170" s="4" t="s">
        <v>388</v>
      </c>
      <c r="F170" s="2" t="s">
        <v>389</v>
      </c>
      <c r="G170" s="4" t="s">
        <v>52</v>
      </c>
      <c r="H170" s="4">
        <v>15</v>
      </c>
      <c r="I170" s="4">
        <v>18</v>
      </c>
      <c r="J170" s="4">
        <v>20</v>
      </c>
      <c r="K170" s="2" t="s">
        <v>791</v>
      </c>
    </row>
    <row r="171" spans="5:11" x14ac:dyDescent="0.25">
      <c r="E171" s="4" t="s">
        <v>390</v>
      </c>
      <c r="F171" s="2" t="s">
        <v>391</v>
      </c>
      <c r="G171" s="4" t="s">
        <v>392</v>
      </c>
      <c r="H171" s="4">
        <v>120</v>
      </c>
      <c r="I171" s="4">
        <v>145</v>
      </c>
      <c r="J171" s="4">
        <v>150</v>
      </c>
      <c r="K171" s="2" t="s">
        <v>791</v>
      </c>
    </row>
    <row r="172" spans="5:11" x14ac:dyDescent="0.25">
      <c r="E172" s="4" t="s">
        <v>393</v>
      </c>
      <c r="F172" s="2" t="s">
        <v>394</v>
      </c>
      <c r="G172" s="4" t="s">
        <v>392</v>
      </c>
      <c r="H172" s="4">
        <v>220</v>
      </c>
      <c r="I172" s="4">
        <v>260</v>
      </c>
      <c r="J172" s="4">
        <v>260</v>
      </c>
      <c r="K172" s="2" t="s">
        <v>791</v>
      </c>
    </row>
    <row r="173" spans="5:11" x14ac:dyDescent="0.25">
      <c r="E173" s="4" t="s">
        <v>395</v>
      </c>
      <c r="F173" s="2" t="s">
        <v>396</v>
      </c>
      <c r="G173" s="4" t="s">
        <v>52</v>
      </c>
      <c r="H173" s="4">
        <v>40</v>
      </c>
      <c r="I173" s="4">
        <v>15</v>
      </c>
      <c r="J173" s="4">
        <v>20</v>
      </c>
      <c r="K173" s="9" t="s">
        <v>791</v>
      </c>
    </row>
    <row r="174" spans="5:11" x14ac:dyDescent="0.25">
      <c r="E174" s="4" t="s">
        <v>397</v>
      </c>
      <c r="F174" s="2" t="s">
        <v>398</v>
      </c>
      <c r="G174" s="4" t="s">
        <v>52</v>
      </c>
      <c r="H174" s="4">
        <v>20</v>
      </c>
      <c r="I174" s="4">
        <v>28</v>
      </c>
      <c r="J174" s="4">
        <v>30</v>
      </c>
      <c r="K174" s="9" t="s">
        <v>791</v>
      </c>
    </row>
    <row r="175" spans="5:11" x14ac:dyDescent="0.25">
      <c r="E175" s="4" t="s">
        <v>399</v>
      </c>
      <c r="F175" s="2" t="s">
        <v>400</v>
      </c>
      <c r="G175" s="4" t="s">
        <v>52</v>
      </c>
      <c r="H175" s="4">
        <v>28</v>
      </c>
      <c r="I175" s="4">
        <v>38</v>
      </c>
      <c r="J175" s="4">
        <v>35</v>
      </c>
      <c r="K175" s="9" t="s">
        <v>791</v>
      </c>
    </row>
    <row r="176" spans="5:11" x14ac:dyDescent="0.25">
      <c r="E176" s="4" t="s">
        <v>401</v>
      </c>
      <c r="F176" s="2" t="s">
        <v>402</v>
      </c>
      <c r="G176" s="4" t="s">
        <v>52</v>
      </c>
      <c r="H176" s="4">
        <v>40</v>
      </c>
      <c r="I176" s="4">
        <v>42</v>
      </c>
      <c r="J176" s="4">
        <v>35</v>
      </c>
      <c r="K176" s="9" t="s">
        <v>791</v>
      </c>
    </row>
    <row r="177" spans="5:11" x14ac:dyDescent="0.25">
      <c r="E177" s="4" t="s">
        <v>403</v>
      </c>
      <c r="F177" s="2" t="s">
        <v>404</v>
      </c>
      <c r="G177" s="4" t="s">
        <v>52</v>
      </c>
      <c r="H177" s="4">
        <v>4</v>
      </c>
      <c r="I177" s="4">
        <v>1.5</v>
      </c>
      <c r="J177" s="4">
        <v>8</v>
      </c>
      <c r="K177" s="9" t="s">
        <v>791</v>
      </c>
    </row>
    <row r="178" spans="5:11" x14ac:dyDescent="0.25">
      <c r="E178" s="4" t="s">
        <v>405</v>
      </c>
      <c r="F178" s="2" t="s">
        <v>406</v>
      </c>
      <c r="G178" s="4" t="s">
        <v>52</v>
      </c>
      <c r="H178" s="4">
        <v>28</v>
      </c>
      <c r="I178" s="4">
        <v>15</v>
      </c>
      <c r="J178" s="4">
        <v>25</v>
      </c>
      <c r="K178" s="9" t="s">
        <v>791</v>
      </c>
    </row>
    <row r="179" spans="5:11" x14ac:dyDescent="0.25">
      <c r="E179" s="4" t="s">
        <v>407</v>
      </c>
      <c r="F179" s="2" t="s">
        <v>408</v>
      </c>
      <c r="G179" s="4" t="s">
        <v>52</v>
      </c>
      <c r="H179" s="4">
        <v>140</v>
      </c>
      <c r="I179" s="4">
        <v>135</v>
      </c>
      <c r="J179" s="4">
        <v>160</v>
      </c>
      <c r="K179" s="2" t="s">
        <v>787</v>
      </c>
    </row>
    <row r="180" spans="5:11" x14ac:dyDescent="0.25">
      <c r="E180" s="4" t="s">
        <v>409</v>
      </c>
      <c r="F180" s="2" t="s">
        <v>410</v>
      </c>
      <c r="G180" s="4" t="s">
        <v>75</v>
      </c>
      <c r="H180" s="4">
        <v>80</v>
      </c>
      <c r="I180" s="4">
        <v>95</v>
      </c>
      <c r="J180" s="4">
        <v>140</v>
      </c>
      <c r="K180" s="9" t="s">
        <v>790</v>
      </c>
    </row>
    <row r="181" spans="5:11" x14ac:dyDescent="0.25">
      <c r="E181" s="4" t="s">
        <v>411</v>
      </c>
      <c r="F181" s="2" t="s">
        <v>412</v>
      </c>
      <c r="G181" s="4" t="s">
        <v>52</v>
      </c>
      <c r="H181" s="4">
        <v>5000</v>
      </c>
      <c r="I181" s="4">
        <v>2500</v>
      </c>
      <c r="J181" s="4">
        <v>6500</v>
      </c>
      <c r="K181" s="2" t="s">
        <v>785</v>
      </c>
    </row>
    <row r="182" spans="5:11" x14ac:dyDescent="0.25">
      <c r="E182" s="4" t="s">
        <v>413</v>
      </c>
      <c r="F182" s="2" t="s">
        <v>414</v>
      </c>
      <c r="G182" s="4" t="s">
        <v>52</v>
      </c>
      <c r="H182" s="4">
        <v>2500</v>
      </c>
      <c r="I182" s="4">
        <v>1200</v>
      </c>
      <c r="J182" s="4">
        <v>3000</v>
      </c>
      <c r="K182" s="2" t="s">
        <v>785</v>
      </c>
    </row>
    <row r="183" spans="5:11" x14ac:dyDescent="0.25">
      <c r="E183" s="4" t="s">
        <v>415</v>
      </c>
      <c r="F183" s="2" t="s">
        <v>416</v>
      </c>
      <c r="G183" s="4" t="s">
        <v>52</v>
      </c>
      <c r="H183" s="4">
        <v>110</v>
      </c>
      <c r="I183" s="4">
        <v>220</v>
      </c>
      <c r="J183" s="4">
        <v>120</v>
      </c>
      <c r="K183" s="2" t="s">
        <v>792</v>
      </c>
    </row>
    <row r="184" spans="5:11" x14ac:dyDescent="0.25">
      <c r="E184" s="4" t="s">
        <v>417</v>
      </c>
      <c r="F184" s="2" t="s">
        <v>418</v>
      </c>
      <c r="G184" s="4" t="s">
        <v>52</v>
      </c>
      <c r="H184" s="4">
        <v>110</v>
      </c>
      <c r="I184" s="4">
        <v>220</v>
      </c>
      <c r="J184" s="4">
        <v>100</v>
      </c>
      <c r="K184" s="2" t="s">
        <v>792</v>
      </c>
    </row>
    <row r="185" spans="5:11" x14ac:dyDescent="0.25">
      <c r="E185" s="4" t="s">
        <v>419</v>
      </c>
      <c r="F185" s="2" t="s">
        <v>420</v>
      </c>
      <c r="G185" s="4" t="s">
        <v>52</v>
      </c>
      <c r="H185" s="4">
        <v>2600</v>
      </c>
      <c r="I185" s="4">
        <v>2000</v>
      </c>
      <c r="J185" s="4">
        <v>2000</v>
      </c>
      <c r="K185" s="9" t="s">
        <v>785</v>
      </c>
    </row>
    <row r="186" spans="5:11" x14ac:dyDescent="0.25">
      <c r="E186" s="4" t="s">
        <v>421</v>
      </c>
      <c r="F186" s="2" t="s">
        <v>422</v>
      </c>
      <c r="G186" s="4" t="s">
        <v>52</v>
      </c>
      <c r="H186" s="4">
        <v>3000</v>
      </c>
      <c r="I186" s="4">
        <v>1900</v>
      </c>
      <c r="J186" s="4">
        <v>1800</v>
      </c>
      <c r="K186" s="9" t="s">
        <v>785</v>
      </c>
    </row>
    <row r="187" spans="5:11" x14ac:dyDescent="0.25">
      <c r="E187" s="4" t="s">
        <v>423</v>
      </c>
      <c r="F187" s="2" t="s">
        <v>424</v>
      </c>
      <c r="G187" s="4" t="s">
        <v>52</v>
      </c>
      <c r="H187" s="4">
        <v>600</v>
      </c>
      <c r="I187" s="4">
        <v>500</v>
      </c>
      <c r="J187" s="4">
        <v>450</v>
      </c>
      <c r="K187" s="2" t="s">
        <v>792</v>
      </c>
    </row>
    <row r="188" spans="5:11" x14ac:dyDescent="0.25">
      <c r="E188" s="4" t="s">
        <v>425</v>
      </c>
      <c r="F188" s="2" t="s">
        <v>426</v>
      </c>
      <c r="G188" s="4" t="s">
        <v>52</v>
      </c>
      <c r="H188" s="4">
        <v>500</v>
      </c>
      <c r="I188" s="4">
        <v>350</v>
      </c>
      <c r="J188" s="4">
        <v>350</v>
      </c>
      <c r="K188" s="9" t="s">
        <v>785</v>
      </c>
    </row>
    <row r="189" spans="5:11" x14ac:dyDescent="0.25">
      <c r="E189" s="4" t="s">
        <v>427</v>
      </c>
      <c r="F189" s="2" t="s">
        <v>428</v>
      </c>
      <c r="G189" s="4" t="s">
        <v>75</v>
      </c>
      <c r="H189" s="4">
        <v>280</v>
      </c>
      <c r="I189" s="4">
        <v>180</v>
      </c>
      <c r="J189" s="4">
        <v>300</v>
      </c>
      <c r="K189" s="8" t="s">
        <v>787</v>
      </c>
    </row>
    <row r="190" spans="5:11" x14ac:dyDescent="0.25">
      <c r="E190" s="4" t="s">
        <v>429</v>
      </c>
      <c r="F190" s="2" t="s">
        <v>430</v>
      </c>
      <c r="G190" s="4" t="s">
        <v>52</v>
      </c>
      <c r="H190" s="4">
        <v>12</v>
      </c>
      <c r="I190" s="4">
        <v>5</v>
      </c>
      <c r="J190" s="4">
        <v>8</v>
      </c>
      <c r="K190" s="9" t="s">
        <v>785</v>
      </c>
    </row>
    <row r="191" spans="5:11" x14ac:dyDescent="0.25">
      <c r="E191" s="4" t="s">
        <v>431</v>
      </c>
      <c r="F191" s="2" t="s">
        <v>432</v>
      </c>
      <c r="G191" s="4" t="s">
        <v>52</v>
      </c>
      <c r="H191" s="4">
        <v>200</v>
      </c>
      <c r="I191" s="4">
        <v>110</v>
      </c>
      <c r="J191" s="4">
        <v>155</v>
      </c>
      <c r="K191" s="2" t="s">
        <v>782</v>
      </c>
    </row>
    <row r="192" spans="5:11" x14ac:dyDescent="0.25">
      <c r="E192" s="4" t="s">
        <v>433</v>
      </c>
      <c r="F192" s="2" t="s">
        <v>434</v>
      </c>
      <c r="G192" s="4" t="s">
        <v>52</v>
      </c>
      <c r="H192" s="4">
        <v>105</v>
      </c>
      <c r="I192" s="4">
        <v>80</v>
      </c>
      <c r="J192" s="4">
        <v>85</v>
      </c>
      <c r="K192" s="2" t="s">
        <v>782</v>
      </c>
    </row>
    <row r="193" spans="5:11" x14ac:dyDescent="0.25">
      <c r="E193" s="4" t="s">
        <v>435</v>
      </c>
      <c r="F193" s="2" t="s">
        <v>436</v>
      </c>
      <c r="G193" s="4" t="s">
        <v>52</v>
      </c>
      <c r="H193" s="4">
        <v>120</v>
      </c>
      <c r="I193" s="4">
        <v>90</v>
      </c>
      <c r="J193" s="4">
        <v>95</v>
      </c>
      <c r="K193" s="2" t="s">
        <v>782</v>
      </c>
    </row>
    <row r="194" spans="5:11" x14ac:dyDescent="0.25">
      <c r="E194" s="4" t="s">
        <v>437</v>
      </c>
      <c r="F194" s="2" t="s">
        <v>438</v>
      </c>
      <c r="G194" s="4" t="s">
        <v>52</v>
      </c>
      <c r="H194" s="4">
        <v>145</v>
      </c>
      <c r="I194" s="4">
        <v>100</v>
      </c>
      <c r="J194" s="4">
        <v>110</v>
      </c>
      <c r="K194" s="2" t="s">
        <v>782</v>
      </c>
    </row>
    <row r="195" spans="5:11" x14ac:dyDescent="0.25">
      <c r="E195" s="4" t="s">
        <v>439</v>
      </c>
      <c r="F195" s="2" t="s">
        <v>440</v>
      </c>
      <c r="G195" s="4" t="s">
        <v>52</v>
      </c>
      <c r="H195" s="4">
        <v>85</v>
      </c>
      <c r="I195" s="4">
        <v>70</v>
      </c>
      <c r="J195" s="4">
        <v>75</v>
      </c>
      <c r="K195" s="2" t="s">
        <v>782</v>
      </c>
    </row>
    <row r="196" spans="5:11" x14ac:dyDescent="0.25">
      <c r="E196" s="4" t="s">
        <v>441</v>
      </c>
      <c r="F196" s="2" t="s">
        <v>442</v>
      </c>
      <c r="G196" s="4" t="s">
        <v>52</v>
      </c>
      <c r="H196" s="4">
        <v>120</v>
      </c>
      <c r="I196" s="4">
        <v>160</v>
      </c>
      <c r="J196" s="4">
        <v>135</v>
      </c>
      <c r="K196" s="2" t="s">
        <v>782</v>
      </c>
    </row>
    <row r="197" spans="5:11" x14ac:dyDescent="0.25">
      <c r="E197" s="4" t="s">
        <v>443</v>
      </c>
      <c r="F197" s="2" t="s">
        <v>444</v>
      </c>
      <c r="G197" s="4" t="s">
        <v>52</v>
      </c>
      <c r="H197" s="4">
        <v>80</v>
      </c>
      <c r="I197" s="4">
        <v>80</v>
      </c>
      <c r="J197" s="4">
        <v>80</v>
      </c>
      <c r="K197" s="2" t="s">
        <v>782</v>
      </c>
    </row>
    <row r="198" spans="5:11" x14ac:dyDescent="0.25">
      <c r="E198" s="4" t="s">
        <v>445</v>
      </c>
      <c r="F198" s="2" t="s">
        <v>446</v>
      </c>
      <c r="G198" s="4" t="s">
        <v>52</v>
      </c>
      <c r="H198" s="4">
        <v>900</v>
      </c>
      <c r="I198" s="4">
        <v>680</v>
      </c>
      <c r="J198" s="4">
        <v>630</v>
      </c>
      <c r="K198" s="2" t="s">
        <v>782</v>
      </c>
    </row>
    <row r="199" spans="5:11" x14ac:dyDescent="0.25">
      <c r="E199" s="4" t="s">
        <v>447</v>
      </c>
      <c r="F199" s="2" t="s">
        <v>448</v>
      </c>
      <c r="G199" s="4" t="s">
        <v>52</v>
      </c>
      <c r="H199" s="4">
        <v>150</v>
      </c>
      <c r="I199" s="4">
        <v>200</v>
      </c>
      <c r="J199" s="4">
        <v>190</v>
      </c>
      <c r="K199" s="2" t="s">
        <v>782</v>
      </c>
    </row>
    <row r="200" spans="5:11" x14ac:dyDescent="0.25">
      <c r="E200" s="4" t="s">
        <v>449</v>
      </c>
      <c r="F200" s="2" t="s">
        <v>450</v>
      </c>
      <c r="G200" s="4" t="s">
        <v>52</v>
      </c>
      <c r="H200" s="4">
        <v>100</v>
      </c>
      <c r="I200" s="4">
        <v>90</v>
      </c>
      <c r="J200" s="4">
        <v>90</v>
      </c>
      <c r="K200" s="2" t="s">
        <v>782</v>
      </c>
    </row>
    <row r="201" spans="5:11" x14ac:dyDescent="0.25">
      <c r="E201" s="4" t="s">
        <v>451</v>
      </c>
      <c r="F201" s="2" t="s">
        <v>452</v>
      </c>
      <c r="G201" s="4" t="s">
        <v>52</v>
      </c>
      <c r="H201" s="4">
        <v>200</v>
      </c>
      <c r="I201" s="4">
        <v>250</v>
      </c>
      <c r="J201" s="4">
        <v>270</v>
      </c>
      <c r="K201" s="2" t="s">
        <v>782</v>
      </c>
    </row>
    <row r="202" spans="5:11" x14ac:dyDescent="0.25">
      <c r="E202" s="4" t="s">
        <v>453</v>
      </c>
      <c r="F202" s="2" t="s">
        <v>454</v>
      </c>
      <c r="G202" s="4" t="s">
        <v>52</v>
      </c>
      <c r="H202" s="4">
        <v>110</v>
      </c>
      <c r="I202" s="4">
        <v>120</v>
      </c>
      <c r="J202" s="4">
        <v>95</v>
      </c>
      <c r="K202" s="2" t="s">
        <v>782</v>
      </c>
    </row>
    <row r="203" spans="5:11" x14ac:dyDescent="0.25">
      <c r="E203" s="4" t="s">
        <v>455</v>
      </c>
      <c r="F203" s="2" t="s">
        <v>456</v>
      </c>
      <c r="G203" s="4" t="s">
        <v>52</v>
      </c>
      <c r="H203" s="4">
        <v>400</v>
      </c>
      <c r="I203" s="4">
        <v>300</v>
      </c>
      <c r="J203" s="4">
        <v>340</v>
      </c>
      <c r="K203" s="2" t="s">
        <v>782</v>
      </c>
    </row>
    <row r="204" spans="5:11" x14ac:dyDescent="0.25">
      <c r="E204" s="4" t="s">
        <v>457</v>
      </c>
      <c r="F204" s="2" t="s">
        <v>458</v>
      </c>
      <c r="G204" s="4" t="s">
        <v>52</v>
      </c>
      <c r="H204" s="4">
        <v>600</v>
      </c>
      <c r="I204" s="4">
        <v>450</v>
      </c>
      <c r="J204" s="4">
        <v>400</v>
      </c>
      <c r="K204" s="2" t="s">
        <v>782</v>
      </c>
    </row>
    <row r="205" spans="5:11" x14ac:dyDescent="0.25">
      <c r="E205" s="4" t="s">
        <v>459</v>
      </c>
      <c r="F205" s="2" t="s">
        <v>460</v>
      </c>
      <c r="G205" s="4" t="s">
        <v>52</v>
      </c>
      <c r="H205" s="4">
        <v>70</v>
      </c>
      <c r="I205" s="4">
        <v>55</v>
      </c>
      <c r="J205" s="4">
        <v>70</v>
      </c>
      <c r="K205" s="2" t="s">
        <v>782</v>
      </c>
    </row>
    <row r="206" spans="5:11" x14ac:dyDescent="0.25">
      <c r="E206" s="4" t="s">
        <v>461</v>
      </c>
      <c r="F206" s="2" t="s">
        <v>462</v>
      </c>
      <c r="G206" s="4" t="s">
        <v>6</v>
      </c>
      <c r="H206" s="4">
        <v>1000</v>
      </c>
      <c r="I206" s="4">
        <v>900</v>
      </c>
      <c r="J206" s="4">
        <v>800</v>
      </c>
      <c r="K206" s="9" t="s">
        <v>785</v>
      </c>
    </row>
    <row r="207" spans="5:11" x14ac:dyDescent="0.25">
      <c r="E207" s="4" t="s">
        <v>463</v>
      </c>
      <c r="F207" s="2" t="s">
        <v>464</v>
      </c>
      <c r="G207" s="4" t="s">
        <v>253</v>
      </c>
      <c r="H207" s="4">
        <v>6</v>
      </c>
      <c r="I207" s="4">
        <v>2</v>
      </c>
      <c r="J207" s="4">
        <v>15</v>
      </c>
      <c r="K207" s="2" t="s">
        <v>792</v>
      </c>
    </row>
    <row r="208" spans="5:11" x14ac:dyDescent="0.25">
      <c r="E208" s="4" t="s">
        <v>465</v>
      </c>
      <c r="F208" s="2" t="s">
        <v>466</v>
      </c>
      <c r="G208" s="4" t="s">
        <v>52</v>
      </c>
      <c r="H208" s="4">
        <v>12</v>
      </c>
      <c r="I208" s="4">
        <v>10</v>
      </c>
      <c r="J208" s="4">
        <v>10</v>
      </c>
      <c r="K208" s="2" t="s">
        <v>785</v>
      </c>
    </row>
    <row r="209" spans="5:11" x14ac:dyDescent="0.25">
      <c r="E209" s="4" t="s">
        <v>467</v>
      </c>
      <c r="F209" s="2" t="s">
        <v>468</v>
      </c>
      <c r="G209" s="4" t="s">
        <v>52</v>
      </c>
      <c r="H209" s="4">
        <v>250</v>
      </c>
      <c r="I209" s="4">
        <v>400</v>
      </c>
      <c r="J209" s="4">
        <v>300</v>
      </c>
      <c r="K209" s="2" t="s">
        <v>789</v>
      </c>
    </row>
    <row r="210" spans="5:11" x14ac:dyDescent="0.25">
      <c r="E210" s="4" t="s">
        <v>469</v>
      </c>
      <c r="F210" s="2" t="s">
        <v>470</v>
      </c>
      <c r="G210" s="4" t="s">
        <v>52</v>
      </c>
      <c r="H210" s="4">
        <v>300</v>
      </c>
      <c r="I210" s="4">
        <v>550</v>
      </c>
      <c r="J210" s="4">
        <v>400</v>
      </c>
      <c r="K210" s="2" t="s">
        <v>789</v>
      </c>
    </row>
    <row r="211" spans="5:11" x14ac:dyDescent="0.25">
      <c r="E211" s="4" t="s">
        <v>471</v>
      </c>
      <c r="F211" s="2" t="s">
        <v>472</v>
      </c>
      <c r="G211" s="4" t="s">
        <v>52</v>
      </c>
      <c r="H211" s="4">
        <v>250</v>
      </c>
      <c r="I211" s="4">
        <v>420</v>
      </c>
      <c r="J211" s="4">
        <v>400</v>
      </c>
      <c r="K211" s="2" t="s">
        <v>789</v>
      </c>
    </row>
    <row r="212" spans="5:11" x14ac:dyDescent="0.25">
      <c r="E212" s="4" t="s">
        <v>473</v>
      </c>
      <c r="F212" s="2" t="s">
        <v>474</v>
      </c>
      <c r="G212" s="4" t="s">
        <v>52</v>
      </c>
      <c r="H212" s="4">
        <v>200</v>
      </c>
      <c r="I212" s="4">
        <v>350</v>
      </c>
      <c r="J212" s="4">
        <v>350</v>
      </c>
      <c r="K212" s="2" t="s">
        <v>789</v>
      </c>
    </row>
    <row r="213" spans="5:11" x14ac:dyDescent="0.25">
      <c r="E213" s="4" t="s">
        <v>475</v>
      </c>
      <c r="F213" s="2" t="s">
        <v>476</v>
      </c>
      <c r="G213" s="4" t="s">
        <v>52</v>
      </c>
      <c r="H213" s="4">
        <v>140</v>
      </c>
      <c r="I213" s="4">
        <v>100</v>
      </c>
      <c r="J213" s="4">
        <v>130</v>
      </c>
      <c r="K213" s="2" t="s">
        <v>781</v>
      </c>
    </row>
    <row r="214" spans="5:11" x14ac:dyDescent="0.25">
      <c r="E214" s="4" t="s">
        <v>477</v>
      </c>
      <c r="F214" s="2" t="s">
        <v>478</v>
      </c>
      <c r="G214" s="4" t="s">
        <v>52</v>
      </c>
      <c r="H214" s="4">
        <v>100</v>
      </c>
      <c r="I214" s="4">
        <v>90</v>
      </c>
      <c r="J214" s="4">
        <v>120</v>
      </c>
      <c r="K214" s="2" t="s">
        <v>781</v>
      </c>
    </row>
    <row r="215" spans="5:11" x14ac:dyDescent="0.25">
      <c r="E215" s="4" t="s">
        <v>479</v>
      </c>
      <c r="F215" s="2" t="s">
        <v>480</v>
      </c>
      <c r="G215" s="4" t="s">
        <v>52</v>
      </c>
      <c r="H215" s="4">
        <v>150</v>
      </c>
      <c r="I215" s="4">
        <v>150</v>
      </c>
      <c r="J215" s="4">
        <v>150</v>
      </c>
      <c r="K215" s="2" t="s">
        <v>781</v>
      </c>
    </row>
    <row r="216" spans="5:11" x14ac:dyDescent="0.25">
      <c r="E216" s="4" t="s">
        <v>481</v>
      </c>
      <c r="F216" s="2" t="s">
        <v>482</v>
      </c>
      <c r="G216" s="4" t="s">
        <v>52</v>
      </c>
      <c r="H216" s="4">
        <v>175</v>
      </c>
      <c r="I216" s="4">
        <v>210</v>
      </c>
      <c r="J216" s="4">
        <v>220</v>
      </c>
      <c r="K216" s="2" t="s">
        <v>781</v>
      </c>
    </row>
    <row r="217" spans="5:11" x14ac:dyDescent="0.25">
      <c r="E217" s="4" t="s">
        <v>483</v>
      </c>
      <c r="F217" s="2" t="s">
        <v>484</v>
      </c>
      <c r="G217" s="4" t="s">
        <v>52</v>
      </c>
      <c r="H217" s="4">
        <v>100</v>
      </c>
      <c r="I217" s="4">
        <v>80</v>
      </c>
      <c r="J217" s="4">
        <v>100</v>
      </c>
      <c r="K217" s="2" t="s">
        <v>781</v>
      </c>
    </row>
    <row r="218" spans="5:11" x14ac:dyDescent="0.25">
      <c r="E218" s="4" t="s">
        <v>485</v>
      </c>
      <c r="F218" s="2" t="s">
        <v>486</v>
      </c>
      <c r="G218" s="4" t="s">
        <v>52</v>
      </c>
      <c r="H218" s="4">
        <v>120</v>
      </c>
      <c r="I218" s="4">
        <v>120</v>
      </c>
      <c r="J218" s="4">
        <v>100</v>
      </c>
      <c r="K218" s="2" t="s">
        <v>781</v>
      </c>
    </row>
    <row r="219" spans="5:11" x14ac:dyDescent="0.25">
      <c r="E219" s="4" t="s">
        <v>487</v>
      </c>
      <c r="F219" s="2" t="s">
        <v>488</v>
      </c>
      <c r="G219" s="4" t="s">
        <v>52</v>
      </c>
      <c r="H219" s="4">
        <v>50</v>
      </c>
      <c r="I219" s="4">
        <v>220</v>
      </c>
      <c r="J219" s="4">
        <v>70</v>
      </c>
      <c r="K219" s="2" t="s">
        <v>786</v>
      </c>
    </row>
    <row r="220" spans="5:11" x14ac:dyDescent="0.25">
      <c r="E220" s="4" t="s">
        <v>489</v>
      </c>
      <c r="F220" s="2" t="s">
        <v>490</v>
      </c>
      <c r="G220" s="4" t="s">
        <v>52</v>
      </c>
      <c r="H220" s="4">
        <v>140</v>
      </c>
      <c r="I220" s="4">
        <v>140</v>
      </c>
      <c r="J220" s="4">
        <v>100</v>
      </c>
      <c r="K220" s="2" t="s">
        <v>789</v>
      </c>
    </row>
    <row r="221" spans="5:11" x14ac:dyDescent="0.25">
      <c r="E221" s="4" t="s">
        <v>491</v>
      </c>
      <c r="F221" s="2" t="s">
        <v>492</v>
      </c>
      <c r="G221" s="4" t="s">
        <v>52</v>
      </c>
      <c r="H221" s="4">
        <v>120</v>
      </c>
      <c r="I221" s="4">
        <v>90</v>
      </c>
      <c r="J221" s="4">
        <v>120</v>
      </c>
      <c r="K221" s="2" t="s">
        <v>781</v>
      </c>
    </row>
    <row r="222" spans="5:11" x14ac:dyDescent="0.25">
      <c r="E222" s="4" t="s">
        <v>493</v>
      </c>
      <c r="F222" s="2" t="s">
        <v>494</v>
      </c>
      <c r="G222" s="4" t="s">
        <v>52</v>
      </c>
      <c r="H222" s="4">
        <v>150</v>
      </c>
      <c r="I222" s="4">
        <v>110</v>
      </c>
      <c r="J222" s="4">
        <v>150</v>
      </c>
      <c r="K222" s="2" t="s">
        <v>781</v>
      </c>
    </row>
    <row r="223" spans="5:11" x14ac:dyDescent="0.25">
      <c r="E223" s="4" t="s">
        <v>495</v>
      </c>
      <c r="F223" s="2" t="s">
        <v>496</v>
      </c>
      <c r="G223" s="4" t="s">
        <v>52</v>
      </c>
      <c r="H223" s="4">
        <v>180</v>
      </c>
      <c r="I223" s="4">
        <v>120</v>
      </c>
      <c r="J223" s="4">
        <v>250</v>
      </c>
      <c r="K223" s="2" t="s">
        <v>781</v>
      </c>
    </row>
    <row r="224" spans="5:11" x14ac:dyDescent="0.25">
      <c r="E224" s="4" t="s">
        <v>497</v>
      </c>
      <c r="F224" s="2" t="s">
        <v>498</v>
      </c>
      <c r="G224" s="4" t="s">
        <v>52</v>
      </c>
      <c r="H224" s="4">
        <v>220</v>
      </c>
      <c r="I224" s="4">
        <v>200</v>
      </c>
      <c r="J224" s="4">
        <v>260</v>
      </c>
      <c r="K224" s="2" t="s">
        <v>781</v>
      </c>
    </row>
    <row r="225" spans="5:11" x14ac:dyDescent="0.25">
      <c r="E225" s="4" t="s">
        <v>499</v>
      </c>
      <c r="F225" s="2" t="s">
        <v>500</v>
      </c>
      <c r="G225" s="4" t="s">
        <v>49</v>
      </c>
      <c r="H225" s="4">
        <v>70</v>
      </c>
      <c r="I225" s="4">
        <v>120</v>
      </c>
      <c r="J225" s="4">
        <v>120</v>
      </c>
      <c r="K225" s="9" t="s">
        <v>790</v>
      </c>
    </row>
    <row r="226" spans="5:11" x14ac:dyDescent="0.25">
      <c r="E226" s="4" t="s">
        <v>501</v>
      </c>
      <c r="F226" s="2" t="s">
        <v>502</v>
      </c>
      <c r="G226" s="4" t="s">
        <v>75</v>
      </c>
      <c r="H226" s="4">
        <v>25</v>
      </c>
      <c r="I226" s="4">
        <v>25</v>
      </c>
      <c r="J226" s="4">
        <v>30</v>
      </c>
      <c r="K226" s="9" t="s">
        <v>790</v>
      </c>
    </row>
    <row r="227" spans="5:11" x14ac:dyDescent="0.25">
      <c r="E227" s="4" t="s">
        <v>503</v>
      </c>
      <c r="F227" s="2" t="s">
        <v>504</v>
      </c>
      <c r="G227" s="4" t="s">
        <v>52</v>
      </c>
      <c r="H227" s="4">
        <v>28</v>
      </c>
      <c r="I227" s="4">
        <v>17</v>
      </c>
      <c r="J227" s="4">
        <v>25</v>
      </c>
      <c r="K227" s="9" t="s">
        <v>793</v>
      </c>
    </row>
    <row r="228" spans="5:11" x14ac:dyDescent="0.25">
      <c r="E228" s="4" t="s">
        <v>505</v>
      </c>
      <c r="F228" s="2" t="s">
        <v>506</v>
      </c>
      <c r="G228" s="4" t="s">
        <v>52</v>
      </c>
      <c r="H228" s="4">
        <v>30</v>
      </c>
      <c r="I228" s="4">
        <v>90</v>
      </c>
      <c r="J228" s="4">
        <v>60</v>
      </c>
      <c r="K228" s="2" t="s">
        <v>789</v>
      </c>
    </row>
    <row r="229" spans="5:11" x14ac:dyDescent="0.25">
      <c r="E229" s="4" t="s">
        <v>507</v>
      </c>
      <c r="F229" s="2" t="s">
        <v>508</v>
      </c>
      <c r="G229" s="4" t="s">
        <v>52</v>
      </c>
      <c r="H229" s="4">
        <v>80</v>
      </c>
      <c r="I229" s="4">
        <v>120</v>
      </c>
      <c r="J229" s="4">
        <v>80</v>
      </c>
      <c r="K229" s="2" t="s">
        <v>789</v>
      </c>
    </row>
    <row r="230" spans="5:11" x14ac:dyDescent="0.25">
      <c r="E230" s="4" t="s">
        <v>509</v>
      </c>
      <c r="F230" s="2" t="s">
        <v>510</v>
      </c>
      <c r="G230" s="4" t="s">
        <v>52</v>
      </c>
      <c r="H230" s="4">
        <v>40</v>
      </c>
      <c r="I230" s="4">
        <v>15</v>
      </c>
      <c r="J230" s="4">
        <v>25</v>
      </c>
      <c r="K230" s="9" t="s">
        <v>791</v>
      </c>
    </row>
    <row r="231" spans="5:11" x14ac:dyDescent="0.25">
      <c r="E231" s="4" t="s">
        <v>511</v>
      </c>
      <c r="F231" s="2" t="s">
        <v>512</v>
      </c>
      <c r="G231" s="4" t="s">
        <v>52</v>
      </c>
      <c r="H231" s="4">
        <v>50</v>
      </c>
      <c r="I231" s="4">
        <v>25</v>
      </c>
      <c r="J231" s="4">
        <v>50</v>
      </c>
      <c r="K231" s="9" t="s">
        <v>791</v>
      </c>
    </row>
    <row r="232" spans="5:11" x14ac:dyDescent="0.25">
      <c r="E232" s="4" t="s">
        <v>513</v>
      </c>
      <c r="F232" s="2" t="s">
        <v>514</v>
      </c>
      <c r="G232" s="4" t="s">
        <v>253</v>
      </c>
      <c r="H232" s="4">
        <v>20</v>
      </c>
      <c r="I232" s="4">
        <v>20</v>
      </c>
      <c r="J232" s="4">
        <v>18</v>
      </c>
      <c r="K232" s="9" t="s">
        <v>790</v>
      </c>
    </row>
    <row r="233" spans="5:11" x14ac:dyDescent="0.25">
      <c r="E233" s="4" t="s">
        <v>515</v>
      </c>
      <c r="F233" s="2" t="s">
        <v>516</v>
      </c>
      <c r="G233" s="4" t="s">
        <v>253</v>
      </c>
      <c r="H233" s="4">
        <v>50</v>
      </c>
      <c r="I233" s="4">
        <v>60</v>
      </c>
      <c r="J233" s="4">
        <v>30</v>
      </c>
      <c r="K233" s="9" t="s">
        <v>790</v>
      </c>
    </row>
    <row r="234" spans="5:11" x14ac:dyDescent="0.25">
      <c r="E234" s="4" t="s">
        <v>517</v>
      </c>
      <c r="F234" s="2" t="s">
        <v>518</v>
      </c>
      <c r="G234" s="4" t="s">
        <v>253</v>
      </c>
      <c r="H234" s="4">
        <v>22</v>
      </c>
      <c r="I234" s="4">
        <v>25</v>
      </c>
      <c r="J234" s="4">
        <v>22</v>
      </c>
      <c r="K234" s="9" t="s">
        <v>790</v>
      </c>
    </row>
    <row r="235" spans="5:11" x14ac:dyDescent="0.25">
      <c r="E235" s="4" t="s">
        <v>519</v>
      </c>
      <c r="F235" s="2" t="s">
        <v>520</v>
      </c>
      <c r="G235" s="4" t="s">
        <v>52</v>
      </c>
      <c r="H235" s="4">
        <v>300</v>
      </c>
      <c r="I235" s="4">
        <v>250</v>
      </c>
      <c r="J235" s="4">
        <v>200</v>
      </c>
      <c r="K235" s="9" t="s">
        <v>790</v>
      </c>
    </row>
    <row r="236" spans="5:11" x14ac:dyDescent="0.25">
      <c r="E236" s="4" t="s">
        <v>521</v>
      </c>
      <c r="F236" s="2" t="s">
        <v>522</v>
      </c>
      <c r="G236" s="4" t="s">
        <v>52</v>
      </c>
      <c r="H236" s="4">
        <v>200</v>
      </c>
      <c r="I236" s="4">
        <v>200</v>
      </c>
      <c r="J236" s="4">
        <v>130</v>
      </c>
      <c r="K236" s="2" t="s">
        <v>789</v>
      </c>
    </row>
    <row r="237" spans="5:11" x14ac:dyDescent="0.25">
      <c r="E237" s="4" t="s">
        <v>523</v>
      </c>
      <c r="F237" s="2" t="s">
        <v>524</v>
      </c>
      <c r="G237" s="4" t="s">
        <v>52</v>
      </c>
      <c r="H237" s="4">
        <v>100</v>
      </c>
      <c r="I237" s="4">
        <v>120</v>
      </c>
      <c r="J237" s="4">
        <v>70</v>
      </c>
      <c r="K237" s="2" t="s">
        <v>789</v>
      </c>
    </row>
    <row r="238" spans="5:11" x14ac:dyDescent="0.25">
      <c r="E238" s="4" t="s">
        <v>525</v>
      </c>
      <c r="F238" s="2" t="s">
        <v>526</v>
      </c>
      <c r="G238" s="4" t="s">
        <v>52</v>
      </c>
      <c r="H238" s="4">
        <v>20</v>
      </c>
      <c r="I238" s="4">
        <v>20</v>
      </c>
      <c r="J238" s="4">
        <v>25</v>
      </c>
      <c r="K238" s="2" t="s">
        <v>792</v>
      </c>
    </row>
    <row r="239" spans="5:11" x14ac:dyDescent="0.25">
      <c r="E239" s="4" t="s">
        <v>527</v>
      </c>
      <c r="F239" s="2" t="s">
        <v>528</v>
      </c>
      <c r="G239" s="4" t="s">
        <v>52</v>
      </c>
      <c r="H239" s="4">
        <v>28</v>
      </c>
      <c r="I239" s="4">
        <v>25</v>
      </c>
      <c r="J239" s="4">
        <v>25</v>
      </c>
      <c r="K239" s="2" t="s">
        <v>792</v>
      </c>
    </row>
    <row r="240" spans="5:11" x14ac:dyDescent="0.25">
      <c r="E240" s="4" t="s">
        <v>529</v>
      </c>
      <c r="F240" s="2" t="s">
        <v>530</v>
      </c>
      <c r="G240" s="4" t="s">
        <v>52</v>
      </c>
      <c r="H240" s="4">
        <v>25</v>
      </c>
      <c r="I240" s="4">
        <v>20</v>
      </c>
      <c r="J240" s="4">
        <v>25</v>
      </c>
      <c r="K240" s="2" t="s">
        <v>792</v>
      </c>
    </row>
    <row r="241" spans="5:11" x14ac:dyDescent="0.25">
      <c r="E241" s="4" t="s">
        <v>531</v>
      </c>
      <c r="F241" s="2" t="s">
        <v>532</v>
      </c>
      <c r="G241" s="4" t="s">
        <v>75</v>
      </c>
      <c r="H241" s="4">
        <v>7.5</v>
      </c>
      <c r="I241" s="4">
        <v>6</v>
      </c>
      <c r="J241" s="4">
        <v>6.5</v>
      </c>
      <c r="K241" s="9" t="s">
        <v>788</v>
      </c>
    </row>
    <row r="242" spans="5:11" x14ac:dyDescent="0.25">
      <c r="E242" s="4" t="s">
        <v>533</v>
      </c>
      <c r="F242" s="2" t="s">
        <v>534</v>
      </c>
      <c r="G242" s="4" t="s">
        <v>75</v>
      </c>
      <c r="H242" s="4">
        <v>7</v>
      </c>
      <c r="I242" s="4">
        <v>5</v>
      </c>
      <c r="J242" s="4">
        <v>6</v>
      </c>
      <c r="K242" s="9" t="s">
        <v>788</v>
      </c>
    </row>
    <row r="243" spans="5:11" x14ac:dyDescent="0.25">
      <c r="E243" s="4" t="s">
        <v>535</v>
      </c>
      <c r="F243" s="2" t="s">
        <v>536</v>
      </c>
      <c r="G243" s="4" t="s">
        <v>75</v>
      </c>
      <c r="H243" s="4">
        <v>5</v>
      </c>
      <c r="I243" s="4">
        <v>4</v>
      </c>
      <c r="J243" s="4">
        <v>5</v>
      </c>
      <c r="K243" s="9" t="s">
        <v>788</v>
      </c>
    </row>
    <row r="244" spans="5:11" x14ac:dyDescent="0.25">
      <c r="E244" s="4" t="s">
        <v>537</v>
      </c>
      <c r="F244" s="2" t="s">
        <v>538</v>
      </c>
      <c r="G244" s="4" t="s">
        <v>75</v>
      </c>
      <c r="H244" s="4">
        <v>9</v>
      </c>
      <c r="I244" s="4">
        <v>5</v>
      </c>
      <c r="J244" s="4">
        <v>9</v>
      </c>
      <c r="K244" s="9" t="s">
        <v>788</v>
      </c>
    </row>
    <row r="245" spans="5:11" x14ac:dyDescent="0.25">
      <c r="E245" s="4" t="s">
        <v>539</v>
      </c>
      <c r="F245" s="2" t="s">
        <v>540</v>
      </c>
      <c r="G245" s="4" t="s">
        <v>75</v>
      </c>
      <c r="H245" s="4">
        <v>10</v>
      </c>
      <c r="I245" s="4">
        <v>8</v>
      </c>
      <c r="J245" s="4">
        <v>7</v>
      </c>
      <c r="K245" s="2" t="s">
        <v>780</v>
      </c>
    </row>
    <row r="246" spans="5:11" x14ac:dyDescent="0.25">
      <c r="E246" s="4" t="s">
        <v>541</v>
      </c>
      <c r="F246" s="2" t="s">
        <v>542</v>
      </c>
      <c r="G246" s="4" t="s">
        <v>75</v>
      </c>
      <c r="H246" s="4">
        <v>5</v>
      </c>
      <c r="I246" s="4">
        <v>5</v>
      </c>
      <c r="J246" s="4">
        <v>4</v>
      </c>
      <c r="K246" s="2" t="s">
        <v>780</v>
      </c>
    </row>
    <row r="247" spans="5:11" x14ac:dyDescent="0.25">
      <c r="E247" s="4" t="s">
        <v>543</v>
      </c>
      <c r="F247" s="2" t="s">
        <v>544</v>
      </c>
      <c r="G247" s="4" t="s">
        <v>75</v>
      </c>
      <c r="H247" s="4">
        <v>6</v>
      </c>
      <c r="I247" s="4">
        <v>6</v>
      </c>
      <c r="J247" s="4">
        <v>5</v>
      </c>
      <c r="K247" s="2" t="s">
        <v>780</v>
      </c>
    </row>
    <row r="248" spans="5:11" x14ac:dyDescent="0.25">
      <c r="E248" s="4" t="s">
        <v>545</v>
      </c>
      <c r="F248" s="2" t="s">
        <v>546</v>
      </c>
      <c r="G248" s="4" t="s">
        <v>75</v>
      </c>
      <c r="H248" s="4">
        <v>8</v>
      </c>
      <c r="I248" s="4">
        <v>7</v>
      </c>
      <c r="J248" s="4">
        <v>6</v>
      </c>
      <c r="K248" s="2" t="s">
        <v>780</v>
      </c>
    </row>
    <row r="249" spans="5:11" x14ac:dyDescent="0.25">
      <c r="E249" s="4" t="s">
        <v>547</v>
      </c>
      <c r="F249" s="2" t="s">
        <v>548</v>
      </c>
      <c r="G249" s="4" t="s">
        <v>75</v>
      </c>
      <c r="H249" s="4">
        <v>4</v>
      </c>
      <c r="I249" s="4">
        <v>4.5</v>
      </c>
      <c r="J249" s="4">
        <v>4</v>
      </c>
      <c r="K249" s="2" t="s">
        <v>780</v>
      </c>
    </row>
    <row r="250" spans="5:11" x14ac:dyDescent="0.25">
      <c r="E250" s="4" t="s">
        <v>549</v>
      </c>
      <c r="F250" s="2" t="s">
        <v>550</v>
      </c>
      <c r="G250" s="4" t="s">
        <v>75</v>
      </c>
      <c r="H250" s="4">
        <v>7</v>
      </c>
      <c r="I250" s="4">
        <v>5</v>
      </c>
      <c r="J250" s="4">
        <v>5.8</v>
      </c>
      <c r="K250" s="2" t="s">
        <v>780</v>
      </c>
    </row>
    <row r="251" spans="5:11" x14ac:dyDescent="0.25">
      <c r="E251" s="4" t="s">
        <v>551</v>
      </c>
      <c r="F251" s="2" t="s">
        <v>552</v>
      </c>
      <c r="G251" s="4" t="s">
        <v>75</v>
      </c>
      <c r="H251" s="4">
        <v>4</v>
      </c>
      <c r="I251" s="4">
        <v>3</v>
      </c>
      <c r="J251" s="4">
        <v>4</v>
      </c>
      <c r="K251" s="2" t="s">
        <v>780</v>
      </c>
    </row>
    <row r="252" spans="5:11" x14ac:dyDescent="0.25">
      <c r="E252" s="4" t="s">
        <v>553</v>
      </c>
      <c r="F252" s="2" t="s">
        <v>554</v>
      </c>
      <c r="G252" s="4" t="s">
        <v>75</v>
      </c>
      <c r="H252" s="4">
        <v>22</v>
      </c>
      <c r="I252" s="4">
        <v>12</v>
      </c>
      <c r="J252" s="4">
        <v>18</v>
      </c>
      <c r="K252" s="2" t="s">
        <v>780</v>
      </c>
    </row>
    <row r="253" spans="5:11" x14ac:dyDescent="0.25">
      <c r="E253" s="4" t="s">
        <v>555</v>
      </c>
      <c r="F253" s="2" t="s">
        <v>556</v>
      </c>
      <c r="G253" s="4" t="s">
        <v>75</v>
      </c>
      <c r="H253" s="4">
        <v>8</v>
      </c>
      <c r="I253" s="4">
        <v>5</v>
      </c>
      <c r="J253" s="4">
        <v>6.5</v>
      </c>
      <c r="K253" s="2" t="s">
        <v>780</v>
      </c>
    </row>
    <row r="254" spans="5:11" x14ac:dyDescent="0.25">
      <c r="E254" s="4" t="s">
        <v>557</v>
      </c>
      <c r="F254" s="2" t="s">
        <v>558</v>
      </c>
      <c r="G254" s="4" t="s">
        <v>75</v>
      </c>
      <c r="H254" s="4">
        <v>4.5</v>
      </c>
      <c r="I254" s="4">
        <v>4</v>
      </c>
      <c r="J254" s="4">
        <v>4.5</v>
      </c>
      <c r="K254" s="2" t="s">
        <v>780</v>
      </c>
    </row>
    <row r="255" spans="5:11" x14ac:dyDescent="0.25">
      <c r="E255" s="4" t="s">
        <v>559</v>
      </c>
      <c r="F255" s="2" t="s">
        <v>560</v>
      </c>
      <c r="G255" s="4" t="s">
        <v>75</v>
      </c>
      <c r="H255" s="4">
        <v>11</v>
      </c>
      <c r="I255" s="4">
        <v>7</v>
      </c>
      <c r="J255" s="4">
        <v>7</v>
      </c>
      <c r="K255" s="2" t="s">
        <v>780</v>
      </c>
    </row>
    <row r="256" spans="5:11" x14ac:dyDescent="0.25">
      <c r="E256" s="4" t="s">
        <v>561</v>
      </c>
      <c r="F256" s="2" t="s">
        <v>562</v>
      </c>
      <c r="G256" s="4" t="s">
        <v>75</v>
      </c>
      <c r="H256" s="4">
        <v>5</v>
      </c>
      <c r="I256" s="4">
        <v>4</v>
      </c>
      <c r="J256" s="4">
        <v>4.8</v>
      </c>
      <c r="K256" s="2" t="s">
        <v>780</v>
      </c>
    </row>
    <row r="257" spans="5:11" x14ac:dyDescent="0.25">
      <c r="E257" s="4" t="s">
        <v>563</v>
      </c>
      <c r="F257" s="2" t="s">
        <v>564</v>
      </c>
      <c r="G257" s="4" t="s">
        <v>75</v>
      </c>
      <c r="H257" s="4">
        <v>15</v>
      </c>
      <c r="I257" s="4">
        <v>8</v>
      </c>
      <c r="J257" s="4">
        <v>14</v>
      </c>
      <c r="K257" s="2" t="s">
        <v>780</v>
      </c>
    </row>
    <row r="258" spans="5:11" x14ac:dyDescent="0.25">
      <c r="E258" s="4" t="s">
        <v>565</v>
      </c>
      <c r="F258" s="2" t="s">
        <v>566</v>
      </c>
      <c r="G258" s="4" t="s">
        <v>75</v>
      </c>
      <c r="H258" s="4">
        <v>16</v>
      </c>
      <c r="I258" s="4">
        <v>10</v>
      </c>
      <c r="J258" s="4">
        <v>16</v>
      </c>
      <c r="K258" s="2" t="s">
        <v>780</v>
      </c>
    </row>
    <row r="259" spans="5:11" x14ac:dyDescent="0.25">
      <c r="E259" s="4" t="s">
        <v>567</v>
      </c>
      <c r="F259" s="2" t="s">
        <v>568</v>
      </c>
      <c r="G259" s="4" t="s">
        <v>75</v>
      </c>
      <c r="H259" s="4">
        <v>3.5</v>
      </c>
      <c r="I259" s="4">
        <v>3</v>
      </c>
      <c r="J259" s="4">
        <v>4</v>
      </c>
      <c r="K259" s="2" t="s">
        <v>780</v>
      </c>
    </row>
    <row r="260" spans="5:11" x14ac:dyDescent="0.25">
      <c r="E260" s="4" t="s">
        <v>569</v>
      </c>
      <c r="F260" s="2" t="s">
        <v>570</v>
      </c>
      <c r="G260" s="4" t="s">
        <v>75</v>
      </c>
      <c r="H260" s="4">
        <v>16</v>
      </c>
      <c r="I260" s="4">
        <v>10</v>
      </c>
      <c r="J260" s="4">
        <v>11</v>
      </c>
      <c r="K260" s="2" t="s">
        <v>780</v>
      </c>
    </row>
    <row r="261" spans="5:11" x14ac:dyDescent="0.25">
      <c r="E261" s="4" t="s">
        <v>571</v>
      </c>
      <c r="F261" s="2" t="s">
        <v>572</v>
      </c>
      <c r="G261" s="4" t="s">
        <v>75</v>
      </c>
      <c r="H261" s="4">
        <v>12</v>
      </c>
      <c r="I261" s="4">
        <v>7.5</v>
      </c>
      <c r="J261" s="4">
        <v>7</v>
      </c>
      <c r="K261" s="2" t="s">
        <v>780</v>
      </c>
    </row>
    <row r="262" spans="5:11" x14ac:dyDescent="0.25">
      <c r="E262" s="4" t="s">
        <v>573</v>
      </c>
      <c r="F262" s="2" t="s">
        <v>574</v>
      </c>
      <c r="G262" s="4" t="s">
        <v>75</v>
      </c>
      <c r="H262" s="4">
        <v>13</v>
      </c>
      <c r="I262" s="4">
        <v>8.5</v>
      </c>
      <c r="J262" s="4">
        <v>8</v>
      </c>
      <c r="K262" s="2" t="s">
        <v>780</v>
      </c>
    </row>
    <row r="263" spans="5:11" x14ac:dyDescent="0.25">
      <c r="E263" s="4" t="s">
        <v>575</v>
      </c>
      <c r="F263" s="2" t="s">
        <v>576</v>
      </c>
      <c r="G263" s="4" t="s">
        <v>75</v>
      </c>
      <c r="H263" s="4">
        <v>15</v>
      </c>
      <c r="I263" s="4">
        <v>8.5</v>
      </c>
      <c r="J263" s="4">
        <v>9</v>
      </c>
      <c r="K263" s="2" t="s">
        <v>780</v>
      </c>
    </row>
    <row r="264" spans="5:11" x14ac:dyDescent="0.25">
      <c r="E264" s="4" t="s">
        <v>577</v>
      </c>
      <c r="F264" s="2" t="s">
        <v>578</v>
      </c>
      <c r="G264" s="4" t="s">
        <v>75</v>
      </c>
      <c r="H264" s="4">
        <v>10</v>
      </c>
      <c r="I264" s="4">
        <v>7.5</v>
      </c>
      <c r="J264" s="4">
        <v>6.5</v>
      </c>
      <c r="K264" s="2" t="s">
        <v>780</v>
      </c>
    </row>
    <row r="265" spans="5:11" x14ac:dyDescent="0.25">
      <c r="E265" s="4" t="s">
        <v>579</v>
      </c>
      <c r="F265" s="2" t="s">
        <v>580</v>
      </c>
      <c r="G265" s="4" t="s">
        <v>75</v>
      </c>
      <c r="H265" s="4">
        <v>4</v>
      </c>
      <c r="I265" s="4">
        <v>3</v>
      </c>
      <c r="J265" s="4">
        <v>5</v>
      </c>
      <c r="K265" s="2" t="s">
        <v>792</v>
      </c>
    </row>
    <row r="266" spans="5:11" x14ac:dyDescent="0.25">
      <c r="E266" s="4" t="s">
        <v>581</v>
      </c>
      <c r="F266" s="2" t="s">
        <v>582</v>
      </c>
      <c r="G266" s="4" t="s">
        <v>52</v>
      </c>
      <c r="H266" s="4">
        <v>15</v>
      </c>
      <c r="I266" s="4">
        <v>8</v>
      </c>
      <c r="J266" s="4">
        <v>20</v>
      </c>
      <c r="K266" s="9" t="s">
        <v>790</v>
      </c>
    </row>
    <row r="267" spans="5:11" x14ac:dyDescent="0.25">
      <c r="E267" s="4" t="s">
        <v>583</v>
      </c>
      <c r="F267" s="2" t="s">
        <v>584</v>
      </c>
      <c r="G267" s="4" t="s">
        <v>52</v>
      </c>
      <c r="H267" s="4">
        <v>20</v>
      </c>
      <c r="I267" s="4">
        <v>10</v>
      </c>
      <c r="J267" s="4">
        <v>25</v>
      </c>
      <c r="K267" s="9" t="s">
        <v>790</v>
      </c>
    </row>
    <row r="268" spans="5:11" x14ac:dyDescent="0.25">
      <c r="E268" s="4" t="s">
        <v>585</v>
      </c>
      <c r="F268" s="2" t="s">
        <v>586</v>
      </c>
      <c r="G268" s="4" t="s">
        <v>52</v>
      </c>
      <c r="H268" s="4">
        <v>6</v>
      </c>
      <c r="I268" s="4">
        <v>4</v>
      </c>
      <c r="J268" s="4">
        <v>4.5</v>
      </c>
      <c r="K268" s="2" t="s">
        <v>785</v>
      </c>
    </row>
    <row r="269" spans="5:11" x14ac:dyDescent="0.25">
      <c r="E269" s="4" t="s">
        <v>587</v>
      </c>
      <c r="F269" s="2" t="s">
        <v>588</v>
      </c>
      <c r="G269" s="4" t="s">
        <v>75</v>
      </c>
      <c r="H269" s="4">
        <v>25</v>
      </c>
      <c r="I269" s="4">
        <v>8</v>
      </c>
      <c r="J269" s="4">
        <v>18</v>
      </c>
      <c r="K269" s="9" t="s">
        <v>790</v>
      </c>
    </row>
    <row r="270" spans="5:11" x14ac:dyDescent="0.25">
      <c r="E270" s="4" t="s">
        <v>589</v>
      </c>
      <c r="F270" s="2" t="s">
        <v>590</v>
      </c>
      <c r="G270" s="4" t="s">
        <v>75</v>
      </c>
      <c r="H270" s="4">
        <v>35</v>
      </c>
      <c r="I270" s="4">
        <v>35</v>
      </c>
      <c r="J270" s="4">
        <v>22</v>
      </c>
      <c r="K270" s="9" t="s">
        <v>790</v>
      </c>
    </row>
    <row r="271" spans="5:11" x14ac:dyDescent="0.25">
      <c r="E271" s="4" t="s">
        <v>591</v>
      </c>
      <c r="F271" s="2" t="s">
        <v>592</v>
      </c>
      <c r="G271" s="4" t="s">
        <v>52</v>
      </c>
      <c r="H271" s="4">
        <v>250</v>
      </c>
      <c r="I271" s="4">
        <v>400</v>
      </c>
      <c r="J271" s="4">
        <v>280</v>
      </c>
      <c r="K271" s="9" t="s">
        <v>788</v>
      </c>
    </row>
    <row r="272" spans="5:11" x14ac:dyDescent="0.25">
      <c r="E272" s="4" t="s">
        <v>593</v>
      </c>
      <c r="F272" s="2" t="s">
        <v>594</v>
      </c>
      <c r="G272" s="4" t="s">
        <v>52</v>
      </c>
      <c r="H272" s="4">
        <v>350</v>
      </c>
      <c r="I272" s="4">
        <v>500</v>
      </c>
      <c r="J272" s="4">
        <v>450</v>
      </c>
      <c r="K272" s="9" t="s">
        <v>788</v>
      </c>
    </row>
    <row r="273" spans="5:11" x14ac:dyDescent="0.25">
      <c r="E273" s="4" t="s">
        <v>595</v>
      </c>
      <c r="F273" s="2" t="s">
        <v>596</v>
      </c>
      <c r="G273" s="4" t="s">
        <v>52</v>
      </c>
      <c r="H273" s="4">
        <v>250</v>
      </c>
      <c r="I273" s="4">
        <v>350</v>
      </c>
      <c r="J273" s="4">
        <v>320</v>
      </c>
      <c r="K273" s="9" t="s">
        <v>788</v>
      </c>
    </row>
    <row r="274" spans="5:11" x14ac:dyDescent="0.25">
      <c r="E274" s="4" t="s">
        <v>597</v>
      </c>
      <c r="F274" s="2" t="s">
        <v>598</v>
      </c>
      <c r="G274" s="4" t="s">
        <v>52</v>
      </c>
      <c r="H274" s="4">
        <v>800</v>
      </c>
      <c r="I274" s="4">
        <v>800</v>
      </c>
      <c r="J274" s="4">
        <v>700</v>
      </c>
      <c r="K274" s="9" t="s">
        <v>788</v>
      </c>
    </row>
    <row r="275" spans="5:11" x14ac:dyDescent="0.25">
      <c r="E275" s="4" t="s">
        <v>599</v>
      </c>
      <c r="F275" s="2" t="s">
        <v>600</v>
      </c>
      <c r="G275" s="4" t="s">
        <v>52</v>
      </c>
      <c r="H275" s="4">
        <v>450</v>
      </c>
      <c r="I275" s="4">
        <v>600</v>
      </c>
      <c r="J275" s="4">
        <v>400</v>
      </c>
      <c r="K275" s="9" t="s">
        <v>788</v>
      </c>
    </row>
    <row r="276" spans="5:11" x14ac:dyDescent="0.25">
      <c r="E276" s="4" t="s">
        <v>601</v>
      </c>
      <c r="F276" s="2" t="s">
        <v>602</v>
      </c>
      <c r="G276" s="4" t="s">
        <v>52</v>
      </c>
      <c r="H276" s="4">
        <v>2900</v>
      </c>
      <c r="I276" s="4">
        <v>3000</v>
      </c>
      <c r="J276" s="4">
        <v>1900</v>
      </c>
      <c r="K276" s="9" t="s">
        <v>788</v>
      </c>
    </row>
    <row r="277" spans="5:11" x14ac:dyDescent="0.25">
      <c r="E277" s="4" t="s">
        <v>603</v>
      </c>
      <c r="F277" s="2" t="s">
        <v>604</v>
      </c>
      <c r="G277" s="4" t="s">
        <v>52</v>
      </c>
      <c r="H277" s="4">
        <v>1200</v>
      </c>
      <c r="I277" s="4">
        <v>1000</v>
      </c>
      <c r="J277" s="4">
        <v>900</v>
      </c>
      <c r="K277" s="9" t="s">
        <v>788</v>
      </c>
    </row>
    <row r="278" spans="5:11" x14ac:dyDescent="0.25">
      <c r="E278" s="4" t="s">
        <v>605</v>
      </c>
      <c r="F278" s="2" t="s">
        <v>606</v>
      </c>
      <c r="G278" s="4" t="s">
        <v>52</v>
      </c>
      <c r="H278" s="4">
        <v>1800</v>
      </c>
      <c r="I278" s="4">
        <v>1500</v>
      </c>
      <c r="J278" s="4">
        <v>1200</v>
      </c>
      <c r="K278" s="9" t="s">
        <v>788</v>
      </c>
    </row>
    <row r="279" spans="5:11" x14ac:dyDescent="0.25">
      <c r="E279" s="4" t="s">
        <v>607</v>
      </c>
      <c r="F279" s="2" t="s">
        <v>608</v>
      </c>
      <c r="G279" s="4" t="s">
        <v>52</v>
      </c>
      <c r="H279" s="4">
        <v>2400</v>
      </c>
      <c r="I279" s="4">
        <v>2000</v>
      </c>
      <c r="J279" s="4">
        <v>1400</v>
      </c>
      <c r="K279" s="9" t="s">
        <v>788</v>
      </c>
    </row>
    <row r="280" spans="5:11" x14ac:dyDescent="0.25">
      <c r="E280" s="4" t="s">
        <v>609</v>
      </c>
      <c r="F280" s="2" t="s">
        <v>610</v>
      </c>
      <c r="G280" s="4" t="s">
        <v>52</v>
      </c>
      <c r="H280" s="4">
        <v>3400</v>
      </c>
      <c r="I280" s="4">
        <v>3000</v>
      </c>
      <c r="J280" s="4">
        <v>1600</v>
      </c>
      <c r="K280" s="9" t="s">
        <v>788</v>
      </c>
    </row>
    <row r="281" spans="5:11" x14ac:dyDescent="0.25">
      <c r="E281" s="4" t="s">
        <v>611</v>
      </c>
      <c r="F281" s="2" t="s">
        <v>612</v>
      </c>
      <c r="G281" s="4" t="s">
        <v>52</v>
      </c>
      <c r="H281" s="4">
        <v>30</v>
      </c>
      <c r="I281" s="4">
        <v>25</v>
      </c>
      <c r="J281" s="4">
        <v>50</v>
      </c>
      <c r="K281" s="2" t="s">
        <v>789</v>
      </c>
    </row>
    <row r="282" spans="5:11" x14ac:dyDescent="0.25">
      <c r="E282" s="4" t="s">
        <v>613</v>
      </c>
      <c r="F282" s="2" t="s">
        <v>614</v>
      </c>
      <c r="G282" s="4" t="s">
        <v>52</v>
      </c>
      <c r="H282" s="4">
        <v>20</v>
      </c>
      <c r="I282" s="4">
        <v>15</v>
      </c>
      <c r="J282" s="4">
        <v>50</v>
      </c>
      <c r="K282" s="2" t="s">
        <v>789</v>
      </c>
    </row>
    <row r="283" spans="5:11" x14ac:dyDescent="0.25">
      <c r="E283" s="4" t="s">
        <v>615</v>
      </c>
      <c r="F283" s="2" t="s">
        <v>616</v>
      </c>
      <c r="G283" s="4" t="s">
        <v>52</v>
      </c>
      <c r="H283" s="4">
        <v>20</v>
      </c>
      <c r="I283" s="4">
        <v>18</v>
      </c>
      <c r="J283" s="4">
        <v>35</v>
      </c>
      <c r="K283" s="2" t="s">
        <v>787</v>
      </c>
    </row>
    <row r="284" spans="5:11" x14ac:dyDescent="0.25">
      <c r="E284" s="4" t="s">
        <v>617</v>
      </c>
      <c r="F284" s="2" t="s">
        <v>618</v>
      </c>
      <c r="G284" s="4" t="s">
        <v>619</v>
      </c>
      <c r="H284" s="4">
        <v>140</v>
      </c>
      <c r="I284" s="4">
        <v>130</v>
      </c>
      <c r="J284" s="4">
        <v>160</v>
      </c>
      <c r="K284" s="2" t="s">
        <v>792</v>
      </c>
    </row>
    <row r="285" spans="5:11" x14ac:dyDescent="0.25">
      <c r="E285" s="4" t="s">
        <v>620</v>
      </c>
      <c r="F285" s="2" t="s">
        <v>621</v>
      </c>
      <c r="G285" s="4" t="s">
        <v>52</v>
      </c>
      <c r="H285" s="4">
        <v>200</v>
      </c>
      <c r="I285" s="4">
        <v>180</v>
      </c>
      <c r="J285" s="4">
        <v>250</v>
      </c>
      <c r="K285" s="9" t="s">
        <v>790</v>
      </c>
    </row>
    <row r="286" spans="5:11" x14ac:dyDescent="0.25">
      <c r="E286" s="4" t="s">
        <v>622</v>
      </c>
      <c r="F286" s="2" t="s">
        <v>623</v>
      </c>
      <c r="G286" s="4" t="s">
        <v>52</v>
      </c>
      <c r="H286" s="4">
        <v>145</v>
      </c>
      <c r="I286" s="4">
        <v>160</v>
      </c>
      <c r="J286" s="4">
        <v>200</v>
      </c>
      <c r="K286" s="9" t="s">
        <v>790</v>
      </c>
    </row>
    <row r="287" spans="5:11" x14ac:dyDescent="0.25">
      <c r="E287" s="4" t="s">
        <v>624</v>
      </c>
      <c r="F287" s="2" t="s">
        <v>625</v>
      </c>
      <c r="G287" s="4" t="s">
        <v>52</v>
      </c>
      <c r="H287" s="4">
        <v>150</v>
      </c>
      <c r="I287" s="4">
        <v>190</v>
      </c>
      <c r="J287" s="4">
        <v>250</v>
      </c>
      <c r="K287" s="9" t="s">
        <v>790</v>
      </c>
    </row>
    <row r="288" spans="5:11" x14ac:dyDescent="0.25">
      <c r="E288" s="4" t="s">
        <v>626</v>
      </c>
      <c r="F288" s="2" t="s">
        <v>627</v>
      </c>
      <c r="G288" s="4" t="s">
        <v>52</v>
      </c>
      <c r="H288" s="4">
        <v>145</v>
      </c>
      <c r="I288" s="4">
        <v>150</v>
      </c>
      <c r="J288" s="4">
        <v>200</v>
      </c>
      <c r="K288" s="9" t="s">
        <v>790</v>
      </c>
    </row>
    <row r="289" spans="5:11" x14ac:dyDescent="0.25">
      <c r="E289" s="4" t="s">
        <v>628</v>
      </c>
      <c r="F289" s="2" t="s">
        <v>629</v>
      </c>
      <c r="G289" s="4" t="s">
        <v>52</v>
      </c>
      <c r="H289" s="4">
        <v>250</v>
      </c>
      <c r="I289" s="4">
        <v>200</v>
      </c>
      <c r="J289" s="4">
        <v>250</v>
      </c>
      <c r="K289" s="2" t="s">
        <v>785</v>
      </c>
    </row>
    <row r="290" spans="5:11" x14ac:dyDescent="0.25">
      <c r="E290" s="4" t="s">
        <v>630</v>
      </c>
      <c r="F290" s="2" t="s">
        <v>631</v>
      </c>
      <c r="G290" s="4" t="s">
        <v>52</v>
      </c>
      <c r="H290" s="4">
        <v>50</v>
      </c>
      <c r="I290" s="4">
        <v>120</v>
      </c>
      <c r="J290" s="4">
        <v>150</v>
      </c>
      <c r="K290" s="2" t="s">
        <v>785</v>
      </c>
    </row>
    <row r="291" spans="5:11" x14ac:dyDescent="0.25">
      <c r="E291" s="4" t="s">
        <v>632</v>
      </c>
      <c r="F291" s="2" t="s">
        <v>633</v>
      </c>
      <c r="G291" s="4" t="s">
        <v>52</v>
      </c>
      <c r="H291" s="4">
        <v>200</v>
      </c>
      <c r="I291" s="4">
        <v>240</v>
      </c>
      <c r="J291" s="4">
        <v>220</v>
      </c>
      <c r="K291" s="2" t="s">
        <v>786</v>
      </c>
    </row>
    <row r="292" spans="5:11" x14ac:dyDescent="0.25">
      <c r="E292" s="4" t="s">
        <v>634</v>
      </c>
      <c r="F292" s="2" t="s">
        <v>635</v>
      </c>
      <c r="G292" s="4" t="s">
        <v>52</v>
      </c>
      <c r="H292" s="4">
        <v>450</v>
      </c>
      <c r="I292" s="4">
        <v>260</v>
      </c>
      <c r="J292" s="4">
        <v>260</v>
      </c>
      <c r="K292" s="2" t="s">
        <v>786</v>
      </c>
    </row>
    <row r="293" spans="5:11" x14ac:dyDescent="0.25">
      <c r="E293" s="4" t="s">
        <v>636</v>
      </c>
      <c r="F293" s="2" t="s">
        <v>637</v>
      </c>
      <c r="G293" s="4" t="s">
        <v>52</v>
      </c>
      <c r="H293" s="4">
        <v>250</v>
      </c>
      <c r="I293" s="4">
        <v>220</v>
      </c>
      <c r="J293" s="4">
        <v>200</v>
      </c>
      <c r="K293" s="2" t="s">
        <v>786</v>
      </c>
    </row>
    <row r="294" spans="5:11" x14ac:dyDescent="0.25">
      <c r="E294" s="4" t="s">
        <v>638</v>
      </c>
      <c r="F294" s="2" t="s">
        <v>639</v>
      </c>
      <c r="G294" s="4" t="s">
        <v>75</v>
      </c>
      <c r="H294" s="4">
        <v>10</v>
      </c>
      <c r="I294" s="4">
        <v>12</v>
      </c>
      <c r="J294" s="4">
        <v>5</v>
      </c>
      <c r="K294" s="2" t="s">
        <v>792</v>
      </c>
    </row>
    <row r="295" spans="5:11" x14ac:dyDescent="0.25">
      <c r="E295" s="4" t="s">
        <v>640</v>
      </c>
      <c r="F295" s="2" t="s">
        <v>641</v>
      </c>
      <c r="G295" s="4" t="s">
        <v>52</v>
      </c>
      <c r="H295" s="4">
        <v>80</v>
      </c>
      <c r="I295" s="4">
        <v>50</v>
      </c>
      <c r="J295" s="4">
        <v>50</v>
      </c>
      <c r="K295" s="9" t="s">
        <v>793</v>
      </c>
    </row>
    <row r="296" spans="5:11" x14ac:dyDescent="0.25">
      <c r="E296" s="4" t="s">
        <v>642</v>
      </c>
      <c r="F296" s="2" t="s">
        <v>643</v>
      </c>
      <c r="G296" s="4" t="s">
        <v>52</v>
      </c>
      <c r="H296" s="4">
        <v>220</v>
      </c>
      <c r="I296" s="4">
        <v>180</v>
      </c>
      <c r="J296" s="4">
        <v>200</v>
      </c>
      <c r="K296" s="2" t="s">
        <v>784</v>
      </c>
    </row>
    <row r="297" spans="5:11" x14ac:dyDescent="0.25">
      <c r="E297" s="4" t="s">
        <v>644</v>
      </c>
      <c r="F297" s="2" t="s">
        <v>645</v>
      </c>
      <c r="G297" s="4" t="s">
        <v>52</v>
      </c>
      <c r="H297" s="4">
        <v>180</v>
      </c>
      <c r="I297" s="4">
        <v>120</v>
      </c>
      <c r="J297" s="4">
        <v>155</v>
      </c>
      <c r="K297" s="2" t="s">
        <v>784</v>
      </c>
    </row>
    <row r="298" spans="5:11" x14ac:dyDescent="0.25">
      <c r="E298" s="4" t="s">
        <v>646</v>
      </c>
      <c r="F298" s="2" t="s">
        <v>647</v>
      </c>
      <c r="G298" s="4" t="s">
        <v>52</v>
      </c>
      <c r="H298" s="4">
        <v>90</v>
      </c>
      <c r="I298" s="4">
        <v>60</v>
      </c>
      <c r="J298" s="4">
        <v>55</v>
      </c>
      <c r="K298" s="9" t="s">
        <v>793</v>
      </c>
    </row>
    <row r="299" spans="5:11" x14ac:dyDescent="0.25">
      <c r="E299" s="4" t="s">
        <v>648</v>
      </c>
      <c r="F299" s="2" t="s">
        <v>649</v>
      </c>
      <c r="G299" s="4" t="s">
        <v>52</v>
      </c>
      <c r="H299" s="4">
        <v>70</v>
      </c>
      <c r="I299" s="4">
        <v>50</v>
      </c>
      <c r="J299" s="4">
        <v>45</v>
      </c>
      <c r="K299" s="9" t="s">
        <v>793</v>
      </c>
    </row>
    <row r="300" spans="5:11" x14ac:dyDescent="0.25">
      <c r="E300" s="4" t="s">
        <v>650</v>
      </c>
      <c r="F300" s="2" t="s">
        <v>651</v>
      </c>
      <c r="G300" s="4" t="s">
        <v>652</v>
      </c>
      <c r="H300" s="4">
        <v>650</v>
      </c>
      <c r="I300" s="4">
        <v>850</v>
      </c>
      <c r="J300" s="4">
        <v>820</v>
      </c>
      <c r="K300" s="2" t="s">
        <v>811</v>
      </c>
    </row>
    <row r="301" spans="5:11" x14ac:dyDescent="0.25">
      <c r="E301" s="4" t="s">
        <v>653</v>
      </c>
      <c r="F301" s="2" t="s">
        <v>654</v>
      </c>
      <c r="G301" s="4" t="s">
        <v>652</v>
      </c>
      <c r="H301" s="4">
        <v>750</v>
      </c>
      <c r="I301" s="4">
        <v>950</v>
      </c>
      <c r="J301" s="4">
        <v>900</v>
      </c>
      <c r="K301" s="9" t="s">
        <v>811</v>
      </c>
    </row>
    <row r="302" spans="5:11" x14ac:dyDescent="0.25">
      <c r="E302" s="4" t="s">
        <v>655</v>
      </c>
      <c r="F302" s="2" t="s">
        <v>656</v>
      </c>
      <c r="G302" s="4" t="s">
        <v>652</v>
      </c>
      <c r="H302" s="4">
        <v>620</v>
      </c>
      <c r="I302" s="4">
        <v>800</v>
      </c>
      <c r="J302" s="4">
        <v>800</v>
      </c>
      <c r="K302" s="9" t="s">
        <v>811</v>
      </c>
    </row>
    <row r="303" spans="5:11" x14ac:dyDescent="0.25">
      <c r="E303" s="4" t="s">
        <v>657</v>
      </c>
      <c r="F303" s="2" t="s">
        <v>658</v>
      </c>
      <c r="G303" s="4" t="s">
        <v>652</v>
      </c>
      <c r="H303" s="4">
        <v>180</v>
      </c>
      <c r="I303" s="4">
        <v>200</v>
      </c>
      <c r="J303" s="4">
        <v>220</v>
      </c>
      <c r="K303" s="9" t="s">
        <v>811</v>
      </c>
    </row>
    <row r="304" spans="5:11" x14ac:dyDescent="0.25">
      <c r="E304" s="4" t="s">
        <v>659</v>
      </c>
      <c r="F304" s="2" t="s">
        <v>660</v>
      </c>
      <c r="G304" s="4" t="s">
        <v>652</v>
      </c>
      <c r="H304" s="4">
        <v>290</v>
      </c>
      <c r="I304" s="4">
        <v>250</v>
      </c>
      <c r="J304" s="4">
        <v>260</v>
      </c>
      <c r="K304" s="9" t="s">
        <v>811</v>
      </c>
    </row>
    <row r="305" spans="5:11" x14ac:dyDescent="0.25">
      <c r="E305" s="4" t="s">
        <v>661</v>
      </c>
      <c r="F305" s="2" t="s">
        <v>662</v>
      </c>
      <c r="G305" s="4" t="s">
        <v>652</v>
      </c>
      <c r="H305" s="4">
        <v>240</v>
      </c>
      <c r="I305" s="4">
        <v>220</v>
      </c>
      <c r="J305" s="4">
        <v>230</v>
      </c>
      <c r="K305" s="9" t="s">
        <v>811</v>
      </c>
    </row>
    <row r="306" spans="5:11" x14ac:dyDescent="0.25">
      <c r="E306" s="4" t="s">
        <v>663</v>
      </c>
      <c r="F306" s="2" t="s">
        <v>664</v>
      </c>
      <c r="G306" s="4" t="s">
        <v>75</v>
      </c>
      <c r="H306" s="4">
        <v>30</v>
      </c>
      <c r="I306" s="4">
        <v>30</v>
      </c>
      <c r="J306" s="4">
        <v>80</v>
      </c>
      <c r="K306" s="9" t="s">
        <v>788</v>
      </c>
    </row>
    <row r="307" spans="5:11" x14ac:dyDescent="0.25">
      <c r="E307" s="4" t="s">
        <v>665</v>
      </c>
      <c r="F307" s="2" t="s">
        <v>666</v>
      </c>
      <c r="G307" s="4" t="s">
        <v>75</v>
      </c>
      <c r="H307" s="4">
        <v>25</v>
      </c>
      <c r="I307" s="4">
        <v>25</v>
      </c>
      <c r="J307" s="4">
        <v>80</v>
      </c>
      <c r="K307" s="9" t="s">
        <v>788</v>
      </c>
    </row>
    <row r="308" spans="5:11" x14ac:dyDescent="0.25">
      <c r="E308" s="4" t="s">
        <v>667</v>
      </c>
      <c r="F308" s="2" t="s">
        <v>668</v>
      </c>
      <c r="G308" s="4" t="s">
        <v>52</v>
      </c>
      <c r="H308" s="4">
        <v>120</v>
      </c>
      <c r="I308" s="4">
        <v>120</v>
      </c>
      <c r="J308" s="4">
        <v>110</v>
      </c>
      <c r="K308" s="8" t="s">
        <v>781</v>
      </c>
    </row>
    <row r="309" spans="5:11" x14ac:dyDescent="0.25">
      <c r="E309" s="4" t="s">
        <v>669</v>
      </c>
      <c r="F309" s="2" t="s">
        <v>670</v>
      </c>
      <c r="G309" s="4" t="s">
        <v>52</v>
      </c>
      <c r="H309" s="4">
        <v>150</v>
      </c>
      <c r="I309" s="4">
        <v>150</v>
      </c>
      <c r="J309" s="4">
        <v>150</v>
      </c>
      <c r="K309" s="8" t="s">
        <v>781</v>
      </c>
    </row>
    <row r="310" spans="5:11" x14ac:dyDescent="0.25">
      <c r="E310" s="4" t="s">
        <v>671</v>
      </c>
      <c r="F310" s="2" t="s">
        <v>672</v>
      </c>
      <c r="G310" s="4" t="s">
        <v>52</v>
      </c>
      <c r="H310" s="4">
        <v>550</v>
      </c>
      <c r="I310" s="4">
        <v>500</v>
      </c>
      <c r="J310" s="4">
        <v>750</v>
      </c>
      <c r="K310" s="9" t="s">
        <v>788</v>
      </c>
    </row>
    <row r="311" spans="5:11" x14ac:dyDescent="0.25">
      <c r="E311" s="4" t="s">
        <v>673</v>
      </c>
      <c r="F311" s="2" t="s">
        <v>674</v>
      </c>
      <c r="G311" s="4" t="s">
        <v>52</v>
      </c>
      <c r="H311" s="4">
        <v>900</v>
      </c>
      <c r="I311" s="4">
        <v>1000</v>
      </c>
      <c r="J311" s="4">
        <v>800</v>
      </c>
      <c r="K311" s="9" t="s">
        <v>788</v>
      </c>
    </row>
    <row r="312" spans="5:11" x14ac:dyDescent="0.25">
      <c r="E312" s="4" t="s">
        <v>675</v>
      </c>
      <c r="F312" s="2" t="s">
        <v>676</v>
      </c>
      <c r="G312" s="4" t="s">
        <v>52</v>
      </c>
      <c r="H312" s="4">
        <v>3000</v>
      </c>
      <c r="I312" s="4">
        <v>3000</v>
      </c>
      <c r="J312" s="4">
        <v>2400</v>
      </c>
      <c r="K312" s="9" t="s">
        <v>788</v>
      </c>
    </row>
    <row r="313" spans="5:11" x14ac:dyDescent="0.25">
      <c r="E313" s="4" t="s">
        <v>677</v>
      </c>
      <c r="F313" s="2" t="s">
        <v>678</v>
      </c>
      <c r="G313" s="4" t="s">
        <v>52</v>
      </c>
      <c r="H313" s="4">
        <v>1600</v>
      </c>
      <c r="I313" s="4">
        <v>1500</v>
      </c>
      <c r="J313" s="4">
        <v>1700</v>
      </c>
      <c r="K313" s="9" t="s">
        <v>788</v>
      </c>
    </row>
    <row r="314" spans="5:11" x14ac:dyDescent="0.25">
      <c r="E314" s="4" t="s">
        <v>679</v>
      </c>
      <c r="F314" s="2" t="s">
        <v>680</v>
      </c>
      <c r="G314" s="4" t="s">
        <v>52</v>
      </c>
      <c r="H314" s="4">
        <v>3200</v>
      </c>
      <c r="I314" s="4">
        <v>2500</v>
      </c>
      <c r="J314" s="4">
        <v>2200</v>
      </c>
      <c r="K314" s="9" t="s">
        <v>788</v>
      </c>
    </row>
    <row r="315" spans="5:11" x14ac:dyDescent="0.25">
      <c r="E315" s="4" t="s">
        <v>681</v>
      </c>
      <c r="F315" s="2" t="s">
        <v>682</v>
      </c>
      <c r="G315" s="4" t="s">
        <v>75</v>
      </c>
      <c r="H315" s="4">
        <v>1500</v>
      </c>
      <c r="I315" s="4">
        <v>1400</v>
      </c>
      <c r="J315" s="4">
        <v>2000</v>
      </c>
      <c r="K315" s="9" t="s">
        <v>790</v>
      </c>
    </row>
    <row r="316" spans="5:11" x14ac:dyDescent="0.25">
      <c r="E316" s="4" t="s">
        <v>683</v>
      </c>
      <c r="F316" s="2" t="s">
        <v>684</v>
      </c>
      <c r="G316" s="4" t="s">
        <v>75</v>
      </c>
      <c r="H316" s="4">
        <v>1000</v>
      </c>
      <c r="I316" s="4">
        <v>1100</v>
      </c>
      <c r="J316" s="4">
        <v>1300</v>
      </c>
      <c r="K316" s="9" t="s">
        <v>790</v>
      </c>
    </row>
    <row r="317" spans="5:11" x14ac:dyDescent="0.25">
      <c r="E317" s="4" t="s">
        <v>685</v>
      </c>
      <c r="F317" s="2" t="s">
        <v>686</v>
      </c>
      <c r="G317" s="4" t="s">
        <v>75</v>
      </c>
      <c r="H317" s="4">
        <v>600</v>
      </c>
      <c r="I317" s="4">
        <v>800</v>
      </c>
      <c r="J317" s="4">
        <v>1200</v>
      </c>
      <c r="K317" s="9" t="s">
        <v>790</v>
      </c>
    </row>
    <row r="318" spans="5:11" x14ac:dyDescent="0.25">
      <c r="E318" s="4" t="s">
        <v>687</v>
      </c>
      <c r="F318" s="2" t="s">
        <v>688</v>
      </c>
      <c r="G318" s="4" t="s">
        <v>52</v>
      </c>
      <c r="H318" s="4">
        <v>2</v>
      </c>
      <c r="I318" s="4">
        <v>4</v>
      </c>
      <c r="J318" s="4">
        <v>5</v>
      </c>
      <c r="K318" s="2" t="s">
        <v>792</v>
      </c>
    </row>
    <row r="319" spans="5:11" x14ac:dyDescent="0.25">
      <c r="E319" s="4" t="s">
        <v>689</v>
      </c>
      <c r="F319" s="2" t="s">
        <v>690</v>
      </c>
      <c r="G319" s="4" t="s">
        <v>52</v>
      </c>
      <c r="H319" s="4">
        <v>2</v>
      </c>
      <c r="I319" s="4">
        <v>4</v>
      </c>
      <c r="J319" s="4">
        <v>6</v>
      </c>
      <c r="K319" s="2" t="s">
        <v>792</v>
      </c>
    </row>
    <row r="320" spans="5:11" x14ac:dyDescent="0.25">
      <c r="E320" s="4" t="s">
        <v>691</v>
      </c>
      <c r="F320" s="2" t="s">
        <v>692</v>
      </c>
      <c r="G320" s="4" t="s">
        <v>52</v>
      </c>
      <c r="H320" s="4">
        <v>170</v>
      </c>
      <c r="I320" s="4">
        <v>150</v>
      </c>
      <c r="J320" s="4">
        <v>150</v>
      </c>
      <c r="K320" s="2" t="s">
        <v>785</v>
      </c>
    </row>
    <row r="321" spans="5:11" x14ac:dyDescent="0.25">
      <c r="E321" s="4" t="s">
        <v>693</v>
      </c>
      <c r="F321" s="2" t="s">
        <v>694</v>
      </c>
      <c r="G321" s="4" t="s">
        <v>52</v>
      </c>
      <c r="H321" s="4">
        <v>150</v>
      </c>
      <c r="I321" s="4">
        <v>110</v>
      </c>
      <c r="J321" s="4">
        <v>110</v>
      </c>
      <c r="K321" s="2" t="s">
        <v>784</v>
      </c>
    </row>
    <row r="322" spans="5:11" x14ac:dyDescent="0.25">
      <c r="E322" s="4" t="s">
        <v>695</v>
      </c>
      <c r="F322" s="2" t="s">
        <v>696</v>
      </c>
      <c r="G322" s="4" t="s">
        <v>52</v>
      </c>
      <c r="H322" s="4">
        <v>150</v>
      </c>
      <c r="I322" s="4">
        <v>100</v>
      </c>
      <c r="J322" s="4">
        <v>110</v>
      </c>
      <c r="K322" s="2" t="s">
        <v>784</v>
      </c>
    </row>
    <row r="323" spans="5:11" x14ac:dyDescent="0.25">
      <c r="E323" s="4" t="s">
        <v>697</v>
      </c>
      <c r="F323" s="2" t="s">
        <v>698</v>
      </c>
      <c r="G323" s="4" t="s">
        <v>52</v>
      </c>
      <c r="H323" s="4">
        <v>150</v>
      </c>
      <c r="I323" s="4">
        <v>80</v>
      </c>
      <c r="J323" s="4">
        <v>105</v>
      </c>
      <c r="K323" s="2" t="s">
        <v>784</v>
      </c>
    </row>
    <row r="324" spans="5:11" x14ac:dyDescent="0.25">
      <c r="E324" s="4" t="s">
        <v>699</v>
      </c>
      <c r="F324" s="2" t="s">
        <v>700</v>
      </c>
      <c r="G324" s="4" t="s">
        <v>52</v>
      </c>
      <c r="H324" s="4">
        <v>20</v>
      </c>
      <c r="I324" s="4">
        <v>15</v>
      </c>
      <c r="J324" s="4">
        <v>15</v>
      </c>
      <c r="K324" s="2" t="s">
        <v>793</v>
      </c>
    </row>
    <row r="325" spans="5:11" x14ac:dyDescent="0.25">
      <c r="E325" s="4" t="s">
        <v>701</v>
      </c>
      <c r="F325" s="2" t="s">
        <v>702</v>
      </c>
      <c r="G325" s="4" t="s">
        <v>52</v>
      </c>
      <c r="H325" s="4">
        <v>25</v>
      </c>
      <c r="I325" s="4">
        <v>15</v>
      </c>
      <c r="J325" s="4">
        <v>15</v>
      </c>
      <c r="K325" s="9" t="s">
        <v>788</v>
      </c>
    </row>
    <row r="326" spans="5:11" x14ac:dyDescent="0.25">
      <c r="E326" s="4" t="s">
        <v>703</v>
      </c>
      <c r="F326" s="2" t="s">
        <v>704</v>
      </c>
      <c r="G326" s="4" t="s">
        <v>705</v>
      </c>
      <c r="H326" s="4">
        <v>180</v>
      </c>
      <c r="I326" s="4">
        <v>130</v>
      </c>
      <c r="J326" s="4">
        <v>180</v>
      </c>
      <c r="K326" s="9" t="s">
        <v>790</v>
      </c>
    </row>
    <row r="327" spans="5:11" x14ac:dyDescent="0.25">
      <c r="E327" s="4" t="s">
        <v>706</v>
      </c>
      <c r="F327" s="2" t="s">
        <v>707</v>
      </c>
      <c r="G327" s="4" t="s">
        <v>705</v>
      </c>
      <c r="H327" s="4">
        <v>300</v>
      </c>
      <c r="I327" s="4">
        <v>170</v>
      </c>
      <c r="J327" s="4">
        <v>250</v>
      </c>
      <c r="K327" s="9" t="s">
        <v>790</v>
      </c>
    </row>
    <row r="328" spans="5:11" x14ac:dyDescent="0.25">
      <c r="E328" s="4" t="s">
        <v>708</v>
      </c>
      <c r="F328" s="2" t="s">
        <v>709</v>
      </c>
      <c r="G328" s="4" t="s">
        <v>710</v>
      </c>
      <c r="H328" s="4">
        <v>350</v>
      </c>
      <c r="I328" s="4">
        <v>180</v>
      </c>
      <c r="J328" s="4">
        <v>200</v>
      </c>
      <c r="K328" s="9" t="s">
        <v>790</v>
      </c>
    </row>
    <row r="329" spans="5:11" x14ac:dyDescent="0.25">
      <c r="E329" s="4" t="s">
        <v>711</v>
      </c>
      <c r="F329" s="2" t="s">
        <v>712</v>
      </c>
      <c r="G329" s="4" t="s">
        <v>710</v>
      </c>
      <c r="H329" s="4">
        <v>300</v>
      </c>
      <c r="I329" s="4">
        <v>170</v>
      </c>
      <c r="J329" s="4">
        <v>200</v>
      </c>
      <c r="K329" s="9" t="s">
        <v>790</v>
      </c>
    </row>
    <row r="330" spans="5:11" x14ac:dyDescent="0.25">
      <c r="E330" s="4" t="s">
        <v>713</v>
      </c>
      <c r="F330" s="2" t="s">
        <v>714</v>
      </c>
      <c r="G330" s="4" t="s">
        <v>705</v>
      </c>
      <c r="H330" s="4">
        <v>250</v>
      </c>
      <c r="I330" s="4">
        <v>300</v>
      </c>
      <c r="J330" s="4">
        <v>260</v>
      </c>
      <c r="K330" s="9" t="s">
        <v>790</v>
      </c>
    </row>
    <row r="331" spans="5:11" x14ac:dyDescent="0.25">
      <c r="E331" s="4" t="s">
        <v>715</v>
      </c>
      <c r="F331" s="2" t="s">
        <v>716</v>
      </c>
      <c r="G331" s="4" t="s">
        <v>52</v>
      </c>
      <c r="H331" s="4">
        <v>380</v>
      </c>
      <c r="I331" s="4">
        <v>350</v>
      </c>
      <c r="J331" s="4">
        <v>250</v>
      </c>
      <c r="K331" s="2" t="s">
        <v>785</v>
      </c>
    </row>
    <row r="332" spans="5:11" x14ac:dyDescent="0.25">
      <c r="E332" s="4" t="s">
        <v>717</v>
      </c>
      <c r="F332" s="2" t="s">
        <v>718</v>
      </c>
      <c r="G332" s="4" t="s">
        <v>52</v>
      </c>
      <c r="H332" s="4">
        <v>350</v>
      </c>
      <c r="I332" s="4">
        <v>250</v>
      </c>
      <c r="J332" s="4">
        <v>250</v>
      </c>
      <c r="K332" s="2" t="s">
        <v>785</v>
      </c>
    </row>
    <row r="333" spans="5:11" x14ac:dyDescent="0.25">
      <c r="E333" s="4" t="s">
        <v>719</v>
      </c>
      <c r="F333" s="2" t="s">
        <v>720</v>
      </c>
      <c r="G333" s="4" t="s">
        <v>705</v>
      </c>
      <c r="H333" s="4">
        <v>150</v>
      </c>
      <c r="I333" s="4">
        <v>120</v>
      </c>
      <c r="J333" s="4">
        <v>140</v>
      </c>
      <c r="K333" s="9" t="s">
        <v>790</v>
      </c>
    </row>
    <row r="334" spans="5:11" x14ac:dyDescent="0.25">
      <c r="E334" s="4" t="s">
        <v>721</v>
      </c>
      <c r="F334" s="2" t="s">
        <v>722</v>
      </c>
      <c r="G334" s="4" t="s">
        <v>705</v>
      </c>
      <c r="H334" s="4">
        <v>300</v>
      </c>
      <c r="I334" s="4">
        <v>350</v>
      </c>
      <c r="J334" s="4">
        <v>350</v>
      </c>
      <c r="K334" s="9" t="s">
        <v>790</v>
      </c>
    </row>
    <row r="335" spans="5:11" x14ac:dyDescent="0.25">
      <c r="E335" s="4" t="s">
        <v>723</v>
      </c>
      <c r="F335" s="2" t="s">
        <v>724</v>
      </c>
      <c r="G335" s="4" t="s">
        <v>705</v>
      </c>
      <c r="H335" s="4">
        <v>115</v>
      </c>
      <c r="I335" s="4">
        <v>100</v>
      </c>
      <c r="J335" s="4">
        <v>120</v>
      </c>
      <c r="K335" s="9" t="s">
        <v>790</v>
      </c>
    </row>
    <row r="336" spans="5:11" x14ac:dyDescent="0.25">
      <c r="E336" s="4" t="s">
        <v>725</v>
      </c>
      <c r="F336" s="2" t="s">
        <v>726</v>
      </c>
      <c r="G336" s="4" t="s">
        <v>705</v>
      </c>
      <c r="H336" s="4">
        <v>120</v>
      </c>
      <c r="I336" s="4">
        <v>150</v>
      </c>
      <c r="J336" s="4">
        <v>150</v>
      </c>
      <c r="K336" s="9" t="s">
        <v>790</v>
      </c>
    </row>
    <row r="337" spans="5:11" x14ac:dyDescent="0.25">
      <c r="E337" s="4" t="s">
        <v>727</v>
      </c>
      <c r="F337" s="2" t="s">
        <v>728</v>
      </c>
      <c r="G337" s="4" t="s">
        <v>705</v>
      </c>
      <c r="H337" s="4">
        <v>250</v>
      </c>
      <c r="I337" s="4">
        <v>120</v>
      </c>
      <c r="J337" s="4">
        <v>350</v>
      </c>
      <c r="K337" s="9" t="s">
        <v>790</v>
      </c>
    </row>
    <row r="338" spans="5:11" x14ac:dyDescent="0.25">
      <c r="E338" s="4" t="s">
        <v>729</v>
      </c>
      <c r="F338" s="2" t="s">
        <v>730</v>
      </c>
      <c r="G338" s="4" t="s">
        <v>705</v>
      </c>
      <c r="H338" s="4">
        <v>150</v>
      </c>
      <c r="I338" s="4">
        <v>140</v>
      </c>
      <c r="J338" s="4">
        <v>120</v>
      </c>
      <c r="K338" s="9" t="s">
        <v>790</v>
      </c>
    </row>
    <row r="339" spans="5:11" x14ac:dyDescent="0.25">
      <c r="E339" s="4" t="s">
        <v>731</v>
      </c>
      <c r="F339" s="2" t="s">
        <v>732</v>
      </c>
      <c r="G339" s="4" t="s">
        <v>705</v>
      </c>
      <c r="H339" s="4">
        <v>200</v>
      </c>
      <c r="I339" s="4">
        <v>150</v>
      </c>
      <c r="J339" s="4">
        <v>250</v>
      </c>
      <c r="K339" s="9" t="s">
        <v>790</v>
      </c>
    </row>
    <row r="340" spans="5:11" x14ac:dyDescent="0.25">
      <c r="E340" s="4" t="s">
        <v>733</v>
      </c>
      <c r="F340" s="2" t="s">
        <v>734</v>
      </c>
      <c r="G340" s="4" t="s">
        <v>710</v>
      </c>
      <c r="H340" s="4">
        <v>450</v>
      </c>
      <c r="I340" s="4">
        <v>80</v>
      </c>
      <c r="J340" s="4">
        <v>220</v>
      </c>
      <c r="K340" s="9" t="s">
        <v>790</v>
      </c>
    </row>
    <row r="341" spans="5:11" x14ac:dyDescent="0.25">
      <c r="E341" s="4" t="s">
        <v>735</v>
      </c>
      <c r="F341" s="2" t="s">
        <v>736</v>
      </c>
      <c r="G341" s="4" t="s">
        <v>737</v>
      </c>
      <c r="H341" s="4">
        <v>50</v>
      </c>
      <c r="I341" s="4">
        <v>42</v>
      </c>
      <c r="J341" s="4">
        <v>100</v>
      </c>
      <c r="K341" s="9" t="s">
        <v>790</v>
      </c>
    </row>
    <row r="342" spans="5:11" x14ac:dyDescent="0.25">
      <c r="E342" s="4" t="s">
        <v>738</v>
      </c>
      <c r="F342" s="2" t="s">
        <v>739</v>
      </c>
      <c r="G342" s="4" t="s">
        <v>52</v>
      </c>
      <c r="H342" s="4">
        <v>100</v>
      </c>
      <c r="I342" s="4">
        <v>90</v>
      </c>
      <c r="J342" s="4">
        <v>80</v>
      </c>
      <c r="K342" s="2" t="s">
        <v>792</v>
      </c>
    </row>
    <row r="343" spans="5:11" x14ac:dyDescent="0.25">
      <c r="E343" s="4" t="s">
        <v>740</v>
      </c>
      <c r="F343" s="2" t="s">
        <v>741</v>
      </c>
      <c r="G343" s="4" t="s">
        <v>52</v>
      </c>
      <c r="H343" s="4">
        <v>20</v>
      </c>
      <c r="I343" s="4">
        <v>8</v>
      </c>
      <c r="J343" s="4">
        <v>25</v>
      </c>
      <c r="K343" s="2" t="s">
        <v>793</v>
      </c>
    </row>
    <row r="344" spans="5:11" x14ac:dyDescent="0.25">
      <c r="E344" s="4" t="s">
        <v>742</v>
      </c>
      <c r="F344" s="2" t="s">
        <v>743</v>
      </c>
      <c r="G344" s="4" t="s">
        <v>52</v>
      </c>
      <c r="H344" s="4">
        <v>150</v>
      </c>
      <c r="I344" s="4">
        <v>200</v>
      </c>
      <c r="J344" s="4">
        <v>100</v>
      </c>
      <c r="K344" s="2" t="s">
        <v>785</v>
      </c>
    </row>
    <row r="345" spans="5:11" x14ac:dyDescent="0.25">
      <c r="E345" s="4" t="s">
        <v>744</v>
      </c>
      <c r="F345" s="2" t="s">
        <v>745</v>
      </c>
      <c r="G345" s="4" t="s">
        <v>52</v>
      </c>
      <c r="H345" s="4">
        <v>500</v>
      </c>
      <c r="I345" s="4">
        <v>750</v>
      </c>
      <c r="J345" s="4">
        <v>500</v>
      </c>
      <c r="K345" s="2" t="s">
        <v>785</v>
      </c>
    </row>
    <row r="346" spans="5:11" x14ac:dyDescent="0.25">
      <c r="E346" s="4" t="s">
        <v>746</v>
      </c>
      <c r="F346" s="2" t="s">
        <v>747</v>
      </c>
      <c r="G346" s="4" t="s">
        <v>52</v>
      </c>
      <c r="H346" s="4">
        <v>225</v>
      </c>
      <c r="I346" s="4">
        <v>100</v>
      </c>
      <c r="J346" s="4">
        <v>180</v>
      </c>
      <c r="K346" s="2" t="s">
        <v>782</v>
      </c>
    </row>
    <row r="347" spans="5:11" x14ac:dyDescent="0.25">
      <c r="E347" s="4" t="s">
        <v>748</v>
      </c>
      <c r="F347" s="2" t="s">
        <v>749</v>
      </c>
      <c r="G347" s="4" t="s">
        <v>52</v>
      </c>
      <c r="H347" s="4">
        <v>105</v>
      </c>
      <c r="I347" s="4">
        <v>70</v>
      </c>
      <c r="J347" s="4">
        <v>90</v>
      </c>
      <c r="K347" s="2" t="s">
        <v>782</v>
      </c>
    </row>
    <row r="348" spans="5:11" x14ac:dyDescent="0.25">
      <c r="E348" s="4" t="s">
        <v>750</v>
      </c>
      <c r="F348" s="2" t="s">
        <v>751</v>
      </c>
      <c r="G348" s="4" t="s">
        <v>52</v>
      </c>
      <c r="H348" s="4">
        <v>800</v>
      </c>
      <c r="I348" s="4">
        <v>350</v>
      </c>
      <c r="J348" s="4">
        <v>520</v>
      </c>
      <c r="K348" s="2" t="s">
        <v>782</v>
      </c>
    </row>
    <row r="349" spans="5:11" x14ac:dyDescent="0.25">
      <c r="E349" s="4" t="s">
        <v>752</v>
      </c>
      <c r="F349" s="2" t="s">
        <v>753</v>
      </c>
      <c r="G349" s="4" t="s">
        <v>52</v>
      </c>
      <c r="H349" s="4">
        <v>235</v>
      </c>
      <c r="I349" s="4">
        <v>110</v>
      </c>
      <c r="J349" s="4">
        <v>240</v>
      </c>
      <c r="K349" s="2" t="s">
        <v>782</v>
      </c>
    </row>
    <row r="350" spans="5:11" x14ac:dyDescent="0.25">
      <c r="E350" s="4" t="s">
        <v>754</v>
      </c>
      <c r="F350" s="2" t="s">
        <v>755</v>
      </c>
      <c r="G350" s="4" t="s">
        <v>52</v>
      </c>
      <c r="H350" s="4">
        <v>125</v>
      </c>
      <c r="I350" s="4">
        <v>80</v>
      </c>
      <c r="J350" s="4">
        <v>100</v>
      </c>
      <c r="K350" s="2" t="s">
        <v>782</v>
      </c>
    </row>
    <row r="351" spans="5:11" x14ac:dyDescent="0.25">
      <c r="E351" s="4" t="s">
        <v>756</v>
      </c>
      <c r="F351" s="2" t="s">
        <v>757</v>
      </c>
      <c r="G351" s="4" t="s">
        <v>52</v>
      </c>
      <c r="H351" s="4">
        <v>355</v>
      </c>
      <c r="I351" s="4">
        <v>120</v>
      </c>
      <c r="J351" s="4">
        <v>270</v>
      </c>
      <c r="K351" s="2" t="s">
        <v>782</v>
      </c>
    </row>
    <row r="352" spans="5:11" x14ac:dyDescent="0.25">
      <c r="E352" s="4" t="s">
        <v>758</v>
      </c>
      <c r="F352" s="2" t="s">
        <v>759</v>
      </c>
      <c r="G352" s="4" t="s">
        <v>52</v>
      </c>
      <c r="H352" s="4">
        <v>145</v>
      </c>
      <c r="I352" s="4">
        <v>90</v>
      </c>
      <c r="J352" s="4">
        <v>120</v>
      </c>
      <c r="K352" s="2" t="s">
        <v>782</v>
      </c>
    </row>
    <row r="353" spans="5:11" x14ac:dyDescent="0.25">
      <c r="E353" s="4" t="s">
        <v>760</v>
      </c>
      <c r="F353" s="2" t="s">
        <v>761</v>
      </c>
      <c r="G353" s="4" t="s">
        <v>52</v>
      </c>
      <c r="H353" s="4">
        <v>400</v>
      </c>
      <c r="I353" s="4">
        <v>150</v>
      </c>
      <c r="J353" s="4">
        <v>320</v>
      </c>
      <c r="K353" s="2" t="s">
        <v>782</v>
      </c>
    </row>
    <row r="354" spans="5:11" x14ac:dyDescent="0.25">
      <c r="E354" s="4" t="s">
        <v>762</v>
      </c>
      <c r="F354" s="2" t="s">
        <v>763</v>
      </c>
      <c r="G354" s="4" t="s">
        <v>52</v>
      </c>
      <c r="H354" s="4">
        <v>550</v>
      </c>
      <c r="I354" s="4">
        <v>250</v>
      </c>
      <c r="J354" s="4">
        <v>420</v>
      </c>
      <c r="K354" s="2" t="s">
        <v>782</v>
      </c>
    </row>
    <row r="355" spans="5:11" x14ac:dyDescent="0.25">
      <c r="E355" s="4" t="s">
        <v>764</v>
      </c>
      <c r="F355" s="2" t="s">
        <v>765</v>
      </c>
      <c r="G355" s="4" t="s">
        <v>52</v>
      </c>
      <c r="H355" s="4">
        <v>85</v>
      </c>
      <c r="I355" s="4">
        <v>60</v>
      </c>
      <c r="J355" s="4">
        <v>80</v>
      </c>
      <c r="K355" s="2" t="s">
        <v>782</v>
      </c>
    </row>
    <row r="356" spans="5:11" x14ac:dyDescent="0.25">
      <c r="E356" s="4" t="s">
        <v>766</v>
      </c>
      <c r="F356" s="2" t="s">
        <v>767</v>
      </c>
      <c r="G356" s="4" t="s">
        <v>52</v>
      </c>
      <c r="H356" s="4">
        <v>50</v>
      </c>
      <c r="I356" s="4">
        <v>18</v>
      </c>
      <c r="J356" s="4">
        <v>30</v>
      </c>
      <c r="K356" s="2" t="s">
        <v>792</v>
      </c>
    </row>
    <row r="357" spans="5:11" x14ac:dyDescent="0.25">
      <c r="E357" s="4" t="s">
        <v>768</v>
      </c>
      <c r="F357" s="2" t="s">
        <v>769</v>
      </c>
      <c r="G357" s="4" t="s">
        <v>52</v>
      </c>
      <c r="H357" s="4">
        <v>1000</v>
      </c>
      <c r="I357" s="4">
        <v>3000</v>
      </c>
      <c r="J357" s="4">
        <v>1700</v>
      </c>
      <c r="K357" s="2" t="s">
        <v>789</v>
      </c>
    </row>
    <row r="358" spans="5:11" x14ac:dyDescent="0.25">
      <c r="E358" s="4" t="s">
        <v>770</v>
      </c>
      <c r="F358" s="2" t="s">
        <v>771</v>
      </c>
      <c r="G358" s="4" t="s">
        <v>52</v>
      </c>
      <c r="H358" s="4">
        <v>600</v>
      </c>
      <c r="I358" s="4">
        <v>1700</v>
      </c>
      <c r="J358" s="4">
        <v>1200</v>
      </c>
      <c r="K358" s="2" t="s">
        <v>789</v>
      </c>
    </row>
    <row r="359" spans="5:11" x14ac:dyDescent="0.25">
      <c r="E359" s="4" t="s">
        <v>772</v>
      </c>
      <c r="F359" s="2" t="s">
        <v>773</v>
      </c>
      <c r="G359" s="4" t="s">
        <v>774</v>
      </c>
      <c r="H359" s="4">
        <v>1000</v>
      </c>
      <c r="I359" s="4">
        <v>900</v>
      </c>
      <c r="J359" s="4">
        <v>1200</v>
      </c>
      <c r="K359" s="2" t="s">
        <v>792</v>
      </c>
    </row>
    <row r="360" spans="5:11" x14ac:dyDescent="0.25">
      <c r="K360" s="9"/>
    </row>
    <row r="361" spans="5:11" x14ac:dyDescent="0.25">
      <c r="K361" s="9"/>
    </row>
  </sheetData>
  <sortState ref="AO2:AO8">
    <sortCondition ref="AO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/>
  </sheetPr>
  <dimension ref="A1:E9"/>
  <sheetViews>
    <sheetView showFormulas="1" showGridLines="0" tabSelected="1" workbookViewId="0">
      <selection activeCell="E7" sqref="E7"/>
    </sheetView>
  </sheetViews>
  <sheetFormatPr baseColWidth="10" defaultColWidth="11.5703125" defaultRowHeight="15" x14ac:dyDescent="0.25"/>
  <cols>
    <col min="1" max="3" width="11.5703125" style="43"/>
    <col min="4" max="5" width="13.7109375" style="43" customWidth="1"/>
    <col min="6" max="16384" width="11.5703125" style="43"/>
  </cols>
  <sheetData>
    <row r="1" spans="1:5" x14ac:dyDescent="0.25">
      <c r="A1" s="42"/>
    </row>
    <row r="5" spans="1:5" ht="19.5" thickBot="1" x14ac:dyDescent="0.35">
      <c r="D5" s="51" t="s">
        <v>918</v>
      </c>
      <c r="E5" s="51"/>
    </row>
    <row r="7" spans="1:5" ht="15.75" x14ac:dyDescent="0.25">
      <c r="D7" s="44" t="s">
        <v>919</v>
      </c>
      <c r="E7" s="47" t="s">
        <v>920</v>
      </c>
    </row>
    <row r="9" spans="1:5" x14ac:dyDescent="0.25">
      <c r="D9" s="45" t="s">
        <v>917</v>
      </c>
      <c r="E9" s="46"/>
    </row>
  </sheetData>
  <sheetProtection sheet="1" selectLockedCells="1"/>
  <mergeCells count="1">
    <mergeCell ref="D5:E5"/>
  </mergeCells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4098" r:id="rId4" name="TextBox_mdp">
          <controlPr defaultSize="0" autoLine="0" r:id="rId5">
            <anchor moveWithCells="1">
              <from>
                <xdr:col>4</xdr:col>
                <xdr:colOff>0</xdr:colOff>
                <xdr:row>7</xdr:row>
                <xdr:rowOff>133350</xdr:rowOff>
              </from>
              <to>
                <xdr:col>5</xdr:col>
                <xdr:colOff>19050</xdr:colOff>
                <xdr:row>9</xdr:row>
                <xdr:rowOff>9525</xdr:rowOff>
              </to>
            </anchor>
          </controlPr>
        </control>
      </mc:Choice>
      <mc:Fallback>
        <control shapeId="4098" r:id="rId4" name="TextBox_mdp"/>
      </mc:Fallback>
    </mc:AlternateContent>
    <mc:AlternateContent xmlns:mc="http://schemas.openxmlformats.org/markup-compatibility/2006">
      <mc:Choice Requires="x14">
        <control shapeId="4103" r:id="rId6" name="CommandButton1">
          <controlPr defaultSize="0" autoLine="0" autoPict="0" r:id="rId7">
            <anchor moveWithCells="1">
              <from>
                <xdr:col>4</xdr:col>
                <xdr:colOff>9525</xdr:colOff>
                <xdr:row>9</xdr:row>
                <xdr:rowOff>161925</xdr:rowOff>
              </from>
              <to>
                <xdr:col>4</xdr:col>
                <xdr:colOff>419100</xdr:colOff>
                <xdr:row>11</xdr:row>
                <xdr:rowOff>114300</xdr:rowOff>
              </to>
            </anchor>
          </controlPr>
        </control>
      </mc:Choice>
      <mc:Fallback>
        <control shapeId="4103" r:id="rId6" name="CommandButton1"/>
      </mc:Fallback>
    </mc:AlternateContent>
    <mc:AlternateContent xmlns:mc="http://schemas.openxmlformats.org/markup-compatibility/2006">
      <mc:Choice Requires="x14">
        <control shapeId="4104" r:id="rId8" name="CommandButton2">
          <controlPr defaultSize="0" autoLine="0" r:id="rId9">
            <anchor moveWithCells="1">
              <from>
                <xdr:col>4</xdr:col>
                <xdr:colOff>514350</xdr:colOff>
                <xdr:row>9</xdr:row>
                <xdr:rowOff>180975</xdr:rowOff>
              </from>
              <to>
                <xdr:col>5</xdr:col>
                <xdr:colOff>9525</xdr:colOff>
                <xdr:row>11</xdr:row>
                <xdr:rowOff>133350</xdr:rowOff>
              </to>
            </anchor>
          </controlPr>
        </control>
      </mc:Choice>
      <mc:Fallback>
        <control shapeId="4104" r:id="rId8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H44"/>
  <sheetViews>
    <sheetView topLeftCell="A4" workbookViewId="0">
      <selection activeCell="F15" sqref="F15"/>
    </sheetView>
  </sheetViews>
  <sheetFormatPr baseColWidth="10" defaultColWidth="9.140625" defaultRowHeight="15" x14ac:dyDescent="0.25"/>
  <cols>
    <col min="1" max="1" width="13.85546875" style="19" customWidth="1"/>
    <col min="2" max="2" width="26.28515625" style="19" customWidth="1"/>
    <col min="3" max="3" width="18.28515625" style="19" customWidth="1"/>
    <col min="4" max="4" width="66.28515625" style="19" customWidth="1"/>
    <col min="5" max="5" width="21.28515625" style="19" customWidth="1"/>
    <col min="6" max="6" width="21.5703125" style="19" customWidth="1"/>
    <col min="7" max="7" width="20.85546875" style="19" customWidth="1"/>
    <col min="8" max="8" width="33.85546875" style="19" customWidth="1"/>
    <col min="9" max="16384" width="9.140625" style="19"/>
  </cols>
  <sheetData>
    <row r="1" spans="2:8" ht="55.5" customHeight="1" x14ac:dyDescent="0.25">
      <c r="B1" s="52" t="s">
        <v>0</v>
      </c>
      <c r="C1" s="52"/>
      <c r="D1" s="52"/>
      <c r="E1" s="52"/>
      <c r="F1" s="52"/>
      <c r="G1" s="52"/>
      <c r="H1" s="18"/>
    </row>
    <row r="3" spans="2:8" ht="15.75" thickBot="1" x14ac:dyDescent="0.3"/>
    <row r="4" spans="2:8" ht="17.25" thickBot="1" x14ac:dyDescent="0.3">
      <c r="B4" s="20" t="s">
        <v>1</v>
      </c>
      <c r="C4" s="37" t="str">
        <f>IFERROR(IF(OR(C5="GUELIZ",C5="MEDINA"),"NécessaireTech",IF(OR(C5="ASSIF",C5="S.Y.B.A"),"Atlas Réseaux",IF(OR(C5="MASSIRA",C5="MHAMID"),"Seratel","-"))),"-")</f>
        <v>NécessaireTech</v>
      </c>
      <c r="E4" s="22" t="s">
        <v>4</v>
      </c>
      <c r="F4" s="39">
        <f ca="1">IF(D12&lt;=3000,24,24+ROUNDUP((D12-3000)/500,0)*4)</f>
        <v>24</v>
      </c>
    </row>
    <row r="5" spans="2:8" ht="17.25" thickBot="1" x14ac:dyDescent="0.3">
      <c r="B5" s="22" t="s">
        <v>2</v>
      </c>
      <c r="C5" s="37" t="s">
        <v>21</v>
      </c>
      <c r="E5" s="22" t="s">
        <v>11</v>
      </c>
      <c r="F5" s="21" t="s">
        <v>40</v>
      </c>
    </row>
    <row r="6" spans="2:8" ht="17.25" thickBot="1" x14ac:dyDescent="0.3">
      <c r="B6" s="22" t="s">
        <v>3</v>
      </c>
      <c r="C6" s="38">
        <f ca="1">NOW()</f>
        <v>45345.740774189813</v>
      </c>
      <c r="E6" s="22" t="s">
        <v>45</v>
      </c>
      <c r="F6" s="21"/>
    </row>
    <row r="7" spans="2:8" ht="17.25" thickBot="1" x14ac:dyDescent="0.3">
      <c r="B7" s="22" t="s">
        <v>26</v>
      </c>
      <c r="C7" s="23" t="s">
        <v>28</v>
      </c>
      <c r="E7" s="22" t="s">
        <v>852</v>
      </c>
      <c r="F7" s="24" t="s">
        <v>43</v>
      </c>
    </row>
    <row r="8" spans="2:8" ht="32.25" thickBot="1" x14ac:dyDescent="0.3">
      <c r="B8" s="22" t="s">
        <v>5</v>
      </c>
      <c r="C8" s="37" t="str">
        <f>VLOOKUP(C7,Paramétre!C:D,2,0)</f>
        <v>0768435269</v>
      </c>
      <c r="E8" s="22" t="s">
        <v>12</v>
      </c>
      <c r="F8" s="23" t="s">
        <v>46</v>
      </c>
    </row>
    <row r="9" spans="2:8" ht="17.25" thickBot="1" x14ac:dyDescent="0.3">
      <c r="E9" s="22" t="s">
        <v>13</v>
      </c>
      <c r="F9" s="24" t="s">
        <v>44</v>
      </c>
    </row>
    <row r="10" spans="2:8" ht="19.5" thickBot="1" x14ac:dyDescent="0.3">
      <c r="G10" s="25"/>
      <c r="H10" s="26"/>
    </row>
    <row r="11" spans="2:8" ht="31.5" customHeight="1" thickBot="1" x14ac:dyDescent="0.3">
      <c r="D11" s="27" t="s">
        <v>810</v>
      </c>
      <c r="G11" s="25"/>
      <c r="H11" s="26"/>
    </row>
    <row r="12" spans="2:8" ht="31.5" customHeight="1" x14ac:dyDescent="0.25">
      <c r="D12" s="40">
        <f ca="1">SUM(H15:H30)</f>
        <v>0</v>
      </c>
      <c r="G12" s="25"/>
      <c r="H12" s="26"/>
    </row>
    <row r="13" spans="2:8" ht="15.75" thickBot="1" x14ac:dyDescent="0.3"/>
    <row r="14" spans="2:8" ht="35.25" customHeight="1" thickBot="1" x14ac:dyDescent="0.3">
      <c r="B14" s="27" t="s">
        <v>9</v>
      </c>
      <c r="C14" s="27" t="s">
        <v>7</v>
      </c>
      <c r="D14" s="27" t="s">
        <v>8</v>
      </c>
      <c r="E14" s="27" t="s">
        <v>6</v>
      </c>
      <c r="F14" s="27" t="s">
        <v>809</v>
      </c>
      <c r="G14" s="27" t="s">
        <v>778</v>
      </c>
    </row>
    <row r="15" spans="2:8" ht="66" x14ac:dyDescent="0.25">
      <c r="B15" s="28" t="s">
        <v>812</v>
      </c>
      <c r="C15" s="15" t="str">
        <f>IFERROR(INDEX(Prix!E:F,MATCH(GUELIZ!D15,Prix!F:F,0),1),"")</f>
        <v>3ER4</v>
      </c>
      <c r="D15" s="29" t="s">
        <v>651</v>
      </c>
      <c r="E15" s="15" t="str">
        <f>IFERROR(VLOOKUP(C15,Prix!E:G,3,0),"")</f>
        <v>H/J</v>
      </c>
      <c r="F15" s="15">
        <f>IFERROR(IF(C4="Atlas Réseaux",VLOOKUP(C15,Prix!E:J,6,0),IF(C4="Seratel",VLOOKUP(C15,Prix!E:J,5,0),VLOOKUP(C15,Prix!E:J,4,0))),"")</f>
        <v>650</v>
      </c>
      <c r="G15" s="16"/>
      <c r="H15" s="41">
        <f>IFERROR(G15*F15,"")</f>
        <v>0</v>
      </c>
    </row>
    <row r="16" spans="2:8" ht="16.5" x14ac:dyDescent="0.25">
      <c r="B16" s="30"/>
      <c r="C16" s="15" t="str">
        <f>IFERROR(INDEX(Prix!E:F,MATCH(GUELIZ!D16,Prix!F:F,0),1),"")</f>
        <v/>
      </c>
      <c r="D16" s="31"/>
      <c r="E16" s="15" t="str">
        <f>IFERROR(VLOOKUP(C16,Prix!E:G,3,0),"")</f>
        <v/>
      </c>
      <c r="F16" s="15" t="str">
        <f>IFERROR(IF(C5="Atlas Réseaux",VLOOKUP(C16,Prix!E:J,6,0),IF(C5="Seratel",VLOOKUP(C16,Prix!E:J,5,0),VLOOKUP(C16,Prix!E:J,4,0))),"")</f>
        <v/>
      </c>
      <c r="G16" s="32"/>
      <c r="H16" s="41" t="str">
        <f t="shared" ref="H16:H30" si="0">IFERROR(G16*F16,"")</f>
        <v/>
      </c>
    </row>
    <row r="17" spans="2:8" ht="16.5" x14ac:dyDescent="0.25">
      <c r="B17" s="30"/>
      <c r="C17" s="15" t="str">
        <f>IFERROR(INDEX(Prix!E:F,MATCH(GUELIZ!D17,Prix!F:F,0),1),"")</f>
        <v/>
      </c>
      <c r="D17" s="33"/>
      <c r="E17" s="15" t="str">
        <f>IFERROR(VLOOKUP(C17,Prix!E:G,3,0),"")</f>
        <v/>
      </c>
      <c r="F17" s="15" t="str">
        <f ca="1">IFERROR(IF(C6="Atlas Réseaux",VLOOKUP(C17,Prix!E:J,6,0),IF(C6="Seratel",VLOOKUP(C17,Prix!E:J,5,0),VLOOKUP(C17,Prix!E:J,4,0))),"")</f>
        <v/>
      </c>
      <c r="G17" s="32"/>
      <c r="H17" s="41" t="str">
        <f t="shared" ca="1" si="0"/>
        <v/>
      </c>
    </row>
    <row r="18" spans="2:8" ht="16.5" x14ac:dyDescent="0.25">
      <c r="B18" s="30"/>
      <c r="C18" s="15" t="str">
        <f>IFERROR(INDEX(Prix!E:F,MATCH(GUELIZ!D18,Prix!F:F,0),1),"")</f>
        <v/>
      </c>
      <c r="D18" s="33"/>
      <c r="E18" s="15" t="str">
        <f>IFERROR(VLOOKUP(C18,Prix!E:G,3,0),"")</f>
        <v/>
      </c>
      <c r="F18" s="15" t="str">
        <f>IFERROR(IF(C7="Atlas Réseaux",VLOOKUP(C18,Prix!E:J,6,0),IF(C7="Seratel",VLOOKUP(C18,Prix!E:J,5,0),VLOOKUP(C18,Prix!E:J,4,0))),"")</f>
        <v/>
      </c>
      <c r="G18" s="32"/>
      <c r="H18" s="41" t="str">
        <f t="shared" si="0"/>
        <v/>
      </c>
    </row>
    <row r="19" spans="2:8" ht="16.5" x14ac:dyDescent="0.25">
      <c r="B19" s="30"/>
      <c r="C19" s="15" t="str">
        <f>IFERROR(INDEX(Prix!E:F,MATCH(GUELIZ!D19,Prix!F:F,0),1),"")</f>
        <v/>
      </c>
      <c r="D19" s="33"/>
      <c r="E19" s="15" t="str">
        <f>IFERROR(VLOOKUP(C19,Prix!E:G,3,0),"")</f>
        <v/>
      </c>
      <c r="F19" s="15" t="str">
        <f>IFERROR(IF(C8="Atlas Réseaux",VLOOKUP(C19,Prix!E:J,6,0),IF(C8="Seratel",VLOOKUP(C19,Prix!E:J,5,0),VLOOKUP(C19,Prix!E:J,4,0))),"")</f>
        <v/>
      </c>
      <c r="G19" s="32"/>
      <c r="H19" s="41" t="str">
        <f t="shared" si="0"/>
        <v/>
      </c>
    </row>
    <row r="20" spans="2:8" ht="16.5" x14ac:dyDescent="0.25">
      <c r="B20" s="30"/>
      <c r="C20" s="17" t="str">
        <f>IFERROR(INDEX(Prix!E:F,MATCH(GUELIZ!D20,Prix!F:F,0),1),"")</f>
        <v/>
      </c>
      <c r="D20" s="33"/>
      <c r="E20" s="17" t="str">
        <f>IFERROR(VLOOKUP(C20,Prix!E:G,3,0),"")</f>
        <v/>
      </c>
      <c r="F20" s="15" t="str">
        <f>IFERROR(IF(C9="Atlas Réseaux",VLOOKUP(C20,Prix!E:J,6,0),IF(C9="Seratel",VLOOKUP(C20,Prix!E:J,5,0),VLOOKUP(C20,Prix!E:J,4,0))),"")</f>
        <v/>
      </c>
      <c r="G20" s="32"/>
      <c r="H20" s="41" t="str">
        <f t="shared" si="0"/>
        <v/>
      </c>
    </row>
    <row r="21" spans="2:8" ht="16.5" x14ac:dyDescent="0.25">
      <c r="B21" s="30"/>
      <c r="C21" s="17" t="str">
        <f>IFERROR(INDEX(Prix!E:F,MATCH(GUELIZ!D21,Prix!F:F,0),1),"")</f>
        <v/>
      </c>
      <c r="D21" s="33"/>
      <c r="E21" s="17" t="str">
        <f>IFERROR(VLOOKUP(C21,Prix!E:G,3,0),"")</f>
        <v/>
      </c>
      <c r="F21" s="15" t="str">
        <f>IFERROR(IF(C10="Atlas Réseaux",VLOOKUP(C21,Prix!E:J,6,0),IF(C10="Seratel",VLOOKUP(C21,Prix!E:J,5,0),VLOOKUP(C21,Prix!E:J,4,0))),"")</f>
        <v/>
      </c>
      <c r="G21" s="32"/>
      <c r="H21" s="41" t="str">
        <f t="shared" si="0"/>
        <v/>
      </c>
    </row>
    <row r="22" spans="2:8" ht="16.5" x14ac:dyDescent="0.25">
      <c r="B22" s="30"/>
      <c r="C22" s="17" t="str">
        <f>IFERROR(INDEX(Prix!E:F,MATCH(GUELIZ!D22,Prix!F:F,0),1),"")</f>
        <v/>
      </c>
      <c r="D22" s="33"/>
      <c r="E22" s="17" t="str">
        <f>IFERROR(VLOOKUP(C22,Prix!E:G,3,0),"")</f>
        <v/>
      </c>
      <c r="F22" s="15" t="str">
        <f>IFERROR(IF(C11="Atlas Réseaux",VLOOKUP(C22,Prix!E:J,6,0),IF(C11="Seratel",VLOOKUP(C22,Prix!E:J,5,0),VLOOKUP(C22,Prix!E:J,4,0))),"")</f>
        <v/>
      </c>
      <c r="G22" s="32"/>
      <c r="H22" s="41" t="str">
        <f t="shared" si="0"/>
        <v/>
      </c>
    </row>
    <row r="23" spans="2:8" ht="16.5" x14ac:dyDescent="0.25">
      <c r="B23" s="30"/>
      <c r="C23" s="17" t="str">
        <f>IFERROR(INDEX(Prix!E:F,MATCH(GUELIZ!D23,Prix!F:F,0),1),"")</f>
        <v/>
      </c>
      <c r="D23" s="33"/>
      <c r="E23" s="17" t="str">
        <f>IFERROR(VLOOKUP(C23,Prix!E:G,3,0),"")</f>
        <v/>
      </c>
      <c r="F23" s="15" t="str">
        <f>IFERROR(IF(C12="Atlas Réseaux",VLOOKUP(C23,Prix!E:J,6,0),IF(C12="Seratel",VLOOKUP(C23,Prix!E:J,5,0),VLOOKUP(C23,Prix!E:J,4,0))),"")</f>
        <v/>
      </c>
      <c r="G23" s="32"/>
      <c r="H23" s="41" t="str">
        <f t="shared" si="0"/>
        <v/>
      </c>
    </row>
    <row r="24" spans="2:8" ht="16.5" x14ac:dyDescent="0.25">
      <c r="B24" s="30"/>
      <c r="C24" s="17" t="str">
        <f>IFERROR(INDEX(Prix!E:F,MATCH(GUELIZ!D24,Prix!F:F,0),1),"")</f>
        <v/>
      </c>
      <c r="D24" s="33"/>
      <c r="E24" s="17" t="str">
        <f>IFERROR(VLOOKUP(C24,Prix!E:G,3,0),"")</f>
        <v/>
      </c>
      <c r="F24" s="15" t="str">
        <f>IFERROR(IF(C13="Atlas Réseaux",VLOOKUP(C24,Prix!E:J,6,0),IF(C13="Seratel",VLOOKUP(C24,Prix!E:J,5,0),VLOOKUP(C24,Prix!E:J,4,0))),"")</f>
        <v/>
      </c>
      <c r="G24" s="32"/>
      <c r="H24" s="41" t="str">
        <f t="shared" si="0"/>
        <v/>
      </c>
    </row>
    <row r="25" spans="2:8" ht="16.5" x14ac:dyDescent="0.25">
      <c r="B25" s="30"/>
      <c r="C25" s="17" t="str">
        <f>IFERROR(INDEX(Prix!E:F,MATCH(GUELIZ!D25,Prix!F:F,0),1),"")</f>
        <v/>
      </c>
      <c r="D25" s="33"/>
      <c r="E25" s="17" t="str">
        <f>IFERROR(VLOOKUP(C25,Prix!E:G,3,0),"")</f>
        <v/>
      </c>
      <c r="F25" s="15" t="str">
        <f>IFERROR(IF(C14="Atlas Réseaux",VLOOKUP(C25,Prix!E:J,6,0),IF(C14="Seratel",VLOOKUP(C25,Prix!E:J,5,0),VLOOKUP(C25,Prix!E:J,4,0))),"")</f>
        <v/>
      </c>
      <c r="G25" s="32"/>
      <c r="H25" s="41" t="str">
        <f t="shared" si="0"/>
        <v/>
      </c>
    </row>
    <row r="26" spans="2:8" ht="16.5" x14ac:dyDescent="0.25">
      <c r="B26" s="30"/>
      <c r="C26" s="17" t="str">
        <f>IFERROR(INDEX(Prix!E:F,MATCH(GUELIZ!D26,Prix!F:F,0),1),"")</f>
        <v/>
      </c>
      <c r="D26" s="33"/>
      <c r="E26" s="17" t="str">
        <f>IFERROR(VLOOKUP(C26,Prix!E:G,3,0),"")</f>
        <v/>
      </c>
      <c r="F26" s="15" t="str">
        <f>IFERROR(IF(C15="Atlas Réseaux",VLOOKUP(C26,Prix!E:J,6,0),IF(C15="Seratel",VLOOKUP(C26,Prix!E:J,5,0),VLOOKUP(C26,Prix!E:J,4,0))),"")</f>
        <v/>
      </c>
      <c r="G26" s="32"/>
      <c r="H26" s="41" t="str">
        <f t="shared" si="0"/>
        <v/>
      </c>
    </row>
    <row r="27" spans="2:8" ht="16.5" x14ac:dyDescent="0.25">
      <c r="B27" s="30"/>
      <c r="C27" s="17" t="str">
        <f>IFERROR(INDEX(Prix!E:F,MATCH(GUELIZ!D27,Prix!F:F,0),1),"")</f>
        <v/>
      </c>
      <c r="D27" s="33"/>
      <c r="E27" s="17" t="str">
        <f>IFERROR(VLOOKUP(C27,Prix!E:G,3,0),"")</f>
        <v/>
      </c>
      <c r="F27" s="15" t="str">
        <f>IFERROR(IF(C16="Atlas Réseaux",VLOOKUP(C27,Prix!E:J,6,0),IF(C16="Seratel",VLOOKUP(C27,Prix!E:J,5,0),VLOOKUP(C27,Prix!E:J,4,0))),"")</f>
        <v/>
      </c>
      <c r="G27" s="32"/>
      <c r="H27" s="41" t="str">
        <f t="shared" si="0"/>
        <v/>
      </c>
    </row>
    <row r="28" spans="2:8" ht="16.5" x14ac:dyDescent="0.25">
      <c r="B28" s="30"/>
      <c r="C28" s="17" t="str">
        <f>IFERROR(INDEX(Prix!E:F,MATCH(GUELIZ!D28,Prix!F:F,0),1),"")</f>
        <v/>
      </c>
      <c r="D28" s="33"/>
      <c r="E28" s="17" t="str">
        <f>IFERROR(VLOOKUP(C28,Prix!E:G,3,0),"")</f>
        <v/>
      </c>
      <c r="F28" s="15" t="str">
        <f>IFERROR(IF(C17="Atlas Réseaux",VLOOKUP(C28,Prix!E:J,6,0),IF(C17="Seratel",VLOOKUP(C28,Prix!E:J,5,0),VLOOKUP(C28,Prix!E:J,4,0))),"")</f>
        <v/>
      </c>
      <c r="G28" s="32"/>
      <c r="H28" s="41" t="str">
        <f t="shared" si="0"/>
        <v/>
      </c>
    </row>
    <row r="29" spans="2:8" ht="16.5" x14ac:dyDescent="0.25">
      <c r="B29" s="30"/>
      <c r="C29" s="17" t="str">
        <f>IFERROR(INDEX(Prix!E:F,MATCH(GUELIZ!D29,Prix!F:F,0),1),"")</f>
        <v/>
      </c>
      <c r="D29" s="33"/>
      <c r="E29" s="17" t="str">
        <f>IFERROR(VLOOKUP(C29,Prix!E:G,3,0),"")</f>
        <v/>
      </c>
      <c r="F29" s="15" t="str">
        <f>IFERROR(IF(C18="Atlas Réseaux",VLOOKUP(C29,Prix!E:J,6,0),IF(C18="Seratel",VLOOKUP(C29,Prix!E:J,5,0),VLOOKUP(C29,Prix!E:J,4,0))),"")</f>
        <v/>
      </c>
      <c r="G29" s="32"/>
      <c r="H29" s="41" t="str">
        <f t="shared" si="0"/>
        <v/>
      </c>
    </row>
    <row r="30" spans="2:8" ht="16.5" x14ac:dyDescent="0.25">
      <c r="B30" s="30"/>
      <c r="C30" s="17" t="str">
        <f>IFERROR(INDEX(Prix!E:F,MATCH(GUELIZ!D30,Prix!F:F,0),1),"")</f>
        <v/>
      </c>
      <c r="D30" s="33"/>
      <c r="E30" s="17" t="str">
        <f>IFERROR(VLOOKUP(C30,Prix!E:G,3,0),"")</f>
        <v/>
      </c>
      <c r="F30" s="15" t="str">
        <f>IFERROR(IF(C19="Atlas Réseaux",VLOOKUP(C30,Prix!E:J,6,0),IF(C19="Seratel",VLOOKUP(C30,Prix!E:J,5,0),VLOOKUP(C30,Prix!E:J,4,0))),"")</f>
        <v/>
      </c>
      <c r="G30" s="32"/>
      <c r="H30" s="41" t="str">
        <f t="shared" si="0"/>
        <v/>
      </c>
    </row>
    <row r="32" spans="2:8" ht="15.75" thickBot="1" x14ac:dyDescent="0.3"/>
    <row r="33" spans="2:6" ht="33" customHeight="1" thickBot="1" x14ac:dyDescent="0.3">
      <c r="B33" s="27" t="s">
        <v>847</v>
      </c>
      <c r="C33" s="27" t="s">
        <v>848</v>
      </c>
      <c r="D33" s="27" t="s">
        <v>849</v>
      </c>
      <c r="E33" s="27" t="s">
        <v>6</v>
      </c>
      <c r="F33" s="27" t="s">
        <v>850</v>
      </c>
    </row>
    <row r="34" spans="2:6" ht="16.5" x14ac:dyDescent="0.25">
      <c r="B34" s="34"/>
      <c r="C34" s="36" t="str">
        <f>IFERROR(INDEX(Prix!AF:AG,MATCH(GUELIZ!D34,Prix!AG:AG,0),1),"")</f>
        <v/>
      </c>
      <c r="D34" s="34"/>
      <c r="E34" s="36" t="str">
        <f>IFERROR(VLOOKUP(D34,Prix!AG:AH,2,0),"")</f>
        <v/>
      </c>
      <c r="F34" s="28"/>
    </row>
    <row r="35" spans="2:6" ht="16.5" x14ac:dyDescent="0.25">
      <c r="B35" s="34"/>
      <c r="C35" s="36" t="str">
        <f>IFERROR(INDEX(Prix!AF:AG,MATCH(GUELIZ!D35,Prix!AG:AG,0),1),"")</f>
        <v/>
      </c>
      <c r="D35" s="35"/>
      <c r="E35" s="36" t="str">
        <f>IFERROR(VLOOKUP(D35,Prix!AG:AH,2,0),"")</f>
        <v/>
      </c>
      <c r="F35" s="30"/>
    </row>
    <row r="36" spans="2:6" ht="16.5" x14ac:dyDescent="0.25">
      <c r="B36" s="34"/>
      <c r="C36" s="36" t="str">
        <f>IFERROR(INDEX(Prix!AF:AG,MATCH(GUELIZ!D36,Prix!AG:AG,0),1),"")</f>
        <v/>
      </c>
      <c r="D36" s="35"/>
      <c r="E36" s="36" t="str">
        <f>IFERROR(VLOOKUP(D36,Prix!AG:AH,2,0),"")</f>
        <v/>
      </c>
      <c r="F36" s="30"/>
    </row>
    <row r="37" spans="2:6" ht="16.5" x14ac:dyDescent="0.25">
      <c r="B37" s="34"/>
      <c r="C37" s="36" t="str">
        <f>IFERROR(INDEX(Prix!AF:AG,MATCH(GUELIZ!D37,Prix!AG:AG,0),1),"")</f>
        <v/>
      </c>
      <c r="D37" s="35"/>
      <c r="E37" s="36" t="str">
        <f>IFERROR(VLOOKUP(D37,Prix!AG:AH,2,0),"")</f>
        <v/>
      </c>
      <c r="F37" s="30"/>
    </row>
    <row r="38" spans="2:6" ht="16.5" x14ac:dyDescent="0.25">
      <c r="B38" s="34"/>
      <c r="C38" s="36" t="str">
        <f>IFERROR(INDEX(Prix!AF:AG,MATCH(GUELIZ!D38,Prix!AG:AG,0),1),"")</f>
        <v/>
      </c>
      <c r="D38" s="35"/>
      <c r="E38" s="36" t="str">
        <f>IFERROR(VLOOKUP(D38,Prix!AG:AH,2,0),"")</f>
        <v/>
      </c>
      <c r="F38" s="30"/>
    </row>
    <row r="39" spans="2:6" ht="16.5" x14ac:dyDescent="0.25">
      <c r="B39" s="34"/>
      <c r="C39" s="36" t="str">
        <f>IFERROR(INDEX(Prix!AF:AG,MATCH(GUELIZ!D39,Prix!AG:AG,0),1),"")</f>
        <v/>
      </c>
      <c r="D39" s="35"/>
      <c r="E39" s="36" t="str">
        <f>IFERROR(VLOOKUP(D39,Prix!AG:AH,2,0),"")</f>
        <v/>
      </c>
      <c r="F39" s="30"/>
    </row>
    <row r="40" spans="2:6" ht="16.5" x14ac:dyDescent="0.25">
      <c r="B40" s="34"/>
      <c r="C40" s="36" t="str">
        <f>IFERROR(INDEX(Prix!AF:AG,MATCH(GUELIZ!D40,Prix!AG:AG,0),1),"")</f>
        <v/>
      </c>
      <c r="D40" s="35"/>
      <c r="E40" s="36" t="str">
        <f>IFERROR(VLOOKUP(D40,Prix!AG:AH,2,0),"")</f>
        <v/>
      </c>
      <c r="F40" s="30"/>
    </row>
    <row r="41" spans="2:6" ht="16.5" x14ac:dyDescent="0.25">
      <c r="B41" s="34"/>
      <c r="C41" s="36" t="str">
        <f>IFERROR(INDEX(Prix!AF:AG,MATCH(GUELIZ!D41,Prix!AG:AG,0),1),"")</f>
        <v/>
      </c>
      <c r="D41" s="35"/>
      <c r="E41" s="36" t="str">
        <f>IFERROR(VLOOKUP(D41,Prix!AG:AH,2,0),"")</f>
        <v/>
      </c>
      <c r="F41" s="30"/>
    </row>
    <row r="42" spans="2:6" ht="16.5" x14ac:dyDescent="0.25">
      <c r="B42" s="34"/>
      <c r="C42" s="36" t="str">
        <f>IFERROR(INDEX(Prix!AF:AG,MATCH(GUELIZ!D42,Prix!AG:AG,0),1),"")</f>
        <v/>
      </c>
      <c r="D42" s="35"/>
      <c r="E42" s="36" t="str">
        <f>IFERROR(VLOOKUP(D42,Prix!AG:AH,2,0),"")</f>
        <v/>
      </c>
      <c r="F42" s="30"/>
    </row>
    <row r="43" spans="2:6" ht="16.5" x14ac:dyDescent="0.25">
      <c r="B43" s="34"/>
      <c r="C43" s="36" t="str">
        <f>IFERROR(INDEX(Prix!AF:AG,MATCH(GUELIZ!D43,Prix!AG:AG,0),1),"")</f>
        <v/>
      </c>
      <c r="D43" s="35"/>
      <c r="E43" s="36" t="str">
        <f>IFERROR(VLOOKUP(D43,Prix!AG:AH,2,0),"")</f>
        <v/>
      </c>
      <c r="F43" s="30"/>
    </row>
    <row r="44" spans="2:6" ht="16.5" x14ac:dyDescent="0.25">
      <c r="B44" s="34"/>
      <c r="C44" s="36" t="str">
        <f>IFERROR(INDEX(Prix!AF:AG,MATCH(GUELIZ!D44,Prix!AG:AG,0),1),"")</f>
        <v/>
      </c>
      <c r="D44" s="35"/>
      <c r="E44" s="36" t="str">
        <f>IFERROR(VLOOKUP(D44,Prix!AG:AH,2,0),"")</f>
        <v/>
      </c>
      <c r="F44" s="30"/>
    </row>
  </sheetData>
  <sheetProtection algorithmName="SHA-512" hashValue="qP4QBKHHqfy5mqSwDHS8C3kfuj72l747kkQcz53JIDIaYS4aIO/AXha23OZ7FQyZv7Kv6Q4EOJs3QID+ADgcgQ==" saltValue="qWdk6cWmZURPEmyDSBXB2A==" spinCount="100000" sheet="1" objects="1" scenarios="1"/>
  <mergeCells count="1">
    <mergeCell ref="B1:G1"/>
  </mergeCells>
  <dataValidations count="18">
    <dataValidation showDropDown="1" showInputMessage="1" showErrorMessage="1" sqref="C5"/>
    <dataValidation type="list" allowBlank="1" showInputMessage="1" showErrorMessage="1" sqref="C7">
      <formula1>INDIRECT($C$5)</formula1>
    </dataValidation>
    <dataValidation type="list" allowBlank="1" showInputMessage="1" showErrorMessage="1" sqref="F5">
      <formula1>opération</formula1>
    </dataValidation>
    <dataValidation type="list" allowBlank="1" showInputMessage="1" showErrorMessage="1" sqref="B15:B30">
      <formula1>Categorie</formula1>
    </dataValidation>
    <dataValidation type="list" allowBlank="1" showInputMessage="1" showErrorMessage="1" sqref="D15:D30">
      <formula1>INDIRECT($B15)</formula1>
    </dataValidation>
    <dataValidation type="textLength" allowBlank="1" showInputMessage="1" showErrorMessage="1" errorTitle="Priére de Saisir une Valeur" error="Saisir une Valeur Min de 3 Caractére" sqref="F6">
      <formula1>3</formula1>
      <formula2>12</formula2>
    </dataValidation>
    <dataValidation type="list" allowBlank="1" showInputMessage="1" showErrorMessage="1" sqref="B34:B44">
      <formula1>type_Materiel</formula1>
    </dataValidation>
    <dataValidation type="list" allowBlank="1" showInputMessage="1" showErrorMessage="1" sqref="D34">
      <formula1>INDIRECT($B$34)</formula1>
    </dataValidation>
    <dataValidation type="list" allowBlank="1" showInputMessage="1" showErrorMessage="1" sqref="D35">
      <formula1>INDIRECT($B$35)</formula1>
    </dataValidation>
    <dataValidation type="list" allowBlank="1" showInputMessage="1" showErrorMessage="1" sqref="D36">
      <formula1>INDIRECT($B$36)</formula1>
    </dataValidation>
    <dataValidation type="list" allowBlank="1" showInputMessage="1" showErrorMessage="1" sqref="D37">
      <formula1>INDIRECT($B$37)</formula1>
    </dataValidation>
    <dataValidation type="list" allowBlank="1" showInputMessage="1" showErrorMessage="1" sqref="D38">
      <formula1>INDIRECT($B$38)</formula1>
    </dataValidation>
    <dataValidation type="list" allowBlank="1" showInputMessage="1" showErrorMessage="1" sqref="D39">
      <formula1>INDIRECT($B$39)</formula1>
    </dataValidation>
    <dataValidation type="list" allowBlank="1" showInputMessage="1" showErrorMessage="1" sqref="D40">
      <formula1>INDIRECT($B$40)</formula1>
    </dataValidation>
    <dataValidation type="list" allowBlank="1" showInputMessage="1" showErrorMessage="1" sqref="D41">
      <formula1>INDIRECT($B$41)</formula1>
    </dataValidation>
    <dataValidation type="list" allowBlank="1" showInputMessage="1" showErrorMessage="1" sqref="D42">
      <formula1>INDIRECT($B$42)</formula1>
    </dataValidation>
    <dataValidation type="list" allowBlank="1" showInputMessage="1" showErrorMessage="1" sqref="D43">
      <formula1>INDIRECT($B$43)</formula1>
    </dataValidation>
    <dataValidation type="list" allowBlank="1" showInputMessage="1" showErrorMessage="1" sqref="D44">
      <formula1>"INDIRECT($B$44)"</formula1>
    </dataValidation>
  </dataValidations>
  <printOptions horizontalCentered="1" verticalCentered="1"/>
  <pageMargins left="0" right="0" top="0" bottom="0" header="0" footer="0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H44"/>
  <sheetViews>
    <sheetView topLeftCell="A4" workbookViewId="0">
      <selection activeCell="D13" sqref="D13"/>
    </sheetView>
  </sheetViews>
  <sheetFormatPr baseColWidth="10" defaultColWidth="9.140625" defaultRowHeight="15" x14ac:dyDescent="0.25"/>
  <cols>
    <col min="1" max="1" width="13.85546875" style="19" customWidth="1"/>
    <col min="2" max="2" width="26.28515625" style="19" customWidth="1"/>
    <col min="3" max="3" width="18.28515625" style="19" customWidth="1"/>
    <col min="4" max="4" width="66.28515625" style="19" customWidth="1"/>
    <col min="5" max="5" width="21.28515625" style="19" customWidth="1"/>
    <col min="6" max="6" width="21.5703125" style="19" customWidth="1"/>
    <col min="7" max="7" width="20.85546875" style="19" customWidth="1"/>
    <col min="8" max="8" width="33.85546875" style="19" customWidth="1"/>
    <col min="9" max="16384" width="9.140625" style="19"/>
  </cols>
  <sheetData>
    <row r="1" spans="2:8" ht="55.5" customHeight="1" x14ac:dyDescent="0.25">
      <c r="B1" s="52" t="s">
        <v>0</v>
      </c>
      <c r="C1" s="52"/>
      <c r="D1" s="52"/>
      <c r="E1" s="52"/>
      <c r="F1" s="52"/>
      <c r="G1" s="52"/>
      <c r="H1" s="18"/>
    </row>
    <row r="3" spans="2:8" ht="15.75" thickBot="1" x14ac:dyDescent="0.3"/>
    <row r="4" spans="2:8" ht="17.25" thickBot="1" x14ac:dyDescent="0.3">
      <c r="B4" s="20" t="s">
        <v>1</v>
      </c>
      <c r="C4" s="37" t="str">
        <f>IFERROR(IF(OR(C5="GUELIZ",C5="MEDINA"),"NécessaireTech",IF(OR(C5="ASSIF",C5="S.Y.B.A"),"Atlas Réseaux",IF(OR(C5="MASSIRA",C5="MHAMID"),"Seratel","-"))),"-")</f>
        <v>Atlas Réseaux</v>
      </c>
      <c r="E4" s="22" t="s">
        <v>4</v>
      </c>
      <c r="F4" s="39">
        <f ca="1">IF(D12&lt;=3000,24,24+ROUNDUP((D12-3000)/500,0)*4)</f>
        <v>24</v>
      </c>
    </row>
    <row r="5" spans="2:8" ht="17.25" thickBot="1" x14ac:dyDescent="0.3">
      <c r="B5" s="22" t="s">
        <v>2</v>
      </c>
      <c r="C5" s="37" t="s">
        <v>20</v>
      </c>
      <c r="E5" s="22" t="s">
        <v>11</v>
      </c>
      <c r="F5" s="21" t="s">
        <v>40</v>
      </c>
    </row>
    <row r="6" spans="2:8" ht="17.25" thickBot="1" x14ac:dyDescent="0.3">
      <c r="B6" s="22" t="s">
        <v>3</v>
      </c>
      <c r="C6" s="38">
        <f ca="1">NOW()</f>
        <v>45345.740774189813</v>
      </c>
      <c r="E6" s="22" t="s">
        <v>45</v>
      </c>
      <c r="F6" s="21"/>
    </row>
    <row r="7" spans="2:8" ht="32.25" thickBot="1" x14ac:dyDescent="0.3">
      <c r="B7" s="22" t="s">
        <v>26</v>
      </c>
      <c r="C7" s="23" t="s">
        <v>29</v>
      </c>
      <c r="E7" s="22" t="s">
        <v>852</v>
      </c>
      <c r="F7" s="24" t="s">
        <v>43</v>
      </c>
    </row>
    <row r="8" spans="2:8" ht="32.25" thickBot="1" x14ac:dyDescent="0.3">
      <c r="B8" s="22" t="s">
        <v>5</v>
      </c>
      <c r="C8" s="37" t="str">
        <f>VLOOKUP(C7,Paramétre!C:D,2,0)</f>
        <v>0662031309</v>
      </c>
      <c r="E8" s="22" t="s">
        <v>12</v>
      </c>
      <c r="F8" s="23" t="s">
        <v>46</v>
      </c>
    </row>
    <row r="9" spans="2:8" ht="17.25" thickBot="1" x14ac:dyDescent="0.3">
      <c r="E9" s="22" t="s">
        <v>13</v>
      </c>
      <c r="F9" s="24" t="s">
        <v>44</v>
      </c>
    </row>
    <row r="10" spans="2:8" ht="19.5" thickBot="1" x14ac:dyDescent="0.3">
      <c r="G10" s="25"/>
      <c r="H10" s="26"/>
    </row>
    <row r="11" spans="2:8" ht="31.5" customHeight="1" thickBot="1" x14ac:dyDescent="0.3">
      <c r="D11" s="27" t="s">
        <v>810</v>
      </c>
      <c r="G11" s="25"/>
      <c r="H11" s="26"/>
    </row>
    <row r="12" spans="2:8" ht="31.5" customHeight="1" x14ac:dyDescent="0.25">
      <c r="D12" s="40">
        <f ca="1">SUM(H15:H30)</f>
        <v>0</v>
      </c>
      <c r="G12" s="25"/>
      <c r="H12" s="26"/>
    </row>
    <row r="13" spans="2:8" ht="15.75" thickBot="1" x14ac:dyDescent="0.3"/>
    <row r="14" spans="2:8" ht="35.25" customHeight="1" thickBot="1" x14ac:dyDescent="0.3">
      <c r="B14" s="27" t="s">
        <v>9</v>
      </c>
      <c r="C14" s="27" t="s">
        <v>7</v>
      </c>
      <c r="D14" s="27" t="s">
        <v>8</v>
      </c>
      <c r="E14" s="27" t="s">
        <v>6</v>
      </c>
      <c r="F14" s="27" t="s">
        <v>809</v>
      </c>
      <c r="G14" s="27" t="s">
        <v>778</v>
      </c>
    </row>
    <row r="15" spans="2:8" ht="66" x14ac:dyDescent="0.25">
      <c r="B15" s="28" t="s">
        <v>812</v>
      </c>
      <c r="C15" s="15" t="str">
        <f>IFERROR(INDEX(Prix!E:F,MATCH(ASSIF!D15,Prix!F:F,0),1),"")</f>
        <v>3ER4</v>
      </c>
      <c r="D15" s="29" t="s">
        <v>651</v>
      </c>
      <c r="E15" s="15" t="str">
        <f>IFERROR(VLOOKUP(C15,Prix!E:G,3,0),"")</f>
        <v>H/J</v>
      </c>
      <c r="F15" s="15">
        <f>IFERROR(IF(C4="Atlas Réseaux",VLOOKUP(C15,Prix!E:J,6,0),IF(C4="Seratel",VLOOKUP(C15,Prix!E:J,5,0),VLOOKUP(C15,Prix!E:J,4,0))),"")</f>
        <v>820</v>
      </c>
      <c r="G15" s="16"/>
      <c r="H15" s="41">
        <f>IFERROR(G15*F15,"")</f>
        <v>0</v>
      </c>
    </row>
    <row r="16" spans="2:8" ht="16.5" x14ac:dyDescent="0.25">
      <c r="B16" s="30"/>
      <c r="C16" s="15" t="str">
        <f>IFERROR(INDEX(Prix!E:F,MATCH(ASSIF!D16,Prix!F:F,0),1),"")</f>
        <v/>
      </c>
      <c r="D16" s="31"/>
      <c r="E16" s="15" t="str">
        <f>IFERROR(VLOOKUP(C16,Prix!E:G,3,0),"")</f>
        <v/>
      </c>
      <c r="F16" s="15" t="str">
        <f>IFERROR(IF(C5="Atlas Réseaux",VLOOKUP(C16,Prix!E:J,6,0),IF(C5="Seratel",VLOOKUP(C16,Prix!E:J,5,0),VLOOKUP(C16,Prix!E:J,4,0))),"")</f>
        <v/>
      </c>
      <c r="G16" s="32"/>
      <c r="H16" s="41" t="str">
        <f t="shared" ref="H16:H30" si="0">IFERROR(G16*F16,"")</f>
        <v/>
      </c>
    </row>
    <row r="17" spans="2:8" ht="16.5" x14ac:dyDescent="0.25">
      <c r="B17" s="30"/>
      <c r="C17" s="15" t="str">
        <f>IFERROR(INDEX(Prix!E:F,MATCH(ASSIF!D17,Prix!F:F,0),1),"")</f>
        <v/>
      </c>
      <c r="D17" s="33"/>
      <c r="E17" s="15" t="str">
        <f>IFERROR(VLOOKUP(C17,Prix!E:G,3,0),"")</f>
        <v/>
      </c>
      <c r="F17" s="15" t="str">
        <f ca="1">IFERROR(IF(C6="Atlas Réseaux",VLOOKUP(C17,Prix!E:J,6,0),IF(C6="Seratel",VLOOKUP(C17,Prix!E:J,5,0),VLOOKUP(C17,Prix!E:J,4,0))),"")</f>
        <v/>
      </c>
      <c r="G17" s="32"/>
      <c r="H17" s="41" t="str">
        <f t="shared" ca="1" si="0"/>
        <v/>
      </c>
    </row>
    <row r="18" spans="2:8" ht="16.5" x14ac:dyDescent="0.25">
      <c r="B18" s="30"/>
      <c r="C18" s="15" t="str">
        <f>IFERROR(INDEX(Prix!E:F,MATCH(ASSIF!D18,Prix!F:F,0),1),"")</f>
        <v/>
      </c>
      <c r="D18" s="33"/>
      <c r="E18" s="15" t="str">
        <f>IFERROR(VLOOKUP(C18,Prix!E:G,3,0),"")</f>
        <v/>
      </c>
      <c r="F18" s="15" t="str">
        <f>IFERROR(IF(C7="Atlas Réseaux",VLOOKUP(C18,Prix!E:J,6,0),IF(C7="Seratel",VLOOKUP(C18,Prix!E:J,5,0),VLOOKUP(C18,Prix!E:J,4,0))),"")</f>
        <v/>
      </c>
      <c r="G18" s="32"/>
      <c r="H18" s="41" t="str">
        <f t="shared" si="0"/>
        <v/>
      </c>
    </row>
    <row r="19" spans="2:8" ht="16.5" x14ac:dyDescent="0.25">
      <c r="B19" s="30"/>
      <c r="C19" s="15" t="str">
        <f>IFERROR(INDEX(Prix!E:F,MATCH(ASSIF!D19,Prix!F:F,0),1),"")</f>
        <v/>
      </c>
      <c r="D19" s="33"/>
      <c r="E19" s="15" t="str">
        <f>IFERROR(VLOOKUP(C19,Prix!E:G,3,0),"")</f>
        <v/>
      </c>
      <c r="F19" s="15" t="str">
        <f>IFERROR(IF(C8="Atlas Réseaux",VLOOKUP(C19,Prix!E:J,6,0),IF(C8="Seratel",VLOOKUP(C19,Prix!E:J,5,0),VLOOKUP(C19,Prix!E:J,4,0))),"")</f>
        <v/>
      </c>
      <c r="G19" s="32"/>
      <c r="H19" s="41" t="str">
        <f t="shared" si="0"/>
        <v/>
      </c>
    </row>
    <row r="20" spans="2:8" ht="16.5" x14ac:dyDescent="0.25">
      <c r="B20" s="30"/>
      <c r="C20" s="17" t="str">
        <f>IFERROR(INDEX(Prix!E:F,MATCH(ASSIF!D20,Prix!F:F,0),1),"")</f>
        <v/>
      </c>
      <c r="D20" s="33"/>
      <c r="E20" s="17" t="str">
        <f>IFERROR(VLOOKUP(C20,Prix!E:G,3,0),"")</f>
        <v/>
      </c>
      <c r="F20" s="15" t="str">
        <f>IFERROR(IF(C9="Atlas Réseaux",VLOOKUP(C20,Prix!E:J,6,0),IF(C9="Seratel",VLOOKUP(C20,Prix!E:J,5,0),VLOOKUP(C20,Prix!E:J,4,0))),"")</f>
        <v/>
      </c>
      <c r="G20" s="32"/>
      <c r="H20" s="41" t="str">
        <f t="shared" si="0"/>
        <v/>
      </c>
    </row>
    <row r="21" spans="2:8" ht="16.5" x14ac:dyDescent="0.25">
      <c r="B21" s="30"/>
      <c r="C21" s="17" t="str">
        <f>IFERROR(INDEX(Prix!E:F,MATCH(ASSIF!D21,Prix!F:F,0),1),"")</f>
        <v/>
      </c>
      <c r="D21" s="33"/>
      <c r="E21" s="17" t="str">
        <f>IFERROR(VLOOKUP(C21,Prix!E:G,3,0),"")</f>
        <v/>
      </c>
      <c r="F21" s="15" t="str">
        <f>IFERROR(IF(C10="Atlas Réseaux",VLOOKUP(C21,Prix!E:J,6,0),IF(C10="Seratel",VLOOKUP(C21,Prix!E:J,5,0),VLOOKUP(C21,Prix!E:J,4,0))),"")</f>
        <v/>
      </c>
      <c r="G21" s="32"/>
      <c r="H21" s="41" t="str">
        <f t="shared" si="0"/>
        <v/>
      </c>
    </row>
    <row r="22" spans="2:8" ht="16.5" x14ac:dyDescent="0.25">
      <c r="B22" s="30"/>
      <c r="C22" s="17" t="str">
        <f>IFERROR(INDEX(Prix!E:F,MATCH(ASSIF!D22,Prix!F:F,0),1),"")</f>
        <v/>
      </c>
      <c r="D22" s="33"/>
      <c r="E22" s="17" t="str">
        <f>IFERROR(VLOOKUP(C22,Prix!E:G,3,0),"")</f>
        <v/>
      </c>
      <c r="F22" s="15" t="str">
        <f>IFERROR(IF(C11="Atlas Réseaux",VLOOKUP(C22,Prix!E:J,6,0),IF(C11="Seratel",VLOOKUP(C22,Prix!E:J,5,0),VLOOKUP(C22,Prix!E:J,4,0))),"")</f>
        <v/>
      </c>
      <c r="G22" s="32"/>
      <c r="H22" s="41" t="str">
        <f t="shared" si="0"/>
        <v/>
      </c>
    </row>
    <row r="23" spans="2:8" ht="16.5" x14ac:dyDescent="0.25">
      <c r="B23" s="30"/>
      <c r="C23" s="17" t="str">
        <f>IFERROR(INDEX(Prix!E:F,MATCH(ASSIF!D23,Prix!F:F,0),1),"")</f>
        <v/>
      </c>
      <c r="D23" s="33"/>
      <c r="E23" s="17" t="str">
        <f>IFERROR(VLOOKUP(C23,Prix!E:G,3,0),"")</f>
        <v/>
      </c>
      <c r="F23" s="15" t="str">
        <f>IFERROR(IF(C12="Atlas Réseaux",VLOOKUP(C23,Prix!E:J,6,0),IF(C12="Seratel",VLOOKUP(C23,Prix!E:J,5,0),VLOOKUP(C23,Prix!E:J,4,0))),"")</f>
        <v/>
      </c>
      <c r="G23" s="32"/>
      <c r="H23" s="41" t="str">
        <f t="shared" si="0"/>
        <v/>
      </c>
    </row>
    <row r="24" spans="2:8" ht="16.5" x14ac:dyDescent="0.25">
      <c r="B24" s="30"/>
      <c r="C24" s="17" t="str">
        <f>IFERROR(INDEX(Prix!E:F,MATCH(ASSIF!D24,Prix!F:F,0),1),"")</f>
        <v/>
      </c>
      <c r="D24" s="33"/>
      <c r="E24" s="17" t="str">
        <f>IFERROR(VLOOKUP(C24,Prix!E:G,3,0),"")</f>
        <v/>
      </c>
      <c r="F24" s="15" t="str">
        <f>IFERROR(IF(C13="Atlas Réseaux",VLOOKUP(C24,Prix!E:J,6,0),IF(C13="Seratel",VLOOKUP(C24,Prix!E:J,5,0),VLOOKUP(C24,Prix!E:J,4,0))),"")</f>
        <v/>
      </c>
      <c r="G24" s="32"/>
      <c r="H24" s="41" t="str">
        <f t="shared" si="0"/>
        <v/>
      </c>
    </row>
    <row r="25" spans="2:8" ht="16.5" x14ac:dyDescent="0.25">
      <c r="B25" s="30"/>
      <c r="C25" s="17" t="str">
        <f>IFERROR(INDEX(Prix!E:F,MATCH(ASSIF!D25,Prix!F:F,0),1),"")</f>
        <v/>
      </c>
      <c r="D25" s="33"/>
      <c r="E25" s="17" t="str">
        <f>IFERROR(VLOOKUP(C25,Prix!E:G,3,0),"")</f>
        <v/>
      </c>
      <c r="F25" s="15" t="str">
        <f>IFERROR(IF(C14="Atlas Réseaux",VLOOKUP(C25,Prix!E:J,6,0),IF(C14="Seratel",VLOOKUP(C25,Prix!E:J,5,0),VLOOKUP(C25,Prix!E:J,4,0))),"")</f>
        <v/>
      </c>
      <c r="G25" s="32"/>
      <c r="H25" s="41" t="str">
        <f t="shared" si="0"/>
        <v/>
      </c>
    </row>
    <row r="26" spans="2:8" ht="16.5" x14ac:dyDescent="0.25">
      <c r="B26" s="30"/>
      <c r="C26" s="17" t="str">
        <f>IFERROR(INDEX(Prix!E:F,MATCH(ASSIF!D26,Prix!F:F,0),1),"")</f>
        <v/>
      </c>
      <c r="D26" s="33"/>
      <c r="E26" s="17" t="str">
        <f>IFERROR(VLOOKUP(C26,Prix!E:G,3,0),"")</f>
        <v/>
      </c>
      <c r="F26" s="15" t="str">
        <f>IFERROR(IF(C15="Atlas Réseaux",VLOOKUP(C26,Prix!E:J,6,0),IF(C15="Seratel",VLOOKUP(C26,Prix!E:J,5,0),VLOOKUP(C26,Prix!E:J,4,0))),"")</f>
        <v/>
      </c>
      <c r="G26" s="32"/>
      <c r="H26" s="41" t="str">
        <f t="shared" si="0"/>
        <v/>
      </c>
    </row>
    <row r="27" spans="2:8" ht="16.5" x14ac:dyDescent="0.25">
      <c r="B27" s="30"/>
      <c r="C27" s="17" t="str">
        <f>IFERROR(INDEX(Prix!E:F,MATCH(ASSIF!D27,Prix!F:F,0),1),"")</f>
        <v/>
      </c>
      <c r="D27" s="33"/>
      <c r="E27" s="17" t="str">
        <f>IFERROR(VLOOKUP(C27,Prix!E:G,3,0),"")</f>
        <v/>
      </c>
      <c r="F27" s="15" t="str">
        <f>IFERROR(IF(C16="Atlas Réseaux",VLOOKUP(C27,Prix!E:J,6,0),IF(C16="Seratel",VLOOKUP(C27,Prix!E:J,5,0),VLOOKUP(C27,Prix!E:J,4,0))),"")</f>
        <v/>
      </c>
      <c r="G27" s="32"/>
      <c r="H27" s="41" t="str">
        <f t="shared" si="0"/>
        <v/>
      </c>
    </row>
    <row r="28" spans="2:8" ht="16.5" x14ac:dyDescent="0.25">
      <c r="B28" s="30"/>
      <c r="C28" s="17" t="str">
        <f>IFERROR(INDEX(Prix!E:F,MATCH(ASSIF!D28,Prix!F:F,0),1),"")</f>
        <v/>
      </c>
      <c r="D28" s="33"/>
      <c r="E28" s="17" t="str">
        <f>IFERROR(VLOOKUP(C28,Prix!E:G,3,0),"")</f>
        <v/>
      </c>
      <c r="F28" s="15" t="str">
        <f>IFERROR(IF(C17="Atlas Réseaux",VLOOKUP(C28,Prix!E:J,6,0),IF(C17="Seratel",VLOOKUP(C28,Prix!E:J,5,0),VLOOKUP(C28,Prix!E:J,4,0))),"")</f>
        <v/>
      </c>
      <c r="G28" s="32"/>
      <c r="H28" s="41" t="str">
        <f t="shared" si="0"/>
        <v/>
      </c>
    </row>
    <row r="29" spans="2:8" ht="16.5" x14ac:dyDescent="0.25">
      <c r="B29" s="30"/>
      <c r="C29" s="17" t="str">
        <f>IFERROR(INDEX(Prix!E:F,MATCH(ASSIF!D29,Prix!F:F,0),1),"")</f>
        <v/>
      </c>
      <c r="D29" s="33"/>
      <c r="E29" s="17" t="str">
        <f>IFERROR(VLOOKUP(C29,Prix!E:G,3,0),"")</f>
        <v/>
      </c>
      <c r="F29" s="15" t="str">
        <f>IFERROR(IF(C18="Atlas Réseaux",VLOOKUP(C29,Prix!E:J,6,0),IF(C18="Seratel",VLOOKUP(C29,Prix!E:J,5,0),VLOOKUP(C29,Prix!E:J,4,0))),"")</f>
        <v/>
      </c>
      <c r="G29" s="32"/>
      <c r="H29" s="41" t="str">
        <f t="shared" si="0"/>
        <v/>
      </c>
    </row>
    <row r="30" spans="2:8" ht="16.5" x14ac:dyDescent="0.25">
      <c r="B30" s="30"/>
      <c r="C30" s="17" t="str">
        <f>IFERROR(INDEX(Prix!E:F,MATCH(ASSIF!D30,Prix!F:F,0),1),"")</f>
        <v/>
      </c>
      <c r="D30" s="33"/>
      <c r="E30" s="17" t="str">
        <f>IFERROR(VLOOKUP(C30,Prix!E:G,3,0),"")</f>
        <v/>
      </c>
      <c r="F30" s="15" t="str">
        <f>IFERROR(IF(C19="Atlas Réseaux",VLOOKUP(C30,Prix!E:J,6,0),IF(C19="Seratel",VLOOKUP(C30,Prix!E:J,5,0),VLOOKUP(C30,Prix!E:J,4,0))),"")</f>
        <v/>
      </c>
      <c r="G30" s="32"/>
      <c r="H30" s="41" t="str">
        <f t="shared" si="0"/>
        <v/>
      </c>
    </row>
    <row r="32" spans="2:8" ht="15.75" thickBot="1" x14ac:dyDescent="0.3"/>
    <row r="33" spans="2:6" ht="33" customHeight="1" thickBot="1" x14ac:dyDescent="0.3">
      <c r="B33" s="27" t="s">
        <v>847</v>
      </c>
      <c r="C33" s="27" t="s">
        <v>848</v>
      </c>
      <c r="D33" s="27" t="s">
        <v>849</v>
      </c>
      <c r="E33" s="27" t="s">
        <v>6</v>
      </c>
      <c r="F33" s="27" t="s">
        <v>850</v>
      </c>
    </row>
    <row r="34" spans="2:6" ht="16.5" x14ac:dyDescent="0.25">
      <c r="B34" s="34"/>
      <c r="C34" s="36" t="str">
        <f>IFERROR(INDEX(Prix!AF:AG,MATCH(ASSIF!D34,Prix!AG:AG,0),1),"")</f>
        <v/>
      </c>
      <c r="D34" s="34"/>
      <c r="E34" s="36" t="str">
        <f>IFERROR(VLOOKUP(D34,Prix!AG:AH,2,0),"")</f>
        <v/>
      </c>
      <c r="F34" s="28"/>
    </row>
    <row r="35" spans="2:6" ht="16.5" x14ac:dyDescent="0.25">
      <c r="B35" s="34"/>
      <c r="C35" s="36" t="str">
        <f>IFERROR(INDEX(Prix!AF:AG,MATCH(ASSIF!D35,Prix!AG:AG,0),1),"")</f>
        <v/>
      </c>
      <c r="D35" s="35"/>
      <c r="E35" s="36" t="str">
        <f>IFERROR(VLOOKUP(D35,Prix!AG:AH,2,0),"")</f>
        <v/>
      </c>
      <c r="F35" s="30"/>
    </row>
    <row r="36" spans="2:6" ht="16.5" x14ac:dyDescent="0.25">
      <c r="B36" s="34"/>
      <c r="C36" s="36" t="str">
        <f>IFERROR(INDEX(Prix!AF:AG,MATCH(ASSIF!D36,Prix!AG:AG,0),1),"")</f>
        <v/>
      </c>
      <c r="D36" s="35"/>
      <c r="E36" s="36" t="str">
        <f>IFERROR(VLOOKUP(D36,Prix!AG:AH,2,0),"")</f>
        <v/>
      </c>
      <c r="F36" s="30"/>
    </row>
    <row r="37" spans="2:6" ht="16.5" x14ac:dyDescent="0.25">
      <c r="B37" s="34"/>
      <c r="C37" s="36" t="str">
        <f>IFERROR(INDEX(Prix!AF:AG,MATCH(ASSIF!D37,Prix!AG:AG,0),1),"")</f>
        <v/>
      </c>
      <c r="D37" s="35"/>
      <c r="E37" s="36" t="str">
        <f>IFERROR(VLOOKUP(D37,Prix!AG:AH,2,0),"")</f>
        <v/>
      </c>
      <c r="F37" s="30"/>
    </row>
    <row r="38" spans="2:6" ht="16.5" x14ac:dyDescent="0.25">
      <c r="B38" s="34"/>
      <c r="C38" s="36" t="str">
        <f>IFERROR(INDEX(Prix!AF:AG,MATCH(ASSIF!D38,Prix!AG:AG,0),1),"")</f>
        <v/>
      </c>
      <c r="D38" s="35"/>
      <c r="E38" s="36" t="str">
        <f>IFERROR(VLOOKUP(D38,Prix!AG:AH,2,0),"")</f>
        <v/>
      </c>
      <c r="F38" s="30"/>
    </row>
    <row r="39" spans="2:6" ht="16.5" x14ac:dyDescent="0.25">
      <c r="B39" s="34"/>
      <c r="C39" s="36" t="str">
        <f>IFERROR(INDEX(Prix!AF:AG,MATCH(ASSIF!D39,Prix!AG:AG,0),1),"")</f>
        <v/>
      </c>
      <c r="D39" s="35"/>
      <c r="E39" s="36" t="str">
        <f>IFERROR(VLOOKUP(D39,Prix!AG:AH,2,0),"")</f>
        <v/>
      </c>
      <c r="F39" s="30"/>
    </row>
    <row r="40" spans="2:6" ht="16.5" x14ac:dyDescent="0.25">
      <c r="B40" s="34"/>
      <c r="C40" s="36" t="str">
        <f>IFERROR(INDEX(Prix!AF:AG,MATCH(ASSIF!D40,Prix!AG:AG,0),1),"")</f>
        <v/>
      </c>
      <c r="D40" s="35"/>
      <c r="E40" s="36" t="str">
        <f>IFERROR(VLOOKUP(D40,Prix!AG:AH,2,0),"")</f>
        <v/>
      </c>
      <c r="F40" s="30"/>
    </row>
    <row r="41" spans="2:6" ht="16.5" x14ac:dyDescent="0.25">
      <c r="B41" s="34"/>
      <c r="C41" s="36" t="str">
        <f>IFERROR(INDEX(Prix!AF:AG,MATCH(ASSIF!D41,Prix!AG:AG,0),1),"")</f>
        <v/>
      </c>
      <c r="D41" s="35"/>
      <c r="E41" s="36" t="str">
        <f>IFERROR(VLOOKUP(D41,Prix!AG:AH,2,0),"")</f>
        <v/>
      </c>
      <c r="F41" s="30"/>
    </row>
    <row r="42" spans="2:6" ht="16.5" x14ac:dyDescent="0.25">
      <c r="B42" s="34"/>
      <c r="C42" s="36" t="str">
        <f>IFERROR(INDEX(Prix!AF:AG,MATCH(ASSIF!D42,Prix!AG:AG,0),1),"")</f>
        <v/>
      </c>
      <c r="D42" s="35"/>
      <c r="E42" s="36" t="str">
        <f>IFERROR(VLOOKUP(D42,Prix!AG:AH,2,0),"")</f>
        <v/>
      </c>
      <c r="F42" s="30"/>
    </row>
    <row r="43" spans="2:6" ht="16.5" x14ac:dyDescent="0.25">
      <c r="B43" s="34"/>
      <c r="C43" s="36" t="str">
        <f>IFERROR(INDEX(Prix!AF:AG,MATCH(ASSIF!D43,Prix!AG:AG,0),1),"")</f>
        <v/>
      </c>
      <c r="D43" s="35"/>
      <c r="E43" s="36" t="str">
        <f>IFERROR(VLOOKUP(D43,Prix!AG:AH,2,0),"")</f>
        <v/>
      </c>
      <c r="F43" s="30"/>
    </row>
    <row r="44" spans="2:6" ht="16.5" x14ac:dyDescent="0.25">
      <c r="B44" s="34"/>
      <c r="C44" s="36" t="str">
        <f>IFERROR(INDEX(Prix!AF:AG,MATCH(ASSIF!D44,Prix!AG:AG,0),1),"")</f>
        <v/>
      </c>
      <c r="D44" s="35"/>
      <c r="E44" s="36" t="str">
        <f>IFERROR(VLOOKUP(D44,Prix!AG:AH,2,0),"")</f>
        <v/>
      </c>
      <c r="F44" s="30"/>
    </row>
  </sheetData>
  <sheetProtection algorithmName="SHA-512" hashValue="PJ3Y627iQjaqsxC24elZ55RWfyvAivyayi9VZgqYgMPudcPJxNVk9zGIO5wrSSWU4jx0EMxdSnhMS7MyVWgZpg==" saltValue="WntK2VSIXQMipQSHYFOn+Q==" spinCount="100000" sheet="1" objects="1" scenarios="1"/>
  <mergeCells count="1">
    <mergeCell ref="B1:G1"/>
  </mergeCells>
  <dataValidations count="17">
    <dataValidation type="list" allowBlank="1" showInputMessage="1" showErrorMessage="1" sqref="D44">
      <formula1>"INDIRECT($B$44)"</formula1>
    </dataValidation>
    <dataValidation type="list" allowBlank="1" showInputMessage="1" showErrorMessage="1" sqref="D43">
      <formula1>INDIRECT($B$43)</formula1>
    </dataValidation>
    <dataValidation type="list" allowBlank="1" showInputMessage="1" showErrorMessage="1" sqref="D42">
      <formula1>INDIRECT($B$42)</formula1>
    </dataValidation>
    <dataValidation type="list" allowBlank="1" showInputMessage="1" showErrorMessage="1" sqref="D41">
      <formula1>INDIRECT($B$41)</formula1>
    </dataValidation>
    <dataValidation type="list" allowBlank="1" showInputMessage="1" showErrorMessage="1" sqref="D40">
      <formula1>INDIRECT($B$40)</formula1>
    </dataValidation>
    <dataValidation type="list" allowBlank="1" showInputMessage="1" showErrorMessage="1" sqref="D39">
      <formula1>INDIRECT($B$39)</formula1>
    </dataValidation>
    <dataValidation type="list" allowBlank="1" showInputMessage="1" showErrorMessage="1" sqref="D38">
      <formula1>INDIRECT($B$38)</formula1>
    </dataValidation>
    <dataValidation type="list" allowBlank="1" showInputMessage="1" showErrorMessage="1" sqref="D37">
      <formula1>INDIRECT($B$37)</formula1>
    </dataValidation>
    <dataValidation type="list" allowBlank="1" showInputMessage="1" showErrorMessage="1" sqref="D36">
      <formula1>INDIRECT($B$36)</formula1>
    </dataValidation>
    <dataValidation type="list" allowBlank="1" showInputMessage="1" showErrorMessage="1" sqref="D35">
      <formula1>INDIRECT($B$35)</formula1>
    </dataValidation>
    <dataValidation type="list" allowBlank="1" showInputMessage="1" showErrorMessage="1" sqref="D34">
      <formula1>INDIRECT($B$34)</formula1>
    </dataValidation>
    <dataValidation type="list" allowBlank="1" showInputMessage="1" showErrorMessage="1" sqref="B34:B44">
      <formula1>type_Materiel</formula1>
    </dataValidation>
    <dataValidation type="textLength" allowBlank="1" showInputMessage="1" showErrorMessage="1" errorTitle="Priére de Saisir une Valeur" error="Saisir une Valeur Min de 3 Caractére" sqref="F6">
      <formula1>3</formula1>
      <formula2>12</formula2>
    </dataValidation>
    <dataValidation type="list" allowBlank="1" showInputMessage="1" showErrorMessage="1" sqref="D15:D30">
      <formula1>INDIRECT($B15)</formula1>
    </dataValidation>
    <dataValidation type="list" allowBlank="1" showInputMessage="1" showErrorMessage="1" sqref="B15:B30">
      <formula1>Categorie</formula1>
    </dataValidation>
    <dataValidation type="list" allowBlank="1" showInputMessage="1" showErrorMessage="1" sqref="F5">
      <formula1>opération</formula1>
    </dataValidation>
    <dataValidation type="list" allowBlank="1" showInputMessage="1" showErrorMessage="1" sqref="C7">
      <formula1>INDIRECT($C$5)</formula1>
    </dataValidation>
  </dataValidations>
  <printOptions horizontalCentered="1" verticalCentered="1"/>
  <pageMargins left="0" right="0" top="0" bottom="0" header="0" footer="0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H44"/>
  <sheetViews>
    <sheetView topLeftCell="A4" workbookViewId="0">
      <selection activeCell="C17" sqref="C17"/>
    </sheetView>
  </sheetViews>
  <sheetFormatPr baseColWidth="10" defaultColWidth="9.140625" defaultRowHeight="15" x14ac:dyDescent="0.25"/>
  <cols>
    <col min="1" max="1" width="13.85546875" style="19" customWidth="1"/>
    <col min="2" max="2" width="26.28515625" style="19" customWidth="1"/>
    <col min="3" max="3" width="18.28515625" style="19" customWidth="1"/>
    <col min="4" max="4" width="66.28515625" style="19" customWidth="1"/>
    <col min="5" max="5" width="21.28515625" style="19" customWidth="1"/>
    <col min="6" max="6" width="21.5703125" style="19" customWidth="1"/>
    <col min="7" max="7" width="20.85546875" style="19" customWidth="1"/>
    <col min="8" max="8" width="33.85546875" style="19" customWidth="1"/>
    <col min="9" max="16384" width="9.140625" style="19"/>
  </cols>
  <sheetData>
    <row r="1" spans="2:8" ht="55.5" customHeight="1" x14ac:dyDescent="0.25">
      <c r="B1" s="52" t="s">
        <v>0</v>
      </c>
      <c r="C1" s="52"/>
      <c r="D1" s="52"/>
      <c r="E1" s="52"/>
      <c r="F1" s="52"/>
      <c r="G1" s="52"/>
      <c r="H1" s="18"/>
    </row>
    <row r="3" spans="2:8" ht="15.75" thickBot="1" x14ac:dyDescent="0.3"/>
    <row r="4" spans="2:8" ht="17.25" thickBot="1" x14ac:dyDescent="0.3">
      <c r="B4" s="20" t="s">
        <v>1</v>
      </c>
      <c r="C4" s="37" t="str">
        <f>IFERROR(IF(OR(C5="GUELIZ",C5="MEDINA"),"NécessaireTech",IF(OR(C5="ASSIF",C5="S.Y.B.A"),"Atlas Réseaux",IF(OR(C5="MASSIRA",C5="MHAMID"),"Seratel","-"))),"-")</f>
        <v>Seratel</v>
      </c>
      <c r="E4" s="22" t="s">
        <v>4</v>
      </c>
      <c r="F4" s="39">
        <f ca="1">IF(D12&lt;=3000,24,24+ROUNDUP((D12-3000)/500,0)*4)</f>
        <v>24</v>
      </c>
    </row>
    <row r="5" spans="2:8" ht="17.25" thickBot="1" x14ac:dyDescent="0.3">
      <c r="B5" s="22" t="s">
        <v>2</v>
      </c>
      <c r="C5" s="37" t="s">
        <v>22</v>
      </c>
      <c r="E5" s="22" t="s">
        <v>11</v>
      </c>
      <c r="F5" s="21" t="s">
        <v>40</v>
      </c>
    </row>
    <row r="6" spans="2:8" ht="17.25" thickBot="1" x14ac:dyDescent="0.3">
      <c r="B6" s="22" t="s">
        <v>3</v>
      </c>
      <c r="C6" s="38">
        <f ca="1">NOW()</f>
        <v>45345.740774189813</v>
      </c>
      <c r="E6" s="22" t="s">
        <v>45</v>
      </c>
      <c r="F6" s="21"/>
    </row>
    <row r="7" spans="2:8" ht="32.25" thickBot="1" x14ac:dyDescent="0.3">
      <c r="B7" s="22" t="s">
        <v>26</v>
      </c>
      <c r="C7" s="23" t="s">
        <v>29</v>
      </c>
      <c r="E7" s="22" t="s">
        <v>852</v>
      </c>
      <c r="F7" s="24" t="s">
        <v>43</v>
      </c>
    </row>
    <row r="8" spans="2:8" ht="32.25" thickBot="1" x14ac:dyDescent="0.3">
      <c r="B8" s="22" t="s">
        <v>5</v>
      </c>
      <c r="C8" s="37" t="str">
        <f>VLOOKUP(C7,Paramétre!C:D,2,0)</f>
        <v>0662031309</v>
      </c>
      <c r="E8" s="22" t="s">
        <v>12</v>
      </c>
      <c r="F8" s="23" t="s">
        <v>46</v>
      </c>
    </row>
    <row r="9" spans="2:8" ht="17.25" thickBot="1" x14ac:dyDescent="0.3">
      <c r="E9" s="22" t="s">
        <v>13</v>
      </c>
      <c r="F9" s="24" t="s">
        <v>44</v>
      </c>
    </row>
    <row r="10" spans="2:8" ht="19.5" thickBot="1" x14ac:dyDescent="0.3">
      <c r="G10" s="25"/>
      <c r="H10" s="26"/>
    </row>
    <row r="11" spans="2:8" ht="31.5" customHeight="1" thickBot="1" x14ac:dyDescent="0.3">
      <c r="D11" s="27" t="s">
        <v>810</v>
      </c>
      <c r="G11" s="25"/>
      <c r="H11" s="26"/>
    </row>
    <row r="12" spans="2:8" ht="31.5" customHeight="1" x14ac:dyDescent="0.25">
      <c r="D12" s="40">
        <f ca="1">SUM(H15:H30)</f>
        <v>0</v>
      </c>
      <c r="G12" s="25"/>
      <c r="H12" s="26"/>
    </row>
    <row r="13" spans="2:8" ht="15.75" thickBot="1" x14ac:dyDescent="0.3"/>
    <row r="14" spans="2:8" ht="35.25" customHeight="1" thickBot="1" x14ac:dyDescent="0.3">
      <c r="B14" s="27" t="s">
        <v>9</v>
      </c>
      <c r="C14" s="27" t="s">
        <v>7</v>
      </c>
      <c r="D14" s="27" t="s">
        <v>8</v>
      </c>
      <c r="E14" s="27" t="s">
        <v>6</v>
      </c>
      <c r="F14" s="27" t="s">
        <v>809</v>
      </c>
      <c r="G14" s="27" t="s">
        <v>778</v>
      </c>
    </row>
    <row r="15" spans="2:8" ht="66" x14ac:dyDescent="0.25">
      <c r="B15" s="28" t="s">
        <v>812</v>
      </c>
      <c r="C15" s="15" t="str">
        <f>IFERROR(INDEX(Prix!E:F,MATCH(MASSIRA!D15,Prix!F:F,0),1),"")</f>
        <v>3ER4</v>
      </c>
      <c r="D15" s="29" t="s">
        <v>651</v>
      </c>
      <c r="E15" s="15" t="str">
        <f>IFERROR(VLOOKUP(C15,Prix!E:G,3,0),"")</f>
        <v>H/J</v>
      </c>
      <c r="F15" s="15">
        <f>IFERROR(IF(C4="Atlas Réseaux",VLOOKUP(C15,Prix!E:J,6,0),IF(C4="Seratel",VLOOKUP(C15,Prix!E:J,5,0),VLOOKUP(C15,Prix!E:J,4,0))),"")</f>
        <v>850</v>
      </c>
      <c r="G15" s="16"/>
      <c r="H15" s="41">
        <f>IFERROR(G15*F15,"")</f>
        <v>0</v>
      </c>
    </row>
    <row r="16" spans="2:8" ht="16.5" x14ac:dyDescent="0.25">
      <c r="B16" s="30"/>
      <c r="C16" s="15" t="str">
        <f>IFERROR(INDEX(Prix!E:F,MATCH(MASSIRA!D16,Prix!F:F,0),1),"")</f>
        <v/>
      </c>
      <c r="D16" s="31"/>
      <c r="E16" s="15" t="str">
        <f>IFERROR(VLOOKUP(C16,Prix!E:G,3,0),"")</f>
        <v/>
      </c>
      <c r="F16" s="15" t="str">
        <f>IFERROR(IF(C5="Atlas Réseaux",VLOOKUP(C16,Prix!E:J,6,0),IF(C5="Seratel",VLOOKUP(C16,Prix!E:J,5,0),VLOOKUP(C16,Prix!E:J,4,0))),"")</f>
        <v/>
      </c>
      <c r="G16" s="32"/>
      <c r="H16" s="41" t="str">
        <f t="shared" ref="H16:H30" si="0">IFERROR(G16*F16,"")</f>
        <v/>
      </c>
    </row>
    <row r="17" spans="2:8" ht="16.5" x14ac:dyDescent="0.25">
      <c r="B17" s="30"/>
      <c r="C17" s="15" t="str">
        <f>IFERROR(INDEX(Prix!E:F,MATCH(MASSIRA!D17,Prix!F:F,0),1),"")</f>
        <v/>
      </c>
      <c r="D17" s="33"/>
      <c r="E17" s="15" t="str">
        <f>IFERROR(VLOOKUP(C17,Prix!E:G,3,0),"")</f>
        <v/>
      </c>
      <c r="F17" s="15" t="str">
        <f ca="1">IFERROR(IF(C6="Atlas Réseaux",VLOOKUP(C17,Prix!E:J,6,0),IF(C6="Seratel",VLOOKUP(C17,Prix!E:J,5,0),VLOOKUP(C17,Prix!E:J,4,0))),"")</f>
        <v/>
      </c>
      <c r="G17" s="32"/>
      <c r="H17" s="41" t="str">
        <f t="shared" ca="1" si="0"/>
        <v/>
      </c>
    </row>
    <row r="18" spans="2:8" ht="16.5" x14ac:dyDescent="0.25">
      <c r="B18" s="30"/>
      <c r="C18" s="15" t="str">
        <f>IFERROR(INDEX(Prix!E:F,MATCH(MASSIRA!D18,Prix!F:F,0),1),"")</f>
        <v/>
      </c>
      <c r="D18" s="33"/>
      <c r="E18" s="15" t="str">
        <f>IFERROR(VLOOKUP(C18,Prix!E:G,3,0),"")</f>
        <v/>
      </c>
      <c r="F18" s="15" t="str">
        <f>IFERROR(IF(C7="Atlas Réseaux",VLOOKUP(C18,Prix!E:J,6,0),IF(C7="Seratel",VLOOKUP(C18,Prix!E:J,5,0),VLOOKUP(C18,Prix!E:J,4,0))),"")</f>
        <v/>
      </c>
      <c r="G18" s="32"/>
      <c r="H18" s="41" t="str">
        <f t="shared" si="0"/>
        <v/>
      </c>
    </row>
    <row r="19" spans="2:8" ht="16.5" x14ac:dyDescent="0.25">
      <c r="B19" s="30"/>
      <c r="C19" s="15" t="str">
        <f>IFERROR(INDEX(Prix!E:F,MATCH(MASSIRA!D19,Prix!F:F,0),1),"")</f>
        <v/>
      </c>
      <c r="D19" s="33"/>
      <c r="E19" s="15" t="str">
        <f>IFERROR(VLOOKUP(C19,Prix!E:G,3,0),"")</f>
        <v/>
      </c>
      <c r="F19" s="15" t="str">
        <f>IFERROR(IF(C8="Atlas Réseaux",VLOOKUP(C19,Prix!E:J,6,0),IF(C8="Seratel",VLOOKUP(C19,Prix!E:J,5,0),VLOOKUP(C19,Prix!E:J,4,0))),"")</f>
        <v/>
      </c>
      <c r="G19" s="32"/>
      <c r="H19" s="41" t="str">
        <f t="shared" si="0"/>
        <v/>
      </c>
    </row>
    <row r="20" spans="2:8" ht="16.5" x14ac:dyDescent="0.25">
      <c r="B20" s="30"/>
      <c r="C20" s="17" t="str">
        <f>IFERROR(INDEX(Prix!E:F,MATCH(MASSIRA!D20,Prix!F:F,0),1),"")</f>
        <v/>
      </c>
      <c r="D20" s="33"/>
      <c r="E20" s="17" t="str">
        <f>IFERROR(VLOOKUP(C20,Prix!E:G,3,0),"")</f>
        <v/>
      </c>
      <c r="F20" s="15" t="str">
        <f>IFERROR(IF(C9="Atlas Réseaux",VLOOKUP(C20,Prix!E:J,6,0),IF(C9="Seratel",VLOOKUP(C20,Prix!E:J,5,0),VLOOKUP(C20,Prix!E:J,4,0))),"")</f>
        <v/>
      </c>
      <c r="G20" s="32"/>
      <c r="H20" s="41" t="str">
        <f t="shared" si="0"/>
        <v/>
      </c>
    </row>
    <row r="21" spans="2:8" ht="16.5" x14ac:dyDescent="0.25">
      <c r="B21" s="30"/>
      <c r="C21" s="17" t="str">
        <f>IFERROR(INDEX(Prix!E:F,MATCH(MASSIRA!D21,Prix!F:F,0),1),"")</f>
        <v/>
      </c>
      <c r="D21" s="33"/>
      <c r="E21" s="17" t="str">
        <f>IFERROR(VLOOKUP(C21,Prix!E:G,3,0),"")</f>
        <v/>
      </c>
      <c r="F21" s="15" t="str">
        <f>IFERROR(IF(C10="Atlas Réseaux",VLOOKUP(C21,Prix!E:J,6,0),IF(C10="Seratel",VLOOKUP(C21,Prix!E:J,5,0),VLOOKUP(C21,Prix!E:J,4,0))),"")</f>
        <v/>
      </c>
      <c r="G21" s="32"/>
      <c r="H21" s="41" t="str">
        <f t="shared" si="0"/>
        <v/>
      </c>
    </row>
    <row r="22" spans="2:8" ht="16.5" x14ac:dyDescent="0.25">
      <c r="B22" s="30"/>
      <c r="C22" s="17" t="str">
        <f>IFERROR(INDEX(Prix!E:F,MATCH(MASSIRA!D22,Prix!F:F,0),1),"")</f>
        <v/>
      </c>
      <c r="D22" s="33"/>
      <c r="E22" s="17" t="str">
        <f>IFERROR(VLOOKUP(C22,Prix!E:G,3,0),"")</f>
        <v/>
      </c>
      <c r="F22" s="15" t="str">
        <f>IFERROR(IF(C11="Atlas Réseaux",VLOOKUP(C22,Prix!E:J,6,0),IF(C11="Seratel",VLOOKUP(C22,Prix!E:J,5,0),VLOOKUP(C22,Prix!E:J,4,0))),"")</f>
        <v/>
      </c>
      <c r="G22" s="32"/>
      <c r="H22" s="41" t="str">
        <f t="shared" si="0"/>
        <v/>
      </c>
    </row>
    <row r="23" spans="2:8" ht="16.5" x14ac:dyDescent="0.25">
      <c r="B23" s="30"/>
      <c r="C23" s="17" t="str">
        <f>IFERROR(INDEX(Prix!E:F,MATCH(MASSIRA!D23,Prix!F:F,0),1),"")</f>
        <v/>
      </c>
      <c r="D23" s="33"/>
      <c r="E23" s="17" t="str">
        <f>IFERROR(VLOOKUP(C23,Prix!E:G,3,0),"")</f>
        <v/>
      </c>
      <c r="F23" s="15" t="str">
        <f>IFERROR(IF(C12="Atlas Réseaux",VLOOKUP(C23,Prix!E:J,6,0),IF(C12="Seratel",VLOOKUP(C23,Prix!E:J,5,0),VLOOKUP(C23,Prix!E:J,4,0))),"")</f>
        <v/>
      </c>
      <c r="G23" s="32"/>
      <c r="H23" s="41" t="str">
        <f t="shared" si="0"/>
        <v/>
      </c>
    </row>
    <row r="24" spans="2:8" ht="16.5" x14ac:dyDescent="0.25">
      <c r="B24" s="30"/>
      <c r="C24" s="17" t="str">
        <f>IFERROR(INDEX(Prix!E:F,MATCH(MASSIRA!D24,Prix!F:F,0),1),"")</f>
        <v/>
      </c>
      <c r="D24" s="33"/>
      <c r="E24" s="17" t="str">
        <f>IFERROR(VLOOKUP(C24,Prix!E:G,3,0),"")</f>
        <v/>
      </c>
      <c r="F24" s="15" t="str">
        <f>IFERROR(IF(C13="Atlas Réseaux",VLOOKUP(C24,Prix!E:J,6,0),IF(C13="Seratel",VLOOKUP(C24,Prix!E:J,5,0),VLOOKUP(C24,Prix!E:J,4,0))),"")</f>
        <v/>
      </c>
      <c r="G24" s="32"/>
      <c r="H24" s="41" t="str">
        <f t="shared" si="0"/>
        <v/>
      </c>
    </row>
    <row r="25" spans="2:8" ht="16.5" x14ac:dyDescent="0.25">
      <c r="B25" s="30"/>
      <c r="C25" s="17" t="str">
        <f>IFERROR(INDEX(Prix!E:F,MATCH(MASSIRA!D25,Prix!F:F,0),1),"")</f>
        <v/>
      </c>
      <c r="D25" s="33"/>
      <c r="E25" s="17" t="str">
        <f>IFERROR(VLOOKUP(C25,Prix!E:G,3,0),"")</f>
        <v/>
      </c>
      <c r="F25" s="15" t="str">
        <f>IFERROR(IF(C14="Atlas Réseaux",VLOOKUP(C25,Prix!E:J,6,0),IF(C14="Seratel",VLOOKUP(C25,Prix!E:J,5,0),VLOOKUP(C25,Prix!E:J,4,0))),"")</f>
        <v/>
      </c>
      <c r="G25" s="32"/>
      <c r="H25" s="41" t="str">
        <f t="shared" si="0"/>
        <v/>
      </c>
    </row>
    <row r="26" spans="2:8" ht="16.5" x14ac:dyDescent="0.25">
      <c r="B26" s="30"/>
      <c r="C26" s="17" t="str">
        <f>IFERROR(INDEX(Prix!E:F,MATCH(MASSIRA!D26,Prix!F:F,0),1),"")</f>
        <v/>
      </c>
      <c r="D26" s="33"/>
      <c r="E26" s="17" t="str">
        <f>IFERROR(VLOOKUP(C26,Prix!E:G,3,0),"")</f>
        <v/>
      </c>
      <c r="F26" s="15" t="str">
        <f>IFERROR(IF(C15="Atlas Réseaux",VLOOKUP(C26,Prix!E:J,6,0),IF(C15="Seratel",VLOOKUP(C26,Prix!E:J,5,0),VLOOKUP(C26,Prix!E:J,4,0))),"")</f>
        <v/>
      </c>
      <c r="G26" s="32"/>
      <c r="H26" s="41" t="str">
        <f t="shared" si="0"/>
        <v/>
      </c>
    </row>
    <row r="27" spans="2:8" ht="16.5" x14ac:dyDescent="0.25">
      <c r="B27" s="30"/>
      <c r="C27" s="17" t="str">
        <f>IFERROR(INDEX(Prix!E:F,MATCH(MASSIRA!D27,Prix!F:F,0),1),"")</f>
        <v/>
      </c>
      <c r="D27" s="33"/>
      <c r="E27" s="17" t="str">
        <f>IFERROR(VLOOKUP(C27,Prix!E:G,3,0),"")</f>
        <v/>
      </c>
      <c r="F27" s="15" t="str">
        <f>IFERROR(IF(C16="Atlas Réseaux",VLOOKUP(C27,Prix!E:J,6,0),IF(C16="Seratel",VLOOKUP(C27,Prix!E:J,5,0),VLOOKUP(C27,Prix!E:J,4,0))),"")</f>
        <v/>
      </c>
      <c r="G27" s="32"/>
      <c r="H27" s="41" t="str">
        <f t="shared" si="0"/>
        <v/>
      </c>
    </row>
    <row r="28" spans="2:8" ht="16.5" x14ac:dyDescent="0.25">
      <c r="B28" s="30"/>
      <c r="C28" s="17" t="str">
        <f>IFERROR(INDEX(Prix!E:F,MATCH(MASSIRA!D28,Prix!F:F,0),1),"")</f>
        <v/>
      </c>
      <c r="D28" s="33"/>
      <c r="E28" s="17" t="str">
        <f>IFERROR(VLOOKUP(C28,Prix!E:G,3,0),"")</f>
        <v/>
      </c>
      <c r="F28" s="15" t="str">
        <f>IFERROR(IF(C17="Atlas Réseaux",VLOOKUP(C28,Prix!E:J,6,0),IF(C17="Seratel",VLOOKUP(C28,Prix!E:J,5,0),VLOOKUP(C28,Prix!E:J,4,0))),"")</f>
        <v/>
      </c>
      <c r="G28" s="32"/>
      <c r="H28" s="41" t="str">
        <f t="shared" si="0"/>
        <v/>
      </c>
    </row>
    <row r="29" spans="2:8" ht="16.5" x14ac:dyDescent="0.25">
      <c r="B29" s="30"/>
      <c r="C29" s="17" t="str">
        <f>IFERROR(INDEX(Prix!E:F,MATCH(MASSIRA!D29,Prix!F:F,0),1),"")</f>
        <v/>
      </c>
      <c r="D29" s="33"/>
      <c r="E29" s="17" t="str">
        <f>IFERROR(VLOOKUP(C29,Prix!E:G,3,0),"")</f>
        <v/>
      </c>
      <c r="F29" s="15" t="str">
        <f>IFERROR(IF(C18="Atlas Réseaux",VLOOKUP(C29,Prix!E:J,6,0),IF(C18="Seratel",VLOOKUP(C29,Prix!E:J,5,0),VLOOKUP(C29,Prix!E:J,4,0))),"")</f>
        <v/>
      </c>
      <c r="G29" s="32"/>
      <c r="H29" s="41" t="str">
        <f t="shared" si="0"/>
        <v/>
      </c>
    </row>
    <row r="30" spans="2:8" ht="16.5" x14ac:dyDescent="0.25">
      <c r="B30" s="30"/>
      <c r="C30" s="17" t="str">
        <f>IFERROR(INDEX(Prix!E:F,MATCH(MASSIRA!D30,Prix!F:F,0),1),"")</f>
        <v/>
      </c>
      <c r="D30" s="33"/>
      <c r="E30" s="17" t="str">
        <f>IFERROR(VLOOKUP(C30,Prix!E:G,3,0),"")</f>
        <v/>
      </c>
      <c r="F30" s="15" t="str">
        <f>IFERROR(IF(C19="Atlas Réseaux",VLOOKUP(C30,Prix!E:J,6,0),IF(C19="Seratel",VLOOKUP(C30,Prix!E:J,5,0),VLOOKUP(C30,Prix!E:J,4,0))),"")</f>
        <v/>
      </c>
      <c r="G30" s="32"/>
      <c r="H30" s="41" t="str">
        <f t="shared" si="0"/>
        <v/>
      </c>
    </row>
    <row r="32" spans="2:8" ht="15.75" thickBot="1" x14ac:dyDescent="0.3"/>
    <row r="33" spans="2:6" ht="33" customHeight="1" thickBot="1" x14ac:dyDescent="0.3">
      <c r="B33" s="27" t="s">
        <v>847</v>
      </c>
      <c r="C33" s="27" t="s">
        <v>848</v>
      </c>
      <c r="D33" s="27" t="s">
        <v>849</v>
      </c>
      <c r="E33" s="27" t="s">
        <v>6</v>
      </c>
      <c r="F33" s="27" t="s">
        <v>850</v>
      </c>
    </row>
    <row r="34" spans="2:6" ht="16.5" x14ac:dyDescent="0.25">
      <c r="B34" s="34"/>
      <c r="C34" s="36" t="str">
        <f>IFERROR(INDEX(Prix!AF:AG,MATCH(MASSIRA!D34,Prix!AG:AG,0),1),"")</f>
        <v/>
      </c>
      <c r="D34" s="34"/>
      <c r="E34" s="36" t="str">
        <f>IFERROR(VLOOKUP(D34,Prix!AG:AH,2,0),"")</f>
        <v/>
      </c>
      <c r="F34" s="28"/>
    </row>
    <row r="35" spans="2:6" ht="16.5" x14ac:dyDescent="0.25">
      <c r="B35" s="34"/>
      <c r="C35" s="36" t="str">
        <f>IFERROR(INDEX(Prix!AF:AG,MATCH(MASSIRA!D35,Prix!AG:AG,0),1),"")</f>
        <v/>
      </c>
      <c r="D35" s="35"/>
      <c r="E35" s="36" t="str">
        <f>IFERROR(VLOOKUP(D35,Prix!AG:AH,2,0),"")</f>
        <v/>
      </c>
      <c r="F35" s="30"/>
    </row>
    <row r="36" spans="2:6" ht="16.5" x14ac:dyDescent="0.25">
      <c r="B36" s="34"/>
      <c r="C36" s="36" t="str">
        <f>IFERROR(INDEX(Prix!AF:AG,MATCH(MASSIRA!D36,Prix!AG:AG,0),1),"")</f>
        <v/>
      </c>
      <c r="D36" s="35"/>
      <c r="E36" s="36" t="str">
        <f>IFERROR(VLOOKUP(D36,Prix!AG:AH,2,0),"")</f>
        <v/>
      </c>
      <c r="F36" s="30"/>
    </row>
    <row r="37" spans="2:6" ht="16.5" x14ac:dyDescent="0.25">
      <c r="B37" s="34"/>
      <c r="C37" s="36" t="str">
        <f>IFERROR(INDEX(Prix!AF:AG,MATCH(MASSIRA!D37,Prix!AG:AG,0),1),"")</f>
        <v/>
      </c>
      <c r="D37" s="35"/>
      <c r="E37" s="36" t="str">
        <f>IFERROR(VLOOKUP(D37,Prix!AG:AH,2,0),"")</f>
        <v/>
      </c>
      <c r="F37" s="30"/>
    </row>
    <row r="38" spans="2:6" ht="16.5" x14ac:dyDescent="0.25">
      <c r="B38" s="34"/>
      <c r="C38" s="36" t="str">
        <f>IFERROR(INDEX(Prix!AF:AG,MATCH(MASSIRA!D38,Prix!AG:AG,0),1),"")</f>
        <v/>
      </c>
      <c r="D38" s="35"/>
      <c r="E38" s="36" t="str">
        <f>IFERROR(VLOOKUP(D38,Prix!AG:AH,2,0),"")</f>
        <v/>
      </c>
      <c r="F38" s="30"/>
    </row>
    <row r="39" spans="2:6" ht="16.5" x14ac:dyDescent="0.25">
      <c r="B39" s="34"/>
      <c r="C39" s="36" t="str">
        <f>IFERROR(INDEX(Prix!AF:AG,MATCH(MASSIRA!D39,Prix!AG:AG,0),1),"")</f>
        <v/>
      </c>
      <c r="D39" s="35"/>
      <c r="E39" s="36" t="str">
        <f>IFERROR(VLOOKUP(D39,Prix!AG:AH,2,0),"")</f>
        <v/>
      </c>
      <c r="F39" s="30"/>
    </row>
    <row r="40" spans="2:6" ht="16.5" x14ac:dyDescent="0.25">
      <c r="B40" s="34"/>
      <c r="C40" s="36" t="str">
        <f>IFERROR(INDEX(Prix!AF:AG,MATCH(MASSIRA!D40,Prix!AG:AG,0),1),"")</f>
        <v/>
      </c>
      <c r="D40" s="35"/>
      <c r="E40" s="36" t="str">
        <f>IFERROR(VLOOKUP(D40,Prix!AG:AH,2,0),"")</f>
        <v/>
      </c>
      <c r="F40" s="30"/>
    </row>
    <row r="41" spans="2:6" ht="16.5" x14ac:dyDescent="0.25">
      <c r="B41" s="34"/>
      <c r="C41" s="36" t="str">
        <f>IFERROR(INDEX(Prix!AF:AG,MATCH(MASSIRA!D41,Prix!AG:AG,0),1),"")</f>
        <v/>
      </c>
      <c r="D41" s="35"/>
      <c r="E41" s="36" t="str">
        <f>IFERROR(VLOOKUP(D41,Prix!AG:AH,2,0),"")</f>
        <v/>
      </c>
      <c r="F41" s="30"/>
    </row>
    <row r="42" spans="2:6" ht="16.5" x14ac:dyDescent="0.25">
      <c r="B42" s="34"/>
      <c r="C42" s="36" t="str">
        <f>IFERROR(INDEX(Prix!AF:AG,MATCH(MASSIRA!D42,Prix!AG:AG,0),1),"")</f>
        <v/>
      </c>
      <c r="D42" s="35"/>
      <c r="E42" s="36" t="str">
        <f>IFERROR(VLOOKUP(D42,Prix!AG:AH,2,0),"")</f>
        <v/>
      </c>
      <c r="F42" s="30"/>
    </row>
    <row r="43" spans="2:6" ht="16.5" x14ac:dyDescent="0.25">
      <c r="B43" s="34"/>
      <c r="C43" s="36" t="str">
        <f>IFERROR(INDEX(Prix!AF:AG,MATCH(MASSIRA!D43,Prix!AG:AG,0),1),"")</f>
        <v/>
      </c>
      <c r="D43" s="35"/>
      <c r="E43" s="36" t="str">
        <f>IFERROR(VLOOKUP(D43,Prix!AG:AH,2,0),"")</f>
        <v/>
      </c>
      <c r="F43" s="30"/>
    </row>
    <row r="44" spans="2:6" ht="16.5" x14ac:dyDescent="0.25">
      <c r="B44" s="34"/>
      <c r="C44" s="36" t="str">
        <f>IFERROR(INDEX(Prix!AF:AG,MATCH(MASSIRA!D44,Prix!AG:AG,0),1),"")</f>
        <v/>
      </c>
      <c r="D44" s="35"/>
      <c r="E44" s="36" t="str">
        <f>IFERROR(VLOOKUP(D44,Prix!AG:AH,2,0),"")</f>
        <v/>
      </c>
      <c r="F44" s="30"/>
    </row>
  </sheetData>
  <sheetProtection algorithmName="SHA-512" hashValue="uvg4+mhPMu+B0jAdtvBX0Whgj++PrdF2rWKvhtwPldwpc8jX7VI5sCLBppfmNoFNT5YOd78dk/oj0oKEQc+GRA==" saltValue="ZmazhrLfGNgAdwmp6l9/kA==" spinCount="100000" sheet="1" objects="1" scenarios="1"/>
  <mergeCells count="1">
    <mergeCell ref="B1:G1"/>
  </mergeCells>
  <dataValidations count="17">
    <dataValidation type="list" allowBlank="1" showInputMessage="1" showErrorMessage="1" sqref="C7">
      <formula1>INDIRECT($C$5)</formula1>
    </dataValidation>
    <dataValidation type="list" allowBlank="1" showInputMessage="1" showErrorMessage="1" sqref="F5">
      <formula1>opération</formula1>
    </dataValidation>
    <dataValidation type="list" allowBlank="1" showInputMessage="1" showErrorMessage="1" sqref="B15:B30">
      <formula1>Categorie</formula1>
    </dataValidation>
    <dataValidation type="list" allowBlank="1" showInputMessage="1" showErrorMessage="1" sqref="D15:D30">
      <formula1>INDIRECT($B15)</formula1>
    </dataValidation>
    <dataValidation type="textLength" allowBlank="1" showInputMessage="1" showErrorMessage="1" errorTitle="Priére de Saisir une Valeur" error="Saisir une Valeur Min de 3 Caractére" sqref="F6">
      <formula1>3</formula1>
      <formula2>12</formula2>
    </dataValidation>
    <dataValidation type="list" allowBlank="1" showInputMessage="1" showErrorMessage="1" sqref="B34:B44">
      <formula1>type_Materiel</formula1>
    </dataValidation>
    <dataValidation type="list" allowBlank="1" showInputMessage="1" showErrorMessage="1" sqref="D34">
      <formula1>INDIRECT($B$34)</formula1>
    </dataValidation>
    <dataValidation type="list" allowBlank="1" showInputMessage="1" showErrorMessage="1" sqref="D35">
      <formula1>INDIRECT($B$35)</formula1>
    </dataValidation>
    <dataValidation type="list" allowBlank="1" showInputMessage="1" showErrorMessage="1" sqref="D36">
      <formula1>INDIRECT($B$36)</formula1>
    </dataValidation>
    <dataValidation type="list" allowBlank="1" showInputMessage="1" showErrorMessage="1" sqref="D37">
      <formula1>INDIRECT($B$37)</formula1>
    </dataValidation>
    <dataValidation type="list" allowBlank="1" showInputMessage="1" showErrorMessage="1" sqref="D38">
      <formula1>INDIRECT($B$38)</formula1>
    </dataValidation>
    <dataValidation type="list" allowBlank="1" showInputMessage="1" showErrorMessage="1" sqref="D39">
      <formula1>INDIRECT($B$39)</formula1>
    </dataValidation>
    <dataValidation type="list" allowBlank="1" showInputMessage="1" showErrorMessage="1" sqref="D40">
      <formula1>INDIRECT($B$40)</formula1>
    </dataValidation>
    <dataValidation type="list" allowBlank="1" showInputMessage="1" showErrorMessage="1" sqref="D41">
      <formula1>INDIRECT($B$41)</formula1>
    </dataValidation>
    <dataValidation type="list" allowBlank="1" showInputMessage="1" showErrorMessage="1" sqref="D42">
      <formula1>INDIRECT($B$42)</formula1>
    </dataValidation>
    <dataValidation type="list" allowBlank="1" showInputMessage="1" showErrorMessage="1" sqref="D43">
      <formula1>INDIRECT($B$43)</formula1>
    </dataValidation>
    <dataValidation type="list" allowBlank="1" showInputMessage="1" showErrorMessage="1" sqref="D44">
      <formula1>"INDIRECT($B$44)"</formula1>
    </dataValidation>
  </dataValidations>
  <printOptions horizontalCentered="1" verticalCentered="1"/>
  <pageMargins left="0" right="0" top="0" bottom="0" header="0" footer="0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4"/>
  <sheetViews>
    <sheetView workbookViewId="0">
      <selection activeCell="D45" sqref="D45"/>
    </sheetView>
  </sheetViews>
  <sheetFormatPr baseColWidth="10" defaultRowHeight="15" x14ac:dyDescent="0.25"/>
  <cols>
    <col min="1" max="1" width="14.85546875" style="2" bestFit="1" customWidth="1"/>
    <col min="2" max="2" width="11.42578125" style="2"/>
    <col min="3" max="3" width="27.5703125" style="2" bestFit="1" customWidth="1"/>
    <col min="4" max="4" width="19.42578125" style="2" bestFit="1" customWidth="1"/>
    <col min="5" max="5" width="18.42578125" style="2" bestFit="1" customWidth="1"/>
    <col min="6" max="16384" width="11.42578125" style="2"/>
  </cols>
  <sheetData>
    <row r="1" spans="1:5" ht="21" customHeight="1" x14ac:dyDescent="0.25">
      <c r="A1" s="1" t="s">
        <v>14</v>
      </c>
      <c r="B1" s="1" t="s">
        <v>19</v>
      </c>
      <c r="C1" s="1" t="s">
        <v>21</v>
      </c>
      <c r="D1" s="1" t="s">
        <v>33</v>
      </c>
      <c r="E1" s="1" t="s">
        <v>10</v>
      </c>
    </row>
    <row r="2" spans="1:5" x14ac:dyDescent="0.25">
      <c r="A2" s="2" t="s">
        <v>15</v>
      </c>
      <c r="B2" s="2" t="s">
        <v>20</v>
      </c>
      <c r="C2" s="2" t="s">
        <v>27</v>
      </c>
      <c r="D2" s="3" t="s">
        <v>34</v>
      </c>
      <c r="E2" s="2" t="s">
        <v>40</v>
      </c>
    </row>
    <row r="3" spans="1:5" x14ac:dyDescent="0.25">
      <c r="A3" s="2" t="s">
        <v>16</v>
      </c>
      <c r="B3" s="2" t="s">
        <v>21</v>
      </c>
      <c r="C3" s="2" t="s">
        <v>28</v>
      </c>
      <c r="D3" s="3" t="s">
        <v>35</v>
      </c>
      <c r="E3" s="2" t="s">
        <v>41</v>
      </c>
    </row>
    <row r="4" spans="1:5" x14ac:dyDescent="0.25">
      <c r="A4" s="2" t="s">
        <v>17</v>
      </c>
      <c r="B4" s="2" t="s">
        <v>22</v>
      </c>
      <c r="C4" s="2" t="s">
        <v>29</v>
      </c>
      <c r="D4" s="3" t="s">
        <v>36</v>
      </c>
      <c r="E4" s="2" t="s">
        <v>42</v>
      </c>
    </row>
    <row r="5" spans="1:5" x14ac:dyDescent="0.25">
      <c r="A5" s="2" t="s">
        <v>18</v>
      </c>
      <c r="B5" s="2" t="s">
        <v>23</v>
      </c>
      <c r="C5" s="2" t="s">
        <v>30</v>
      </c>
      <c r="D5" s="3" t="s">
        <v>37</v>
      </c>
    </row>
    <row r="6" spans="1:5" x14ac:dyDescent="0.25">
      <c r="B6" s="2" t="s">
        <v>24</v>
      </c>
      <c r="C6" s="2" t="s">
        <v>31</v>
      </c>
      <c r="D6" s="3" t="s">
        <v>38</v>
      </c>
    </row>
    <row r="7" spans="1:5" x14ac:dyDescent="0.25">
      <c r="B7" s="2" t="s">
        <v>25</v>
      </c>
      <c r="C7" s="2" t="s">
        <v>32</v>
      </c>
      <c r="D7" s="3" t="s">
        <v>39</v>
      </c>
    </row>
    <row r="9" spans="1:5" ht="15.75" x14ac:dyDescent="0.25">
      <c r="C9" s="1" t="s">
        <v>20</v>
      </c>
      <c r="D9" s="1" t="s">
        <v>33</v>
      </c>
    </row>
    <row r="10" spans="1:5" x14ac:dyDescent="0.25">
      <c r="C10" s="2" t="s">
        <v>853</v>
      </c>
      <c r="D10" s="3" t="s">
        <v>880</v>
      </c>
    </row>
    <row r="11" spans="1:5" x14ac:dyDescent="0.25">
      <c r="C11" s="2" t="s">
        <v>854</v>
      </c>
      <c r="D11" s="3" t="s">
        <v>881</v>
      </c>
    </row>
    <row r="12" spans="1:5" x14ac:dyDescent="0.25">
      <c r="C12" s="2" t="s">
        <v>855</v>
      </c>
      <c r="D12" s="3" t="s">
        <v>882</v>
      </c>
    </row>
    <row r="13" spans="1:5" x14ac:dyDescent="0.25">
      <c r="C13" s="2" t="s">
        <v>856</v>
      </c>
      <c r="D13" s="3" t="s">
        <v>883</v>
      </c>
    </row>
    <row r="14" spans="1:5" x14ac:dyDescent="0.25">
      <c r="C14" s="2" t="s">
        <v>857</v>
      </c>
      <c r="D14" s="3" t="s">
        <v>884</v>
      </c>
    </row>
    <row r="15" spans="1:5" x14ac:dyDescent="0.25">
      <c r="C15" s="2" t="s">
        <v>858</v>
      </c>
      <c r="D15" s="3" t="s">
        <v>885</v>
      </c>
    </row>
    <row r="17" spans="3:4" ht="15.75" x14ac:dyDescent="0.25">
      <c r="C17" s="1" t="s">
        <v>22</v>
      </c>
      <c r="D17" s="1" t="s">
        <v>33</v>
      </c>
    </row>
    <row r="18" spans="3:4" x14ac:dyDescent="0.25">
      <c r="C18" s="2" t="s">
        <v>859</v>
      </c>
      <c r="D18" s="3" t="s">
        <v>886</v>
      </c>
    </row>
    <row r="19" spans="3:4" x14ac:dyDescent="0.25">
      <c r="C19" s="2" t="s">
        <v>860</v>
      </c>
      <c r="D19" s="3" t="s">
        <v>887</v>
      </c>
    </row>
    <row r="20" spans="3:4" x14ac:dyDescent="0.25">
      <c r="C20" s="2" t="s">
        <v>861</v>
      </c>
      <c r="D20" s="3" t="s">
        <v>888</v>
      </c>
    </row>
    <row r="21" spans="3:4" x14ac:dyDescent="0.25">
      <c r="C21" s="2" t="s">
        <v>862</v>
      </c>
      <c r="D21" s="3" t="s">
        <v>889</v>
      </c>
    </row>
    <row r="22" spans="3:4" x14ac:dyDescent="0.25">
      <c r="C22" s="2" t="s">
        <v>863</v>
      </c>
      <c r="D22" s="3" t="s">
        <v>890</v>
      </c>
    </row>
    <row r="23" spans="3:4" x14ac:dyDescent="0.25">
      <c r="C23" s="2" t="s">
        <v>864</v>
      </c>
      <c r="D23" s="3" t="s">
        <v>891</v>
      </c>
    </row>
    <row r="24" spans="3:4" x14ac:dyDescent="0.25">
      <c r="C24" s="2" t="s">
        <v>865</v>
      </c>
      <c r="D24" s="3" t="s">
        <v>892</v>
      </c>
    </row>
    <row r="26" spans="3:4" ht="15.75" x14ac:dyDescent="0.25">
      <c r="C26" s="1" t="s">
        <v>23</v>
      </c>
      <c r="D26" s="1" t="s">
        <v>33</v>
      </c>
    </row>
    <row r="27" spans="3:4" x14ac:dyDescent="0.25">
      <c r="C27" s="2" t="s">
        <v>866</v>
      </c>
      <c r="D27" s="3" t="s">
        <v>893</v>
      </c>
    </row>
    <row r="28" spans="3:4" x14ac:dyDescent="0.25">
      <c r="C28" s="2" t="s">
        <v>867</v>
      </c>
      <c r="D28" s="3" t="s">
        <v>894</v>
      </c>
    </row>
    <row r="29" spans="3:4" x14ac:dyDescent="0.25">
      <c r="C29" s="2" t="s">
        <v>868</v>
      </c>
      <c r="D29" s="3" t="s">
        <v>895</v>
      </c>
    </row>
    <row r="30" spans="3:4" x14ac:dyDescent="0.25">
      <c r="C30" s="2" t="s">
        <v>869</v>
      </c>
      <c r="D30" s="3" t="s">
        <v>896</v>
      </c>
    </row>
    <row r="31" spans="3:4" x14ac:dyDescent="0.25">
      <c r="C31" s="2" t="s">
        <v>870</v>
      </c>
      <c r="D31" s="3" t="s">
        <v>897</v>
      </c>
    </row>
    <row r="33" spans="3:4" ht="15.75" x14ac:dyDescent="0.25">
      <c r="C33" s="1" t="s">
        <v>24</v>
      </c>
      <c r="D33" s="1" t="s">
        <v>33</v>
      </c>
    </row>
    <row r="34" spans="3:4" x14ac:dyDescent="0.25">
      <c r="C34" s="2" t="s">
        <v>871</v>
      </c>
      <c r="D34" s="3" t="s">
        <v>898</v>
      </c>
    </row>
    <row r="35" spans="3:4" x14ac:dyDescent="0.25">
      <c r="C35" s="2" t="s">
        <v>872</v>
      </c>
      <c r="D35" s="3" t="s">
        <v>899</v>
      </c>
    </row>
    <row r="36" spans="3:4" x14ac:dyDescent="0.25">
      <c r="C36" s="2" t="s">
        <v>873</v>
      </c>
      <c r="D36" s="3" t="s">
        <v>900</v>
      </c>
    </row>
    <row r="38" spans="3:4" ht="15.75" x14ac:dyDescent="0.25">
      <c r="C38" s="1" t="s">
        <v>25</v>
      </c>
      <c r="D38" s="1" t="s">
        <v>33</v>
      </c>
    </row>
    <row r="39" spans="3:4" x14ac:dyDescent="0.25">
      <c r="C39" s="2" t="s">
        <v>874</v>
      </c>
      <c r="D39" s="3" t="s">
        <v>901</v>
      </c>
    </row>
    <row r="40" spans="3:4" x14ac:dyDescent="0.25">
      <c r="C40" s="2" t="s">
        <v>875</v>
      </c>
      <c r="D40" s="3" t="s">
        <v>902</v>
      </c>
    </row>
    <row r="41" spans="3:4" x14ac:dyDescent="0.25">
      <c r="C41" s="2" t="s">
        <v>876</v>
      </c>
      <c r="D41" s="3" t="s">
        <v>903</v>
      </c>
    </row>
    <row r="42" spans="3:4" x14ac:dyDescent="0.25">
      <c r="C42" s="2" t="s">
        <v>877</v>
      </c>
      <c r="D42" s="3" t="s">
        <v>904</v>
      </c>
    </row>
    <row r="43" spans="3:4" x14ac:dyDescent="0.25">
      <c r="C43" s="2" t="s">
        <v>878</v>
      </c>
      <c r="D43" s="3" t="s">
        <v>905</v>
      </c>
    </row>
    <row r="44" spans="3:4" x14ac:dyDescent="0.25">
      <c r="C44" s="2" t="s">
        <v>879</v>
      </c>
      <c r="D44" s="3" t="s">
        <v>906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4"/>
  <sheetViews>
    <sheetView workbookViewId="0">
      <selection activeCell="A6" sqref="A6"/>
    </sheetView>
  </sheetViews>
  <sheetFormatPr baseColWidth="10" defaultRowHeight="15" x14ac:dyDescent="0.25"/>
  <cols>
    <col min="1" max="1" width="12.85546875" style="2" bestFit="1" customWidth="1"/>
    <col min="2" max="2" width="15.85546875" style="2" customWidth="1"/>
    <col min="3" max="3" width="11.28515625" style="2" customWidth="1"/>
    <col min="4" max="16384" width="11.42578125" style="2"/>
  </cols>
  <sheetData>
    <row r="1" spans="1:8" x14ac:dyDescent="0.25">
      <c r="A1" s="50" t="s">
        <v>907</v>
      </c>
      <c r="B1" s="50" t="s">
        <v>908</v>
      </c>
      <c r="C1" s="50" t="s">
        <v>909</v>
      </c>
      <c r="E1" s="14" t="s">
        <v>910</v>
      </c>
      <c r="F1" s="14" t="s">
        <v>911</v>
      </c>
      <c r="G1" s="14" t="s">
        <v>912</v>
      </c>
      <c r="H1" s="14" t="s">
        <v>913</v>
      </c>
    </row>
    <row r="2" spans="1:8" x14ac:dyDescent="0.25">
      <c r="A2" s="49" t="s">
        <v>921</v>
      </c>
      <c r="B2" s="49" t="s">
        <v>921</v>
      </c>
      <c r="C2" s="49" t="s">
        <v>913</v>
      </c>
      <c r="E2" s="2" t="s">
        <v>21</v>
      </c>
      <c r="F2" s="2" t="s">
        <v>20</v>
      </c>
      <c r="G2" s="2" t="s">
        <v>22</v>
      </c>
      <c r="H2" s="2" t="s">
        <v>21</v>
      </c>
    </row>
    <row r="3" spans="1:8" x14ac:dyDescent="0.25">
      <c r="A3" s="49" t="s">
        <v>920</v>
      </c>
      <c r="B3" s="49" t="s">
        <v>920</v>
      </c>
      <c r="C3" s="49" t="s">
        <v>910</v>
      </c>
      <c r="E3" s="2" t="s">
        <v>20</v>
      </c>
    </row>
    <row r="4" spans="1:8" x14ac:dyDescent="0.25">
      <c r="A4" s="49" t="s">
        <v>922</v>
      </c>
      <c r="B4" s="49" t="s">
        <v>922</v>
      </c>
      <c r="C4" s="49" t="s">
        <v>911</v>
      </c>
      <c r="E4" s="2" t="s">
        <v>22</v>
      </c>
    </row>
    <row r="5" spans="1:8" x14ac:dyDescent="0.25">
      <c r="A5" s="49" t="s">
        <v>923</v>
      </c>
      <c r="B5" s="49" t="s">
        <v>923</v>
      </c>
      <c r="C5" s="49" t="s">
        <v>912</v>
      </c>
      <c r="E5" s="2" t="s">
        <v>914</v>
      </c>
    </row>
    <row r="6" spans="1:8" x14ac:dyDescent="0.25">
      <c r="A6" s="49" t="s">
        <v>924</v>
      </c>
      <c r="B6" s="49" t="s">
        <v>924</v>
      </c>
      <c r="C6" s="49" t="s">
        <v>913</v>
      </c>
      <c r="E6" s="2" t="s">
        <v>915</v>
      </c>
    </row>
    <row r="7" spans="1:8" x14ac:dyDescent="0.25">
      <c r="A7" s="4"/>
      <c r="B7" s="4"/>
      <c r="C7" s="4"/>
      <c r="E7" s="2" t="s">
        <v>916</v>
      </c>
    </row>
    <row r="8" spans="1:8" x14ac:dyDescent="0.25">
      <c r="A8" s="4"/>
      <c r="B8" s="4"/>
      <c r="C8" s="4"/>
    </row>
    <row r="9" spans="1:8" x14ac:dyDescent="0.25">
      <c r="A9" s="4"/>
      <c r="B9" s="4"/>
      <c r="C9" s="4"/>
    </row>
    <row r="10" spans="1:8" x14ac:dyDescent="0.25">
      <c r="A10" s="4"/>
      <c r="B10" s="4"/>
      <c r="C10" s="4"/>
    </row>
    <row r="11" spans="1:8" x14ac:dyDescent="0.25">
      <c r="A11" s="4"/>
      <c r="B11" s="4"/>
      <c r="C11" s="48"/>
    </row>
    <row r="12" spans="1:8" x14ac:dyDescent="0.25">
      <c r="A12" s="4"/>
      <c r="B12" s="4"/>
      <c r="C12" s="4"/>
    </row>
    <row r="13" spans="1:8" x14ac:dyDescent="0.25">
      <c r="A13" s="4"/>
      <c r="B13" s="4"/>
      <c r="C13" s="4"/>
    </row>
    <row r="14" spans="1:8" x14ac:dyDescent="0.25">
      <c r="A14" s="4"/>
      <c r="B14" s="4"/>
      <c r="C14" s="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31</vt:i4>
      </vt:variant>
    </vt:vector>
  </HeadingPairs>
  <TitlesOfParts>
    <vt:vector size="33" baseType="lpstr">
      <vt:lpstr>Prix</vt:lpstr>
      <vt:lpstr>Login</vt:lpstr>
      <vt:lpstr>ASSIF</vt:lpstr>
      <vt:lpstr>Autres</vt:lpstr>
      <vt:lpstr>Autres_Matériel</vt:lpstr>
      <vt:lpstr>Câble_à_FibreOptique</vt:lpstr>
      <vt:lpstr>Cable_Autoporté</vt:lpstr>
      <vt:lpstr>Câble_branchement</vt:lpstr>
      <vt:lpstr>Cable_fibre_Boites</vt:lpstr>
      <vt:lpstr>Câble_multipaire</vt:lpstr>
      <vt:lpstr>Cable_Rempli</vt:lpstr>
      <vt:lpstr>Categorie</vt:lpstr>
      <vt:lpstr>Chambre_à_entretenir</vt:lpstr>
      <vt:lpstr>Episseur_et_Monchons</vt:lpstr>
      <vt:lpstr>Fourniture</vt:lpstr>
      <vt:lpstr>GC_à_entretenir</vt:lpstr>
      <vt:lpstr>GUELIZ</vt:lpstr>
      <vt:lpstr>MASSIRA</vt:lpstr>
      <vt:lpstr>MEDINA</vt:lpstr>
      <vt:lpstr>MHAMID</vt:lpstr>
      <vt:lpstr>Monchon_Connecteurs_Boites</vt:lpstr>
      <vt:lpstr>opération</vt:lpstr>
      <vt:lpstr>PC_à_entretenir</vt:lpstr>
      <vt:lpstr>poteaux_à_entretenir</vt:lpstr>
      <vt:lpstr>Prestataire</vt:lpstr>
      <vt:lpstr>S.Y.B.A</vt:lpstr>
      <vt:lpstr>Secteur</vt:lpstr>
      <vt:lpstr>SR_à_entretenir</vt:lpstr>
      <vt:lpstr>Technicien</vt:lpstr>
      <vt:lpstr>Tete_de_Câble</vt:lpstr>
      <vt:lpstr>Travaux_de_Manutention</vt:lpstr>
      <vt:lpstr>tube_monté_à_entretenir</vt:lpstr>
      <vt:lpstr>type_Materiel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Nobel AMOUSSOU</cp:lastModifiedBy>
  <dcterms:created xsi:type="dcterms:W3CDTF">2015-06-05T18:19:34Z</dcterms:created>
  <dcterms:modified xsi:type="dcterms:W3CDTF">2024-02-23T16:46:48Z</dcterms:modified>
</cp:coreProperties>
</file>