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2260" windowHeight="12645"/>
  </bookViews>
  <sheets>
    <sheet name="Test" sheetId="1" r:id="rId1"/>
    <sheet name="Paramétre" sheetId="2" r:id="rId2"/>
  </sheets>
  <definedNames>
    <definedName name="ASSIF">Paramétre!#REF!</definedName>
    <definedName name="Autres">#REF!</definedName>
    <definedName name="Autres_Matériel">#REF!</definedName>
    <definedName name="Avis">#REF!</definedName>
    <definedName name="Câble_à_FibreOptique">#REF!</definedName>
    <definedName name="Cable_Autoporté">#REF!</definedName>
    <definedName name="Câble_branchement">#REF!</definedName>
    <definedName name="Cable_fibre_Boites">#REF!</definedName>
    <definedName name="Câble_multipaire">#REF!</definedName>
    <definedName name="Cable_Rempli">#REF!</definedName>
    <definedName name="Categorie">#REF!</definedName>
    <definedName name="Chambre_à_entretenir">#REF!</definedName>
    <definedName name="Commentaires">#REF!</definedName>
    <definedName name="Date">#REF!</definedName>
    <definedName name="Episseur_et_Monchons">#REF!</definedName>
    <definedName name="Fourniture">#REF!</definedName>
    <definedName name="GC_à_entretenir">#REF!</definedName>
    <definedName name="GUELIZ">Paramétre!#REF!</definedName>
    <definedName name="MASSIRA">Paramétre!#REF!</definedName>
    <definedName name="MEDINA">Paramétre!#REF!</definedName>
    <definedName name="MHAMID">Paramétre!#REF!</definedName>
    <definedName name="Monchon_Connecteurs_Boites">#REF!</definedName>
    <definedName name="Nom">#REF!</definedName>
    <definedName name="opération">Paramétre!$B$2:$B$4</definedName>
    <definedName name="PC_à_entretenir">#REF!</definedName>
    <definedName name="poteaux_à_entretenir">#REF!</definedName>
    <definedName name="Prénom">#REF!</definedName>
    <definedName name="Prestataire">Paramétre!#REF!</definedName>
    <definedName name="S.Y.B.A">Paramétre!#REF!</definedName>
    <definedName name="Secteur">Paramétre!$A$2:$A$7</definedName>
    <definedName name="Service">#REF!</definedName>
    <definedName name="SR_à_entretenir">#REF!</definedName>
    <definedName name="Technicien">Paramétre!#REF!</definedName>
    <definedName name="Tete_de_Câble">#REF!</definedName>
    <definedName name="Travaux_de_Manutention">#REF!</definedName>
    <definedName name="tube_monté_à_entretenir">#REF!</definedName>
    <definedName name="type_Materiel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1" l="1"/>
  <c r="B16" i="1" l="1"/>
  <c r="B8" i="1" l="1"/>
  <c r="B35" i="1" l="1"/>
  <c r="B36" i="1"/>
  <c r="B37" i="1"/>
  <c r="B38" i="1"/>
  <c r="B39" i="1"/>
  <c r="B40" i="1"/>
  <c r="B41" i="1"/>
  <c r="B42" i="1"/>
  <c r="B43" i="1"/>
  <c r="B44" i="1"/>
  <c r="B34" i="1"/>
  <c r="D35" i="1"/>
  <c r="D36" i="1"/>
  <c r="D37" i="1"/>
  <c r="D38" i="1"/>
  <c r="D39" i="1"/>
  <c r="D40" i="1"/>
  <c r="D41" i="1"/>
  <c r="D42" i="1"/>
  <c r="D43" i="1"/>
  <c r="D44" i="1"/>
  <c r="D34" i="1"/>
  <c r="B17" i="1" l="1"/>
  <c r="D17" i="1" s="1"/>
  <c r="B18" i="1"/>
  <c r="D18" i="1" s="1"/>
  <c r="B19" i="1"/>
  <c r="D19" i="1" s="1"/>
  <c r="E16" i="1"/>
  <c r="D16" i="1" l="1"/>
  <c r="E18" i="1"/>
  <c r="B20" i="1"/>
  <c r="B21" i="1"/>
  <c r="B22" i="1"/>
  <c r="B23" i="1"/>
  <c r="B24" i="1"/>
  <c r="B25" i="1"/>
  <c r="B26" i="1"/>
  <c r="D26" i="1" s="1"/>
  <c r="B27" i="1"/>
  <c r="D27" i="1" s="1"/>
  <c r="B28" i="1"/>
  <c r="D28" i="1" s="1"/>
  <c r="B29" i="1"/>
  <c r="D29" i="1" s="1"/>
  <c r="B30" i="1"/>
  <c r="D30" i="1" s="1"/>
  <c r="D21" i="1" l="1"/>
  <c r="E21" i="1"/>
  <c r="G21" i="1" s="1"/>
  <c r="E30" i="1"/>
  <c r="G30" i="1" s="1"/>
  <c r="D25" i="1"/>
  <c r="E25" i="1"/>
  <c r="G25" i="1" s="1"/>
  <c r="D20" i="1"/>
  <c r="E20" i="1"/>
  <c r="G20" i="1" s="1"/>
  <c r="E24" i="1"/>
  <c r="G24" i="1" s="1"/>
  <c r="E28" i="1"/>
  <c r="G28" i="1" s="1"/>
  <c r="E23" i="1"/>
  <c r="G23" i="1" s="1"/>
  <c r="E29" i="1"/>
  <c r="G29" i="1" s="1"/>
  <c r="E22" i="1"/>
  <c r="G22" i="1" s="1"/>
  <c r="E27" i="1"/>
  <c r="G27" i="1" s="1"/>
  <c r="E15" i="1"/>
  <c r="G15" i="1" s="1"/>
  <c r="E26" i="1"/>
  <c r="G26" i="1" s="1"/>
  <c r="D24" i="1"/>
  <c r="D15" i="1"/>
  <c r="D23" i="1"/>
  <c r="D22" i="1"/>
  <c r="G16" i="1"/>
  <c r="G18" i="1"/>
  <c r="E19" i="1"/>
  <c r="G19" i="1" s="1"/>
  <c r="B6" i="1"/>
  <c r="E17" i="1" s="1"/>
  <c r="G17" i="1" l="1"/>
  <c r="C12" i="1" s="1"/>
  <c r="E4" i="1" s="1"/>
</calcChain>
</file>

<file path=xl/sharedStrings.xml><?xml version="1.0" encoding="utf-8"?>
<sst xmlns="http://schemas.openxmlformats.org/spreadsheetml/2006/main" count="43" uniqueCount="35">
  <si>
    <t>Ordre De Travail</t>
  </si>
  <si>
    <t>Prestataire :</t>
  </si>
  <si>
    <t>Secteur :</t>
  </si>
  <si>
    <t>Date :</t>
  </si>
  <si>
    <t>Délais :</t>
  </si>
  <si>
    <t>Contact Technicien :</t>
  </si>
  <si>
    <t>Unité</t>
  </si>
  <si>
    <t>Article</t>
  </si>
  <si>
    <t>Description de l'Article</t>
  </si>
  <si>
    <t>Catégorie</t>
  </si>
  <si>
    <t>Type D'Opération</t>
  </si>
  <si>
    <t>Type D'Opération :</t>
  </si>
  <si>
    <t>Adresse Client :</t>
  </si>
  <si>
    <t>Contact Client :</t>
  </si>
  <si>
    <t>Secteur</t>
  </si>
  <si>
    <t>ASSIF</t>
  </si>
  <si>
    <t>GUELIZ</t>
  </si>
  <si>
    <t>MASSIRA</t>
  </si>
  <si>
    <t>MEDINA</t>
  </si>
  <si>
    <t>MHAMID</t>
  </si>
  <si>
    <t>S.Y.B.A</t>
  </si>
  <si>
    <t>Technicien Secteur :</t>
  </si>
  <si>
    <t>Fiab-RTC</t>
  </si>
  <si>
    <t>Fiab-FTTH</t>
  </si>
  <si>
    <t>Fiab-DEG</t>
  </si>
  <si>
    <t>SR / PC :</t>
  </si>
  <si>
    <t>Quantité estime</t>
  </si>
  <si>
    <t>Prix.U</t>
  </si>
  <si>
    <t>Prix Total Estimé</t>
  </si>
  <si>
    <t>Matériel SAP</t>
  </si>
  <si>
    <t>Code SAP</t>
  </si>
  <si>
    <t>Désignation Matériel</t>
  </si>
  <si>
    <t>Quantité</t>
  </si>
  <si>
    <t>ND / Commande :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</si>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</sst>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[$MAD]"/>
    <numFmt numFmtId="165" formatCode="#,##0&quot;H&quot;"/>
  </numFmts>
  <fonts count="13" x14ac:knownFonts="1">
    <font>
      <sz val="11"/>
      <color theme="1"/>
      <name val="Calibri"/>
      <family val="2"/>
      <scheme val="minor"/>
    </font>
    <font>
      <b/>
      <u/>
      <sz val="26"/>
      <color rgb="FF000000"/>
      <name val="Broadway"/>
      <family val="5"/>
    </font>
    <font>
      <b/>
      <sz val="14"/>
      <color rgb="FF000000"/>
      <name val="Times New Roman"/>
      <family val="1"/>
    </font>
    <font>
      <b/>
      <sz val="12"/>
      <color theme="1"/>
      <name val="Times New Roman"/>
      <family val="1"/>
    </font>
    <font>
      <sz val="11"/>
      <color theme="1"/>
      <name val="Times New Roman"/>
      <family val="1"/>
    </font>
    <font>
      <sz val="12"/>
      <color theme="1"/>
      <name val="Times New Roman"/>
      <family val="1"/>
    </font>
    <font>
      <b/>
      <sz val="14"/>
      <color theme="1"/>
      <name val="Times New Roman"/>
      <family val="1"/>
    </font>
    <font>
      <b/>
      <sz val="11"/>
      <color theme="0"/>
      <name val="Times New Roman"/>
      <family val="1"/>
    </font>
    <font>
      <b/>
      <sz val="13"/>
      <color rgb="FF000000"/>
      <name val="Times New Roman"/>
      <family val="1"/>
    </font>
    <font>
      <sz val="13"/>
      <color theme="1"/>
      <name val="Times New Roman"/>
      <family val="1"/>
    </font>
    <font>
      <b/>
      <sz val="13"/>
      <color theme="1"/>
      <name val="Times New Roman"/>
      <family val="1"/>
    </font>
    <font>
      <sz val="10"/>
      <color theme="1"/>
      <name val="Arial"/>
      <family val="2"/>
    </font>
    <font>
      <sz val="16"/>
      <color rgb="FF000000"/>
      <name val="Footlight MT Light"/>
      <family val="1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1" fillId="0" borderId="0"/>
  </cellStyleXfs>
  <cellXfs count="32">
    <xf numFmtId="0" fontId="0" fillId="0" borderId="0" xfId="0"/>
    <xf numFmtId="0" fontId="3" fillId="0" borderId="0" xfId="0" applyFont="1" applyAlignment="1">
      <alignment horizontal="center" vertical="center"/>
    </xf>
    <xf numFmtId="0" fontId="4" fillId="0" borderId="0" xfId="0" applyFont="1"/>
    <xf numFmtId="0" fontId="10" fillId="0" borderId="4" xfId="0" applyFont="1" applyBorder="1" applyAlignment="1" applyProtection="1">
      <alignment horizontal="center" vertical="center"/>
      <protection hidden="1"/>
    </xf>
    <xf numFmtId="0" fontId="10" fillId="0" borderId="4" xfId="0" applyFont="1" applyBorder="1" applyAlignment="1" applyProtection="1">
      <alignment horizontal="center" vertical="center"/>
      <protection locked="0"/>
    </xf>
    <xf numFmtId="0" fontId="10" fillId="0" borderId="2" xfId="0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Continuous"/>
      <protection locked="0"/>
    </xf>
    <xf numFmtId="0" fontId="0" fillId="0" borderId="0" xfId="0" applyProtection="1">
      <protection locked="0"/>
    </xf>
    <xf numFmtId="0" fontId="8" fillId="3" borderId="3" xfId="0" applyFont="1" applyFill="1" applyBorder="1" applyAlignment="1" applyProtection="1">
      <alignment horizontal="left" vertical="center"/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0" fontId="8" fillId="3" borderId="1" xfId="0" applyFont="1" applyFill="1" applyBorder="1" applyAlignment="1" applyProtection="1">
      <alignment horizontal="left" vertical="center"/>
      <protection locked="0"/>
    </xf>
    <xf numFmtId="0" fontId="2" fillId="0" borderId="0" xfId="0" applyFont="1" applyAlignment="1" applyProtection="1">
      <alignment horizontal="left" vertical="center"/>
      <protection locked="0"/>
    </xf>
    <xf numFmtId="49" fontId="5" fillId="0" borderId="0" xfId="0" applyNumberFormat="1" applyFont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0" fontId="9" fillId="0" borderId="4" xfId="0" applyFont="1" applyBorder="1" applyAlignment="1" applyProtection="1">
      <alignment horizontal="center" vertical="center"/>
      <protection locked="0"/>
    </xf>
    <xf numFmtId="0" fontId="9" fillId="0" borderId="4" xfId="0" applyFont="1" applyBorder="1" applyAlignment="1" applyProtection="1">
      <alignment horizontal="left" vertical="center" wrapText="1"/>
      <protection locked="0"/>
    </xf>
    <xf numFmtId="0" fontId="9" fillId="0" borderId="2" xfId="0" applyFont="1" applyBorder="1" applyAlignment="1" applyProtection="1">
      <alignment horizontal="center" vertical="center"/>
      <protection locked="0"/>
    </xf>
    <xf numFmtId="0" fontId="9" fillId="0" borderId="4" xfId="0" applyFont="1" applyBorder="1" applyAlignment="1" applyProtection="1">
      <alignment horizontal="left" wrapText="1"/>
      <protection locked="0"/>
    </xf>
    <xf numFmtId="0" fontId="10" fillId="0" borderId="2" xfId="0" applyFont="1" applyBorder="1" applyAlignment="1" applyProtection="1">
      <alignment horizontal="center" vertical="center"/>
      <protection locked="0"/>
    </xf>
    <xf numFmtId="0" fontId="9" fillId="0" borderId="2" xfId="0" applyFont="1" applyBorder="1" applyAlignment="1" applyProtection="1">
      <alignment horizontal="left" wrapText="1"/>
      <protection locked="0"/>
    </xf>
    <xf numFmtId="0" fontId="9" fillId="0" borderId="4" xfId="0" applyFont="1" applyBorder="1" applyAlignment="1" applyProtection="1">
      <alignment horizontal="center" vertical="center" wrapText="1"/>
      <protection locked="0"/>
    </xf>
    <xf numFmtId="0" fontId="9" fillId="0" borderId="2" xfId="0" applyFont="1" applyBorder="1" applyAlignment="1" applyProtection="1">
      <alignment horizontal="center" vertical="center" wrapText="1"/>
      <protection locked="0"/>
    </xf>
    <xf numFmtId="0" fontId="9" fillId="0" borderId="4" xfId="0" applyFont="1" applyBorder="1" applyAlignment="1" applyProtection="1">
      <alignment horizontal="center" vertical="center"/>
      <protection hidden="1"/>
    </xf>
    <xf numFmtId="0" fontId="5" fillId="0" borderId="1" xfId="0" applyFont="1" applyBorder="1" applyAlignment="1" applyProtection="1">
      <alignment horizontal="center" vertical="center"/>
      <protection hidden="1"/>
    </xf>
    <xf numFmtId="22" fontId="5" fillId="0" borderId="1" xfId="0" applyNumberFormat="1" applyFont="1" applyBorder="1" applyAlignment="1" applyProtection="1">
      <alignment horizontal="center" vertical="center"/>
      <protection hidden="1"/>
    </xf>
    <xf numFmtId="165" fontId="5" fillId="0" borderId="1" xfId="0" applyNumberFormat="1" applyFont="1" applyBorder="1" applyAlignment="1" applyProtection="1">
      <alignment horizontal="center" vertical="center"/>
      <protection hidden="1"/>
    </xf>
    <xf numFmtId="164" fontId="6" fillId="0" borderId="4" xfId="0" applyNumberFormat="1" applyFont="1" applyBorder="1" applyAlignment="1" applyProtection="1">
      <alignment horizontal="center" vertical="center"/>
      <protection hidden="1"/>
    </xf>
    <xf numFmtId="0" fontId="7" fillId="0" borderId="0" xfId="0" applyFont="1" applyAlignment="1" applyProtection="1">
      <alignment horizontal="center" vertical="center"/>
      <protection hidden="1"/>
    </xf>
    <xf numFmtId="0" fontId="1" fillId="0" borderId="2" xfId="0" applyFont="1" applyBorder="1" applyAlignment="1" applyProtection="1">
      <alignment horizontal="center" vertical="center"/>
      <protection locked="0"/>
    </xf>
    <xf numFmtId="0" fontId="5" fillId="0" borderId="1" xfId="0" quotePrefix="1" applyFont="1" applyBorder="1" applyAlignment="1" applyProtection="1">
      <alignment horizontal="center" vertical="center"/>
      <protection hidden="1"/>
    </xf>
    <xf numFmtId="0" fontId="5" fillId="0" borderId="1" xfId="0" quotePrefix="1" applyFont="1" applyBorder="1" applyAlignment="1" applyProtection="1">
      <alignment horizontal="center" vertical="center" wrapText="1"/>
      <protection locked="0"/>
    </xf>
    <xf numFmtId="49" fontId="5" fillId="0" borderId="1" xfId="0" quotePrefix="1" applyNumberFormat="1" applyFont="1" applyBorder="1" applyAlignment="1" applyProtection="1">
      <alignment horizontal="center" vertical="center"/>
      <protection locked="0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114300</xdr:colOff>
          <xdr:row>0</xdr:row>
          <xdr:rowOff>104775</xdr:rowOff>
        </xdr:from>
        <xdr:to>
          <xdr:col>6</xdr:col>
          <xdr:colOff>2133600</xdr:colOff>
          <xdr:row>0</xdr:row>
          <xdr:rowOff>619125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Footlight MT Light"/>
                </a:rPr>
                <a:t>Créer PDF et Envoyer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G44"/>
  <sheetViews>
    <sheetView tabSelected="1" workbookViewId="0">
      <selection activeCell="C19" sqref="C19"/>
    </sheetView>
  </sheetViews>
  <sheetFormatPr baseColWidth="10" defaultColWidth="9.140625" defaultRowHeight="15" x14ac:dyDescent="0.25"/>
  <cols>
    <col min="1" max="1" width="26.28515625" style="7" customWidth="1"/>
    <col min="2" max="2" width="18.28515625" style="7" customWidth="1"/>
    <col min="3" max="3" width="66.28515625" style="7" customWidth="1"/>
    <col min="4" max="4" width="21.28515625" style="7" customWidth="1"/>
    <col min="5" max="5" width="21.5703125" style="7" customWidth="1"/>
    <col min="6" max="6" width="20" style="7" customWidth="1"/>
    <col min="7" max="7" width="33.85546875" style="7" customWidth="1"/>
    <col min="8" max="16384" width="9.140625" style="7"/>
  </cols>
  <sheetData>
    <row r="1" spans="1:7" ht="55.5" customHeight="1" x14ac:dyDescent="0.25">
      <c r="A1" s="28" t="s">
        <v>0</v>
      </c>
      <c r="B1" s="28"/>
      <c r="C1" s="28"/>
      <c r="D1" s="28"/>
      <c r="E1" s="28"/>
      <c r="F1" s="28"/>
      <c r="G1" s="6"/>
    </row>
    <row r="3" spans="1:7" ht="15.75" thickBot="1" x14ac:dyDescent="0.3"/>
    <row r="4" spans="1:7" ht="17.25" thickBot="1" x14ac:dyDescent="0.3">
      <c r="A4" s="8" t="s">
        <v>1</v>
      </c>
      <c r="B4" s="29" t="s">
        <v>34</v>
      </c>
      <c r="D4" s="10" t="s">
        <v>4</v>
      </c>
      <c r="E4" s="25">
        <f ca="1">IF(C12&lt;=3000,24,24+ROUNDUP((C12-3000)/500,0)*4)</f>
        <v>24</v>
      </c>
    </row>
    <row r="5" spans="1:7" ht="17.25" thickBot="1" x14ac:dyDescent="0.3">
      <c r="A5" s="10" t="s">
        <v>2</v>
      </c>
      <c r="B5" s="29" t="s">
        <v>34</v>
      </c>
      <c r="D5" s="10" t="s">
        <v>11</v>
      </c>
      <c r="E5" s="9" t="s">
        <v>22</v>
      </c>
    </row>
    <row r="6" spans="1:7" ht="17.25" thickBot="1" x14ac:dyDescent="0.3">
      <c r="A6" s="10" t="s">
        <v>3</v>
      </c>
      <c r="B6" s="24">
        <f ca="1">NOW()</f>
        <v>45344.672820370368</v>
      </c>
      <c r="D6" s="10" t="s">
        <v>25</v>
      </c>
      <c r="E6" s="30" t="s">
        <v>34</v>
      </c>
    </row>
    <row r="7" spans="1:7" ht="17.25" thickBot="1" x14ac:dyDescent="0.3">
      <c r="A7" s="10" t="s">
        <v>21</v>
      </c>
      <c r="B7" s="30" t="s">
        <v>34</v>
      </c>
      <c r="D7" s="10" t="s">
        <v>33</v>
      </c>
      <c r="E7" s="30" t="s">
        <v>34</v>
      </c>
    </row>
    <row r="8" spans="1:7" ht="17.25" thickBot="1" x14ac:dyDescent="0.3">
      <c r="A8" s="10" t="s">
        <v>5</v>
      </c>
      <c r="B8" s="23" t="e">
        <f>VLOOKUP(B7,Paramétre!#REF!,2,0)</f>
        <v>#REF!</v>
      </c>
      <c r="D8" s="10" t="s">
        <v>12</v>
      </c>
      <c r="E8" s="30" t="s">
        <v>34</v>
      </c>
    </row>
    <row r="9" spans="1:7" ht="17.25" thickBot="1" x14ac:dyDescent="0.3">
      <c r="D9" s="10" t="s">
        <v>13</v>
      </c>
      <c r="E9" s="31" t="s">
        <v>34</v>
      </c>
    </row>
    <row r="10" spans="1:7" ht="19.5" thickBot="1" x14ac:dyDescent="0.3">
      <c r="F10" s="11"/>
      <c r="G10" s="12"/>
    </row>
    <row r="11" spans="1:7" ht="31.5" customHeight="1" thickBot="1" x14ac:dyDescent="0.3">
      <c r="C11" s="13" t="s">
        <v>28</v>
      </c>
      <c r="F11" s="11"/>
      <c r="G11" s="12"/>
    </row>
    <row r="12" spans="1:7" ht="31.5" customHeight="1" x14ac:dyDescent="0.25">
      <c r="C12" s="26">
        <f ca="1">SUM(G15:G30)</f>
        <v>0</v>
      </c>
      <c r="F12" s="11"/>
      <c r="G12" s="12"/>
    </row>
    <row r="13" spans="1:7" ht="15.75" thickBot="1" x14ac:dyDescent="0.3"/>
    <row r="14" spans="1:7" ht="35.25" customHeight="1" thickBot="1" x14ac:dyDescent="0.3">
      <c r="A14" s="13" t="s">
        <v>9</v>
      </c>
      <c r="B14" s="13" t="s">
        <v>7</v>
      </c>
      <c r="C14" s="13" t="s">
        <v>8</v>
      </c>
      <c r="D14" s="13" t="s">
        <v>6</v>
      </c>
      <c r="E14" s="13" t="s">
        <v>27</v>
      </c>
      <c r="F14" s="13" t="s">
        <v>26</v>
      </c>
    </row>
    <row r="15" spans="1:7" ht="16.5" x14ac:dyDescent="0.25">
      <c r="A15" s="14"/>
      <c r="B15" s="3" t="str">
        <f>IFERROR(INDEX(#REF!,MATCH(Test!C15,#REF!,0),1),"")</f>
        <v/>
      </c>
      <c r="C15" s="15"/>
      <c r="D15" s="3" t="str">
        <f>IFERROR(VLOOKUP(B15,#REF!,3,0),"")</f>
        <v/>
      </c>
      <c r="E15" s="3" t="str">
        <f>IFERROR(IF(B4="Atlas Réseaux",VLOOKUP(B15,#REF!,6,0),IF(B4="Seratel",VLOOKUP(B15,#REF!,5,0),VLOOKUP(B15,#REF!,4,0))),"")</f>
        <v/>
      </c>
      <c r="F15" s="4"/>
      <c r="G15" s="27" t="str">
        <f>IFERROR(F15*E15,"")</f>
        <v/>
      </c>
    </row>
    <row r="16" spans="1:7" ht="16.5" x14ac:dyDescent="0.25">
      <c r="A16" s="16"/>
      <c r="B16" s="3" t="str">
        <f>IFERROR(INDEX(#REF!,MATCH(Test!C16,#REF!,0),1),"")</f>
        <v/>
      </c>
      <c r="C16" s="17"/>
      <c r="D16" s="3" t="str">
        <f>IFERROR(VLOOKUP(B16,#REF!,3,0),"")</f>
        <v/>
      </c>
      <c r="E16" s="3" t="str">
        <f>IFERROR(IF(B5="Atlas Réseaux",VLOOKUP(B16,#REF!,6,0),IF(B5="Seratel",VLOOKUP(B16,#REF!,5,0),VLOOKUP(B16,#REF!,4,0))),"")</f>
        <v/>
      </c>
      <c r="F16" s="18"/>
      <c r="G16" s="27" t="str">
        <f t="shared" ref="G16:G30" si="0">IFERROR(F16*E16,"")</f>
        <v/>
      </c>
    </row>
    <row r="17" spans="1:7" ht="16.5" x14ac:dyDescent="0.25">
      <c r="A17" s="16"/>
      <c r="B17" s="3" t="str">
        <f>IFERROR(INDEX(#REF!,MATCH(Test!C17,#REF!,0),1),"")</f>
        <v/>
      </c>
      <c r="C17" s="19"/>
      <c r="D17" s="3" t="str">
        <f>IFERROR(VLOOKUP(B17,#REF!,3,0),"")</f>
        <v/>
      </c>
      <c r="E17" s="3" t="str">
        <f ca="1">IFERROR(IF(B6="Atlas Réseaux",VLOOKUP(B17,#REF!,6,0),IF(B6="Seratel",VLOOKUP(B17,#REF!,5,0),VLOOKUP(B17,#REF!,4,0))),"")</f>
        <v/>
      </c>
      <c r="F17" s="18"/>
      <c r="G17" s="27" t="str">
        <f t="shared" ca="1" si="0"/>
        <v/>
      </c>
    </row>
    <row r="18" spans="1:7" ht="16.5" x14ac:dyDescent="0.25">
      <c r="A18" s="16"/>
      <c r="B18" s="3" t="str">
        <f>IFERROR(INDEX(#REF!,MATCH(Test!C18,#REF!,0),1),"")</f>
        <v/>
      </c>
      <c r="C18" s="19"/>
      <c r="D18" s="3" t="str">
        <f>IFERROR(VLOOKUP(B18,#REF!,3,0),"")</f>
        <v/>
      </c>
      <c r="E18" s="3" t="str">
        <f>IFERROR(IF(B7="Atlas Réseaux",VLOOKUP(B18,#REF!,6,0),IF(B7="Seratel",VLOOKUP(B18,#REF!,5,0),VLOOKUP(B18,#REF!,4,0))),"")</f>
        <v/>
      </c>
      <c r="F18" s="18"/>
      <c r="G18" s="27" t="str">
        <f t="shared" si="0"/>
        <v/>
      </c>
    </row>
    <row r="19" spans="1:7" ht="16.5" x14ac:dyDescent="0.25">
      <c r="A19" s="16"/>
      <c r="B19" s="3" t="str">
        <f>IFERROR(INDEX(#REF!,MATCH(Test!C19,#REF!,0),1),"")</f>
        <v/>
      </c>
      <c r="C19" s="19"/>
      <c r="D19" s="3" t="str">
        <f>IFERROR(VLOOKUP(B19,#REF!,3,0),"")</f>
        <v/>
      </c>
      <c r="E19" s="3" t="str">
        <f>IFERROR(IF(B8="Atlas Réseaux",VLOOKUP(B19,#REF!,6,0),IF(B8="Seratel",VLOOKUP(B19,#REF!,5,0),VLOOKUP(B19,#REF!,4,0))),"")</f>
        <v/>
      </c>
      <c r="F19" s="18"/>
      <c r="G19" s="27" t="str">
        <f t="shared" si="0"/>
        <v/>
      </c>
    </row>
    <row r="20" spans="1:7" ht="16.5" x14ac:dyDescent="0.25">
      <c r="A20" s="16"/>
      <c r="B20" s="5" t="str">
        <f>IFERROR(INDEX(#REF!,MATCH(Test!C20,#REF!,0),1),"")</f>
        <v/>
      </c>
      <c r="C20" s="19"/>
      <c r="D20" s="5" t="str">
        <f>IFERROR(VLOOKUP(B20,#REF!,3,0),"")</f>
        <v/>
      </c>
      <c r="E20" s="3" t="str">
        <f>IFERROR(IF(B9="Atlas Réseaux",VLOOKUP(B20,#REF!,6,0),IF(B9="Seratel",VLOOKUP(B20,#REF!,5,0),VLOOKUP(B20,#REF!,4,0))),"")</f>
        <v/>
      </c>
      <c r="F20" s="18"/>
      <c r="G20" s="27" t="str">
        <f t="shared" si="0"/>
        <v/>
      </c>
    </row>
    <row r="21" spans="1:7" ht="16.5" x14ac:dyDescent="0.25">
      <c r="A21" s="16"/>
      <c r="B21" s="5" t="str">
        <f>IFERROR(INDEX(#REF!,MATCH(Test!C21,#REF!,0),1),"")</f>
        <v/>
      </c>
      <c r="C21" s="19"/>
      <c r="D21" s="5" t="str">
        <f>IFERROR(VLOOKUP(B21,#REF!,3,0),"")</f>
        <v/>
      </c>
      <c r="E21" s="3" t="str">
        <f>IFERROR(IF(B10="Atlas Réseaux",VLOOKUP(B21,#REF!,6,0),IF(B10="Seratel",VLOOKUP(B21,#REF!,5,0),VLOOKUP(B21,#REF!,4,0))),"")</f>
        <v/>
      </c>
      <c r="F21" s="18"/>
      <c r="G21" s="27" t="str">
        <f t="shared" si="0"/>
        <v/>
      </c>
    </row>
    <row r="22" spans="1:7" ht="16.5" x14ac:dyDescent="0.25">
      <c r="A22" s="16"/>
      <c r="B22" s="5" t="str">
        <f>IFERROR(INDEX(#REF!,MATCH(Test!C22,#REF!,0),1),"")</f>
        <v/>
      </c>
      <c r="C22" s="19"/>
      <c r="D22" s="5" t="str">
        <f>IFERROR(VLOOKUP(B22,#REF!,3,0),"")</f>
        <v/>
      </c>
      <c r="E22" s="3" t="str">
        <f>IFERROR(IF(B11="Atlas Réseaux",VLOOKUP(B22,#REF!,6,0),IF(B11="Seratel",VLOOKUP(B22,#REF!,5,0),VLOOKUP(B22,#REF!,4,0))),"")</f>
        <v/>
      </c>
      <c r="F22" s="18"/>
      <c r="G22" s="27" t="str">
        <f t="shared" si="0"/>
        <v/>
      </c>
    </row>
    <row r="23" spans="1:7" ht="16.5" x14ac:dyDescent="0.25">
      <c r="A23" s="16"/>
      <c r="B23" s="5" t="str">
        <f>IFERROR(INDEX(#REF!,MATCH(Test!C23,#REF!,0),1),"")</f>
        <v/>
      </c>
      <c r="C23" s="19"/>
      <c r="D23" s="5" t="str">
        <f>IFERROR(VLOOKUP(B23,#REF!,3,0),"")</f>
        <v/>
      </c>
      <c r="E23" s="3" t="str">
        <f>IFERROR(IF(B12="Atlas Réseaux",VLOOKUP(B23,#REF!,6,0),IF(B12="Seratel",VLOOKUP(B23,#REF!,5,0),VLOOKUP(B23,#REF!,4,0))),"")</f>
        <v/>
      </c>
      <c r="F23" s="18"/>
      <c r="G23" s="27" t="str">
        <f t="shared" si="0"/>
        <v/>
      </c>
    </row>
    <row r="24" spans="1:7" ht="16.5" x14ac:dyDescent="0.25">
      <c r="A24" s="16"/>
      <c r="B24" s="5" t="str">
        <f>IFERROR(INDEX(#REF!,MATCH(Test!C24,#REF!,0),1),"")</f>
        <v/>
      </c>
      <c r="C24" s="19"/>
      <c r="D24" s="5" t="str">
        <f>IFERROR(VLOOKUP(B24,#REF!,3,0),"")</f>
        <v/>
      </c>
      <c r="E24" s="3" t="str">
        <f>IFERROR(IF(B13="Atlas Réseaux",VLOOKUP(B24,#REF!,6,0),IF(B13="Seratel",VLOOKUP(B24,#REF!,5,0),VLOOKUP(B24,#REF!,4,0))),"")</f>
        <v/>
      </c>
      <c r="F24" s="18"/>
      <c r="G24" s="27" t="str">
        <f t="shared" si="0"/>
        <v/>
      </c>
    </row>
    <row r="25" spans="1:7" ht="16.5" x14ac:dyDescent="0.25">
      <c r="A25" s="16"/>
      <c r="B25" s="5" t="str">
        <f>IFERROR(INDEX(#REF!,MATCH(Test!C25,#REF!,0),1),"")</f>
        <v/>
      </c>
      <c r="C25" s="19"/>
      <c r="D25" s="5" t="str">
        <f>IFERROR(VLOOKUP(B25,#REF!,3,0),"")</f>
        <v/>
      </c>
      <c r="E25" s="3" t="str">
        <f>IFERROR(IF(B14="Atlas Réseaux",VLOOKUP(B25,#REF!,6,0),IF(B14="Seratel",VLOOKUP(B25,#REF!,5,0),VLOOKUP(B25,#REF!,4,0))),"")</f>
        <v/>
      </c>
      <c r="F25" s="18"/>
      <c r="G25" s="27" t="str">
        <f t="shared" si="0"/>
        <v/>
      </c>
    </row>
    <row r="26" spans="1:7" ht="16.5" x14ac:dyDescent="0.25">
      <c r="A26" s="16"/>
      <c r="B26" s="5" t="str">
        <f>IFERROR(INDEX(#REF!,MATCH(Test!C26,#REF!,0),1),"")</f>
        <v/>
      </c>
      <c r="C26" s="19"/>
      <c r="D26" s="5" t="str">
        <f>IFERROR(VLOOKUP(B26,#REF!,3,0),"")</f>
        <v/>
      </c>
      <c r="E26" s="3" t="str">
        <f>IFERROR(IF(B15="Atlas Réseaux",VLOOKUP(B26,#REF!,6,0),IF(B15="Seratel",VLOOKUP(B26,#REF!,5,0),VLOOKUP(B26,#REF!,4,0))),"")</f>
        <v/>
      </c>
      <c r="F26" s="18"/>
      <c r="G26" s="27" t="str">
        <f t="shared" si="0"/>
        <v/>
      </c>
    </row>
    <row r="27" spans="1:7" ht="16.5" x14ac:dyDescent="0.25">
      <c r="A27" s="16"/>
      <c r="B27" s="5" t="str">
        <f>IFERROR(INDEX(#REF!,MATCH(Test!C27,#REF!,0),1),"")</f>
        <v/>
      </c>
      <c r="C27" s="19"/>
      <c r="D27" s="5" t="str">
        <f>IFERROR(VLOOKUP(B27,#REF!,3,0),"")</f>
        <v/>
      </c>
      <c r="E27" s="3" t="str">
        <f>IFERROR(IF(B16="Atlas Réseaux",VLOOKUP(B27,#REF!,6,0),IF(B16="Seratel",VLOOKUP(B27,#REF!,5,0),VLOOKUP(B27,#REF!,4,0))),"")</f>
        <v/>
      </c>
      <c r="F27" s="18"/>
      <c r="G27" s="27" t="str">
        <f t="shared" si="0"/>
        <v/>
      </c>
    </row>
    <row r="28" spans="1:7" ht="16.5" x14ac:dyDescent="0.25">
      <c r="A28" s="16"/>
      <c r="B28" s="5" t="str">
        <f>IFERROR(INDEX(#REF!,MATCH(Test!C28,#REF!,0),1),"")</f>
        <v/>
      </c>
      <c r="C28" s="19"/>
      <c r="D28" s="5" t="str">
        <f>IFERROR(VLOOKUP(B28,#REF!,3,0),"")</f>
        <v/>
      </c>
      <c r="E28" s="3" t="str">
        <f>IFERROR(IF(B17="Atlas Réseaux",VLOOKUP(B28,#REF!,6,0),IF(B17="Seratel",VLOOKUP(B28,#REF!,5,0),VLOOKUP(B28,#REF!,4,0))),"")</f>
        <v/>
      </c>
      <c r="F28" s="18"/>
      <c r="G28" s="27" t="str">
        <f t="shared" si="0"/>
        <v/>
      </c>
    </row>
    <row r="29" spans="1:7" ht="16.5" x14ac:dyDescent="0.25">
      <c r="A29" s="16"/>
      <c r="B29" s="5" t="str">
        <f>IFERROR(INDEX(#REF!,MATCH(Test!C29,#REF!,0),1),"")</f>
        <v/>
      </c>
      <c r="C29" s="19"/>
      <c r="D29" s="5" t="str">
        <f>IFERROR(VLOOKUP(B29,#REF!,3,0),"")</f>
        <v/>
      </c>
      <c r="E29" s="3" t="str">
        <f>IFERROR(IF(B18="Atlas Réseaux",VLOOKUP(B29,#REF!,6,0),IF(B18="Seratel",VLOOKUP(B29,#REF!,5,0),VLOOKUP(B29,#REF!,4,0))),"")</f>
        <v/>
      </c>
      <c r="F29" s="18"/>
      <c r="G29" s="27" t="str">
        <f t="shared" si="0"/>
        <v/>
      </c>
    </row>
    <row r="30" spans="1:7" ht="16.5" x14ac:dyDescent="0.25">
      <c r="A30" s="16"/>
      <c r="B30" s="5" t="str">
        <f>IFERROR(INDEX(#REF!,MATCH(Test!C30,#REF!,0),1),"")</f>
        <v/>
      </c>
      <c r="C30" s="19"/>
      <c r="D30" s="5" t="str">
        <f>IFERROR(VLOOKUP(B30,#REF!,3,0),"")</f>
        <v/>
      </c>
      <c r="E30" s="3" t="str">
        <f>IFERROR(IF(B19="Atlas Réseaux",VLOOKUP(B30,#REF!,6,0),IF(B19="Seratel",VLOOKUP(B30,#REF!,5,0),VLOOKUP(B30,#REF!,4,0))),"")</f>
        <v/>
      </c>
      <c r="F30" s="18"/>
      <c r="G30" s="27" t="str">
        <f t="shared" si="0"/>
        <v/>
      </c>
    </row>
    <row r="32" spans="1:7" ht="15.75" thickBot="1" x14ac:dyDescent="0.3"/>
    <row r="33" spans="1:5" ht="33" customHeight="1" thickBot="1" x14ac:dyDescent="0.3">
      <c r="A33" s="13" t="s">
        <v>29</v>
      </c>
      <c r="B33" s="13" t="s">
        <v>30</v>
      </c>
      <c r="C33" s="13" t="s">
        <v>31</v>
      </c>
      <c r="D33" s="13" t="s">
        <v>6</v>
      </c>
      <c r="E33" s="13" t="s">
        <v>32</v>
      </c>
    </row>
    <row r="34" spans="1:5" ht="16.5" x14ac:dyDescent="0.25">
      <c r="A34" s="20"/>
      <c r="B34" s="22" t="str">
        <f>IFERROR(INDEX(#REF!,MATCH(Test!C34,#REF!,0),1),"")</f>
        <v/>
      </c>
      <c r="C34" s="20"/>
      <c r="D34" s="22" t="str">
        <f>IFERROR(VLOOKUP(C34,#REF!,2,0),"")</f>
        <v/>
      </c>
      <c r="E34" s="14"/>
    </row>
    <row r="35" spans="1:5" ht="16.5" x14ac:dyDescent="0.25">
      <c r="A35" s="20"/>
      <c r="B35" s="22" t="str">
        <f>IFERROR(INDEX(#REF!,MATCH(Test!C35,#REF!,0),1),"")</f>
        <v/>
      </c>
      <c r="C35" s="21"/>
      <c r="D35" s="22" t="str">
        <f>IFERROR(VLOOKUP(C35,#REF!,2,0),"")</f>
        <v/>
      </c>
      <c r="E35" s="16"/>
    </row>
    <row r="36" spans="1:5" ht="16.5" x14ac:dyDescent="0.25">
      <c r="A36" s="20"/>
      <c r="B36" s="22" t="str">
        <f>IFERROR(INDEX(#REF!,MATCH(Test!C36,#REF!,0),1),"")</f>
        <v/>
      </c>
      <c r="C36" s="21"/>
      <c r="D36" s="22" t="str">
        <f>IFERROR(VLOOKUP(C36,#REF!,2,0),"")</f>
        <v/>
      </c>
      <c r="E36" s="16"/>
    </row>
    <row r="37" spans="1:5" ht="16.5" x14ac:dyDescent="0.25">
      <c r="A37" s="20"/>
      <c r="B37" s="22" t="str">
        <f>IFERROR(INDEX(#REF!,MATCH(Test!C37,#REF!,0),1),"")</f>
        <v/>
      </c>
      <c r="C37" s="21"/>
      <c r="D37" s="22" t="str">
        <f>IFERROR(VLOOKUP(C37,#REF!,2,0),"")</f>
        <v/>
      </c>
      <c r="E37" s="16"/>
    </row>
    <row r="38" spans="1:5" ht="16.5" x14ac:dyDescent="0.25">
      <c r="A38" s="20"/>
      <c r="B38" s="22" t="str">
        <f>IFERROR(INDEX(#REF!,MATCH(Test!C38,#REF!,0),1),"")</f>
        <v/>
      </c>
      <c r="C38" s="21"/>
      <c r="D38" s="22" t="str">
        <f>IFERROR(VLOOKUP(C38,#REF!,2,0),"")</f>
        <v/>
      </c>
      <c r="E38" s="16"/>
    </row>
    <row r="39" spans="1:5" ht="16.5" x14ac:dyDescent="0.25">
      <c r="A39" s="20"/>
      <c r="B39" s="22" t="str">
        <f>IFERROR(INDEX(#REF!,MATCH(Test!C39,#REF!,0),1),"")</f>
        <v/>
      </c>
      <c r="C39" s="21"/>
      <c r="D39" s="22" t="str">
        <f>IFERROR(VLOOKUP(C39,#REF!,2,0),"")</f>
        <v/>
      </c>
      <c r="E39" s="16"/>
    </row>
    <row r="40" spans="1:5" ht="16.5" x14ac:dyDescent="0.25">
      <c r="A40" s="20"/>
      <c r="B40" s="22" t="str">
        <f>IFERROR(INDEX(#REF!,MATCH(Test!C40,#REF!,0),1),"")</f>
        <v/>
      </c>
      <c r="C40" s="21"/>
      <c r="D40" s="22" t="str">
        <f>IFERROR(VLOOKUP(C40,#REF!,2,0),"")</f>
        <v/>
      </c>
      <c r="E40" s="16"/>
    </row>
    <row r="41" spans="1:5" ht="16.5" x14ac:dyDescent="0.25">
      <c r="A41" s="20"/>
      <c r="B41" s="22" t="str">
        <f>IFERROR(INDEX(#REF!,MATCH(Test!C41,#REF!,0),1),"")</f>
        <v/>
      </c>
      <c r="C41" s="21"/>
      <c r="D41" s="22" t="str">
        <f>IFERROR(VLOOKUP(C41,#REF!,2,0),"")</f>
        <v/>
      </c>
      <c r="E41" s="16"/>
    </row>
    <row r="42" spans="1:5" ht="16.5" x14ac:dyDescent="0.25">
      <c r="A42" s="20"/>
      <c r="B42" s="22" t="str">
        <f>IFERROR(INDEX(#REF!,MATCH(Test!C42,#REF!,0),1),"")</f>
        <v/>
      </c>
      <c r="C42" s="21"/>
      <c r="D42" s="22" t="str">
        <f>IFERROR(VLOOKUP(C42,#REF!,2,0),"")</f>
        <v/>
      </c>
      <c r="E42" s="16"/>
    </row>
    <row r="43" spans="1:5" ht="16.5" x14ac:dyDescent="0.25">
      <c r="A43" s="20"/>
      <c r="B43" s="22" t="str">
        <f>IFERROR(INDEX(#REF!,MATCH(Test!C43,#REF!,0),1),"")</f>
        <v/>
      </c>
      <c r="C43" s="21"/>
      <c r="D43" s="22" t="str">
        <f>IFERROR(VLOOKUP(C43,#REF!,2,0),"")</f>
        <v/>
      </c>
      <c r="E43" s="16"/>
    </row>
    <row r="44" spans="1:5" ht="16.5" x14ac:dyDescent="0.25">
      <c r="A44" s="20"/>
      <c r="B44" s="22" t="str">
        <f>IFERROR(INDEX(#REF!,MATCH(Test!C44,#REF!,0),1),"")</f>
        <v/>
      </c>
      <c r="C44" s="21"/>
      <c r="D44" s="22" t="str">
        <f>IFERROR(VLOOKUP(C44,#REF!,2,0),"")</f>
        <v/>
      </c>
      <c r="E44" s="16"/>
    </row>
  </sheetData>
  <mergeCells count="1">
    <mergeCell ref="A1:F1"/>
  </mergeCells>
  <dataValidations count="16">
    <dataValidation showDropDown="1" showInputMessage="1" showErrorMessage="1" sqref="B5"/>
    <dataValidation type="list" allowBlank="1" showInputMessage="1" showErrorMessage="1" sqref="E5">
      <formula1>opération</formula1>
    </dataValidation>
    <dataValidation type="list" allowBlank="1" showInputMessage="1" showErrorMessage="1" sqref="A15:A30">
      <formula1>Categorie</formula1>
    </dataValidation>
    <dataValidation type="list" allowBlank="1" showInputMessage="1" showErrorMessage="1" sqref="C15:C30">
      <formula1>INDIRECT($A15)</formula1>
    </dataValidation>
    <dataValidation type="list" allowBlank="1" showInputMessage="1" showErrorMessage="1" sqref="A34:A44">
      <formula1>type_Materiel</formula1>
    </dataValidation>
    <dataValidation type="list" allowBlank="1" showInputMessage="1" showErrorMessage="1" sqref="C34">
      <formula1>INDIRECT($A$34)</formula1>
    </dataValidation>
    <dataValidation type="list" allowBlank="1" showInputMessage="1" showErrorMessage="1" sqref="C35">
      <formula1>INDIRECT($A$35)</formula1>
    </dataValidation>
    <dataValidation type="list" allowBlank="1" showInputMessage="1" showErrorMessage="1" sqref="C36">
      <formula1>INDIRECT($A$36)</formula1>
    </dataValidation>
    <dataValidation type="list" allowBlank="1" showInputMessage="1" showErrorMessage="1" sqref="C37">
      <formula1>INDIRECT($A$37)</formula1>
    </dataValidation>
    <dataValidation type="list" allowBlank="1" showInputMessage="1" showErrorMessage="1" sqref="C38">
      <formula1>INDIRECT($A$38)</formula1>
    </dataValidation>
    <dataValidation type="list" allowBlank="1" showInputMessage="1" showErrorMessage="1" sqref="C39">
      <formula1>INDIRECT($A$39)</formula1>
    </dataValidation>
    <dataValidation type="list" allowBlank="1" showInputMessage="1" showErrorMessage="1" sqref="C40">
      <formula1>INDIRECT($A$40)</formula1>
    </dataValidation>
    <dataValidation type="list" allowBlank="1" showInputMessage="1" showErrorMessage="1" sqref="C41">
      <formula1>INDIRECT($A$41)</formula1>
    </dataValidation>
    <dataValidation type="list" allowBlank="1" showInputMessage="1" showErrorMessage="1" sqref="C42">
      <formula1>INDIRECT($A$42)</formula1>
    </dataValidation>
    <dataValidation type="list" allowBlank="1" showInputMessage="1" showErrorMessage="1" sqref="C43">
      <formula1>INDIRECT($A$43)</formula1>
    </dataValidation>
    <dataValidation type="list" allowBlank="1" showInputMessage="1" showErrorMessage="1" sqref="C44">
      <formula1>"INDIRECT($B$44)"</formula1>
    </dataValidation>
  </dataValidations>
  <printOptions horizontalCentered="1" verticalCentered="1"/>
  <pageMargins left="0" right="0" top="0" bottom="0" header="0" footer="0"/>
  <pageSetup paperSize="9" scale="69" orientation="landscape" cellComments="atEnd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0]!Créer">
                <anchor moveWithCells="1" sizeWithCells="1">
                  <from>
                    <xdr:col>6</xdr:col>
                    <xdr:colOff>114300</xdr:colOff>
                    <xdr:row>0</xdr:row>
                    <xdr:rowOff>104775</xdr:rowOff>
                  </from>
                  <to>
                    <xdr:col>6</xdr:col>
                    <xdr:colOff>2133600</xdr:colOff>
                    <xdr:row>0</xdr:row>
                    <xdr:rowOff>619125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7"/>
  <sheetViews>
    <sheetView workbookViewId="0">
      <selection activeCellId="1" sqref="C1:C1048576 A1:A1048576"/>
    </sheetView>
  </sheetViews>
  <sheetFormatPr baseColWidth="10" defaultRowHeight="15" x14ac:dyDescent="0.25"/>
  <cols>
    <col min="1" max="1" width="11.42578125" style="2"/>
    <col min="2" max="2" width="18.42578125" style="2" bestFit="1" customWidth="1"/>
    <col min="3" max="16384" width="11.42578125" style="2"/>
  </cols>
  <sheetData>
    <row r="1" spans="1:2" ht="21" customHeight="1" x14ac:dyDescent="0.25">
      <c r="A1" s="1" t="s">
        <v>14</v>
      </c>
      <c r="B1" s="1" t="s">
        <v>10</v>
      </c>
    </row>
    <row r="2" spans="1:2" x14ac:dyDescent="0.25">
      <c r="A2" s="2" t="s">
        <v>15</v>
      </c>
      <c r="B2" s="2" t="s">
        <v>22</v>
      </c>
    </row>
    <row r="3" spans="1:2" x14ac:dyDescent="0.25">
      <c r="A3" s="2" t="s">
        <v>16</v>
      </c>
      <c r="B3" s="2" t="s">
        <v>23</v>
      </c>
    </row>
    <row r="4" spans="1:2" x14ac:dyDescent="0.25">
      <c r="A4" s="2" t="s">
        <v>17</v>
      </c>
      <c r="B4" s="2" t="s">
        <v>24</v>
      </c>
    </row>
    <row r="5" spans="1:2" x14ac:dyDescent="0.25">
      <c r="A5" s="2" t="s">
        <v>18</v>
      </c>
    </row>
    <row r="6" spans="1:2" x14ac:dyDescent="0.25">
      <c r="A6" s="2" t="s">
        <v>19</v>
      </c>
    </row>
    <row r="7" spans="1:2" x14ac:dyDescent="0.25">
      <c r="A7" s="2" t="s">
        <v>20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Test</vt:lpstr>
      <vt:lpstr>Paramétre</vt:lpstr>
      <vt:lpstr>opération</vt:lpstr>
      <vt:lpstr>Secteur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2024-02-22T15:08:59Z</dcterms:modified>
</cp:coreProperties>
</file>