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c-my.sharepoint.com/personal/victor_hospital_vinci-construction_com/Documents/Documents/Hospital Victor/"/>
    </mc:Choice>
  </mc:AlternateContent>
  <xr:revisionPtr revIDLastSave="5" documentId="8_{58D92B25-E8DA-434C-8E49-9F71EBC25CD5}" xr6:coauthVersionLast="47" xr6:coauthVersionMax="47" xr10:uidLastSave="{4013D95C-9944-4D0A-9BEB-1D3221386EE8}"/>
  <bookViews>
    <workbookView xWindow="-120" yWindow="-120" windowWidth="29040" windowHeight="15840" xr2:uid="{BB1BE282-ACCB-41B3-8284-10FD33F2517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C11" i="1" a="1"/>
  <c r="C11" i="1" s="1"/>
  <c r="D11" i="1" a="1"/>
  <c r="D11" i="1" s="1"/>
  <c r="F7" i="1"/>
  <c r="E7" i="1"/>
  <c r="D7" i="1"/>
  <c r="C7" i="1"/>
  <c r="B7" i="1"/>
  <c r="F6" i="1"/>
  <c r="E6" i="1"/>
  <c r="D6" i="1"/>
  <c r="C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<sst xmlns="http://schemas.openxmlformats.org/spreadsheetml/2006/main" count="8" uniqueCount="8">
  <si>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 xml:space="preserve">N° entrée </t>
  </si>
  <si>
    <t>Sortie</t>
  </si>
  <si>
    <t>Centrale Produit 1</t>
  </si>
  <si>
    <t>Centrale Produit 2</t>
  </si>
  <si>
    <t>centrale 1</t>
  </si>
  <si>
    <t>centrale 2</t>
  </si>
  <si>
    <t>centrale 3</t>
  </si>
  <si>
    <t>centrale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</si>
</sst>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ncic-my.sharepoint.com/personal/victor_hospital_vinci-construction_com/Documents/Documents/Hospital%20Victor/Outil%20cout%20tCO2%20et%20cout%20MJ%20Version%201%20(1).xlsx" TargetMode="External"/><Relationship Id="rId1" Type="http://schemas.openxmlformats.org/officeDocument/2006/relationships/externalLinkPath" Target="Outil%20cout%20tCO2%20et%20cout%20MJ%20Version%20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totype"/>
      <sheetName val="Calcules"/>
      <sheetName val="Enrobé"/>
      <sheetName val="Blanc"/>
      <sheetName val="Transport"/>
    </sheetNames>
    <sheetDataSet>
      <sheetData sheetId="0">
        <row r="7">
          <cell r="C7" t="str">
            <v>BBTM 10A PMB 45/80-50 RUGOVIA TM1 [PEU 001]/[S15]</v>
          </cell>
        </row>
        <row r="8">
          <cell r="C8" t="str">
            <v>BBTM 6 B PMB 45/80-55 VIAPHONE 2 [PEU 004]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0171A4-CF10-4E7A-8AE9-0EA146E275BD}" name="_Tableau_calculs" displayName="_Tableau_calculs" ref="B5:F7" totalsRowShown="0">
  <autoFilter ref="B5:F7" xr:uid="{E80171A4-CF10-4E7A-8AE9-0EA146E275BD}"/>
  <tableColumns count="5">
    <tableColumn id="1" xr3:uid="{74AFC28D-9148-4EB8-986B-CBDF2076E077}" name="N° entrée ">
      <calculatedColumnFormula>VLOOKUP([1]Prototype!$C$7,[1]!_tableau_entrée[#Data],1,TRUE)</calculatedColumnFormula>
    </tableColumn>
    <tableColumn id="2" xr3:uid="{C2322A24-49BB-4ADC-922D-EA6B646B6215}" name="centrale 1">
      <calculatedColumnFormula>((VLOOKUP([1]Prototype!$C$7,[1]!_tableau_enrobé[#Data],10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3" xr3:uid="{B0170F09-F06F-4F16-85D9-0B6822D4B3E6}" name="centrale 2">
      <calculatedColumnFormula>((VLOOKUP([1]Prototype!$C$7,[1]!_tableau_enrobé[#Data],11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4" xr3:uid="{CB34DE69-0F8D-40B3-939B-EA5FED659B69}" name="centrale 3">
      <calculatedColumnFormula>((VLOOKUP([1]Prototype!$C$7,[1]!_tableau_enrobé[#Data],12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  <tableColumn id="5" xr3:uid="{0B331BC0-C2E6-43AE-9F0B-56292F923DD0}" name="centrale 4">
      <calculatedColumnFormula>((VLOOKUP([1]Prototype!$C$7,[1]!_tableau_enrobé[#Data],13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A56915-B8D6-4498-BBA1-1E9C40DF2EB4}" name="_Tableau_Sortie" displayName="_Tableau_Sortie" ref="C10:D11" totalsRowShown="0">
  <autoFilter ref="C10:D11" xr:uid="{18A56915-B8D6-4498-BBA1-1E9C40DF2EB4}"/>
  <tableColumns count="2">
    <tableColumn id="1" xr3:uid="{28B67AFA-B0A6-4F7E-AD58-88419F09F6EB}" name="Centrale Produit 1">
      <calculatedColumnFormula array="1">MIN(IFERROR($C$6:$F$6,1000000000))</calculatedColumnFormula>
    </tableColumn>
    <tableColumn id="2" xr3:uid="{BA8F058D-8A53-4023-AAF5-22CCF64CEBCE}" name="Centrale Produit 2">
      <calculatedColumnFormula array="1">MIN(IFERROR($C$7:$F$7,1000000000))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F5A6-CECE-42E7-81AE-D6236D11F61B}">
  <dimension ref="B5:F11"/>
  <sheetViews>
    <sheetView tabSelected="1" workbookViewId="0">
      <selection activeCell="B11" sqref="B11"/>
    </sheetView>
  </sheetViews>
  <sheetFormatPr baseColWidth="10" defaultRowHeight="15" x14ac:dyDescent="0.25"/>
  <sheetData>
    <row r="5" spans="2:6" x14ac:dyDescent="0.25">
      <c r="B5" t="s">
        <v>0</v>
      </c>
      <c r="C5" t="s">
        <v>4</v>
      </c>
      <c r="D5" t="s">
        <v>5</v>
      </c>
      <c r="E5" t="s">
        <v>6</v>
      </c>
      <c r="F5" t="s">
        <v>7</v>
      </c>
    </row>
    <row r="6" spans="2:6" x14ac:dyDescent="0.25">
      <c r="B6" t="str">
        <f>VLOOKUP([1]Prototype!$C$7,[1]!_tableau_entrée[#Data],1,TRUE)</f>
        <v>BBTM 10A PMB 45/80-50 RUGOVIA TM1 [PEU 001]/[S15]</v>
      </c>
      <c r="C6">
        <f>((VLOOKUP([1]Prototype!$C$7,[1]!_tableau_enrobé[#Data],10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10.864359199999999</v>
      </c>
      <c r="D6">
        <f>((VLOOKUP([1]Prototype!$C$7,[1]!_tableau_enrobé[#Data],11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10.700359200000001</v>
      </c>
      <c r="E6" t="e">
        <f>((VLOOKUP([1]Prototype!$C$7,[1]!_tableau_enrobé[#Data],12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#VALUE!</v>
      </c>
      <c r="F6">
        <f>((VLOOKUP([1]Prototype!$C$7,[1]!_tableau_enrobé[#Data],13,FALSE)*VLOOKUP([1]Prototype!$C$7,[1]!_tableau_entrée[#Data],2,FALSE))+(VLOOKUP([1]Prototype!$C$7,[1]!_tableau_entrée[#Data],6,FALSE)*2*VLOOKUP([1]Prototype!$C$7,[1]!_tableau_entrée[#Data],5,FALSE)*VLOOKUP(VLOOKUP([1]Prototype!$C$7,[1]!_tableau_entrée[#Data],3,FALSE),[1]!_tableau_Transports[#Data],2,FALSE)*VLOOKUP(VLOOKUP([1]Prototype!$C$7,[1]!_tableau_entrée[#Data],4,FALSE),[1]!_tableau_carburants[#Data],2,FALSE)*ROUNDUP(ROUNDUP(VLOOKUP([1]Prototype!$C$7,[1]!_tableau_entrée[#Data],2,FALSE)/VLOOKUP(VLOOKUP([1]Prototype!$C$7,[1]!_tableau_entrée[#Data],3,FALSE),[1]!_tableau_Transports[#Data],5,FALSE),0)/VLOOKUP([1]Prototype!$C$7,[1]!_tableau_entrée[#Data],6,FALSE),0)*VLOOKUP(VLOOKUP([1]Prototype!$C$7,[1]!_tableau_entrée[#Data],3,FALSE),[1]!_tableau_Transports[#Data],4,FALSE)))*VLOOKUP([1]Prototype!$C$7,[1]!_tableau_entrée[#Data],7,FALSE)</f>
        <v>15.131659200000001</v>
      </c>
    </row>
    <row r="7" spans="2:6" x14ac:dyDescent="0.25">
      <c r="B7" t="str">
        <f>VLOOKUP([1]Prototype!$C$8,[1]!_tableau_entrée[#Data],1,TRUE)</f>
        <v>BBTM 6 B PMB 45/80-55 VIAPHONE 2 [PEU 004]</v>
      </c>
      <c r="C7">
        <f>((VLOOKUP([1]Prototype!$C$8,[1]!_tableau_enrobé[#Data],10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17.315339999999999</v>
      </c>
      <c r="D7">
        <f>((VLOOKUP([1]Prototype!$C$8,[1]!_tableau_enrobé[#Data],11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17.004440000000002</v>
      </c>
      <c r="E7" t="e">
        <f>((VLOOKUP([1]Prototype!$C$8,[1]!_tableau_enrobé[#Data],12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#VALUE!</v>
      </c>
      <c r="F7" t="e">
        <f>((VLOOKUP([1]Prototype!$C$8,[1]!_tableau_enrobé[#Data],13,FALSE)*VLOOKUP([1]Prototype!$C$8,[1]!_tableau_entrée[#Data],2,FALSE))+(VLOOKUP([1]Prototype!$C$8,[1]!_tableau_entrée[#Data],6,FALSE)*2*VLOOKUP([1]Prototype!$C$8,[1]!_tableau_entrée[#Data],5,FALSE)*VLOOKUP(VLOOKUP([1]Prototype!$C$8,[1]!_tableau_entrée[#Data],3,FALSE),[1]!_tableau_Transports[#Data],2,FALSE)*VLOOKUP(VLOOKUP([1]Prototype!$C$8,[1]!_tableau_entrée[#Data],4,FALSE),[1]!_tableau_carburants[#Data],2,FALSE)*ROUNDUP(ROUNDUP(VLOOKUP([1]Prototype!$C$8,[1]!_tableau_entrée[#Data],2,FALSE)/VLOOKUP(VLOOKUP([1]Prototype!$C$8,[1]!_tableau_entrée[#Data],3,FALSE),[1]!_tableau_Transports[#Data],5,FALSE),0)/VLOOKUP([1]Prototype!$C$8,[1]!_tableau_entrée[#Data],6,FALSE),0)*VLOOKUP(VLOOKUP([1]Prototype!$C$8,[1]!_tableau_entrée[#Data],3,FALSE),[1]!_tableau_Transports[#Data],4,FALSE)))*VLOOKUP([1]Prototype!$C$8,[1]!_tableau_entrée[#Data],7,FALSE)</f>
        <v>#VALUE!</v>
      </c>
    </row>
    <row r="10" spans="2:6" x14ac:dyDescent="0.25">
      <c r="B10" t="s">
        <v>1</v>
      </c>
      <c r="C10" t="s">
        <v>2</v>
      </c>
      <c r="D10" t="s">
        <v>3</v>
      </c>
    </row>
    <row r="11" spans="2:6" x14ac:dyDescent="0.25">
      <c r="C11" cm="1">
        <f t="array" ref="C11">MIN(IFERROR($C$6:$F$6,1000000000))</f>
        <v>10.700359200000001</v>
      </c>
      <c r="D11" cm="1">
        <f t="array" ref="D11">MIN(IFERROR($C$7:$F$7,1000000000))</f>
        <v>17.004440000000002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Victor</dc:creator>
  <cp:lastModifiedBy>HOSPITAL Victor</cp:lastModifiedBy>
  <dcterms:created xsi:type="dcterms:W3CDTF">2024-02-12T13:24:44Z</dcterms:created>
  <dcterms:modified xsi:type="dcterms:W3CDTF">2024-02-12T13:34:42Z</dcterms:modified>
</cp:coreProperties>
</file>