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krist\Desktop\"/>
    </mc:Choice>
  </mc:AlternateContent>
  <bookViews>
    <workbookView xWindow="0" yWindow="0" windowWidth="19200" windowHeight="6465"/>
  </bookViews>
  <sheets>
    <sheet name="SUIVI_RODP" sheetId="1" r:id="rId1"/>
    <sheet name="Données" sheetId="2" r:id="rId2"/>
  </sheets>
  <definedNames>
    <definedName name="_xlnm._FilterDatabase" localSheetId="0" hidden="1">SUIVI_RODP!#REF!</definedName>
    <definedName name="basestatut">Données!$G$3:$H$9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6" i="1" l="1"/>
  <c r="U26" i="1"/>
  <c r="AD26" i="1"/>
  <c r="G32" i="1" l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7" i="1"/>
  <c r="L28" i="1"/>
  <c r="L29" i="1"/>
  <c r="L30" i="1"/>
  <c r="L31" i="1"/>
  <c r="AD8" i="1" l="1"/>
  <c r="Y32" i="1"/>
  <c r="P32" i="1"/>
  <c r="AD7" i="1" l="1"/>
  <c r="AD31" i="1"/>
  <c r="AD6" i="1"/>
  <c r="AD17" i="1"/>
  <c r="AD15" i="1"/>
  <c r="AD3" i="1"/>
  <c r="AD19" i="1"/>
  <c r="U24" i="1"/>
  <c r="AD30" i="1"/>
  <c r="AD16" i="1"/>
  <c r="U20" i="1"/>
  <c r="AD27" i="1"/>
  <c r="AD14" i="1"/>
  <c r="U12" i="1"/>
  <c r="AD5" i="1"/>
  <c r="U21" i="1"/>
  <c r="U7" i="1"/>
  <c r="AD13" i="1"/>
  <c r="U13" i="1"/>
  <c r="AD18" i="1"/>
  <c r="U23" i="1"/>
  <c r="U10" i="1"/>
  <c r="AD4" i="1"/>
  <c r="U19" i="1"/>
  <c r="U31" i="1"/>
  <c r="U18" i="1"/>
  <c r="U6" i="1"/>
  <c r="AD24" i="1"/>
  <c r="AD12" i="1"/>
  <c r="AD28" i="1"/>
  <c r="U17" i="1"/>
  <c r="U5" i="1"/>
  <c r="AD23" i="1"/>
  <c r="AD11" i="1"/>
  <c r="U29" i="1"/>
  <c r="U16" i="1"/>
  <c r="U4" i="1"/>
  <c r="AD22" i="1"/>
  <c r="AD10" i="1"/>
  <c r="U25" i="1"/>
  <c r="U22" i="1"/>
  <c r="U9" i="1"/>
  <c r="U8" i="1"/>
  <c r="U30" i="1"/>
  <c r="U28" i="1"/>
  <c r="U15" i="1"/>
  <c r="U3" i="1"/>
  <c r="AD21" i="1"/>
  <c r="AD9" i="1"/>
  <c r="U11" i="1"/>
  <c r="AD29" i="1"/>
  <c r="AD25" i="1"/>
  <c r="U27" i="1"/>
  <c r="U14" i="1"/>
  <c r="AD20" i="1"/>
</calcChain>
</file>

<file path=xl/sharedStrings.xml><?xml version="1.0" encoding="utf-8"?>
<sst xmlns="http://schemas.openxmlformats.org/spreadsheetml/2006/main" count="100" uniqueCount="85">
  <si>
    <t>AXIONE</t>
  </si>
  <si>
    <t>BOUYGUES</t>
  </si>
  <si>
    <t>CAISSE D'EPARGNE HDF</t>
  </si>
  <si>
    <t>CAP FIBRE</t>
  </si>
  <si>
    <t>COLT</t>
  </si>
  <si>
    <t>COVAGE</t>
  </si>
  <si>
    <t>COVALYS</t>
  </si>
  <si>
    <t>DALKIA</t>
  </si>
  <si>
    <t>ENEDIS</t>
  </si>
  <si>
    <t>ENGIE</t>
  </si>
  <si>
    <t>EURAFIBRE</t>
  </si>
  <si>
    <t>FREE</t>
  </si>
  <si>
    <t>GRDF</t>
  </si>
  <si>
    <t>LA POSTE</t>
  </si>
  <si>
    <t>LUMEN</t>
  </si>
  <si>
    <t>NEXLOOP</t>
  </si>
  <si>
    <t>NGE INFRANET</t>
  </si>
  <si>
    <t>ORANGE</t>
  </si>
  <si>
    <t>REGIE LOOS</t>
  </si>
  <si>
    <t>RTE</t>
  </si>
  <si>
    <t>SRINYA</t>
  </si>
  <si>
    <t>SFR COMPLETEL</t>
  </si>
  <si>
    <t>SFR FIBRE</t>
  </si>
  <si>
    <t>SICAE CARNIN</t>
  </si>
  <si>
    <t>SIPARTECH</t>
  </si>
  <si>
    <t>VERIZON</t>
  </si>
  <si>
    <t>XP FIBRE</t>
  </si>
  <si>
    <t>ZAYO</t>
  </si>
  <si>
    <t>SMO</t>
  </si>
  <si>
    <t>CONCESSIONNAIRES - Informations générales</t>
  </si>
  <si>
    <t>Nom</t>
  </si>
  <si>
    <t>Localisation</t>
  </si>
  <si>
    <t>Contact</t>
  </si>
  <si>
    <t>Référence</t>
  </si>
  <si>
    <t>Papyrus</t>
  </si>
  <si>
    <t>RODP (€)</t>
  </si>
  <si>
    <t xml:space="preserve"> Statut</t>
  </si>
  <si>
    <t xml:space="preserve">Référence </t>
  </si>
  <si>
    <t xml:space="preserve">Papyrus </t>
  </si>
  <si>
    <t xml:space="preserve">RODP (€)  </t>
  </si>
  <si>
    <t xml:space="preserve"> Statut </t>
  </si>
  <si>
    <t xml:space="preserve">Référence  </t>
  </si>
  <si>
    <t xml:space="preserve">Papyrus  </t>
  </si>
  <si>
    <t xml:space="preserve">RODP (€) </t>
  </si>
  <si>
    <t>Oui</t>
  </si>
  <si>
    <t>Non</t>
  </si>
  <si>
    <t>En cours</t>
  </si>
  <si>
    <t>TOTAL ROPD 2023:</t>
  </si>
  <si>
    <t>TOTAL ROPD 2024:</t>
  </si>
  <si>
    <t>TOTAL ROPD 2025:</t>
  </si>
  <si>
    <t>CPA --&gt; CSP --&gt; Trésorerie</t>
  </si>
  <si>
    <t xml:space="preserve">Date récéption paiement </t>
  </si>
  <si>
    <t xml:space="preserve">Date récéption paiement  </t>
  </si>
  <si>
    <t>Colonne à Tester</t>
  </si>
  <si>
    <t>Nombre de cellule à tester</t>
  </si>
  <si>
    <t>Texte statut</t>
  </si>
  <si>
    <t>En attente départ Courrier</t>
  </si>
  <si>
    <t>Envoi courrier</t>
  </si>
  <si>
    <t>En attente transmission vers CPA</t>
  </si>
  <si>
    <t>Date envoie CPA</t>
  </si>
  <si>
    <t>En attente transmission CPA vers CSP</t>
  </si>
  <si>
    <t>Date envoi CSP</t>
  </si>
  <si>
    <t>En attente de transmission CSP vers Trésorerie</t>
  </si>
  <si>
    <t>Date envoi Trésorerie</t>
  </si>
  <si>
    <t>En attente de paiement</t>
  </si>
  <si>
    <t>Date réception Paiement</t>
  </si>
  <si>
    <t>Paiement Reçu ☑</t>
  </si>
  <si>
    <t xml:space="preserve"> Statut  </t>
  </si>
  <si>
    <t>Formule statut</t>
  </si>
  <si>
    <t>=SI([@Papyrus]=Données!$B$5;"A réaliser";SI([@Papyrus]=Données!$B$4;"En cours de création Papyrus";(SIERREUR(RECHERCHEV(NBVAL([@Papyrus];[@[Envoie courrier]];[@[DATE ENVOIE VERS CPA]];[@[Date envoie CPA vers CSP]];[@[Date envoie CSP vers Trésorerie]];[@[Date récéption paiement]]);Données!$G$3:$H$9;2;FAUX);""))))</t>
  </si>
  <si>
    <r>
      <t xml:space="preserve">CPA </t>
    </r>
    <r>
      <rPr>
        <b/>
        <sz val="14"/>
        <color theme="0"/>
        <rFont val="Calibri"/>
        <family val="2"/>
      </rPr>
      <t>→</t>
    </r>
    <r>
      <rPr>
        <b/>
        <sz val="14"/>
        <color theme="0"/>
        <rFont val="Calibri"/>
        <family val="2"/>
        <scheme val="minor"/>
      </rPr>
      <t xml:space="preserve"> CSP --&gt; Trésorerie</t>
    </r>
  </si>
  <si>
    <t>DATE ENVOI VERS CPA</t>
  </si>
  <si>
    <t>Date envoi CPA vers CSP</t>
  </si>
  <si>
    <t>Date envoi CSP vers Trésorerie</t>
  </si>
  <si>
    <t>Date réception paiement</t>
  </si>
  <si>
    <t xml:space="preserve">Date envoi CPA vers CSP </t>
  </si>
  <si>
    <t xml:space="preserve">Date envoi CSP vers Trésorerie </t>
  </si>
  <si>
    <t xml:space="preserve">DATE ENVOI VERS CPA </t>
  </si>
  <si>
    <t xml:space="preserve">Envoi courrier </t>
  </si>
  <si>
    <t xml:space="preserve">Envoi courrier  </t>
  </si>
  <si>
    <t xml:space="preserve">DATE ENVOI VERS CPA  </t>
  </si>
  <si>
    <t xml:space="preserve">Date envoi CPA vers CSP  </t>
  </si>
  <si>
    <t xml:space="preserve">Date envoi CSP vers Trésorerie  </t>
  </si>
  <si>
    <t>LOUIS VUITTON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</si>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</sst>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4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scheme val="minor"/>
    </font>
    <font>
      <sz val="11"/>
      <color theme="1"/>
      <name val="Calibri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6161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3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ck">
        <color indexed="64"/>
      </bottom>
      <diagonal/>
    </border>
    <border>
      <left/>
      <right/>
      <top style="medium">
        <color auto="1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auto="1"/>
      </top>
      <bottom style="thick">
        <color indexed="64"/>
      </bottom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11" fillId="0" borderId="0" applyNumberFormat="0" applyFill="0" applyBorder="0" applyAlignment="0" applyProtection="0"/>
  </cellStyleXfs>
  <cellXfs count="130">
    <xf numFmtId="0" fontId="0" fillId="0" borderId="0" xfId="0"/>
    <xf numFmtId="0" fontId="0" fillId="0" borderId="0" xfId="0" applyAlignment="1">
      <alignment horizontal="center" vertical="center"/>
    </xf>
    <xf numFmtId="0" fontId="8" fillId="0" borderId="0" xfId="0" applyFont="1" applyFill="1" applyAlignment="1">
      <alignment horizontal="center"/>
    </xf>
    <xf numFmtId="0" fontId="6" fillId="6" borderId="8" xfId="0" applyFont="1" applyFill="1" applyBorder="1"/>
    <xf numFmtId="164" fontId="6" fillId="6" borderId="8" xfId="0" applyNumberFormat="1" applyFont="1" applyFill="1" applyBorder="1"/>
    <xf numFmtId="0" fontId="4" fillId="0" borderId="9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left" vertical="center"/>
    </xf>
    <xf numFmtId="164" fontId="4" fillId="0" borderId="12" xfId="0" applyNumberFormat="1" applyFont="1" applyBorder="1" applyAlignment="1">
      <alignment horizontal="left" vertical="center"/>
    </xf>
    <xf numFmtId="0" fontId="4" fillId="0" borderId="15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164" fontId="6" fillId="0" borderId="0" xfId="0" applyNumberFormat="1" applyFont="1" applyFill="1" applyBorder="1"/>
    <xf numFmtId="0" fontId="5" fillId="6" borderId="19" xfId="0" applyFont="1" applyFill="1" applyBorder="1" applyAlignment="1">
      <alignment horizontal="center" vertical="center" wrapText="1"/>
    </xf>
    <xf numFmtId="0" fontId="4" fillId="10" borderId="4" xfId="0" applyFont="1" applyFill="1" applyBorder="1" applyAlignment="1">
      <alignment horizontal="center" vertical="center"/>
    </xf>
    <xf numFmtId="164" fontId="4" fillId="10" borderId="4" xfId="0" applyNumberFormat="1" applyFont="1" applyFill="1" applyBorder="1" applyAlignment="1">
      <alignment horizontal="left" vertical="center"/>
    </xf>
    <xf numFmtId="0" fontId="4" fillId="10" borderId="2" xfId="0" applyFont="1" applyFill="1" applyBorder="1" applyAlignment="1">
      <alignment horizontal="center" vertical="center"/>
    </xf>
    <xf numFmtId="164" fontId="4" fillId="10" borderId="2" xfId="0" applyNumberFormat="1" applyFont="1" applyFill="1" applyBorder="1" applyAlignment="1">
      <alignment horizontal="left" vertical="center"/>
    </xf>
    <xf numFmtId="0" fontId="4" fillId="0" borderId="2" xfId="0" applyFont="1" applyFill="1" applyBorder="1" applyAlignment="1">
      <alignment horizontal="center" vertical="center"/>
    </xf>
    <xf numFmtId="164" fontId="4" fillId="0" borderId="2" xfId="0" applyNumberFormat="1" applyFont="1" applyFill="1" applyBorder="1" applyAlignment="1">
      <alignment horizontal="left" vertical="center"/>
    </xf>
    <xf numFmtId="0" fontId="6" fillId="9" borderId="23" xfId="0" applyFont="1" applyFill="1" applyBorder="1" applyAlignment="1">
      <alignment horizontal="center" vertical="center" wrapText="1"/>
    </xf>
    <xf numFmtId="0" fontId="5" fillId="7" borderId="28" xfId="0" applyFont="1" applyFill="1" applyBorder="1" applyAlignment="1">
      <alignment horizontal="center" vertical="center" wrapText="1"/>
    </xf>
    <xf numFmtId="0" fontId="5" fillId="7" borderId="19" xfId="0" applyFont="1" applyFill="1" applyBorder="1" applyAlignment="1">
      <alignment horizontal="center" vertical="center" wrapText="1"/>
    </xf>
    <xf numFmtId="0" fontId="5" fillId="7" borderId="29" xfId="0" applyFont="1" applyFill="1" applyBorder="1" applyAlignment="1">
      <alignment horizontal="center" vertical="center" wrapText="1"/>
    </xf>
    <xf numFmtId="0" fontId="6" fillId="9" borderId="19" xfId="0" applyFont="1" applyFill="1" applyBorder="1" applyAlignment="1">
      <alignment horizontal="center" vertical="center" wrapText="1"/>
    </xf>
    <xf numFmtId="0" fontId="5" fillId="6" borderId="30" xfId="0" applyFont="1" applyFill="1" applyBorder="1" applyAlignment="1">
      <alignment horizontal="center" vertical="center" wrapText="1"/>
    </xf>
    <xf numFmtId="0" fontId="5" fillId="6" borderId="31" xfId="0" applyFont="1" applyFill="1" applyBorder="1" applyAlignment="1">
      <alignment horizontal="center" vertical="center" wrapText="1"/>
    </xf>
    <xf numFmtId="0" fontId="5" fillId="6" borderId="32" xfId="0" applyFont="1" applyFill="1" applyBorder="1" applyAlignment="1">
      <alignment horizontal="center" vertical="center" wrapText="1"/>
    </xf>
    <xf numFmtId="49" fontId="5" fillId="9" borderId="26" xfId="0" quotePrefix="1" applyNumberFormat="1" applyFont="1" applyFill="1" applyBorder="1" applyAlignment="1">
      <alignment horizontal="center" vertical="center" wrapText="1"/>
    </xf>
    <xf numFmtId="0" fontId="5" fillId="9" borderId="14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5" fillId="9" borderId="1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6" borderId="25" xfId="0" applyFont="1" applyFill="1" applyBorder="1" applyAlignment="1">
      <alignment horizontal="center" vertical="center"/>
    </xf>
    <xf numFmtId="0" fontId="4" fillId="8" borderId="3" xfId="0" applyFont="1" applyFill="1" applyBorder="1" applyAlignment="1">
      <alignment horizontal="center" vertical="center"/>
    </xf>
    <xf numFmtId="0" fontId="9" fillId="11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12" borderId="0" xfId="0" applyFill="1" applyAlignment="1">
      <alignment horizontal="center"/>
    </xf>
    <xf numFmtId="0" fontId="0" fillId="12" borderId="0" xfId="0" applyFont="1" applyFill="1"/>
    <xf numFmtId="0" fontId="0" fillId="0" borderId="0" xfId="2" applyFont="1" applyFill="1" applyAlignment="1">
      <alignment horizontal="center"/>
    </xf>
    <xf numFmtId="0" fontId="0" fillId="12" borderId="0" xfId="2" applyFont="1" applyFill="1"/>
    <xf numFmtId="0" fontId="0" fillId="0" borderId="0" xfId="1" applyFont="1" applyFill="1" applyAlignment="1">
      <alignment horizontal="center"/>
    </xf>
    <xf numFmtId="0" fontId="0" fillId="12" borderId="0" xfId="1" applyFont="1" applyFill="1"/>
    <xf numFmtId="14" fontId="0" fillId="10" borderId="2" xfId="0" applyNumberFormat="1" applyFill="1" applyBorder="1" applyAlignment="1">
      <alignment horizontal="left" vertical="center"/>
    </xf>
    <xf numFmtId="14" fontId="0" fillId="5" borderId="9" xfId="0" applyNumberFormat="1" applyFill="1" applyBorder="1" applyAlignment="1">
      <alignment horizontal="left" vertical="center"/>
    </xf>
    <xf numFmtId="14" fontId="0" fillId="5" borderId="2" xfId="0" applyNumberFormat="1" applyFill="1" applyBorder="1" applyAlignment="1">
      <alignment horizontal="left" vertical="center"/>
    </xf>
    <xf numFmtId="14" fontId="0" fillId="5" borderId="10" xfId="0" applyNumberFormat="1" applyFill="1" applyBorder="1" applyAlignment="1">
      <alignment horizontal="left" vertical="center"/>
    </xf>
    <xf numFmtId="49" fontId="5" fillId="9" borderId="19" xfId="0" quotePrefix="1" applyNumberFormat="1" applyFont="1" applyFill="1" applyBorder="1" applyAlignment="1">
      <alignment horizontal="center" vertical="center" wrapText="1"/>
    </xf>
    <xf numFmtId="14" fontId="0" fillId="0" borderId="2" xfId="0" applyNumberFormat="1" applyBorder="1" applyAlignment="1">
      <alignment horizontal="left" vertical="center"/>
    </xf>
    <xf numFmtId="14" fontId="0" fillId="10" borderId="4" xfId="0" applyNumberFormat="1" applyFill="1" applyBorder="1" applyAlignment="1">
      <alignment horizontal="left" vertical="center"/>
    </xf>
    <xf numFmtId="14" fontId="0" fillId="0" borderId="2" xfId="0" applyNumberFormat="1" applyFill="1" applyBorder="1" applyAlignment="1">
      <alignment horizontal="left" vertical="center"/>
    </xf>
    <xf numFmtId="14" fontId="0" fillId="0" borderId="12" xfId="0" applyNumberFormat="1" applyBorder="1" applyAlignment="1">
      <alignment horizontal="left" vertical="center"/>
    </xf>
    <xf numFmtId="14" fontId="0" fillId="10" borderId="5" xfId="0" applyNumberFormat="1" applyFont="1" applyFill="1" applyBorder="1" applyAlignment="1">
      <alignment horizontal="left" vertical="center"/>
    </xf>
    <xf numFmtId="14" fontId="0" fillId="0" borderId="7" xfId="0" applyNumberFormat="1" applyFont="1" applyBorder="1" applyAlignment="1">
      <alignment horizontal="left" vertical="center"/>
    </xf>
    <xf numFmtId="14" fontId="0" fillId="10" borderId="7" xfId="0" applyNumberFormat="1" applyFont="1" applyFill="1" applyBorder="1" applyAlignment="1">
      <alignment horizontal="left" vertical="center"/>
    </xf>
    <xf numFmtId="14" fontId="0" fillId="0" borderId="7" xfId="0" applyNumberFormat="1" applyFont="1" applyFill="1" applyBorder="1" applyAlignment="1">
      <alignment horizontal="left" vertical="center"/>
    </xf>
    <xf numFmtId="14" fontId="0" fillId="0" borderId="24" xfId="0" applyNumberFormat="1" applyFont="1" applyBorder="1" applyAlignment="1">
      <alignment horizontal="left" vertical="center"/>
    </xf>
    <xf numFmtId="14" fontId="0" fillId="5" borderId="15" xfId="0" applyNumberFormat="1" applyFill="1" applyBorder="1" applyAlignment="1">
      <alignment horizontal="left" vertical="center"/>
    </xf>
    <xf numFmtId="14" fontId="0" fillId="5" borderId="4" xfId="0" applyNumberFormat="1" applyFill="1" applyBorder="1" applyAlignment="1">
      <alignment horizontal="left" vertical="center"/>
    </xf>
    <xf numFmtId="14" fontId="0" fillId="5" borderId="16" xfId="0" applyNumberFormat="1" applyFill="1" applyBorder="1" applyAlignment="1">
      <alignment horizontal="left" vertical="center"/>
    </xf>
    <xf numFmtId="14" fontId="0" fillId="0" borderId="9" xfId="0" applyNumberFormat="1" applyFill="1" applyBorder="1" applyAlignment="1">
      <alignment horizontal="left" vertical="center"/>
    </xf>
    <xf numFmtId="14" fontId="0" fillId="0" borderId="10" xfId="0" applyNumberFormat="1" applyBorder="1" applyAlignment="1">
      <alignment horizontal="left" vertical="center"/>
    </xf>
    <xf numFmtId="14" fontId="0" fillId="0" borderId="11" xfId="0" applyNumberFormat="1" applyFill="1" applyBorder="1" applyAlignment="1">
      <alignment horizontal="left" vertical="center"/>
    </xf>
    <xf numFmtId="14" fontId="0" fillId="0" borderId="13" xfId="0" applyNumberFormat="1" applyBorder="1" applyAlignment="1">
      <alignment horizontal="left" vertical="center"/>
    </xf>
    <xf numFmtId="0" fontId="0" fillId="0" borderId="0" xfId="0" applyFill="1"/>
    <xf numFmtId="0" fontId="2" fillId="0" borderId="0" xfId="2" applyFill="1"/>
    <xf numFmtId="0" fontId="1" fillId="0" borderId="0" xfId="1" applyFill="1"/>
    <xf numFmtId="0" fontId="3" fillId="0" borderId="0" xfId="3" applyFill="1"/>
    <xf numFmtId="0" fontId="0" fillId="0" borderId="2" xfId="0" applyBorder="1"/>
    <xf numFmtId="0" fontId="3" fillId="4" borderId="2" xfId="3" applyBorder="1"/>
    <xf numFmtId="0" fontId="2" fillId="3" borderId="2" xfId="2" applyBorder="1"/>
    <xf numFmtId="0" fontId="1" fillId="2" borderId="2" xfId="1" applyBorder="1"/>
    <xf numFmtId="0" fontId="0" fillId="0" borderId="0" xfId="0" quotePrefix="1" applyAlignment="1">
      <alignment wrapText="1"/>
    </xf>
    <xf numFmtId="0" fontId="4" fillId="8" borderId="3" xfId="0" applyFont="1" applyFill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top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4" fillId="10" borderId="4" xfId="0" applyFont="1" applyFill="1" applyBorder="1" applyAlignment="1" applyProtection="1">
      <alignment horizontal="center" vertical="center"/>
      <protection locked="0"/>
    </xf>
    <xf numFmtId="14" fontId="0" fillId="10" borderId="4" xfId="0" applyNumberFormat="1" applyFill="1" applyBorder="1" applyAlignment="1" applyProtection="1">
      <alignment horizontal="left" vertical="center"/>
      <protection locked="0"/>
    </xf>
    <xf numFmtId="164" fontId="4" fillId="10" borderId="4" xfId="0" applyNumberFormat="1" applyFont="1" applyFill="1" applyBorder="1" applyAlignment="1" applyProtection="1">
      <alignment horizontal="left" vertical="center"/>
      <protection locked="0"/>
    </xf>
    <xf numFmtId="14" fontId="0" fillId="10" borderId="5" xfId="0" applyNumberFormat="1" applyFont="1" applyFill="1" applyBorder="1" applyAlignment="1" applyProtection="1">
      <alignment horizontal="left" vertical="center"/>
      <protection locked="0"/>
    </xf>
    <xf numFmtId="14" fontId="0" fillId="5" borderId="15" xfId="0" applyNumberFormat="1" applyFill="1" applyBorder="1" applyAlignment="1" applyProtection="1">
      <alignment horizontal="left" vertical="center"/>
      <protection locked="0"/>
    </xf>
    <xf numFmtId="14" fontId="0" fillId="5" borderId="4" xfId="0" applyNumberFormat="1" applyFill="1" applyBorder="1" applyAlignment="1" applyProtection="1">
      <alignment horizontal="left" vertical="center"/>
      <protection locked="0"/>
    </xf>
    <xf numFmtId="14" fontId="0" fillId="5" borderId="16" xfId="0" applyNumberFormat="1" applyFill="1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center" vertical="top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horizontal="center" vertical="center"/>
      <protection locked="0"/>
    </xf>
    <xf numFmtId="14" fontId="0" fillId="0" borderId="2" xfId="0" applyNumberFormat="1" applyBorder="1" applyAlignment="1" applyProtection="1">
      <alignment horizontal="left" vertical="center"/>
      <protection locked="0"/>
    </xf>
    <xf numFmtId="164" fontId="4" fillId="0" borderId="2" xfId="0" applyNumberFormat="1" applyFont="1" applyBorder="1" applyAlignment="1" applyProtection="1">
      <alignment horizontal="left" vertical="center"/>
      <protection locked="0"/>
    </xf>
    <xf numFmtId="14" fontId="0" fillId="0" borderId="7" xfId="0" applyNumberFormat="1" applyFont="1" applyBorder="1" applyAlignment="1" applyProtection="1">
      <alignment horizontal="left" vertical="center"/>
      <protection locked="0"/>
    </xf>
    <xf numFmtId="14" fontId="0" fillId="0" borderId="9" xfId="0" applyNumberFormat="1" applyFill="1" applyBorder="1" applyAlignment="1" applyProtection="1">
      <alignment horizontal="left" vertical="center"/>
      <protection locked="0"/>
    </xf>
    <xf numFmtId="14" fontId="0" fillId="0" borderId="10" xfId="0" applyNumberFormat="1" applyBorder="1" applyAlignment="1" applyProtection="1">
      <alignment horizontal="left" vertical="center"/>
      <protection locked="0"/>
    </xf>
    <xf numFmtId="0" fontId="4" fillId="10" borderId="2" xfId="0" applyFont="1" applyFill="1" applyBorder="1" applyAlignment="1" applyProtection="1">
      <alignment horizontal="center" vertical="center"/>
      <protection locked="0"/>
    </xf>
    <xf numFmtId="14" fontId="0" fillId="10" borderId="2" xfId="0" applyNumberFormat="1" applyFill="1" applyBorder="1" applyAlignment="1" applyProtection="1">
      <alignment horizontal="left" vertical="center"/>
      <protection locked="0"/>
    </xf>
    <xf numFmtId="164" fontId="4" fillId="10" borderId="2" xfId="0" applyNumberFormat="1" applyFont="1" applyFill="1" applyBorder="1" applyAlignment="1" applyProtection="1">
      <alignment horizontal="left" vertical="center"/>
      <protection locked="0"/>
    </xf>
    <xf numFmtId="14" fontId="0" fillId="10" borderId="7" xfId="0" applyNumberFormat="1" applyFont="1" applyFill="1" applyBorder="1" applyAlignment="1" applyProtection="1">
      <alignment horizontal="left" vertical="center"/>
      <protection locked="0"/>
    </xf>
    <xf numFmtId="14" fontId="0" fillId="5" borderId="9" xfId="0" applyNumberFormat="1" applyFill="1" applyBorder="1" applyAlignment="1" applyProtection="1">
      <alignment horizontal="left" vertical="center"/>
      <protection locked="0"/>
    </xf>
    <xf numFmtId="14" fontId="0" fillId="5" borderId="2" xfId="0" applyNumberFormat="1" applyFill="1" applyBorder="1" applyAlignment="1" applyProtection="1">
      <alignment horizontal="left" vertical="center"/>
      <protection locked="0"/>
    </xf>
    <xf numFmtId="14" fontId="0" fillId="5" borderId="10" xfId="0" applyNumberFormat="1" applyFill="1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center" vertical="top" wrapText="1"/>
      <protection locked="0"/>
    </xf>
    <xf numFmtId="0" fontId="0" fillId="0" borderId="10" xfId="0" applyBorder="1" applyAlignment="1" applyProtection="1">
      <alignment horizontal="center" vertical="top" wrapText="1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4" fillId="0" borderId="2" xfId="0" applyFont="1" applyFill="1" applyBorder="1" applyAlignment="1" applyProtection="1">
      <alignment horizontal="center" vertical="center"/>
      <protection locked="0"/>
    </xf>
    <xf numFmtId="14" fontId="0" fillId="0" borderId="2" xfId="0" applyNumberFormat="1" applyFill="1" applyBorder="1" applyAlignment="1" applyProtection="1">
      <alignment horizontal="left" vertical="center"/>
      <protection locked="0"/>
    </xf>
    <xf numFmtId="164" fontId="4" fillId="0" borderId="2" xfId="0" applyNumberFormat="1" applyFont="1" applyFill="1" applyBorder="1" applyAlignment="1" applyProtection="1">
      <alignment horizontal="left" vertical="center"/>
      <protection locked="0"/>
    </xf>
    <xf numFmtId="14" fontId="0" fillId="0" borderId="7" xfId="0" applyNumberFormat="1" applyFont="1" applyFill="1" applyBorder="1" applyAlignment="1" applyProtection="1">
      <alignment horizontal="left" vertical="center"/>
      <protection locked="0"/>
    </xf>
    <xf numFmtId="0" fontId="0" fillId="0" borderId="12" xfId="0" applyBorder="1" applyAlignment="1" applyProtection="1">
      <alignment horizontal="center" vertical="top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10" borderId="3" xfId="0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10" borderId="6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 vertical="center"/>
      <protection locked="0"/>
    </xf>
    <xf numFmtId="0" fontId="0" fillId="0" borderId="27" xfId="0" applyBorder="1" applyAlignment="1" applyProtection="1">
      <alignment horizontal="center" vertical="center"/>
      <protection locked="0"/>
    </xf>
    <xf numFmtId="0" fontId="0" fillId="0" borderId="0" xfId="0" applyBorder="1"/>
    <xf numFmtId="0" fontId="11" fillId="0" borderId="0" xfId="4" applyBorder="1"/>
    <xf numFmtId="0" fontId="0" fillId="0" borderId="0" xfId="0" applyFill="1" applyBorder="1"/>
    <xf numFmtId="0" fontId="0" fillId="0" borderId="0" xfId="0" applyBorder="1" applyAlignment="1">
      <alignment wrapText="1"/>
    </xf>
    <xf numFmtId="0" fontId="4" fillId="8" borderId="2" xfId="0" applyNumberFormat="1" applyFont="1" applyFill="1" applyBorder="1" applyAlignment="1" applyProtection="1">
      <alignment horizontal="center" vertical="center"/>
    </xf>
    <xf numFmtId="14" fontId="0" fillId="0" borderId="6" xfId="0" applyNumberFormat="1" applyFill="1" applyBorder="1" applyAlignment="1">
      <alignment horizontal="left" vertical="center"/>
    </xf>
    <xf numFmtId="0" fontId="12" fillId="8" borderId="3" xfId="0" applyNumberFormat="1" applyFont="1" applyFill="1" applyBorder="1" applyAlignment="1">
      <alignment horizontal="center" vertical="center"/>
    </xf>
    <xf numFmtId="0" fontId="12" fillId="10" borderId="2" xfId="0" applyFont="1" applyFill="1" applyBorder="1" applyAlignment="1">
      <alignment horizontal="center" vertical="center"/>
    </xf>
    <xf numFmtId="164" fontId="12" fillId="10" borderId="7" xfId="0" applyNumberFormat="1" applyFont="1" applyFill="1" applyBorder="1" applyAlignment="1">
      <alignment horizontal="left" vertical="center"/>
    </xf>
    <xf numFmtId="14" fontId="13" fillId="10" borderId="7" xfId="0" applyNumberFormat="1" applyFont="1" applyFill="1" applyBorder="1" applyAlignment="1">
      <alignment horizontal="left" vertical="center"/>
    </xf>
    <xf numFmtId="0" fontId="7" fillId="7" borderId="20" xfId="0" applyFont="1" applyFill="1" applyBorder="1" applyAlignment="1">
      <alignment horizontal="center"/>
    </xf>
    <xf numFmtId="0" fontId="7" fillId="7" borderId="21" xfId="0" applyFont="1" applyFill="1" applyBorder="1" applyAlignment="1">
      <alignment horizontal="center"/>
    </xf>
    <xf numFmtId="0" fontId="7" fillId="7" borderId="22" xfId="0" applyFont="1" applyFill="1" applyBorder="1" applyAlignment="1">
      <alignment horizontal="center"/>
    </xf>
    <xf numFmtId="0" fontId="7" fillId="6" borderId="1" xfId="0" applyFont="1" applyFill="1" applyBorder="1" applyAlignment="1">
      <alignment horizontal="center"/>
    </xf>
    <xf numFmtId="0" fontId="7" fillId="9" borderId="17" xfId="0" applyFont="1" applyFill="1" applyBorder="1" applyAlignment="1">
      <alignment horizontal="center"/>
    </xf>
    <xf numFmtId="0" fontId="7" fillId="9" borderId="18" xfId="0" applyFont="1" applyFill="1" applyBorder="1" applyAlignment="1">
      <alignment horizontal="center"/>
    </xf>
    <xf numFmtId="0" fontId="7" fillId="9" borderId="33" xfId="0" applyFont="1" applyFill="1" applyBorder="1" applyAlignment="1">
      <alignment horizontal="center"/>
    </xf>
    <xf numFmtId="0" fontId="0" fillId="0" borderId="0" xfId="0" applyBorder="1" applyAlignment="1">
      <alignment horizontal="center"/>
    </xf>
  </cellXfs>
  <cellStyles count="5">
    <cellStyle name="Insatisfaisant" xfId="2" builtinId="27"/>
    <cellStyle name="Lien hypertexte" xfId="4" builtinId="8"/>
    <cellStyle name="Neutre" xfId="3" builtinId="28"/>
    <cellStyle name="Normal" xfId="0" builtinId="0"/>
    <cellStyle name="Satisfaisant" xfId="1" builtinId="26"/>
  </cellStyles>
  <dxfs count="13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616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616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medium">
          <color indexed="64"/>
        </right>
        <top style="thin">
          <color auto="1"/>
        </top>
        <bottom/>
      </border>
    </dxf>
    <dxf>
      <numFmt numFmtId="19" formatCode="dd/mm/yyyy"/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19" formatCode="dd/mm/yyyy"/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19" formatCode="dd/mm/yyyy"/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616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616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medium">
          <color indexed="64"/>
        </right>
        <top style="thin">
          <color auto="1"/>
        </top>
        <bottom/>
      </border>
    </dxf>
    <dxf>
      <numFmt numFmtId="19" formatCode="dd/mm/yyyy"/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19" formatCode="dd/mm/yyyy"/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19" formatCode="dd/mm/yyyy"/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alignment horizontal="left" vertical="center" textRotation="0" wrapText="0" indent="0" justifyLastLine="0" shrinkToFit="0" readingOrder="0"/>
      <border diagonalUp="0" diagonalDown="0" outline="0">
        <left/>
        <right style="medium">
          <color auto="1"/>
        </right>
        <top style="thin">
          <color auto="1"/>
        </top>
        <bottom/>
      </border>
    </dxf>
    <dxf>
      <numFmt numFmtId="19" formatCode="dd/mm/yyyy"/>
      <alignment horizontal="left" vertical="center" textRotation="0" wrapText="0" indent="0" justifyLastLine="0" shrinkToFit="0" readingOrder="0"/>
      <border diagonalUp="0" diagonalDown="0">
        <left/>
        <right style="medium">
          <color indexed="64"/>
        </right>
        <top style="medium">
          <color auto="1"/>
        </top>
        <bottom style="medium">
          <color auto="1"/>
        </bottom>
      </border>
      <protection locked="0" hidden="0"/>
    </dxf>
    <dxf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9" formatCode="dd/mm/yyyy"/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medium">
          <color auto="1"/>
        </top>
        <bottom style="medium">
          <color auto="1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medium">
          <color indexed="64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</font>
      <numFmt numFmtId="164" formatCode="#,##0.00\ &quot;€&quot;"/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9" formatCode="dd/mm/yyyy"/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medium">
          <color indexed="64"/>
        </right>
        <top style="thin">
          <color auto="1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medium">
          <color indexed="64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  <protection locked="0" hidden="0"/>
    </dxf>
    <dxf>
      <alignment horizontal="center" vertical="top" textRotation="0" wrapText="0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 style="thin">
          <color auto="1"/>
        </top>
        <bottom/>
      </border>
    </dxf>
    <dxf>
      <alignment horizontal="center" vertical="top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ck">
          <color auto="1"/>
        </right>
        <top style="thin">
          <color auto="1"/>
        </top>
        <bottom/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ck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ED9B69"/>
      </font>
      <fill>
        <patternFill>
          <bgColor theme="5" tint="-0.499984740745262"/>
        </patternFill>
      </fill>
    </dxf>
    <dxf>
      <font>
        <color rgb="FFED9B69"/>
      </font>
      <fill>
        <patternFill>
          <bgColor theme="5" tint="-0.499984740745262"/>
        </patternFill>
      </fill>
    </dxf>
    <dxf>
      <font>
        <color theme="4" tint="0.59996337778862885"/>
      </font>
      <fill>
        <patternFill>
          <bgColor rgb="FF0070C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ED9B69"/>
      </font>
      <fill>
        <patternFill>
          <bgColor theme="5" tint="-0.499984740745262"/>
        </patternFill>
      </fill>
    </dxf>
    <dxf>
      <font>
        <color rgb="FFED9B69"/>
      </font>
      <fill>
        <patternFill>
          <bgColor theme="5" tint="-0.499984740745262"/>
        </patternFill>
      </fill>
    </dxf>
    <dxf>
      <font>
        <color theme="4" tint="0.59996337778862885"/>
      </font>
      <fill>
        <patternFill>
          <bgColor rgb="FF0070C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ED9B69"/>
      </font>
      <fill>
        <patternFill>
          <bgColor theme="5" tint="-0.499984740745262"/>
        </patternFill>
      </fill>
    </dxf>
    <dxf>
      <font>
        <color rgb="FFED9B69"/>
      </font>
      <fill>
        <patternFill>
          <bgColor theme="5" tint="-0.499984740745262"/>
        </patternFill>
      </fill>
    </dxf>
    <dxf>
      <font>
        <color theme="4" tint="0.59996337778862885"/>
      </font>
      <fill>
        <patternFill>
          <bgColor rgb="FF0070C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4" tint="0.59996337778862885"/>
      </font>
      <fill>
        <patternFill>
          <bgColor rgb="FF0070C0"/>
        </patternFill>
      </fill>
    </dxf>
    <dxf>
      <font>
        <color theme="4" tint="0.59996337778862885"/>
      </font>
      <fill>
        <patternFill>
          <bgColor rgb="FF0070C0"/>
        </patternFill>
      </fill>
    </dxf>
    <dxf>
      <font>
        <color theme="4" tint="0.59996337778862885"/>
      </font>
      <fill>
        <patternFill>
          <bgColor rgb="FF0070C0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800000"/>
      <color rgb="FFED9B69"/>
      <color rgb="FFD20000"/>
      <color rgb="FFFF6161"/>
      <color rgb="FFFF8F8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RODP" displayName="RODP" ref="A2:AD31" headerRowDxfId="63" headerRowBorderDxfId="62" tableBorderDxfId="61" totalsRowBorderDxfId="60">
  <autoFilter ref="A2:AD31"/>
  <tableColumns count="30">
    <tableColumn id="1" name="Nom" totalsRowLabel="Total" dataDxfId="59" totalsRowDxfId="58"/>
    <tableColumn id="2" name="Localisation" dataDxfId="57" totalsRowDxfId="56"/>
    <tableColumn id="3" name="Contact" dataDxfId="55" totalsRowDxfId="54"/>
    <tableColumn id="61" name="Papyrus" dataDxfId="53" totalsRowDxfId="52"/>
    <tableColumn id="5" name="Référence" dataDxfId="51" totalsRowDxfId="50"/>
    <tableColumn id="6" name="Envoi courrier" dataDxfId="49" totalsRowDxfId="48"/>
    <tableColumn id="7" name="RODP (€)" dataDxfId="47" totalsRowDxfId="46"/>
    <tableColumn id="62" name="DATE ENVOI VERS CPA" dataDxfId="45" totalsRowDxfId="44"/>
    <tableColumn id="8" name="Date envoi CPA vers CSP" dataDxfId="43" totalsRowDxfId="42"/>
    <tableColumn id="9" name="Date envoi CSP vers Trésorerie" dataDxfId="41" totalsRowDxfId="40"/>
    <tableColumn id="63" name="Date réception paiement" dataDxfId="39" totalsRowDxfId="38"/>
    <tableColumn id="10" name=" Statut" dataDxfId="37" totalsRowDxfId="36">
      <calculatedColumnFormula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calculatedColumnFormula>
    </tableColumn>
    <tableColumn id="4" name="Papyrus " dataDxfId="35" totalsRowDxfId="34"/>
    <tableColumn id="11" name="Référence " dataDxfId="33" totalsRowDxfId="32"/>
    <tableColumn id="12" name="Envoi courrier " dataDxfId="31" totalsRowDxfId="30"/>
    <tableColumn id="13" name="RODP (€) " dataDxfId="29" totalsRowDxfId="28"/>
    <tableColumn id="14" name="DATE ENVOI VERS CPA " dataDxfId="27" totalsRowDxfId="26"/>
    <tableColumn id="15" name="Date envoi CPA vers CSP " dataDxfId="25" totalsRowDxfId="24"/>
    <tableColumn id="16" name="Date envoi CSP vers Trésorerie " dataDxfId="23" totalsRowDxfId="22"/>
    <tableColumn id="17" name="Date récéption paiement " dataDxfId="21" totalsRowDxfId="20"/>
    <tableColumn id="18" name=" Statut " dataDxfId="19" totalsRowDxfId="18">
      <calculatedColumnFormula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calculatedColumnFormula>
    </tableColumn>
    <tableColumn id="19" name="Papyrus  " dataDxfId="17" totalsRowDxfId="16"/>
    <tableColumn id="20" name="Référence  " dataDxfId="15" totalsRowDxfId="14"/>
    <tableColumn id="21" name="Envoi courrier  " dataDxfId="13" totalsRowDxfId="12"/>
    <tableColumn id="22" name="RODP (€)  " dataDxfId="11" totalsRowDxfId="10"/>
    <tableColumn id="23" name="DATE ENVOI VERS CPA  " dataDxfId="9" totalsRowDxfId="8"/>
    <tableColumn id="24" name="Date envoi CPA vers CSP  " dataDxfId="7" totalsRowDxfId="6"/>
    <tableColumn id="25" name="Date envoi CSP vers Trésorerie  " dataDxfId="5" totalsRowDxfId="4"/>
    <tableColumn id="26" name="Date récéption paiement  " dataDxfId="3" totalsRowDxfId="2"/>
    <tableColumn id="27" name=" Statut  " totalsRowFunction="count" dataDxfId="1" totalsRowDxfId="0">
      <calculatedColumnFormula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33"/>
  <sheetViews>
    <sheetView tabSelected="1" zoomScaleNormal="100" workbookViewId="0">
      <pane xSplit="3" topLeftCell="D1" activePane="topRight" state="frozen"/>
      <selection pane="topRight" activeCell="G17" sqref="G17"/>
    </sheetView>
  </sheetViews>
  <sheetFormatPr baseColWidth="10" defaultRowHeight="15" outlineLevelCol="1" x14ac:dyDescent="0.25"/>
  <cols>
    <col min="1" max="1" width="21.7109375" bestFit="1" customWidth="1"/>
    <col min="2" max="2" width="24.7109375" customWidth="1"/>
    <col min="3" max="3" width="23.85546875" bestFit="1" customWidth="1"/>
    <col min="4" max="4" width="10.28515625" style="1" customWidth="1" outlineLevel="1"/>
    <col min="5" max="5" width="13.42578125" customWidth="1" outlineLevel="1"/>
    <col min="6" max="6" width="20.7109375" customWidth="1" outlineLevel="1"/>
    <col min="7" max="7" width="14.7109375" bestFit="1" customWidth="1" outlineLevel="1"/>
    <col min="8" max="8" width="14.28515625" customWidth="1" outlineLevel="1"/>
    <col min="9" max="9" width="16.5703125" customWidth="1" outlineLevel="1"/>
    <col min="10" max="11" width="15.42578125" customWidth="1" outlineLevel="1"/>
    <col min="12" max="12" width="42.85546875" style="1" bestFit="1" customWidth="1"/>
    <col min="13" max="14" width="11.42578125" hidden="1" customWidth="1" outlineLevel="1"/>
    <col min="15" max="15" width="19.28515625" hidden="1" customWidth="1" outlineLevel="1"/>
    <col min="16" max="16" width="14.28515625" hidden="1" customWidth="1" outlineLevel="1"/>
    <col min="17" max="20" width="11.42578125" hidden="1" customWidth="1" outlineLevel="1"/>
    <col min="21" max="21" width="8.42578125" customWidth="1" collapsed="1"/>
    <col min="22" max="23" width="11.42578125" hidden="1" customWidth="1" outlineLevel="1"/>
    <col min="24" max="24" width="19.28515625" hidden="1" customWidth="1" outlineLevel="1"/>
    <col min="25" max="29" width="11.42578125" hidden="1" customWidth="1" outlineLevel="1"/>
    <col min="30" max="30" width="8.42578125" customWidth="1" collapsed="1"/>
  </cols>
  <sheetData>
    <row r="1" spans="1:30" s="2" customFormat="1" ht="19.5" thickBot="1" x14ac:dyDescent="0.35">
      <c r="A1" s="125" t="s">
        <v>29</v>
      </c>
      <c r="B1" s="125"/>
      <c r="C1" s="125"/>
      <c r="D1" s="126" t="s">
        <v>28</v>
      </c>
      <c r="E1" s="127"/>
      <c r="F1" s="127"/>
      <c r="G1" s="127"/>
      <c r="H1" s="127"/>
      <c r="I1" s="122" t="s">
        <v>70</v>
      </c>
      <c r="J1" s="123"/>
      <c r="K1" s="124"/>
      <c r="L1" s="33">
        <v>2023</v>
      </c>
      <c r="M1" s="126" t="s">
        <v>28</v>
      </c>
      <c r="N1" s="127"/>
      <c r="O1" s="127"/>
      <c r="P1" s="127"/>
      <c r="Q1" s="128"/>
      <c r="R1" s="122" t="s">
        <v>50</v>
      </c>
      <c r="S1" s="123"/>
      <c r="T1" s="124"/>
      <c r="U1" s="33">
        <v>2024</v>
      </c>
      <c r="V1" s="126" t="s">
        <v>28</v>
      </c>
      <c r="W1" s="127"/>
      <c r="X1" s="127"/>
      <c r="Y1" s="127"/>
      <c r="Z1" s="128"/>
      <c r="AA1" s="122" t="s">
        <v>50</v>
      </c>
      <c r="AB1" s="123"/>
      <c r="AC1" s="124"/>
      <c r="AD1" s="33">
        <v>2025</v>
      </c>
    </row>
    <row r="2" spans="1:30" s="32" customFormat="1" ht="48.75" thickTop="1" thickBot="1" x14ac:dyDescent="0.3">
      <c r="A2" s="25" t="s">
        <v>30</v>
      </c>
      <c r="B2" s="26" t="s">
        <v>31</v>
      </c>
      <c r="C2" s="27" t="s">
        <v>32</v>
      </c>
      <c r="D2" s="28" t="s">
        <v>34</v>
      </c>
      <c r="E2" s="29" t="s">
        <v>33</v>
      </c>
      <c r="F2" s="29" t="s">
        <v>57</v>
      </c>
      <c r="G2" s="29" t="s">
        <v>35</v>
      </c>
      <c r="H2" s="20" t="s">
        <v>71</v>
      </c>
      <c r="I2" s="21" t="s">
        <v>72</v>
      </c>
      <c r="J2" s="22" t="s">
        <v>73</v>
      </c>
      <c r="K2" s="23" t="s">
        <v>74</v>
      </c>
      <c r="L2" s="30" t="s">
        <v>36</v>
      </c>
      <c r="M2" s="47" t="s">
        <v>38</v>
      </c>
      <c r="N2" s="31" t="s">
        <v>37</v>
      </c>
      <c r="O2" s="31" t="s">
        <v>78</v>
      </c>
      <c r="P2" s="31" t="s">
        <v>43</v>
      </c>
      <c r="Q2" s="24" t="s">
        <v>77</v>
      </c>
      <c r="R2" s="22" t="s">
        <v>75</v>
      </c>
      <c r="S2" s="22" t="s">
        <v>76</v>
      </c>
      <c r="T2" s="22" t="s">
        <v>51</v>
      </c>
      <c r="U2" s="13" t="s">
        <v>40</v>
      </c>
      <c r="V2" s="47" t="s">
        <v>42</v>
      </c>
      <c r="W2" s="31" t="s">
        <v>41</v>
      </c>
      <c r="X2" s="31" t="s">
        <v>79</v>
      </c>
      <c r="Y2" s="31" t="s">
        <v>39</v>
      </c>
      <c r="Z2" s="24" t="s">
        <v>80</v>
      </c>
      <c r="AA2" s="22" t="s">
        <v>81</v>
      </c>
      <c r="AB2" s="22" t="s">
        <v>82</v>
      </c>
      <c r="AC2" s="22" t="s">
        <v>52</v>
      </c>
      <c r="AD2" s="13" t="s">
        <v>67</v>
      </c>
    </row>
    <row r="3" spans="1:30" ht="15.75" thickTop="1" x14ac:dyDescent="0.25">
      <c r="A3" s="9" t="s">
        <v>0</v>
      </c>
      <c r="B3" s="74"/>
      <c r="C3" s="75"/>
      <c r="D3" s="107"/>
      <c r="E3" s="76"/>
      <c r="F3" s="77"/>
      <c r="G3" s="78"/>
      <c r="H3" s="79"/>
      <c r="I3" s="80"/>
      <c r="J3" s="81"/>
      <c r="K3" s="82"/>
      <c r="L3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/>
      </c>
      <c r="M3" s="107"/>
      <c r="N3" s="14"/>
      <c r="O3" s="49"/>
      <c r="P3" s="15"/>
      <c r="Q3" s="52"/>
      <c r="R3" s="57"/>
      <c r="S3" s="58"/>
      <c r="T3" s="59"/>
      <c r="U3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3" s="107"/>
      <c r="W3" s="14"/>
      <c r="X3" s="49"/>
      <c r="Y3" s="15"/>
      <c r="Z3" s="52"/>
      <c r="AA3" s="57"/>
      <c r="AB3" s="58"/>
      <c r="AC3" s="59"/>
      <c r="AD3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4" spans="1:30" ht="15" customHeight="1" x14ac:dyDescent="0.25">
      <c r="A4" s="5" t="s">
        <v>1</v>
      </c>
      <c r="B4" s="83"/>
      <c r="C4" s="84"/>
      <c r="D4" s="108"/>
      <c r="E4" s="85"/>
      <c r="F4" s="86"/>
      <c r="G4" s="87"/>
      <c r="H4" s="88"/>
      <c r="I4" s="89"/>
      <c r="J4" s="86"/>
      <c r="K4" s="90"/>
      <c r="L4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/>
      </c>
      <c r="M4" s="108"/>
      <c r="N4" s="10"/>
      <c r="O4" s="48"/>
      <c r="P4" s="7"/>
      <c r="Q4" s="53"/>
      <c r="R4" s="60"/>
      <c r="S4" s="48"/>
      <c r="T4" s="61"/>
      <c r="U4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4" s="108"/>
      <c r="W4" s="10"/>
      <c r="X4" s="48"/>
      <c r="Y4" s="7"/>
      <c r="Z4" s="53"/>
      <c r="AA4" s="60"/>
      <c r="AB4" s="48"/>
      <c r="AC4" s="61"/>
      <c r="AD4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5" spans="1:30" ht="15" customHeight="1" x14ac:dyDescent="0.25">
      <c r="A5" s="5" t="s">
        <v>2</v>
      </c>
      <c r="B5" s="83"/>
      <c r="C5" s="84"/>
      <c r="D5" s="109"/>
      <c r="E5" s="91"/>
      <c r="F5" s="92"/>
      <c r="G5" s="93"/>
      <c r="H5" s="94"/>
      <c r="I5" s="95"/>
      <c r="J5" s="96"/>
      <c r="K5" s="97"/>
      <c r="L5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/>
      </c>
      <c r="M5" s="109"/>
      <c r="N5" s="16"/>
      <c r="O5" s="43"/>
      <c r="P5" s="17"/>
      <c r="Q5" s="54"/>
      <c r="R5" s="44"/>
      <c r="S5" s="45"/>
      <c r="T5" s="46"/>
      <c r="U5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5" s="109"/>
      <c r="W5" s="16"/>
      <c r="X5" s="43"/>
      <c r="Y5" s="17"/>
      <c r="Z5" s="54"/>
      <c r="AA5" s="44"/>
      <c r="AB5" s="45"/>
      <c r="AC5" s="46"/>
      <c r="AD5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6" spans="1:30" x14ac:dyDescent="0.25">
      <c r="A6" s="5" t="s">
        <v>3</v>
      </c>
      <c r="B6" s="83"/>
      <c r="C6" s="84"/>
      <c r="D6" s="108"/>
      <c r="E6" s="85"/>
      <c r="F6" s="86"/>
      <c r="G6" s="87"/>
      <c r="H6" s="88"/>
      <c r="I6" s="89"/>
      <c r="J6" s="86"/>
      <c r="K6" s="90"/>
      <c r="L6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/>
      </c>
      <c r="M6" s="108"/>
      <c r="N6" s="10"/>
      <c r="O6" s="48"/>
      <c r="P6" s="7"/>
      <c r="Q6" s="53"/>
      <c r="R6" s="60"/>
      <c r="S6" s="48"/>
      <c r="T6" s="61"/>
      <c r="U6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6" s="108"/>
      <c r="W6" s="10"/>
      <c r="X6" s="48"/>
      <c r="Y6" s="7"/>
      <c r="Z6" s="53"/>
      <c r="AA6" s="60"/>
      <c r="AB6" s="48"/>
      <c r="AC6" s="61"/>
      <c r="AD6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7" spans="1:30" x14ac:dyDescent="0.25">
      <c r="A7" s="5" t="s">
        <v>4</v>
      </c>
      <c r="B7" s="83"/>
      <c r="C7" s="84"/>
      <c r="D7" s="109"/>
      <c r="E7" s="91"/>
      <c r="F7" s="92"/>
      <c r="G7" s="93"/>
      <c r="H7" s="94"/>
      <c r="I7" s="95"/>
      <c r="J7" s="96"/>
      <c r="K7" s="97"/>
      <c r="L7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/>
      </c>
      <c r="M7" s="109"/>
      <c r="N7" s="16"/>
      <c r="O7" s="43"/>
      <c r="P7" s="17"/>
      <c r="Q7" s="54"/>
      <c r="R7" s="44"/>
      <c r="S7" s="45"/>
      <c r="T7" s="46"/>
      <c r="U7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7" s="109"/>
      <c r="W7" s="16"/>
      <c r="X7" s="43"/>
      <c r="Y7" s="17"/>
      <c r="Z7" s="54"/>
      <c r="AA7" s="44"/>
      <c r="AB7" s="45"/>
      <c r="AC7" s="46"/>
      <c r="AD7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8" spans="1:30" x14ac:dyDescent="0.25">
      <c r="A8" s="5" t="s">
        <v>5</v>
      </c>
      <c r="B8" s="83"/>
      <c r="C8" s="84"/>
      <c r="D8" s="108"/>
      <c r="E8" s="85"/>
      <c r="F8" s="86"/>
      <c r="G8" s="87"/>
      <c r="H8" s="88"/>
      <c r="I8" s="89"/>
      <c r="J8" s="86"/>
      <c r="K8" s="90"/>
      <c r="L8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/>
      </c>
      <c r="M8" s="108"/>
      <c r="N8" s="10"/>
      <c r="O8" s="48"/>
      <c r="P8" s="7"/>
      <c r="Q8" s="53"/>
      <c r="R8" s="60"/>
      <c r="S8" s="48"/>
      <c r="T8" s="61"/>
      <c r="U8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8" s="108"/>
      <c r="W8" s="10"/>
      <c r="X8" s="48"/>
      <c r="Y8" s="7"/>
      <c r="Z8" s="53"/>
      <c r="AA8" s="60"/>
      <c r="AB8" s="48"/>
      <c r="AC8" s="61"/>
      <c r="AD8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9" spans="1:30" x14ac:dyDescent="0.25">
      <c r="A9" s="5" t="s">
        <v>6</v>
      </c>
      <c r="B9" s="83"/>
      <c r="C9" s="84"/>
      <c r="D9" s="109"/>
      <c r="E9" s="91"/>
      <c r="F9" s="92"/>
      <c r="G9" s="93"/>
      <c r="H9" s="94"/>
      <c r="I9" s="95"/>
      <c r="J9" s="96"/>
      <c r="K9" s="97"/>
      <c r="L9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/>
      </c>
      <c r="M9" s="109"/>
      <c r="N9" s="16"/>
      <c r="O9" s="43"/>
      <c r="P9" s="17"/>
      <c r="Q9" s="54"/>
      <c r="R9" s="44"/>
      <c r="S9" s="45"/>
      <c r="T9" s="46"/>
      <c r="U9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9" s="109"/>
      <c r="W9" s="16"/>
      <c r="X9" s="43"/>
      <c r="Y9" s="17"/>
      <c r="Z9" s="54"/>
      <c r="AA9" s="44"/>
      <c r="AB9" s="45"/>
      <c r="AC9" s="46"/>
      <c r="AD9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10" spans="1:30" x14ac:dyDescent="0.25">
      <c r="A10" s="5" t="s">
        <v>7</v>
      </c>
      <c r="B10" s="83"/>
      <c r="C10" s="84"/>
      <c r="D10" s="108"/>
      <c r="E10" s="85"/>
      <c r="F10" s="86"/>
      <c r="G10" s="87"/>
      <c r="H10" s="88"/>
      <c r="I10" s="89"/>
      <c r="J10" s="86"/>
      <c r="K10" s="90"/>
      <c r="L10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/>
      </c>
      <c r="M10" s="108"/>
      <c r="N10" s="10"/>
      <c r="O10" s="48"/>
      <c r="P10" s="7"/>
      <c r="Q10" s="53"/>
      <c r="R10" s="60"/>
      <c r="S10" s="48"/>
      <c r="T10" s="61"/>
      <c r="U10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10" s="108"/>
      <c r="W10" s="10"/>
      <c r="X10" s="48"/>
      <c r="Y10" s="7"/>
      <c r="Z10" s="53"/>
      <c r="AA10" s="60"/>
      <c r="AB10" s="48"/>
      <c r="AC10" s="61"/>
      <c r="AD10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11" spans="1:30" ht="15.75" customHeight="1" x14ac:dyDescent="0.25">
      <c r="A11" s="5" t="s">
        <v>8</v>
      </c>
      <c r="B11" s="98"/>
      <c r="C11" s="99"/>
      <c r="D11" s="109" t="s">
        <v>44</v>
      </c>
      <c r="E11" s="91" t="s">
        <v>84</v>
      </c>
      <c r="F11" s="92"/>
      <c r="G11" s="93" t="s">
        <v>84</v>
      </c>
      <c r="H11" s="94"/>
      <c r="I11" s="95"/>
      <c r="J11" s="96"/>
      <c r="K11" s="97"/>
      <c r="L11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>En attente départ Courrier</v>
      </c>
      <c r="M11" s="109"/>
      <c r="N11" s="16"/>
      <c r="O11" s="43"/>
      <c r="P11" s="17"/>
      <c r="Q11" s="54"/>
      <c r="R11" s="44"/>
      <c r="S11" s="45"/>
      <c r="T11" s="46"/>
      <c r="U11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11" s="109"/>
      <c r="W11" s="16"/>
      <c r="X11" s="43"/>
      <c r="Y11" s="17"/>
      <c r="Z11" s="54"/>
      <c r="AA11" s="44"/>
      <c r="AB11" s="45"/>
      <c r="AC11" s="46"/>
      <c r="AD11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12" spans="1:30" x14ac:dyDescent="0.25">
      <c r="A12" s="5" t="s">
        <v>9</v>
      </c>
      <c r="B12" s="83"/>
      <c r="C12" s="84"/>
      <c r="D12" s="108"/>
      <c r="E12" s="85"/>
      <c r="F12" s="86"/>
      <c r="G12" s="87"/>
      <c r="H12" s="88"/>
      <c r="I12" s="89"/>
      <c r="J12" s="86"/>
      <c r="K12" s="90"/>
      <c r="L12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/>
      </c>
      <c r="M12" s="108"/>
      <c r="N12" s="10"/>
      <c r="O12" s="48"/>
      <c r="P12" s="7"/>
      <c r="Q12" s="53"/>
      <c r="R12" s="60"/>
      <c r="S12" s="48"/>
      <c r="T12" s="61"/>
      <c r="U12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12" s="108"/>
      <c r="W12" s="10"/>
      <c r="X12" s="48"/>
      <c r="Y12" s="7"/>
      <c r="Z12" s="53"/>
      <c r="AA12" s="60"/>
      <c r="AB12" s="48"/>
      <c r="AC12" s="61"/>
      <c r="AD12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13" spans="1:30" x14ac:dyDescent="0.25">
      <c r="A13" s="5" t="s">
        <v>10</v>
      </c>
      <c r="B13" s="83"/>
      <c r="C13" s="84"/>
      <c r="D13" s="109"/>
      <c r="E13" s="91"/>
      <c r="F13" s="92"/>
      <c r="G13" s="93"/>
      <c r="H13" s="94"/>
      <c r="I13" s="95"/>
      <c r="J13" s="96"/>
      <c r="K13" s="97"/>
      <c r="L13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/>
      </c>
      <c r="M13" s="109"/>
      <c r="N13" s="16"/>
      <c r="O13" s="43"/>
      <c r="P13" s="17"/>
      <c r="Q13" s="54"/>
      <c r="R13" s="44"/>
      <c r="S13" s="45"/>
      <c r="T13" s="46"/>
      <c r="U13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13" s="109"/>
      <c r="W13" s="16"/>
      <c r="X13" s="43"/>
      <c r="Y13" s="17"/>
      <c r="Z13" s="54"/>
      <c r="AA13" s="44"/>
      <c r="AB13" s="45"/>
      <c r="AC13" s="46"/>
      <c r="AD13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14" spans="1:30" x14ac:dyDescent="0.25">
      <c r="A14" s="5" t="s">
        <v>11</v>
      </c>
      <c r="B14" s="83"/>
      <c r="C14" s="84"/>
      <c r="D14" s="108"/>
      <c r="E14" s="85"/>
      <c r="F14" s="86"/>
      <c r="G14" s="87"/>
      <c r="H14" s="88"/>
      <c r="I14" s="89"/>
      <c r="J14" s="86"/>
      <c r="K14" s="90"/>
      <c r="L14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/>
      </c>
      <c r="M14" s="108"/>
      <c r="N14" s="10"/>
      <c r="O14" s="48"/>
      <c r="P14" s="7"/>
      <c r="Q14" s="53"/>
      <c r="R14" s="60"/>
      <c r="S14" s="48"/>
      <c r="T14" s="61"/>
      <c r="U14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14" s="108"/>
      <c r="W14" s="10"/>
      <c r="X14" s="48"/>
      <c r="Y14" s="7"/>
      <c r="Z14" s="53"/>
      <c r="AA14" s="60"/>
      <c r="AB14" s="48"/>
      <c r="AC14" s="61"/>
      <c r="AD14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15" spans="1:30" ht="14.25" customHeight="1" x14ac:dyDescent="0.25">
      <c r="A15" s="5" t="s">
        <v>12</v>
      </c>
      <c r="B15" s="98"/>
      <c r="C15" s="100"/>
      <c r="D15" s="109" t="s">
        <v>44</v>
      </c>
      <c r="E15" s="91" t="s">
        <v>84</v>
      </c>
      <c r="F15" s="92">
        <v>45349</v>
      </c>
      <c r="G15" s="93" t="s">
        <v>84</v>
      </c>
      <c r="H15" s="94"/>
      <c r="I15" s="95"/>
      <c r="J15" s="96"/>
      <c r="K15" s="97"/>
      <c r="L15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>En attente transmission vers CPA</v>
      </c>
      <c r="M15" s="109"/>
      <c r="N15" s="16"/>
      <c r="O15" s="43"/>
      <c r="P15" s="17"/>
      <c r="Q15" s="54"/>
      <c r="R15" s="44"/>
      <c r="S15" s="45"/>
      <c r="T15" s="46"/>
      <c r="U15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15" s="109"/>
      <c r="W15" s="16"/>
      <c r="X15" s="43"/>
      <c r="Y15" s="17"/>
      <c r="Z15" s="54"/>
      <c r="AA15" s="44"/>
      <c r="AB15" s="45"/>
      <c r="AC15" s="46"/>
      <c r="AD15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16" spans="1:30" x14ac:dyDescent="0.25">
      <c r="A16" s="5" t="s">
        <v>13</v>
      </c>
      <c r="B16" s="83"/>
      <c r="C16" s="84"/>
      <c r="D16" s="108"/>
      <c r="E16" s="85"/>
      <c r="F16" s="86"/>
      <c r="G16" s="87"/>
      <c r="H16" s="88"/>
      <c r="I16" s="89"/>
      <c r="J16" s="86"/>
      <c r="K16" s="90"/>
      <c r="L16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/>
      </c>
      <c r="M16" s="108"/>
      <c r="N16" s="10"/>
      <c r="O16" s="48"/>
      <c r="P16" s="7"/>
      <c r="Q16" s="53"/>
      <c r="R16" s="60"/>
      <c r="S16" s="48"/>
      <c r="T16" s="61"/>
      <c r="U16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16" s="108"/>
      <c r="W16" s="10"/>
      <c r="X16" s="48"/>
      <c r="Y16" s="7"/>
      <c r="Z16" s="53"/>
      <c r="AA16" s="60"/>
      <c r="AB16" s="48"/>
      <c r="AC16" s="61"/>
      <c r="AD16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17" spans="1:30" x14ac:dyDescent="0.25">
      <c r="A17" s="5" t="s">
        <v>14</v>
      </c>
      <c r="B17" s="83"/>
      <c r="C17" s="84"/>
      <c r="D17" s="109"/>
      <c r="E17" s="91"/>
      <c r="F17" s="92"/>
      <c r="G17" s="93"/>
      <c r="H17" s="94"/>
      <c r="I17" s="95"/>
      <c r="J17" s="96"/>
      <c r="K17" s="97"/>
      <c r="L17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/>
      </c>
      <c r="M17" s="109"/>
      <c r="N17" s="16"/>
      <c r="O17" s="43"/>
      <c r="P17" s="17"/>
      <c r="Q17" s="54"/>
      <c r="R17" s="44"/>
      <c r="S17" s="45"/>
      <c r="T17" s="46"/>
      <c r="U17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17" s="109"/>
      <c r="W17" s="16"/>
      <c r="X17" s="43"/>
      <c r="Y17" s="17"/>
      <c r="Z17" s="54"/>
      <c r="AA17" s="44"/>
      <c r="AB17" s="45"/>
      <c r="AC17" s="46"/>
      <c r="AD17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18" spans="1:30" x14ac:dyDescent="0.25">
      <c r="A18" s="5" t="s">
        <v>15</v>
      </c>
      <c r="B18" s="83"/>
      <c r="C18" s="84"/>
      <c r="D18" s="108"/>
      <c r="E18" s="85"/>
      <c r="F18" s="86"/>
      <c r="G18" s="87"/>
      <c r="H18" s="88"/>
      <c r="I18" s="89"/>
      <c r="J18" s="86"/>
      <c r="K18" s="90"/>
      <c r="L18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/>
      </c>
      <c r="M18" s="108"/>
      <c r="N18" s="10"/>
      <c r="O18" s="48"/>
      <c r="P18" s="7"/>
      <c r="Q18" s="53"/>
      <c r="R18" s="60"/>
      <c r="S18" s="48"/>
      <c r="T18" s="61"/>
      <c r="U18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18" s="108"/>
      <c r="W18" s="10"/>
      <c r="X18" s="48"/>
      <c r="Y18" s="7"/>
      <c r="Z18" s="53"/>
      <c r="AA18" s="60"/>
      <c r="AB18" s="48"/>
      <c r="AC18" s="61"/>
      <c r="AD18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19" spans="1:30" x14ac:dyDescent="0.25">
      <c r="A19" s="5" t="s">
        <v>16</v>
      </c>
      <c r="B19" s="83"/>
      <c r="C19" s="84"/>
      <c r="D19" s="109"/>
      <c r="E19" s="91"/>
      <c r="F19" s="92"/>
      <c r="G19" s="93"/>
      <c r="H19" s="94"/>
      <c r="I19" s="95"/>
      <c r="J19" s="96"/>
      <c r="K19" s="97"/>
      <c r="L19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/>
      </c>
      <c r="M19" s="109"/>
      <c r="N19" s="16"/>
      <c r="O19" s="43"/>
      <c r="P19" s="17"/>
      <c r="Q19" s="54"/>
      <c r="R19" s="44"/>
      <c r="S19" s="45"/>
      <c r="T19" s="46"/>
      <c r="U19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19" s="109"/>
      <c r="W19" s="16"/>
      <c r="X19" s="43"/>
      <c r="Y19" s="17"/>
      <c r="Z19" s="54"/>
      <c r="AA19" s="44"/>
      <c r="AB19" s="45"/>
      <c r="AC19" s="46"/>
      <c r="AD19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20" spans="1:30" x14ac:dyDescent="0.25">
      <c r="A20" s="5" t="s">
        <v>17</v>
      </c>
      <c r="B20" s="83"/>
      <c r="C20" s="84"/>
      <c r="D20" s="108"/>
      <c r="E20" s="85"/>
      <c r="F20" s="86"/>
      <c r="G20" s="87"/>
      <c r="H20" s="88"/>
      <c r="I20" s="89"/>
      <c r="J20" s="86"/>
      <c r="K20" s="90"/>
      <c r="L20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/>
      </c>
      <c r="M20" s="108"/>
      <c r="N20" s="10"/>
      <c r="O20" s="48"/>
      <c r="P20" s="7"/>
      <c r="Q20" s="53"/>
      <c r="R20" s="60"/>
      <c r="S20" s="48"/>
      <c r="T20" s="61"/>
      <c r="U20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20" s="108"/>
      <c r="W20" s="10"/>
      <c r="X20" s="48"/>
      <c r="Y20" s="7"/>
      <c r="Z20" s="53"/>
      <c r="AA20" s="60"/>
      <c r="AB20" s="48"/>
      <c r="AC20" s="61"/>
      <c r="AD20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21" spans="1:30" ht="14.25" customHeight="1" x14ac:dyDescent="0.25">
      <c r="A21" s="5" t="s">
        <v>18</v>
      </c>
      <c r="B21" s="98"/>
      <c r="C21" s="100"/>
      <c r="D21" s="109" t="s">
        <v>45</v>
      </c>
      <c r="E21" s="91"/>
      <c r="F21" s="92"/>
      <c r="G21" s="93" t="s">
        <v>84</v>
      </c>
      <c r="H21" s="94"/>
      <c r="I21" s="95"/>
      <c r="J21" s="96"/>
      <c r="K21" s="97"/>
      <c r="L21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>A réaliser</v>
      </c>
      <c r="M21" s="109"/>
      <c r="N21" s="16"/>
      <c r="O21" s="43"/>
      <c r="P21" s="17"/>
      <c r="Q21" s="54"/>
      <c r="R21" s="44"/>
      <c r="S21" s="45"/>
      <c r="T21" s="46"/>
      <c r="U21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21" s="109"/>
      <c r="W21" s="16"/>
      <c r="X21" s="43"/>
      <c r="Y21" s="17"/>
      <c r="Z21" s="54"/>
      <c r="AA21" s="44"/>
      <c r="AB21" s="45"/>
      <c r="AC21" s="46"/>
      <c r="AD21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22" spans="1:30" x14ac:dyDescent="0.25">
      <c r="A22" s="5" t="s">
        <v>19</v>
      </c>
      <c r="B22" s="83"/>
      <c r="C22" s="84"/>
      <c r="D22" s="108"/>
      <c r="E22" s="85"/>
      <c r="F22" s="86"/>
      <c r="G22" s="87"/>
      <c r="H22" s="88"/>
      <c r="I22" s="89"/>
      <c r="J22" s="86"/>
      <c r="K22" s="90"/>
      <c r="L22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/>
      </c>
      <c r="M22" s="108"/>
      <c r="N22" s="10"/>
      <c r="O22" s="48"/>
      <c r="P22" s="7"/>
      <c r="Q22" s="53"/>
      <c r="R22" s="60"/>
      <c r="S22" s="48"/>
      <c r="T22" s="61"/>
      <c r="U22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22" s="108"/>
      <c r="W22" s="10"/>
      <c r="X22" s="48"/>
      <c r="Y22" s="7"/>
      <c r="Z22" s="53"/>
      <c r="AA22" s="60"/>
      <c r="AB22" s="48"/>
      <c r="AC22" s="61"/>
      <c r="AD22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23" spans="1:30" x14ac:dyDescent="0.25">
      <c r="A23" s="5" t="s">
        <v>20</v>
      </c>
      <c r="B23" s="83"/>
      <c r="C23" s="84"/>
      <c r="D23" s="109"/>
      <c r="E23" s="91"/>
      <c r="F23" s="92"/>
      <c r="G23" s="93"/>
      <c r="H23" s="94"/>
      <c r="I23" s="95"/>
      <c r="J23" s="96"/>
      <c r="K23" s="97"/>
      <c r="L23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/>
      </c>
      <c r="M23" s="109"/>
      <c r="N23" s="16"/>
      <c r="O23" s="43"/>
      <c r="P23" s="17"/>
      <c r="Q23" s="54"/>
      <c r="R23" s="44"/>
      <c r="S23" s="45"/>
      <c r="T23" s="46"/>
      <c r="U23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23" s="109"/>
      <c r="W23" s="16"/>
      <c r="X23" s="43"/>
      <c r="Y23" s="17"/>
      <c r="Z23" s="54"/>
      <c r="AA23" s="44"/>
      <c r="AB23" s="45"/>
      <c r="AC23" s="46"/>
      <c r="AD23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24" spans="1:30" x14ac:dyDescent="0.25">
      <c r="A24" s="5" t="s">
        <v>21</v>
      </c>
      <c r="B24" s="83"/>
      <c r="C24" s="84"/>
      <c r="D24" s="110"/>
      <c r="E24" s="101"/>
      <c r="F24" s="102"/>
      <c r="G24" s="103"/>
      <c r="H24" s="104"/>
      <c r="I24" s="89"/>
      <c r="J24" s="86"/>
      <c r="K24" s="90"/>
      <c r="L24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/>
      </c>
      <c r="M24" s="110"/>
      <c r="N24" s="18"/>
      <c r="O24" s="50"/>
      <c r="P24" s="19"/>
      <c r="Q24" s="55"/>
      <c r="R24" s="60"/>
      <c r="S24" s="48"/>
      <c r="T24" s="61"/>
      <c r="U24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24" s="110"/>
      <c r="W24" s="18"/>
      <c r="X24" s="50"/>
      <c r="Y24" s="19"/>
      <c r="Z24" s="55"/>
      <c r="AA24" s="60"/>
      <c r="AB24" s="48"/>
      <c r="AC24" s="61"/>
      <c r="AD24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25" spans="1:30" x14ac:dyDescent="0.25">
      <c r="A25" s="5" t="s">
        <v>22</v>
      </c>
      <c r="B25" s="83"/>
      <c r="C25" s="84"/>
      <c r="D25" s="109"/>
      <c r="E25" s="91"/>
      <c r="F25" s="92"/>
      <c r="G25" s="93"/>
      <c r="H25" s="94"/>
      <c r="I25" s="95"/>
      <c r="J25" s="96"/>
      <c r="K25" s="97"/>
      <c r="L25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/>
      </c>
      <c r="M25" s="109"/>
      <c r="N25" s="16"/>
      <c r="O25" s="43"/>
      <c r="P25" s="17"/>
      <c r="Q25" s="54"/>
      <c r="R25" s="44"/>
      <c r="S25" s="45"/>
      <c r="T25" s="46"/>
      <c r="U25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25" s="109"/>
      <c r="W25" s="16"/>
      <c r="X25" s="43"/>
      <c r="Y25" s="17"/>
      <c r="Z25" s="54"/>
      <c r="AA25" s="44"/>
      <c r="AB25" s="45"/>
      <c r="AC25" s="46"/>
      <c r="AD25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26" spans="1:30" x14ac:dyDescent="0.25">
      <c r="A26" s="5" t="s">
        <v>83</v>
      </c>
      <c r="B26" s="83"/>
      <c r="C26" s="84"/>
      <c r="D26" s="110"/>
      <c r="E26" s="101"/>
      <c r="F26" s="102"/>
      <c r="G26" s="103"/>
      <c r="H26" s="104"/>
      <c r="I26" s="89"/>
      <c r="J26" s="86"/>
      <c r="K26" s="90"/>
      <c r="L26" s="116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/>
      </c>
      <c r="M26" s="109"/>
      <c r="N26" s="119"/>
      <c r="O26" s="43"/>
      <c r="P26" s="120"/>
      <c r="Q26" s="121"/>
      <c r="R26" s="117"/>
      <c r="S26" s="45"/>
      <c r="T26" s="46"/>
      <c r="U26" s="118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26" s="109"/>
      <c r="W26" s="119"/>
      <c r="X26" s="43"/>
      <c r="Y26" s="120"/>
      <c r="Z26" s="121"/>
      <c r="AA26" s="117"/>
      <c r="AB26" s="45"/>
      <c r="AC26" s="46"/>
      <c r="AD26" s="118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27" spans="1:30" ht="16.5" customHeight="1" x14ac:dyDescent="0.25">
      <c r="A27" s="5" t="s">
        <v>23</v>
      </c>
      <c r="B27" s="98"/>
      <c r="C27" s="99"/>
      <c r="D27" s="108" t="s">
        <v>44</v>
      </c>
      <c r="E27" s="91" t="s">
        <v>84</v>
      </c>
      <c r="F27" s="92">
        <v>45349</v>
      </c>
      <c r="G27" s="93" t="s">
        <v>84</v>
      </c>
      <c r="H27" s="94"/>
      <c r="I27" s="95"/>
      <c r="J27" s="96"/>
      <c r="K27" s="97"/>
      <c r="L27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>En attente transmission vers CPA</v>
      </c>
      <c r="M27" s="108"/>
      <c r="N27" s="10"/>
      <c r="O27" s="48"/>
      <c r="P27" s="7"/>
      <c r="Q27" s="53"/>
      <c r="R27" s="60"/>
      <c r="S27" s="48"/>
      <c r="T27" s="61"/>
      <c r="U27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27" s="108"/>
      <c r="W27" s="10"/>
      <c r="X27" s="48"/>
      <c r="Y27" s="7"/>
      <c r="Z27" s="53"/>
      <c r="AA27" s="60"/>
      <c r="AB27" s="48"/>
      <c r="AC27" s="61"/>
      <c r="AD27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28" spans="1:30" x14ac:dyDescent="0.25">
      <c r="A28" s="5" t="s">
        <v>24</v>
      </c>
      <c r="B28" s="83"/>
      <c r="C28" s="84"/>
      <c r="D28" s="110"/>
      <c r="E28" s="101"/>
      <c r="F28" s="102"/>
      <c r="G28" s="103"/>
      <c r="H28" s="104"/>
      <c r="I28" s="89"/>
      <c r="J28" s="86"/>
      <c r="K28" s="90"/>
      <c r="L28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/>
      </c>
      <c r="M28" s="109"/>
      <c r="N28" s="16"/>
      <c r="O28" s="43"/>
      <c r="P28" s="17"/>
      <c r="Q28" s="54"/>
      <c r="R28" s="44"/>
      <c r="S28" s="45"/>
      <c r="T28" s="46"/>
      <c r="U28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28" s="109"/>
      <c r="W28" s="16"/>
      <c r="X28" s="43"/>
      <c r="Y28" s="17"/>
      <c r="Z28" s="54"/>
      <c r="AA28" s="44"/>
      <c r="AB28" s="45"/>
      <c r="AC28" s="46"/>
      <c r="AD28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29" spans="1:30" x14ac:dyDescent="0.25">
      <c r="A29" s="5" t="s">
        <v>25</v>
      </c>
      <c r="B29" s="83"/>
      <c r="C29" s="84"/>
      <c r="D29" s="109"/>
      <c r="E29" s="91"/>
      <c r="F29" s="92"/>
      <c r="G29" s="93"/>
      <c r="H29" s="94"/>
      <c r="I29" s="95"/>
      <c r="J29" s="96"/>
      <c r="K29" s="97"/>
      <c r="L29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/>
      </c>
      <c r="M29" s="108"/>
      <c r="N29" s="10"/>
      <c r="O29" s="48"/>
      <c r="P29" s="7"/>
      <c r="Q29" s="53"/>
      <c r="R29" s="60"/>
      <c r="S29" s="48"/>
      <c r="T29" s="61"/>
      <c r="U29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29" s="108"/>
      <c r="W29" s="10"/>
      <c r="X29" s="48"/>
      <c r="Y29" s="7"/>
      <c r="Z29" s="53"/>
      <c r="AA29" s="60"/>
      <c r="AB29" s="48"/>
      <c r="AC29" s="61"/>
      <c r="AD29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30" spans="1:30" x14ac:dyDescent="0.25">
      <c r="A30" s="5" t="s">
        <v>26</v>
      </c>
      <c r="B30" s="83"/>
      <c r="C30" s="84"/>
      <c r="D30" s="110"/>
      <c r="E30" s="101"/>
      <c r="F30" s="102"/>
      <c r="G30" s="103"/>
      <c r="H30" s="104"/>
      <c r="I30" s="89"/>
      <c r="J30" s="86"/>
      <c r="K30" s="90"/>
      <c r="L30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/>
      </c>
      <c r="M30" s="109"/>
      <c r="N30" s="16"/>
      <c r="O30" s="43"/>
      <c r="P30" s="17"/>
      <c r="Q30" s="54"/>
      <c r="R30" s="44"/>
      <c r="S30" s="45"/>
      <c r="T30" s="46"/>
      <c r="U30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30" s="109"/>
      <c r="W30" s="16"/>
      <c r="X30" s="43"/>
      <c r="Y30" s="17"/>
      <c r="Z30" s="54"/>
      <c r="AA30" s="44"/>
      <c r="AB30" s="45"/>
      <c r="AC30" s="46"/>
      <c r="AD30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31" spans="1:30" ht="15.75" thickBot="1" x14ac:dyDescent="0.3">
      <c r="A31" s="6" t="s">
        <v>27</v>
      </c>
      <c r="B31" s="105"/>
      <c r="C31" s="106"/>
      <c r="D31" s="109"/>
      <c r="E31" s="91"/>
      <c r="F31" s="92"/>
      <c r="G31" s="93"/>
      <c r="H31" s="94"/>
      <c r="I31" s="95"/>
      <c r="J31" s="96"/>
      <c r="K31" s="97"/>
      <c r="L31" s="73" t="str">
        <f>IF(RODP[[#This Row],[Papyrus]]=Données!$B$5,"A réaliser",IF(RODP[[#This Row],[Papyrus]]=Données!$B$4,"En cours de création Papyrus",(IFERROR(VLOOKUP(COUNTA(RODP[[#This Row],[Papyrus]],RODP[[#This Row],[Envoi courrier]],RODP[[#This Row],[DATE ENVOI VERS CPA]],RODP[[#This Row],[Date envoi CPA vers CSP]],RODP[[#This Row],[Date envoi CSP vers Trésorerie]],RODP[[#This Row],[Date réception paiement]]),basestatut,2,FALSE),""))))</f>
        <v/>
      </c>
      <c r="M31" s="111"/>
      <c r="N31" s="11"/>
      <c r="O31" s="51"/>
      <c r="P31" s="8"/>
      <c r="Q31" s="56"/>
      <c r="R31" s="62"/>
      <c r="S31" s="51"/>
      <c r="T31" s="63"/>
      <c r="U31" s="34" t="str">
        <f>IF(RODP[[#This Row],[Papyrus ]]=Données!$B$5,"A réaliser",IF(RODP[[#This Row],[Papyrus ]]=Données!$B$4,"En cours de création Papyrus",(IFERROR(VLOOKUP(COUNTA(RODP[[#This Row],[Papyrus ]],RODP[[#This Row],[Envoi courrier ]],RODP[[#This Row],[DATE ENVOI VERS CPA ]],RODP[[#This Row],[Date envoi CPA vers CSP ]],RODP[[#This Row],[Date envoi CSP vers Trésorerie ]],RODP[[#This Row],[Date récéption paiement ]]),Données!$G$3:$H$9,2,FALSE),""))))</f>
        <v/>
      </c>
      <c r="V31" s="111"/>
      <c r="W31" s="11"/>
      <c r="X31" s="51"/>
      <c r="Y31" s="8"/>
      <c r="Z31" s="56"/>
      <c r="AA31" s="62"/>
      <c r="AB31" s="51"/>
      <c r="AC31" s="63"/>
      <c r="AD31" s="34" t="str">
        <f>IF(RODP[[#This Row],[Papyrus  ]]=Données!$B$5,"A réaliser",IF(RODP[[#This Row],[Papyrus  ]]=Données!$B$4,"En cours de création Papyrus",(IFERROR(VLOOKUP(COUNTA(RODP[[#This Row],[Papyrus  ]],RODP[[#This Row],[Envoi courrier  ]],RODP[[#This Row],[DATE ENVOI VERS CPA  ]],RODP[[#This Row],[Date envoi CPA vers CSP  ]],RODP[[#This Row],[Date envoi CSP vers Trésorerie  ]],RODP[[#This Row],[Date récéption paiement  ]]),Données!$G$3:$H$9,2,FALSE),""))))</f>
        <v/>
      </c>
    </row>
    <row r="32" spans="1:30" ht="16.5" thickBot="1" x14ac:dyDescent="0.3">
      <c r="F32" s="3" t="s">
        <v>47</v>
      </c>
      <c r="G32" s="4">
        <f>SUM(RODP[RODP (€)])</f>
        <v>0</v>
      </c>
      <c r="H32" s="12"/>
      <c r="M32" s="1"/>
      <c r="O32" s="3" t="s">
        <v>48</v>
      </c>
      <c r="P32" s="4">
        <f>SUM(RODP[RODP (€) ])</f>
        <v>0</v>
      </c>
      <c r="Q32" s="12"/>
      <c r="U32" s="1"/>
      <c r="V32" s="1"/>
      <c r="X32" s="3" t="s">
        <v>49</v>
      </c>
      <c r="Y32" s="4">
        <f>SUM(RODP[RODP (€)  ])</f>
        <v>0</v>
      </c>
      <c r="Z32" s="12"/>
      <c r="AD32" s="1"/>
    </row>
    <row r="33" ht="15.75" thickTop="1" x14ac:dyDescent="0.25"/>
  </sheetData>
  <sheetProtection sort="0" autoFilter="0"/>
  <mergeCells count="7">
    <mergeCell ref="AA1:AC1"/>
    <mergeCell ref="A1:C1"/>
    <mergeCell ref="D1:H1"/>
    <mergeCell ref="I1:K1"/>
    <mergeCell ref="M1:Q1"/>
    <mergeCell ref="R1:T1"/>
    <mergeCell ref="V1:Z1"/>
  </mergeCells>
  <conditionalFormatting sqref="D3:D7 D11:D25 D27">
    <cfRule type="containsText" dxfId="129" priority="78" operator="containsText" text="Oui">
      <formula>NOT(ISERROR(SEARCH("Oui",D3)))</formula>
    </cfRule>
  </conditionalFormatting>
  <conditionalFormatting sqref="L3:L31">
    <cfRule type="containsText" dxfId="128" priority="73" operator="containsText" text="CSP">
      <formula>NOT(ISERROR(SEARCH("CSP",L3)))</formula>
    </cfRule>
  </conditionalFormatting>
  <conditionalFormatting sqref="U3:U31">
    <cfRule type="containsText" dxfId="127" priority="65" operator="containsText" text="CSP">
      <formula>NOT(ISERROR(SEARCH("CSP",U3)))</formula>
    </cfRule>
  </conditionalFormatting>
  <conditionalFormatting sqref="AD3:AD31">
    <cfRule type="containsText" dxfId="126" priority="57" operator="containsText" text="CSP">
      <formula>NOT(ISERROR(SEARCH("CSP",AD3)))</formula>
    </cfRule>
  </conditionalFormatting>
  <conditionalFormatting sqref="D8">
    <cfRule type="containsText" dxfId="125" priority="54" operator="containsText" text="Oui">
      <formula>NOT(ISERROR(SEARCH("Oui",D8)))</formula>
    </cfRule>
  </conditionalFormatting>
  <conditionalFormatting sqref="D9">
    <cfRule type="containsText" dxfId="124" priority="51" operator="containsText" text="Oui">
      <formula>NOT(ISERROR(SEARCH("Oui",D9)))</formula>
    </cfRule>
  </conditionalFormatting>
  <conditionalFormatting sqref="D10">
    <cfRule type="containsText" dxfId="123" priority="48" operator="containsText" text="Oui">
      <formula>NOT(ISERROR(SEARCH("Oui",D10)))</formula>
    </cfRule>
  </conditionalFormatting>
  <conditionalFormatting sqref="M3:M7 M11:M31">
    <cfRule type="containsText" dxfId="122" priority="45" operator="containsText" text="Oui">
      <formula>NOT(ISERROR(SEARCH("Oui",M3)))</formula>
    </cfRule>
  </conditionalFormatting>
  <conditionalFormatting sqref="M8">
    <cfRule type="containsText" dxfId="121" priority="42" operator="containsText" text="Oui">
      <formula>NOT(ISERROR(SEARCH("Oui",M8)))</formula>
    </cfRule>
  </conditionalFormatting>
  <conditionalFormatting sqref="M9">
    <cfRule type="containsText" dxfId="120" priority="39" operator="containsText" text="Oui">
      <formula>NOT(ISERROR(SEARCH("Oui",M9)))</formula>
    </cfRule>
  </conditionalFormatting>
  <conditionalFormatting sqref="M10">
    <cfRule type="containsText" dxfId="119" priority="36" operator="containsText" text="Oui">
      <formula>NOT(ISERROR(SEARCH("Oui",M10)))</formula>
    </cfRule>
  </conditionalFormatting>
  <conditionalFormatting sqref="V3:V7 V11:V31">
    <cfRule type="containsText" dxfId="118" priority="33" operator="containsText" text="Oui">
      <formula>NOT(ISERROR(SEARCH("Oui",V3)))</formula>
    </cfRule>
  </conditionalFormatting>
  <conditionalFormatting sqref="V8">
    <cfRule type="containsText" dxfId="117" priority="30" operator="containsText" text="Oui">
      <formula>NOT(ISERROR(SEARCH("Oui",V8)))</formula>
    </cfRule>
  </conditionalFormatting>
  <conditionalFormatting sqref="V9">
    <cfRule type="containsText" dxfId="116" priority="27" operator="containsText" text="Oui">
      <formula>NOT(ISERROR(SEARCH("Oui",V9)))</formula>
    </cfRule>
  </conditionalFormatting>
  <conditionalFormatting sqref="V10">
    <cfRule type="containsText" dxfId="115" priority="24" operator="containsText" text="Oui">
      <formula>NOT(ISERROR(SEARCH("Oui",V10)))</formula>
    </cfRule>
  </conditionalFormatting>
  <conditionalFormatting sqref="D26">
    <cfRule type="containsText" dxfId="114" priority="21" operator="containsText" text="Oui">
      <formula>NOT(ISERROR(SEARCH("Oui",D26)))</formula>
    </cfRule>
  </conditionalFormatting>
  <conditionalFormatting sqref="D28">
    <cfRule type="containsText" dxfId="113" priority="12" operator="containsText" text="Oui">
      <formula>NOT(ISERROR(SEARCH("Oui",D28)))</formula>
    </cfRule>
  </conditionalFormatting>
  <conditionalFormatting sqref="D30">
    <cfRule type="containsText" dxfId="112" priority="9" operator="containsText" text="Oui">
      <formula>NOT(ISERROR(SEARCH("Oui",D30)))</formula>
    </cfRule>
  </conditionalFormatting>
  <conditionalFormatting sqref="D29">
    <cfRule type="containsText" dxfId="111" priority="6" operator="containsText" text="Oui">
      <formula>NOT(ISERROR(SEARCH("Oui",D29)))</formula>
    </cfRule>
  </conditionalFormatting>
  <conditionalFormatting sqref="D31">
    <cfRule type="containsText" dxfId="110" priority="3" operator="containsText" text="Oui">
      <formula>NOT(ISERROR(SEARCH("Oui",D31)))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6" operator="containsText" id="{E3FF47ED-82BB-4C79-9F33-9F20BA1C7F14}">
            <xm:f>NOT(ISERROR(SEARCH(Données!$B$5,D3)))</xm:f>
            <xm:f>Données!$B$5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77" operator="containsText" id="{39113237-CBEB-423A-9D43-E4ABFB672303}">
            <xm:f>NOT(ISERROR(SEARCH(Données!$B$4,D3)))</xm:f>
            <xm:f>Données!$B$4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m:sqref>D3:D7 D11:D25 D27</xm:sqref>
        </x14:conditionalFormatting>
        <x14:conditionalFormatting xmlns:xm="http://schemas.microsoft.com/office/excel/2006/main">
          <x14:cfRule type="containsText" priority="71" operator="containsText" id="{F1B3BB78-E274-4ABD-B0A9-70DDAF2AC85A}">
            <xm:f>NOT(ISERROR(SEARCH(Données!$H$9,L3)))</xm:f>
            <xm:f>Données!$H$9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72" operator="containsText" id="{13669D94-CC09-4B2D-ACAE-59BFC43500F0}">
            <xm:f>NOT(ISERROR(SEARCH(Données!$H$8,L3)))</xm:f>
            <xm:f>Données!$H$8</xm:f>
            <x14:dxf>
              <font>
                <color theme="4" tint="0.59996337778862885"/>
              </font>
              <fill>
                <patternFill>
                  <bgColor rgb="FF0070C0"/>
                </patternFill>
              </fill>
            </x14:dxf>
          </x14:cfRule>
          <x14:cfRule type="containsText" priority="74" operator="containsText" id="{5464E1D8-1545-41B3-A256-7E30E31DD8BA}">
            <xm:f>NOT(ISERROR(SEARCH(Données!$H$5,L3)))</xm:f>
            <xm:f>Données!$H$5</xm:f>
            <x14:dxf>
              <font>
                <color rgb="FFED9B69"/>
              </font>
              <fill>
                <patternFill>
                  <bgColor theme="5" tint="-0.499984740745262"/>
                </patternFill>
              </fill>
            </x14:dxf>
          </x14:cfRule>
          <x14:cfRule type="containsText" priority="75" operator="containsText" id="{F3563483-2F82-46EF-BF29-59ABAB3F6CAE}">
            <xm:f>NOT(ISERROR(SEARCH(Données!$H$4,L3)))</xm:f>
            <xm:f>Données!$H$4</xm:f>
            <x14:dxf>
              <font>
                <color rgb="FFED9B69"/>
              </font>
              <fill>
                <patternFill>
                  <bgColor theme="5" tint="-0.499984740745262"/>
                </patternFill>
              </fill>
            </x14:dxf>
          </x14:cfRule>
          <xm:sqref>L3:L31</xm:sqref>
        </x14:conditionalFormatting>
        <x14:conditionalFormatting xmlns:xm="http://schemas.microsoft.com/office/excel/2006/main">
          <x14:cfRule type="containsText" priority="63" operator="containsText" id="{5C925B83-D3DE-4747-A4B3-B441A40A970E}">
            <xm:f>NOT(ISERROR(SEARCH(Données!$H$9,U3)))</xm:f>
            <xm:f>Données!$H$9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64" operator="containsText" id="{5D878E46-B682-44D0-811B-1A3217CC046E}">
            <xm:f>NOT(ISERROR(SEARCH(Données!$H$8,U3)))</xm:f>
            <xm:f>Données!$H$8</xm:f>
            <x14:dxf>
              <font>
                <color theme="4" tint="0.59996337778862885"/>
              </font>
              <fill>
                <patternFill>
                  <bgColor rgb="FF0070C0"/>
                </patternFill>
              </fill>
            </x14:dxf>
          </x14:cfRule>
          <x14:cfRule type="containsText" priority="66" operator="containsText" id="{BBD0CA9C-85C1-4B3C-B039-C3EC53807656}">
            <xm:f>NOT(ISERROR(SEARCH(Données!$H$5,U3)))</xm:f>
            <xm:f>Données!$H$5</xm:f>
            <x14:dxf>
              <font>
                <color rgb="FFED9B69"/>
              </font>
              <fill>
                <patternFill>
                  <bgColor theme="5" tint="-0.499984740745262"/>
                </patternFill>
              </fill>
            </x14:dxf>
          </x14:cfRule>
          <x14:cfRule type="containsText" priority="67" operator="containsText" id="{97D15965-D9C9-4F09-8EF6-8F4E3EC200D9}">
            <xm:f>NOT(ISERROR(SEARCH(Données!$H$4,U3)))</xm:f>
            <xm:f>Données!$H$4</xm:f>
            <x14:dxf>
              <font>
                <color rgb="FFED9B69"/>
              </font>
              <fill>
                <patternFill>
                  <bgColor theme="5" tint="-0.499984740745262"/>
                </patternFill>
              </fill>
            </x14:dxf>
          </x14:cfRule>
          <xm:sqref>U3:U31</xm:sqref>
        </x14:conditionalFormatting>
        <x14:conditionalFormatting xmlns:xm="http://schemas.microsoft.com/office/excel/2006/main">
          <x14:cfRule type="containsText" priority="55" operator="containsText" id="{43F4C754-9C15-4EF4-9E5C-702B12928E82}">
            <xm:f>NOT(ISERROR(SEARCH(Données!$H$9,AD3)))</xm:f>
            <xm:f>Données!$H$9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56" operator="containsText" id="{D1C52A3C-44F9-4AD7-8153-2F047C734C81}">
            <xm:f>NOT(ISERROR(SEARCH(Données!$H$8,AD3)))</xm:f>
            <xm:f>Données!$H$8</xm:f>
            <x14:dxf>
              <font>
                <color theme="4" tint="0.59996337778862885"/>
              </font>
              <fill>
                <patternFill>
                  <bgColor rgb="FF0070C0"/>
                </patternFill>
              </fill>
            </x14:dxf>
          </x14:cfRule>
          <x14:cfRule type="containsText" priority="58" operator="containsText" id="{CDC1F83D-7321-4061-A6E6-213756FCBCA1}">
            <xm:f>NOT(ISERROR(SEARCH(Données!$H$5,AD3)))</xm:f>
            <xm:f>Données!$H$5</xm:f>
            <x14:dxf>
              <font>
                <color rgb="FFED9B69"/>
              </font>
              <fill>
                <patternFill>
                  <bgColor theme="5" tint="-0.499984740745262"/>
                </patternFill>
              </fill>
            </x14:dxf>
          </x14:cfRule>
          <x14:cfRule type="containsText" priority="59" operator="containsText" id="{14066EF8-9D4E-470F-9938-871C490B422F}">
            <xm:f>NOT(ISERROR(SEARCH(Données!$H$4,AD3)))</xm:f>
            <xm:f>Données!$H$4</xm:f>
            <x14:dxf>
              <font>
                <color rgb="FFED9B69"/>
              </font>
              <fill>
                <patternFill>
                  <bgColor theme="5" tint="-0.499984740745262"/>
                </patternFill>
              </fill>
            </x14:dxf>
          </x14:cfRule>
          <xm:sqref>AD3:AD31</xm:sqref>
        </x14:conditionalFormatting>
        <x14:conditionalFormatting xmlns:xm="http://schemas.microsoft.com/office/excel/2006/main">
          <x14:cfRule type="containsText" priority="52" operator="containsText" id="{1BFCB03C-A257-4FE8-A6D7-904D55ED3F0A}">
            <xm:f>NOT(ISERROR(SEARCH(Données!$B$5,D8)))</xm:f>
            <xm:f>Données!$B$5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53" operator="containsText" id="{9F07063E-2F0F-4480-971F-31002A2978D5}">
            <xm:f>NOT(ISERROR(SEARCH(Données!$B$4,D8)))</xm:f>
            <xm:f>Données!$B$4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m:sqref>D8</xm:sqref>
        </x14:conditionalFormatting>
        <x14:conditionalFormatting xmlns:xm="http://schemas.microsoft.com/office/excel/2006/main">
          <x14:cfRule type="containsText" priority="49" operator="containsText" id="{A19BF9F3-74E4-4012-916A-5834C9781D9E}">
            <xm:f>NOT(ISERROR(SEARCH(Données!$B$5,D9)))</xm:f>
            <xm:f>Données!$B$5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50" operator="containsText" id="{C794DA17-F7D6-49BF-B425-C71C4EED07FA}">
            <xm:f>NOT(ISERROR(SEARCH(Données!$B$4,D9)))</xm:f>
            <xm:f>Données!$B$4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m:sqref>D9</xm:sqref>
        </x14:conditionalFormatting>
        <x14:conditionalFormatting xmlns:xm="http://schemas.microsoft.com/office/excel/2006/main">
          <x14:cfRule type="containsText" priority="46" operator="containsText" id="{4300240F-A17C-4051-A99D-BB1F74768477}">
            <xm:f>NOT(ISERROR(SEARCH(Données!$B$5,D10)))</xm:f>
            <xm:f>Données!$B$5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47" operator="containsText" id="{8D0C097B-1C61-4483-933D-05864CBCC125}">
            <xm:f>NOT(ISERROR(SEARCH(Données!$B$4,D10)))</xm:f>
            <xm:f>Données!$B$4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m:sqref>D10</xm:sqref>
        </x14:conditionalFormatting>
        <x14:conditionalFormatting xmlns:xm="http://schemas.microsoft.com/office/excel/2006/main">
          <x14:cfRule type="containsText" priority="43" operator="containsText" id="{995E1F4A-6C9E-48CA-8649-6D99C69F1C7A}">
            <xm:f>NOT(ISERROR(SEARCH(Données!$B$5,M3)))</xm:f>
            <xm:f>Données!$B$5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44" operator="containsText" id="{413F903B-FCFC-4EEF-BC53-57B082402010}">
            <xm:f>NOT(ISERROR(SEARCH(Données!$B$4,M3)))</xm:f>
            <xm:f>Données!$B$4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m:sqref>M3:M7 M11:M31</xm:sqref>
        </x14:conditionalFormatting>
        <x14:conditionalFormatting xmlns:xm="http://schemas.microsoft.com/office/excel/2006/main">
          <x14:cfRule type="containsText" priority="40" operator="containsText" id="{79E59764-5A65-45E7-A20C-F93BA3E5280C}">
            <xm:f>NOT(ISERROR(SEARCH(Données!$B$5,M8)))</xm:f>
            <xm:f>Données!$B$5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41" operator="containsText" id="{6CB1CF10-CDB8-4727-A7A8-2FEB76F205CA}">
            <xm:f>NOT(ISERROR(SEARCH(Données!$B$4,M8)))</xm:f>
            <xm:f>Données!$B$4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m:sqref>M8</xm:sqref>
        </x14:conditionalFormatting>
        <x14:conditionalFormatting xmlns:xm="http://schemas.microsoft.com/office/excel/2006/main">
          <x14:cfRule type="containsText" priority="37" operator="containsText" id="{5942039C-C323-47F1-809E-CBC10509E252}">
            <xm:f>NOT(ISERROR(SEARCH(Données!$B$5,M9)))</xm:f>
            <xm:f>Données!$B$5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38" operator="containsText" id="{EFA3303D-E479-401E-A5C7-BC63D975206A}">
            <xm:f>NOT(ISERROR(SEARCH(Données!$B$4,M9)))</xm:f>
            <xm:f>Données!$B$4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m:sqref>M9</xm:sqref>
        </x14:conditionalFormatting>
        <x14:conditionalFormatting xmlns:xm="http://schemas.microsoft.com/office/excel/2006/main">
          <x14:cfRule type="containsText" priority="34" operator="containsText" id="{87E5046F-AE5B-491B-A6FF-F16D75988232}">
            <xm:f>NOT(ISERROR(SEARCH(Données!$B$5,M10)))</xm:f>
            <xm:f>Données!$B$5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35" operator="containsText" id="{40891756-5A34-429B-9916-D5BE7D468A76}">
            <xm:f>NOT(ISERROR(SEARCH(Données!$B$4,M10)))</xm:f>
            <xm:f>Données!$B$4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m:sqref>M10</xm:sqref>
        </x14:conditionalFormatting>
        <x14:conditionalFormatting xmlns:xm="http://schemas.microsoft.com/office/excel/2006/main">
          <x14:cfRule type="containsText" priority="31" operator="containsText" id="{8BF98D5E-D9D7-42BF-9F09-8468E1B60C44}">
            <xm:f>NOT(ISERROR(SEARCH(Données!$B$5,V3)))</xm:f>
            <xm:f>Données!$B$5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32" operator="containsText" id="{E26F0783-B65D-40C0-A1F8-8662EDFE88C6}">
            <xm:f>NOT(ISERROR(SEARCH(Données!$B$4,V3)))</xm:f>
            <xm:f>Données!$B$4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m:sqref>V3:V7 V11:V31</xm:sqref>
        </x14:conditionalFormatting>
        <x14:conditionalFormatting xmlns:xm="http://schemas.microsoft.com/office/excel/2006/main">
          <x14:cfRule type="containsText" priority="28" operator="containsText" id="{227E4BA1-3B75-41A7-8D7D-6D80C8DFCCC3}">
            <xm:f>NOT(ISERROR(SEARCH(Données!$B$5,V8)))</xm:f>
            <xm:f>Données!$B$5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29" operator="containsText" id="{B4762564-DF4B-458D-85CB-46D24D113E1B}">
            <xm:f>NOT(ISERROR(SEARCH(Données!$B$4,V8)))</xm:f>
            <xm:f>Données!$B$4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m:sqref>V8</xm:sqref>
        </x14:conditionalFormatting>
        <x14:conditionalFormatting xmlns:xm="http://schemas.microsoft.com/office/excel/2006/main">
          <x14:cfRule type="containsText" priority="25" operator="containsText" id="{AA78F2D8-4523-425B-B1F8-2AE18743FD23}">
            <xm:f>NOT(ISERROR(SEARCH(Données!$B$5,V9)))</xm:f>
            <xm:f>Données!$B$5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26" operator="containsText" id="{79B8EB6F-5C4E-4B06-98E9-29E148F58357}">
            <xm:f>NOT(ISERROR(SEARCH(Données!$B$4,V9)))</xm:f>
            <xm:f>Données!$B$4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m:sqref>V9</xm:sqref>
        </x14:conditionalFormatting>
        <x14:conditionalFormatting xmlns:xm="http://schemas.microsoft.com/office/excel/2006/main">
          <x14:cfRule type="containsText" priority="22" operator="containsText" id="{0D618384-495A-44C9-8570-684E6E2B6923}">
            <xm:f>NOT(ISERROR(SEARCH(Données!$B$5,V10)))</xm:f>
            <xm:f>Données!$B$5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23" operator="containsText" id="{CF5E7BC3-8049-4766-92EF-6AEAEFD1D424}">
            <xm:f>NOT(ISERROR(SEARCH(Données!$B$4,V10)))</xm:f>
            <xm:f>Données!$B$4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m:sqref>V10</xm:sqref>
        </x14:conditionalFormatting>
        <x14:conditionalFormatting xmlns:xm="http://schemas.microsoft.com/office/excel/2006/main">
          <x14:cfRule type="containsText" priority="19" operator="containsText" id="{988ADA30-3A94-446A-B998-D213A41BAA17}">
            <xm:f>NOT(ISERROR(SEARCH(Données!$B$5,D26)))</xm:f>
            <xm:f>Données!$B$5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20" operator="containsText" id="{DD67F0BE-A0FC-4782-A845-7C764139BB98}">
            <xm:f>NOT(ISERROR(SEARCH(Données!$B$4,D26)))</xm:f>
            <xm:f>Données!$B$4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m:sqref>D26</xm:sqref>
        </x14:conditionalFormatting>
        <x14:conditionalFormatting xmlns:xm="http://schemas.microsoft.com/office/excel/2006/main">
          <x14:cfRule type="containsText" priority="10" operator="containsText" id="{591F00F0-6031-470F-B63B-67D32012C947}">
            <xm:f>NOT(ISERROR(SEARCH(Données!$B$5,D28)))</xm:f>
            <xm:f>Données!$B$5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11" operator="containsText" id="{FB4A0D7A-0546-4544-BDA7-5FEAFFDB92F5}">
            <xm:f>NOT(ISERROR(SEARCH(Données!$B$4,D28)))</xm:f>
            <xm:f>Données!$B$4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m:sqref>D28</xm:sqref>
        </x14:conditionalFormatting>
        <x14:conditionalFormatting xmlns:xm="http://schemas.microsoft.com/office/excel/2006/main">
          <x14:cfRule type="containsText" priority="7" operator="containsText" id="{A9832A51-DA40-4955-86DC-30F75447583C}">
            <xm:f>NOT(ISERROR(SEARCH(Données!$B$5,D30)))</xm:f>
            <xm:f>Données!$B$5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8" operator="containsText" id="{E86C7F04-D8D9-42EC-A28A-B97AE0B373DD}">
            <xm:f>NOT(ISERROR(SEARCH(Données!$B$4,D30)))</xm:f>
            <xm:f>Données!$B$4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m:sqref>D30</xm:sqref>
        </x14:conditionalFormatting>
        <x14:conditionalFormatting xmlns:xm="http://schemas.microsoft.com/office/excel/2006/main">
          <x14:cfRule type="containsText" priority="4" operator="containsText" id="{44A76366-704A-404F-BDF1-507C36BEFCC4}">
            <xm:f>NOT(ISERROR(SEARCH(Données!$B$5,D29)))</xm:f>
            <xm:f>Données!$B$5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5" operator="containsText" id="{2B45BBF3-2F29-4B57-BEAD-1A255A30236A}">
            <xm:f>NOT(ISERROR(SEARCH(Données!$B$4,D29)))</xm:f>
            <xm:f>Données!$B$4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m:sqref>D29</xm:sqref>
        </x14:conditionalFormatting>
        <x14:conditionalFormatting xmlns:xm="http://schemas.microsoft.com/office/excel/2006/main">
          <x14:cfRule type="containsText" priority="1" operator="containsText" id="{4E2B8B0B-4F3B-4A81-AC30-D742DED86ED6}">
            <xm:f>NOT(ISERROR(SEARCH(Données!$B$5,D31)))</xm:f>
            <xm:f>Données!$B$5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2" operator="containsText" id="{72082587-3955-4AE6-9546-3ACB4A81EBEA}">
            <xm:f>NOT(ISERROR(SEARCH(Données!$B$4,D31)))</xm:f>
            <xm:f>Données!$B$4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m:sqref>D31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Données!$B$3:$B$6</xm:f>
          </x14:formula1>
          <xm:sqref>V3:V31 M3:M31 D3:D31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H22"/>
  <sheetViews>
    <sheetView workbookViewId="0">
      <selection activeCell="A13" sqref="A13"/>
    </sheetView>
  </sheetViews>
  <sheetFormatPr baseColWidth="10" defaultRowHeight="15" x14ac:dyDescent="0.25"/>
  <cols>
    <col min="3" max="3" width="29.28515625" bestFit="1" customWidth="1"/>
    <col min="4" max="4" width="32.140625" bestFit="1" customWidth="1"/>
    <col min="6" max="6" width="23.42578125" bestFit="1" customWidth="1"/>
    <col min="7" max="7" width="50.28515625" customWidth="1"/>
    <col min="8" max="8" width="42.85546875" bestFit="1" customWidth="1"/>
  </cols>
  <sheetData>
    <row r="2" spans="2:8" x14ac:dyDescent="0.25">
      <c r="C2" s="64"/>
    </row>
    <row r="3" spans="2:8" x14ac:dyDescent="0.25">
      <c r="B3" s="68"/>
      <c r="C3" s="64"/>
      <c r="F3" s="35" t="s">
        <v>53</v>
      </c>
      <c r="G3" s="35" t="s">
        <v>54</v>
      </c>
      <c r="H3" s="35" t="s">
        <v>55</v>
      </c>
    </row>
    <row r="4" spans="2:8" x14ac:dyDescent="0.25">
      <c r="B4" s="69" t="s">
        <v>46</v>
      </c>
      <c r="C4" s="67"/>
      <c r="D4" s="64"/>
      <c r="F4" s="36" t="s">
        <v>34</v>
      </c>
      <c r="G4" s="37">
        <v>1</v>
      </c>
      <c r="H4" s="38" t="s">
        <v>56</v>
      </c>
    </row>
    <row r="5" spans="2:8" x14ac:dyDescent="0.25">
      <c r="B5" s="70" t="s">
        <v>45</v>
      </c>
      <c r="C5" s="65"/>
      <c r="D5" s="65"/>
      <c r="F5" s="39" t="s">
        <v>57</v>
      </c>
      <c r="G5" s="37">
        <v>2</v>
      </c>
      <c r="H5" s="40" t="s">
        <v>58</v>
      </c>
    </row>
    <row r="6" spans="2:8" x14ac:dyDescent="0.25">
      <c r="B6" s="71" t="s">
        <v>44</v>
      </c>
      <c r="C6" s="66"/>
      <c r="D6" s="66"/>
      <c r="F6" s="41" t="s">
        <v>59</v>
      </c>
      <c r="G6" s="37">
        <v>3</v>
      </c>
      <c r="H6" s="42" t="s">
        <v>60</v>
      </c>
    </row>
    <row r="7" spans="2:8" x14ac:dyDescent="0.25">
      <c r="C7" s="67"/>
      <c r="D7" s="64"/>
      <c r="F7" s="36" t="s">
        <v>61</v>
      </c>
      <c r="G7" s="37">
        <v>4</v>
      </c>
      <c r="H7" s="42" t="s">
        <v>62</v>
      </c>
    </row>
    <row r="8" spans="2:8" x14ac:dyDescent="0.25">
      <c r="C8" s="67"/>
      <c r="D8" s="64"/>
      <c r="F8" s="36" t="s">
        <v>63</v>
      </c>
      <c r="G8" s="37">
        <v>5</v>
      </c>
      <c r="H8" s="42" t="s">
        <v>64</v>
      </c>
    </row>
    <row r="9" spans="2:8" x14ac:dyDescent="0.25">
      <c r="C9" s="67"/>
      <c r="F9" s="36" t="s">
        <v>65</v>
      </c>
      <c r="G9" s="37">
        <v>6</v>
      </c>
      <c r="H9" s="38" t="s">
        <v>66</v>
      </c>
    </row>
    <row r="10" spans="2:8" x14ac:dyDescent="0.25">
      <c r="C10" s="64"/>
    </row>
    <row r="11" spans="2:8" ht="21" customHeight="1" x14ac:dyDescent="0.25">
      <c r="C11" s="114"/>
      <c r="D11" s="112"/>
      <c r="F11" s="36" t="s">
        <v>68</v>
      </c>
      <c r="G11" s="72" t="s">
        <v>69</v>
      </c>
    </row>
    <row r="12" spans="2:8" x14ac:dyDescent="0.25">
      <c r="B12" s="112"/>
      <c r="C12" s="112"/>
      <c r="D12" s="112"/>
    </row>
    <row r="13" spans="2:8" x14ac:dyDescent="0.25">
      <c r="B13" s="112"/>
      <c r="C13" s="129"/>
      <c r="D13" s="129"/>
    </row>
    <row r="14" spans="2:8" x14ac:dyDescent="0.25">
      <c r="B14" s="112"/>
      <c r="C14" s="112"/>
      <c r="D14" s="112"/>
    </row>
    <row r="15" spans="2:8" x14ac:dyDescent="0.25">
      <c r="B15" s="112"/>
      <c r="C15" s="112"/>
      <c r="D15" s="112"/>
    </row>
    <row r="16" spans="2:8" x14ac:dyDescent="0.25">
      <c r="B16" s="112"/>
      <c r="C16" s="112"/>
      <c r="D16" s="113"/>
    </row>
    <row r="17" spans="2:4" x14ac:dyDescent="0.25">
      <c r="B17" s="112"/>
      <c r="C17" s="112"/>
      <c r="D17" s="115"/>
    </row>
    <row r="18" spans="2:4" x14ac:dyDescent="0.25">
      <c r="B18" s="112"/>
      <c r="C18" s="112"/>
      <c r="D18" s="113"/>
    </row>
    <row r="19" spans="2:4" x14ac:dyDescent="0.25">
      <c r="B19" s="112"/>
      <c r="C19" s="112"/>
      <c r="D19" s="112"/>
    </row>
    <row r="20" spans="2:4" x14ac:dyDescent="0.25">
      <c r="B20" s="112"/>
      <c r="C20" s="112"/>
      <c r="D20" s="112"/>
    </row>
    <row r="21" spans="2:4" x14ac:dyDescent="0.25">
      <c r="B21" s="112"/>
      <c r="C21" s="112"/>
    </row>
    <row r="22" spans="2:4" x14ac:dyDescent="0.25">
      <c r="B22" s="112"/>
      <c r="C22" s="112"/>
    </row>
  </sheetData>
  <mergeCells count="1">
    <mergeCell ref="C13:D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SUIVI_RODP</vt:lpstr>
      <vt:lpstr>Données</vt:lpstr>
      <vt:lpstr>basestatut</vt:lpstr>
    </vt:vector>
  </TitlesOfParts>
  <Company>Métropole Européenne de Lille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KRIST Anthony</dc:creator>
  <cp:lastModifiedBy>KRIST Anthony</cp:lastModifiedBy>
  <dcterms:created xsi:type="dcterms:W3CDTF">2024-02-27T07:53:52Z</dcterms:created>
  <dcterms:modified xsi:type="dcterms:W3CDTF">2024-03-19T15:37:18Z</dcterms:modified>
</cp:coreProperties>
</file>