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3256" windowHeight="12816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E4"/>
  <c r="D3"/>
  <c r="D4"/>
  <c r="C3"/>
  <c r="C4"/>
  <c r="B3"/>
  <c r="B4"/>
  <c r="C2"/>
  <c r="D2"/>
  <c r="E2"/>
  <c r="B2"/>
  <c r="E10" i="2"/>
  <c r="D10"/>
  <c r="C10"/>
  <c r="B10"/>
  <c r="A10"/>
</calcChain>
</file>

<file path=xl/sharedStrings.xml><?xml version="1.0" encoding="utf-8"?>
<sst xmlns="http://schemas.openxmlformats.org/spreadsheetml/2006/main" count="56" uniqueCount="40">
  <si>
    <t>Résultat 2018</t>
  </si>
  <si>
    <t>Fréquence</t>
  </si>
  <si>
    <t>Commentaires</t>
  </si>
  <si>
    <t>100201 CI L1N1 003</t>
  </si>
  <si>
    <t>Annuel</t>
  </si>
  <si>
    <t xml:space="preserve">Intitulé </t>
  </si>
  <si>
    <t>TEST 1</t>
  </si>
  <si>
    <t>TEST 2</t>
  </si>
  <si>
    <t>TEST 3</t>
  </si>
  <si>
    <t>100201 CI L1N1 001</t>
  </si>
  <si>
    <t>100103 CI L1N1 002</t>
  </si>
  <si>
    <t>François</t>
  </si>
  <si>
    <t>Testeur</t>
  </si>
  <si>
    <t>Sandrine</t>
  </si>
  <si>
    <t>Jacques</t>
  </si>
  <si>
    <t>Description du contrôle</t>
  </si>
  <si>
    <t>Fréquence du contrôle
(Liste déroulante)</t>
  </si>
  <si>
    <t>Nature du contrôle
(Liste déroulante)</t>
  </si>
  <si>
    <t>Mode de fonctionnement du contrôle
(Liste déroulante)</t>
  </si>
  <si>
    <t>Date d'implémentation du contrôle  Si  "nouveau" ou "modifié"</t>
  </si>
  <si>
    <t>Le contrôle a-t-il été opéré?
(Liste déroulante)</t>
  </si>
  <si>
    <t>Détectif</t>
  </si>
  <si>
    <t>Manuel</t>
  </si>
  <si>
    <t>Gestion incident Sécurité</t>
  </si>
  <si>
    <t>Oui</t>
  </si>
  <si>
    <t>Ref Test</t>
  </si>
  <si>
    <t>Intitulé</t>
  </si>
  <si>
    <t>Vérifier la sécurité physique du centre</t>
  </si>
  <si>
    <t>Assurer la fonctionnement du poste de sécurité</t>
  </si>
  <si>
    <t>Echantillonner et contrôler les accès au bâtiement</t>
  </si>
  <si>
    <t>Périmètre</t>
  </si>
  <si>
    <t>Non</t>
  </si>
  <si>
    <r>
      <t xml:space="preserve">11/12/18 (VDN) - Il faut contrôler tous les </t>
    </r>
    <r>
      <rPr>
        <b/>
        <sz val="11"/>
        <color theme="1"/>
        <rFont val="Calibri"/>
        <family val="2"/>
        <scheme val="minor"/>
      </rPr>
      <t>types de Gardes</t>
    </r>
  </si>
  <si>
    <r>
      <t xml:space="preserve">11/12/18 (VDN) - Se poser la question des </t>
    </r>
    <r>
      <rPr>
        <b/>
        <sz val="11"/>
        <color theme="1"/>
        <rFont val="Calibri"/>
        <family val="2"/>
        <scheme val="minor"/>
      </rPr>
      <t>caméras au poste</t>
    </r>
  </si>
  <si>
    <r>
      <t xml:space="preserve">11/12/18 (VDN) - Porcéder au contrôle des </t>
    </r>
    <r>
      <rPr>
        <b/>
        <sz val="11"/>
        <color theme="1"/>
        <rFont val="Calibri"/>
        <family val="2"/>
        <scheme val="minor"/>
      </rPr>
      <t>badges sécurité</t>
    </r>
  </si>
  <si>
    <t>Commentaires sur le plus récent résultat du contrôle</t>
  </si>
  <si>
    <t>Ici des RechercheV()</t>
  </si>
  <si>
    <t>Ici une MFC</t>
  </si>
  <si>
    <t>ici une procédure événementielle Change() sur la colonne A</t>
  </si>
  <si>
    <t>Pour le test, double cliquer dans une des trois cellules de la colonne A puis sortir pour voir le résultat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</si>
</sst>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9" fontId="0" fillId="2" borderId="0" xfId="0" applyNumberFormat="1" applyFill="1"/>
    <xf numFmtId="9" fontId="0" fillId="3" borderId="0" xfId="0" applyNumberFormat="1" applyFill="1"/>
    <xf numFmtId="9" fontId="0" fillId="4" borderId="0" xfId="0" applyNumberFormat="1" applyFill="1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 applyFont="1"/>
    <xf numFmtId="0" fontId="0" fillId="0" borderId="0" xfId="0" applyAlignment="1">
      <alignment horizontal="center"/>
    </xf>
  </cellXfs>
  <cellStyles count="2">
    <cellStyle name="Normal" xfId="0" builtinId="0"/>
    <cellStyle name="Normal 4" xfId="1"/>
  </cellStyles>
  <dxfs count="4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883920</xdr:colOff>
      <xdr:row>2</xdr:row>
      <xdr:rowOff>144780</xdr:rowOff>
    </xdr:from>
    <xdr:to>
      <xdr:col>1</xdr:col>
      <xdr:colOff>2583180</xdr:colOff>
      <xdr:row>13</xdr:row>
      <xdr:rowOff>30480</xdr:rowOff>
    </xdr:to>
    <xdr:cxnSp macro="">
      <xdr:nvCxnSpPr>
        <xdr:cNvPr id="3" name="Connecteur droit avec flèche 2"/>
        <xdr:cNvCxnSpPr/>
      </xdr:nvCxnSpPr>
      <xdr:spPr>
        <a:xfrm flipH="1" flipV="1">
          <a:off x="2727960" y="510540"/>
          <a:ext cx="1699260" cy="189738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2590800</xdr:colOff>
      <xdr:row>2</xdr:row>
      <xdr:rowOff>91440</xdr:rowOff>
    </xdr:from>
    <xdr:to>
      <xdr:col>2</xdr:col>
      <xdr:colOff>220980</xdr:colOff>
      <xdr:row>13</xdr:row>
      <xdr:rowOff>15240</xdr:rowOff>
    </xdr:to>
    <xdr:cxnSp macro="">
      <xdr:nvCxnSpPr>
        <xdr:cNvPr id="8" name="Connecteur droit avec flèche 7"/>
        <xdr:cNvCxnSpPr/>
      </xdr:nvCxnSpPr>
      <xdr:spPr>
        <a:xfrm flipV="1">
          <a:off x="4434840" y="457200"/>
          <a:ext cx="3078480" cy="193548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2613660</xdr:colOff>
      <xdr:row>2</xdr:row>
      <xdr:rowOff>91440</xdr:rowOff>
    </xdr:from>
    <xdr:to>
      <xdr:col>3</xdr:col>
      <xdr:colOff>335280</xdr:colOff>
      <xdr:row>13</xdr:row>
      <xdr:rowOff>7620</xdr:rowOff>
    </xdr:to>
    <xdr:cxnSp macro="">
      <xdr:nvCxnSpPr>
        <xdr:cNvPr id="10" name="Connecteur droit avec flèche 9"/>
        <xdr:cNvCxnSpPr/>
      </xdr:nvCxnSpPr>
      <xdr:spPr>
        <a:xfrm flipV="1">
          <a:off x="4457700" y="457200"/>
          <a:ext cx="4038600" cy="192786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2613660</xdr:colOff>
      <xdr:row>2</xdr:row>
      <xdr:rowOff>68580</xdr:rowOff>
    </xdr:from>
    <xdr:to>
      <xdr:col>4</xdr:col>
      <xdr:colOff>441960</xdr:colOff>
      <xdr:row>13</xdr:row>
      <xdr:rowOff>15240</xdr:rowOff>
    </xdr:to>
    <xdr:cxnSp macro="">
      <xdr:nvCxnSpPr>
        <xdr:cNvPr id="12" name="Connecteur droit avec flèche 11"/>
        <xdr:cNvCxnSpPr/>
      </xdr:nvCxnSpPr>
      <xdr:spPr>
        <a:xfrm flipV="1">
          <a:off x="4457700" y="434340"/>
          <a:ext cx="4861560" cy="195834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434340</xdr:colOff>
      <xdr:row>2</xdr:row>
      <xdr:rowOff>106680</xdr:rowOff>
    </xdr:from>
    <xdr:to>
      <xdr:col>2</xdr:col>
      <xdr:colOff>525780</xdr:colOff>
      <xdr:row>12</xdr:row>
      <xdr:rowOff>121920</xdr:rowOff>
    </xdr:to>
    <xdr:cxnSp macro="">
      <xdr:nvCxnSpPr>
        <xdr:cNvPr id="15" name="Connecteur droit avec flèche 14"/>
        <xdr:cNvCxnSpPr/>
      </xdr:nvCxnSpPr>
      <xdr:spPr>
        <a:xfrm flipV="1">
          <a:off x="7726680" y="472440"/>
          <a:ext cx="91440" cy="1844040"/>
        </a:xfrm>
        <a:prstGeom prst="straightConnector1">
          <a:avLst/>
        </a:prstGeom>
        <a:ln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358140</xdr:colOff>
      <xdr:row>2</xdr:row>
      <xdr:rowOff>167640</xdr:rowOff>
    </xdr:from>
    <xdr:to>
      <xdr:col>5</xdr:col>
      <xdr:colOff>449580</xdr:colOff>
      <xdr:row>13</xdr:row>
      <xdr:rowOff>0</xdr:rowOff>
    </xdr:to>
    <xdr:cxnSp macro="">
      <xdr:nvCxnSpPr>
        <xdr:cNvPr id="17" name="Connecteur droit avec flèche 16"/>
        <xdr:cNvCxnSpPr/>
      </xdr:nvCxnSpPr>
      <xdr:spPr>
        <a:xfrm flipV="1">
          <a:off x="10713720" y="533400"/>
          <a:ext cx="91440" cy="1844040"/>
        </a:xfrm>
        <a:prstGeom prst="straightConnector1">
          <a:avLst/>
        </a:prstGeom>
        <a:ln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L4" totalsRowShown="0" headerRowDxfId="3">
  <autoFilter ref="A1:L4"/>
  <tableColumns count="12">
    <tableColumn id="1" name="Ref Test"/>
    <tableColumn id="2" name="Intitulé"/>
    <tableColumn id="3" name="Description du contrôle"/>
    <tableColumn id="4" name="Testeur"/>
    <tableColumn id="5" name="Fréquence du contrôle_x000a_(Liste déroulante)"/>
    <tableColumn id="6" name="Nature du contrôle_x000a_(Liste déroulante)"/>
    <tableColumn id="7" name="Mode de fonctionnement du contrôle_x000a_(Liste déroulante)"/>
    <tableColumn id="8" name="Périmètre"/>
    <tableColumn id="9" name="Date d'implémentation du contrôle  Si  &quot;nouveau&quot; ou &quot;modifié&quot;"/>
    <tableColumn id="10" name="Le contrôle a-t-il été opéré?_x000a_(Liste déroulante)"/>
    <tableColumn id="11" name="Commentaires sur le plus récent résultat du contrôle"/>
    <tableColumn id="12" name="Résultat 20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5"/>
  <sheetViews>
    <sheetView tabSelected="1" workbookViewId="0">
      <selection activeCell="E22" sqref="E22:F22"/>
    </sheetView>
  </sheetViews>
  <sheetFormatPr baseColWidth="10" defaultRowHeight="14.4"/>
  <cols>
    <col min="1" max="1" width="26.88671875" bestFit="1" customWidth="1"/>
    <col min="2" max="2" width="79.44140625" customWidth="1"/>
    <col min="3" max="3" width="12.6640625" bestFit="1" customWidth="1"/>
    <col min="4" max="4" width="10.44140625" bestFit="1" customWidth="1"/>
    <col min="5" max="5" width="21.5546875" bestFit="1" customWidth="1"/>
    <col min="6" max="6" width="26.109375" bestFit="1" customWidth="1"/>
  </cols>
  <sheetData>
    <row r="1" spans="1:6">
      <c r="A1" t="s">
        <v>25</v>
      </c>
      <c r="B1" t="s">
        <v>5</v>
      </c>
      <c r="C1" t="s">
        <v>0</v>
      </c>
      <c r="D1" t="s">
        <v>1</v>
      </c>
      <c r="E1" t="s">
        <v>12</v>
      </c>
      <c r="F1" t="s">
        <v>2</v>
      </c>
    </row>
    <row r="2" spans="1:6">
      <c r="A2" t="s">
        <v>9</v>
      </c>
      <c r="B2" t="str">
        <f>VLOOKUP(A2,Tableau1[],2,FALSE)</f>
        <v>TEST 1</v>
      </c>
      <c r="C2">
        <f>VLOOKUP(A2,Tableau1[],12,FALSE)</f>
        <v>0.8</v>
      </c>
      <c r="D2" t="str">
        <f>VLOOKUP(A2,Tableau1[],5,FALSE)</f>
        <v>Annuel</v>
      </c>
      <c r="E2" t="str">
        <f>VLOOKUP(A2,Tableau1[],4,FALSE)</f>
        <v>Jacques</v>
      </c>
      <c r="F2" s="6"/>
    </row>
    <row r="3" spans="1:6" s="4" customFormat="1">
      <c r="A3" s="4" t="s">
        <v>10</v>
      </c>
      <c r="B3" t="str">
        <f>VLOOKUP(A3,Tableau1[],2,FALSE)</f>
        <v>TEST 2</v>
      </c>
      <c r="C3">
        <f>VLOOKUP(A3,Tableau1[],12,FALSE)</f>
        <v>1</v>
      </c>
      <c r="D3" t="str">
        <f>VLOOKUP(A3,Tableau1[],5,FALSE)</f>
        <v>Annuel</v>
      </c>
      <c r="E3" t="str">
        <f>VLOOKUP(A3,Tableau1[],4,FALSE)</f>
        <v>Sandrine</v>
      </c>
      <c r="F3" s="6"/>
    </row>
    <row r="4" spans="1:6" s="4" customFormat="1">
      <c r="A4" s="4" t="s">
        <v>3</v>
      </c>
      <c r="B4" t="str">
        <f>VLOOKUP(A4,Tableau1[],2,FALSE)</f>
        <v>TEST 3</v>
      </c>
      <c r="C4">
        <f>VLOOKUP(A4,Tableau1[],12,FALSE)</f>
        <v>0.5</v>
      </c>
      <c r="D4" t="str">
        <f>VLOOKUP(A4,Tableau1[],5,FALSE)</f>
        <v>Annuel</v>
      </c>
      <c r="E4" t="str">
        <f>VLOOKUP(A4,Tableau1[],4,FALSE)</f>
        <v>François</v>
      </c>
      <c r="F4" s="6"/>
    </row>
    <row r="14" spans="1:6">
      <c r="B14" s="7" t="s">
        <v>36</v>
      </c>
      <c r="C14" t="s">
        <v>37</v>
      </c>
      <c r="F14" t="s">
        <v>38</v>
      </c>
    </row>
    <row r="15" spans="1:6">
      <c r="F15" t="s">
        <v>39</v>
      </c>
    </row>
  </sheetData>
  <conditionalFormatting sqref="C2:C4">
    <cfRule type="expression" dxfId="2" priority="1">
      <formula>$C2&lt;=0.5</formula>
    </cfRule>
    <cfRule type="expression" dxfId="1" priority="2">
      <formula>AND($C2&lt;=0.8,$C2&gt;0.5)</formula>
    </cfRule>
    <cfRule type="expression" dxfId="0" priority="3">
      <formula>$C2&gt;0.8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0"/>
  <sheetViews>
    <sheetView topLeftCell="G1" workbookViewId="0">
      <selection activeCell="A29" sqref="A29"/>
    </sheetView>
  </sheetViews>
  <sheetFormatPr baseColWidth="10" defaultRowHeight="14.4"/>
  <cols>
    <col min="1" max="1" width="19.6640625" customWidth="1"/>
    <col min="3" max="3" width="49.5546875" customWidth="1"/>
    <col min="7" max="7" width="38.6640625" customWidth="1"/>
    <col min="8" max="8" width="23.5546875" bestFit="1" customWidth="1"/>
    <col min="9" max="9" width="53.77734375" customWidth="1"/>
    <col min="11" max="11" width="54.44140625" bestFit="1" customWidth="1"/>
    <col min="12" max="12" width="14" customWidth="1"/>
  </cols>
  <sheetData>
    <row r="1" spans="1:12" s="4" customFormat="1" ht="28.8">
      <c r="A1" s="4" t="s">
        <v>25</v>
      </c>
      <c r="B1" s="4" t="s">
        <v>26</v>
      </c>
      <c r="C1" s="4" t="s">
        <v>15</v>
      </c>
      <c r="D1" s="4" t="s">
        <v>12</v>
      </c>
      <c r="E1" s="4" t="s">
        <v>16</v>
      </c>
      <c r="F1" s="4" t="s">
        <v>17</v>
      </c>
      <c r="G1" s="5" t="s">
        <v>18</v>
      </c>
      <c r="H1" s="5" t="s">
        <v>30</v>
      </c>
      <c r="I1" s="4" t="s">
        <v>19</v>
      </c>
      <c r="J1" s="4" t="s">
        <v>20</v>
      </c>
      <c r="K1" s="4" t="s">
        <v>35</v>
      </c>
      <c r="L1" s="4" t="s">
        <v>0</v>
      </c>
    </row>
    <row r="2" spans="1:12">
      <c r="A2" t="s">
        <v>10</v>
      </c>
      <c r="B2" t="s">
        <v>7</v>
      </c>
      <c r="C2" t="s">
        <v>27</v>
      </c>
      <c r="D2" t="s">
        <v>13</v>
      </c>
      <c r="E2" t="s">
        <v>4</v>
      </c>
      <c r="F2" t="s">
        <v>21</v>
      </c>
      <c r="G2" t="s">
        <v>22</v>
      </c>
      <c r="H2" t="s">
        <v>23</v>
      </c>
      <c r="J2" t="s">
        <v>24</v>
      </c>
      <c r="K2" t="s">
        <v>32</v>
      </c>
      <c r="L2" s="1">
        <v>1</v>
      </c>
    </row>
    <row r="3" spans="1:12">
      <c r="A3" t="s">
        <v>9</v>
      </c>
      <c r="B3" t="s">
        <v>6</v>
      </c>
      <c r="C3" t="s">
        <v>28</v>
      </c>
      <c r="D3" t="s">
        <v>14</v>
      </c>
      <c r="E3" t="s">
        <v>4</v>
      </c>
      <c r="F3" t="s">
        <v>21</v>
      </c>
      <c r="G3" t="s">
        <v>22</v>
      </c>
      <c r="H3" t="s">
        <v>23</v>
      </c>
      <c r="J3" t="s">
        <v>24</v>
      </c>
      <c r="K3" t="s">
        <v>33</v>
      </c>
      <c r="L3" s="2">
        <v>0.8</v>
      </c>
    </row>
    <row r="4" spans="1:12">
      <c r="A4" t="s">
        <v>3</v>
      </c>
      <c r="B4" t="s">
        <v>8</v>
      </c>
      <c r="C4" t="s">
        <v>29</v>
      </c>
      <c r="D4" t="s">
        <v>11</v>
      </c>
      <c r="E4" t="s">
        <v>4</v>
      </c>
      <c r="F4" t="s">
        <v>21</v>
      </c>
      <c r="G4" t="s">
        <v>22</v>
      </c>
      <c r="H4" t="s">
        <v>23</v>
      </c>
      <c r="J4" t="s">
        <v>31</v>
      </c>
      <c r="K4" t="s">
        <v>34</v>
      </c>
      <c r="L4" s="3">
        <v>0.5</v>
      </c>
    </row>
    <row r="9" spans="1:12">
      <c r="A9" t="s">
        <v>9</v>
      </c>
    </row>
    <row r="10" spans="1:12">
      <c r="A10" t="str">
        <f>VLOOKUP(A9,Tableau1[],2,FALSE)</f>
        <v>TEST 1</v>
      </c>
      <c r="B10" t="str">
        <f>VLOOKUP(A9,Tableau1[],4,FALSE)</f>
        <v>Jacques</v>
      </c>
      <c r="C10" t="str">
        <f>VLOOKUP(A9,Tableau1[],5,FALSE)</f>
        <v>Annuel</v>
      </c>
      <c r="D10" t="str">
        <f>VLOOKUP(A9,Tableau1[],11,FALSE)</f>
        <v>11/12/18 (VDN) - Se poser la question des caméras au poste</v>
      </c>
      <c r="E10">
        <f>VLOOKUP(A9,Tableau1[],12,FALSE)</f>
        <v>0.8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NEYRIEU Victor</dc:creator>
  <cp:lastModifiedBy>Hervé</cp:lastModifiedBy>
  <dcterms:created xsi:type="dcterms:W3CDTF">2019-01-11T10:21:22Z</dcterms:created>
  <dcterms:modified xsi:type="dcterms:W3CDTF">2019-01-11T13:30:17Z</dcterms:modified>
</cp:coreProperties>
</file>