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comments4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showInkAnnotation="0" codeName="ThisWorkbook"/>
  <bookViews>
    <workbookView xWindow="0" yWindow="0" windowWidth="16380" windowHeight="8190" tabRatio="728"/>
  </bookViews>
  <sheets>
    <sheet name="Planning" sheetId="1" r:id="rId1"/>
    <sheet name="Gestion Absences" sheetId="2" r:id="rId2"/>
    <sheet name="Calendrier" sheetId="3" r:id="rId3"/>
    <sheet name="Paramètre DIVERS" sheetId="4" r:id="rId4"/>
    <sheet name="calculatrice de jours ouvrables" sheetId="5" r:id="rId5"/>
  </sheets>
  <definedNames>
    <definedName name="_xlnm._FilterDatabase" localSheetId="2" hidden="1">Calendrier!$B$4:$E$406</definedName>
    <definedName name="_xlnm._FilterDatabase" localSheetId="1" hidden="1">'Gestion Absences'!$B$5:$I$5</definedName>
    <definedName name="_xlnm._FilterDatabase" localSheetId="0" hidden="1">Planning!$A$6:$BB$189</definedName>
    <definedName name="Activités_de_représentation_du_personnel">'Paramètre DIVERS'!$F$2:$F$6</definedName>
    <definedName name="An">Calendrier!$M$4</definedName>
    <definedName name="Autres">'Paramètre DIVERS'!$H$2:$H$7</definedName>
    <definedName name="BDD">Planning!$A$7:$AW$189</definedName>
    <definedName name="Catégorie_d_absence">'Paramètre DIVERS'!$B$1:$H$1</definedName>
    <definedName name="Convenances_personnelles">'Paramètre DIVERS'!$E$2:$E$3</definedName>
    <definedName name="DATE">Calendrier!$B$5:$B$1137</definedName>
    <definedName name="dates">Calendrier!$E$5:$F$1137</definedName>
    <definedName name="débmois">Calendrier!$G$4:$H$39</definedName>
    <definedName name="début">Calendrier!$B$156</definedName>
    <definedName name="desabs">'Paramètre DIVERS'!$B$4:$B$18</definedName>
    <definedName name="Employé" localSheetId="1">'Gestion Absences'!$C$6:$C$109</definedName>
    <definedName name="Employé">'Gestion Absences'!$C$6:$C$109</definedName>
    <definedName name="Excel_BuiltIn__FilterDatabase" localSheetId="1">'Gestion Absences'!$B$5:$G$18</definedName>
    <definedName name="Excel_BuiltIn__FilterDatabase" localSheetId="0">Planning!$B$6:$F$6</definedName>
    <definedName name="Excel_BuiltIn_Print_Area" localSheetId="0">Planning!$B:$AW</definedName>
    <definedName name="Exécution_du_contrat_de_travail">'Paramètre DIVERS'!$B$2:$B$6</definedName>
    <definedName name="f_sal">OFFSET(N_sal,0,0,COUNTA(L_sal),1)</definedName>
    <definedName name="fin">Calendrier!$B$520</definedName>
    <definedName name="Formation">'Paramètre DIVERS'!$D$2:$D$3</definedName>
    <definedName name="_xlnm.Print_Titles" localSheetId="1">'Gestion Absences'!$5:$5</definedName>
    <definedName name="_xlnm.Print_Titles" localSheetId="0">Planning!$6:$6</definedName>
    <definedName name="jf">Calendrier!$M$5:$N$43</definedName>
    <definedName name="jfdate">Calendrier!$M$5:$M$43</definedName>
    <definedName name="JJMM">Calendrier!$E$5:$E$1099</definedName>
    <definedName name="jourabbrege">Calendrier!$J$5:$K$11</definedName>
    <definedName name="jourabbregé">Calendrier!$J$5:$K$11</definedName>
    <definedName name="L_sal">'Gestion Absences'!$C:$C</definedName>
    <definedName name="LONGDATE">Calendrier!$B$5:$B$1099</definedName>
    <definedName name="mois">Calendrier!$H$16:$H$28</definedName>
    <definedName name="N_sal">'Gestion Absences'!$C$6</definedName>
    <definedName name="Santé_et_vie_familiale">'Paramètre DIVERS'!$C$2:$C$12</definedName>
    <definedName name="Vie_politique_activités_judiciaires_ou_d_intérêt_général_et_civiles">'Paramètre DIVERS'!$G$2:$G$3</definedName>
    <definedName name="Z_EB37BC58_7C8F_4B52_897D_04943C19F4A6_.wvu.FilterData" localSheetId="2">Calendrier!$B$4:$E$1099</definedName>
    <definedName name="Z_EB37BC58_7C8F_4B52_897D_04943C19F4A6_.wvu.FilterData" localSheetId="0">Planning!$B$6:$F$6</definedName>
    <definedName name="Z_EB37BC58_7C8F_4B52_897D_04943C19F4A6_.wvu.PrintTitles" localSheetId="0">Planning!$4:$6</definedName>
  </definedNames>
  <calcPr calcId="125725"/>
</workbook>
</file>

<file path=xl/calcChain.xml><?xml version="1.0" encoding="utf-8"?>
<calcChain xmlns="http://schemas.openxmlformats.org/spreadsheetml/2006/main">
  <c r="H4" i="3"/>
  <c r="H40"/>
  <c r="E1102"/>
  <c r="F1102" s="1"/>
  <c r="E1103"/>
  <c r="F1103" s="1"/>
  <c r="E1104"/>
  <c r="F1104" s="1"/>
  <c r="E1105"/>
  <c r="F1105" s="1"/>
  <c r="E1106"/>
  <c r="F1106" s="1"/>
  <c r="E1107"/>
  <c r="F1107" s="1"/>
  <c r="E1108"/>
  <c r="F1108" s="1"/>
  <c r="E1109"/>
  <c r="F1109" s="1"/>
  <c r="E1110"/>
  <c r="F1110" s="1"/>
  <c r="E1111"/>
  <c r="F1111" s="1"/>
  <c r="E1112"/>
  <c r="F1112" s="1"/>
  <c r="E1113"/>
  <c r="F1113" s="1"/>
  <c r="E1114"/>
  <c r="F1114" s="1"/>
  <c r="E1115"/>
  <c r="F1115" s="1"/>
  <c r="E1116"/>
  <c r="F1116" s="1"/>
  <c r="E1117"/>
  <c r="F1117" s="1"/>
  <c r="E1118"/>
  <c r="F1118" s="1"/>
  <c r="E1119"/>
  <c r="F1119" s="1"/>
  <c r="E1120"/>
  <c r="F1120" s="1"/>
  <c r="E1121"/>
  <c r="F1121" s="1"/>
  <c r="E1122"/>
  <c r="F1122" s="1"/>
  <c r="E1123"/>
  <c r="F1123" s="1"/>
  <c r="E1124"/>
  <c r="F1124" s="1"/>
  <c r="E1125"/>
  <c r="F1125" s="1"/>
  <c r="E1126"/>
  <c r="F1126" s="1"/>
  <c r="E1127"/>
  <c r="F1127" s="1"/>
  <c r="E1128"/>
  <c r="F1128" s="1"/>
  <c r="E1129"/>
  <c r="F1129" s="1"/>
  <c r="E1130"/>
  <c r="F1130" s="1"/>
  <c r="E1131"/>
  <c r="F1131" s="1"/>
  <c r="E1132"/>
  <c r="F1132" s="1"/>
  <c r="E1133"/>
  <c r="F1133" s="1"/>
  <c r="E1134"/>
  <c r="F1134" s="1"/>
  <c r="E1135"/>
  <c r="F1135" s="1"/>
  <c r="E1136"/>
  <c r="F1136" s="1"/>
  <c r="E1137"/>
  <c r="F1137" s="1"/>
  <c r="B1136"/>
  <c r="C1136"/>
  <c r="B1137"/>
  <c r="C1137"/>
  <c r="B1131"/>
  <c r="C1131"/>
  <c r="B1132"/>
  <c r="C1132"/>
  <c r="B1133"/>
  <c r="C1133"/>
  <c r="B1134"/>
  <c r="C1134"/>
  <c r="B1135"/>
  <c r="C1135"/>
  <c r="B1129"/>
  <c r="C1129"/>
  <c r="B1130"/>
  <c r="C1130"/>
  <c r="B1127"/>
  <c r="C1127"/>
  <c r="B1128"/>
  <c r="C1128"/>
  <c r="B1119"/>
  <c r="C1119" s="1"/>
  <c r="B1120"/>
  <c r="C1120" s="1"/>
  <c r="B1121"/>
  <c r="C1121" s="1"/>
  <c r="B1122"/>
  <c r="C1122" s="1"/>
  <c r="B1123"/>
  <c r="C1123" s="1"/>
  <c r="B1124"/>
  <c r="C1124" s="1"/>
  <c r="B1125"/>
  <c r="C1125" s="1"/>
  <c r="B1126"/>
  <c r="C1126" s="1"/>
  <c r="B1102"/>
  <c r="C1102"/>
  <c r="B1103"/>
  <c r="C1103"/>
  <c r="B1104"/>
  <c r="C1104"/>
  <c r="B1105"/>
  <c r="C1105"/>
  <c r="B1106"/>
  <c r="C1106"/>
  <c r="B1107"/>
  <c r="C1107"/>
  <c r="B1108"/>
  <c r="C1108"/>
  <c r="B1109"/>
  <c r="C1109"/>
  <c r="B1110"/>
  <c r="C1110"/>
  <c r="B1111"/>
  <c r="C1111"/>
  <c r="B1112"/>
  <c r="C1112"/>
  <c r="B1113"/>
  <c r="C1113"/>
  <c r="B1114"/>
  <c r="C1114"/>
  <c r="B1115"/>
  <c r="C1115"/>
  <c r="B1116"/>
  <c r="C1116"/>
  <c r="B1117"/>
  <c r="C1117"/>
  <c r="B1118"/>
  <c r="C1118"/>
  <c r="E1101"/>
  <c r="F1101"/>
  <c r="B1101"/>
  <c r="C1101"/>
  <c r="E1100"/>
  <c r="F1100"/>
  <c r="B1100"/>
  <c r="C1100"/>
  <c r="B3"/>
  <c r="H16" s="1"/>
  <c r="H5" l="1"/>
  <c r="H6" s="1"/>
  <c r="H7" s="1"/>
  <c r="H8" s="1"/>
  <c r="H9" s="1"/>
  <c r="H10" s="1"/>
  <c r="H11" s="1"/>
  <c r="H12" s="1"/>
  <c r="H13" s="1"/>
  <c r="H14" s="1"/>
  <c r="H15" s="1"/>
  <c r="C4" i="5"/>
  <c r="B6" s="1"/>
  <c r="G189" i="1" l="1"/>
  <c r="G176"/>
  <c r="G135"/>
  <c r="G177"/>
  <c r="G153"/>
  <c r="G178"/>
  <c r="G149"/>
  <c r="G151"/>
  <c r="G152"/>
  <c r="G158"/>
  <c r="G163"/>
  <c r="G171"/>
  <c r="A171" s="1"/>
  <c r="G173"/>
  <c r="G174"/>
  <c r="G162"/>
  <c r="G165"/>
  <c r="G148"/>
  <c r="G166"/>
  <c r="G170"/>
  <c r="G155"/>
  <c r="G167"/>
  <c r="G156"/>
  <c r="G175"/>
  <c r="G164"/>
  <c r="G150"/>
  <c r="G172"/>
  <c r="G141"/>
  <c r="A141" s="1"/>
  <c r="G139"/>
  <c r="G140"/>
  <c r="G181"/>
  <c r="G182"/>
  <c r="G183"/>
  <c r="G184"/>
  <c r="A184" s="1"/>
  <c r="G185"/>
  <c r="D20" i="2"/>
  <c r="D81"/>
  <c r="D54"/>
  <c r="D78"/>
  <c r="D85"/>
  <c r="D80"/>
  <c r="D79"/>
  <c r="D38"/>
  <c r="A170" i="1" l="1"/>
  <c r="A173"/>
  <c r="A149"/>
  <c r="A155"/>
  <c r="A153"/>
  <c r="A135"/>
  <c r="A181"/>
  <c r="A175"/>
  <c r="A185"/>
  <c r="A183"/>
  <c r="A140"/>
  <c r="A172"/>
  <c r="A182"/>
  <c r="A139"/>
  <c r="A164"/>
  <c r="A162"/>
  <c r="A158"/>
  <c r="A150"/>
  <c r="A167"/>
  <c r="A166"/>
  <c r="A178"/>
  <c r="A148"/>
  <c r="A163"/>
  <c r="A156"/>
  <c r="A165"/>
  <c r="A177"/>
  <c r="A152"/>
  <c r="A174"/>
  <c r="A151"/>
  <c r="A176"/>
  <c r="A189"/>
  <c r="D76" i="2"/>
  <c r="D48"/>
  <c r="G92" i="1"/>
  <c r="A92" s="1"/>
  <c r="G112" l="1"/>
  <c r="A112" s="1"/>
  <c r="G159"/>
  <c r="A159" s="1"/>
  <c r="G145" l="1"/>
  <c r="A145" s="1"/>
  <c r="G146"/>
  <c r="A146" s="1"/>
  <c r="G147"/>
  <c r="A147" s="1"/>
  <c r="G169"/>
  <c r="A169" s="1"/>
  <c r="M7" i="3" l="1"/>
  <c r="M16" l="1"/>
  <c r="M9" s="1"/>
  <c r="M15"/>
  <c r="M14"/>
  <c r="M13"/>
  <c r="M12"/>
  <c r="M11"/>
  <c r="M8"/>
  <c r="M5"/>
  <c r="M42"/>
  <c r="M32" s="1"/>
  <c r="M41"/>
  <c r="M40"/>
  <c r="M39"/>
  <c r="M38"/>
  <c r="M37"/>
  <c r="M34"/>
  <c r="M33"/>
  <c r="M31"/>
  <c r="B370"/>
  <c r="M17" l="1"/>
  <c r="M10" s="1"/>
  <c r="B369"/>
  <c r="E370"/>
  <c r="M43"/>
  <c r="M36" s="1"/>
  <c r="M6"/>
  <c r="M35"/>
  <c r="M28"/>
  <c r="M27"/>
  <c r="M26"/>
  <c r="M25"/>
  <c r="M24"/>
  <c r="M21"/>
  <c r="M20"/>
  <c r="M29"/>
  <c r="M30" s="1"/>
  <c r="M18"/>
  <c r="G161" i="1"/>
  <c r="A161" s="1"/>
  <c r="G110"/>
  <c r="A110" s="1"/>
  <c r="G111"/>
  <c r="A111" s="1"/>
  <c r="G60"/>
  <c r="A60" s="1"/>
  <c r="G142"/>
  <c r="A142" s="1"/>
  <c r="G168"/>
  <c r="A168" s="1"/>
  <c r="G9"/>
  <c r="A9" s="1"/>
  <c r="G107"/>
  <c r="A107" s="1"/>
  <c r="G33"/>
  <c r="A33" s="1"/>
  <c r="G180"/>
  <c r="A180" s="1"/>
  <c r="G179"/>
  <c r="A179" s="1"/>
  <c r="G13"/>
  <c r="A13" s="1"/>
  <c r="G77"/>
  <c r="A77" s="1"/>
  <c r="G91"/>
  <c r="A91" s="1"/>
  <c r="G19"/>
  <c r="A19" s="1"/>
  <c r="G101"/>
  <c r="A101" s="1"/>
  <c r="G143"/>
  <c r="A143" s="1"/>
  <c r="G86"/>
  <c r="A86" s="1"/>
  <c r="G12"/>
  <c r="A12" s="1"/>
  <c r="G157"/>
  <c r="A157" s="1"/>
  <c r="G154"/>
  <c r="A154" s="1"/>
  <c r="G64"/>
  <c r="A64" s="1"/>
  <c r="G31"/>
  <c r="A31" s="1"/>
  <c r="G68"/>
  <c r="A68" s="1"/>
  <c r="G69"/>
  <c r="A69" s="1"/>
  <c r="G32"/>
  <c r="A32" s="1"/>
  <c r="G87"/>
  <c r="A87" s="1"/>
  <c r="G88"/>
  <c r="A88" s="1"/>
  <c r="G11"/>
  <c r="A11" s="1"/>
  <c r="G7"/>
  <c r="G8"/>
  <c r="A8" s="1"/>
  <c r="G10"/>
  <c r="A10" s="1"/>
  <c r="G160"/>
  <c r="A160" s="1"/>
  <c r="G99"/>
  <c r="A99" s="1"/>
  <c r="G144"/>
  <c r="A144" s="1"/>
  <c r="G96"/>
  <c r="A96" s="1"/>
  <c r="G41"/>
  <c r="A41" s="1"/>
  <c r="G73"/>
  <c r="A73" s="1"/>
  <c r="G42"/>
  <c r="A42" s="1"/>
  <c r="G43"/>
  <c r="A43" s="1"/>
  <c r="G74"/>
  <c r="A74" s="1"/>
  <c r="G75"/>
  <c r="A75" s="1"/>
  <c r="G93"/>
  <c r="A93" s="1"/>
  <c r="G102"/>
  <c r="A102" s="1"/>
  <c r="G103"/>
  <c r="A103" s="1"/>
  <c r="G113"/>
  <c r="A113" s="1"/>
  <c r="G89"/>
  <c r="A89" s="1"/>
  <c r="G90"/>
  <c r="A90" s="1"/>
  <c r="G22"/>
  <c r="A22" s="1"/>
  <c r="G23"/>
  <c r="A23" s="1"/>
  <c r="G54"/>
  <c r="A54" s="1"/>
  <c r="G55"/>
  <c r="A55" s="1"/>
  <c r="G59"/>
  <c r="A59" s="1"/>
  <c r="G70"/>
  <c r="A70" s="1"/>
  <c r="G76"/>
  <c r="A76" s="1"/>
  <c r="G78"/>
  <c r="A78" s="1"/>
  <c r="G100"/>
  <c r="A100" s="1"/>
  <c r="G108"/>
  <c r="A108" s="1"/>
  <c r="G116"/>
  <c r="A116" s="1"/>
  <c r="G117"/>
  <c r="A117" s="1"/>
  <c r="G123"/>
  <c r="A123" s="1"/>
  <c r="G124"/>
  <c r="A124" s="1"/>
  <c r="G125"/>
  <c r="A125" s="1"/>
  <c r="G20"/>
  <c r="A20" s="1"/>
  <c r="G21"/>
  <c r="A21" s="1"/>
  <c r="G14"/>
  <c r="A14" s="1"/>
  <c r="G15"/>
  <c r="A15" s="1"/>
  <c r="G34"/>
  <c r="A34" s="1"/>
  <c r="G132"/>
  <c r="A132" s="1"/>
  <c r="G133"/>
  <c r="A133" s="1"/>
  <c r="G134"/>
  <c r="A134" s="1"/>
  <c r="G28"/>
  <c r="A28" s="1"/>
  <c r="G29"/>
  <c r="A29" s="1"/>
  <c r="G30"/>
  <c r="A30" s="1"/>
  <c r="G114"/>
  <c r="A114" s="1"/>
  <c r="G115"/>
  <c r="A115" s="1"/>
  <c r="G40"/>
  <c r="A40" s="1"/>
  <c r="G81"/>
  <c r="A81" s="1"/>
  <c r="G46"/>
  <c r="A46" s="1"/>
  <c r="G47"/>
  <c r="A47" s="1"/>
  <c r="G48"/>
  <c r="A48" s="1"/>
  <c r="G16"/>
  <c r="A16" s="1"/>
  <c r="G17"/>
  <c r="A17" s="1"/>
  <c r="G18"/>
  <c r="A18" s="1"/>
  <c r="G26"/>
  <c r="A26" s="1"/>
  <c r="G27"/>
  <c r="A27" s="1"/>
  <c r="G44"/>
  <c r="A44" s="1"/>
  <c r="G45"/>
  <c r="A45" s="1"/>
  <c r="G49"/>
  <c r="A49" s="1"/>
  <c r="G50"/>
  <c r="A50" s="1"/>
  <c r="G51"/>
  <c r="A51" s="1"/>
  <c r="G61"/>
  <c r="A61" s="1"/>
  <c r="G62"/>
  <c r="A62" s="1"/>
  <c r="G63"/>
  <c r="A63" s="1"/>
  <c r="G65"/>
  <c r="A65" s="1"/>
  <c r="G66"/>
  <c r="A66" s="1"/>
  <c r="G67"/>
  <c r="A67" s="1"/>
  <c r="G71"/>
  <c r="A71" s="1"/>
  <c r="G72"/>
  <c r="A72" s="1"/>
  <c r="G82"/>
  <c r="A82" s="1"/>
  <c r="G83"/>
  <c r="A83" s="1"/>
  <c r="G84"/>
  <c r="A84" s="1"/>
  <c r="G85"/>
  <c r="A85" s="1"/>
  <c r="G94"/>
  <c r="A94" s="1"/>
  <c r="G95"/>
  <c r="A95" s="1"/>
  <c r="G104"/>
  <c r="A104" s="1"/>
  <c r="G105"/>
  <c r="A105" s="1"/>
  <c r="G106"/>
  <c r="A106" s="1"/>
  <c r="G118"/>
  <c r="A118" s="1"/>
  <c r="G119"/>
  <c r="A119" s="1"/>
  <c r="G120"/>
  <c r="A120" s="1"/>
  <c r="G121"/>
  <c r="A121" s="1"/>
  <c r="G122"/>
  <c r="A122" s="1"/>
  <c r="G136"/>
  <c r="A136" s="1"/>
  <c r="G137"/>
  <c r="A137" s="1"/>
  <c r="G138"/>
  <c r="A138" s="1"/>
  <c r="G79"/>
  <c r="A79" s="1"/>
  <c r="G80"/>
  <c r="A80" s="1"/>
  <c r="G97"/>
  <c r="A97" s="1"/>
  <c r="G98"/>
  <c r="A98" s="1"/>
  <c r="G24"/>
  <c r="A24" s="1"/>
  <c r="G25"/>
  <c r="A25" s="1"/>
  <c r="G35"/>
  <c r="A35" s="1"/>
  <c r="G36"/>
  <c r="A36" s="1"/>
  <c r="G37"/>
  <c r="A37" s="1"/>
  <c r="G52"/>
  <c r="A52" s="1"/>
  <c r="G53"/>
  <c r="A53" s="1"/>
  <c r="G56"/>
  <c r="A56" s="1"/>
  <c r="G57"/>
  <c r="A57" s="1"/>
  <c r="G58"/>
  <c r="A58" s="1"/>
  <c r="G126"/>
  <c r="A126" s="1"/>
  <c r="G127"/>
  <c r="A127" s="1"/>
  <c r="G128"/>
  <c r="A128" s="1"/>
  <c r="G129"/>
  <c r="A129" s="1"/>
  <c r="G130"/>
  <c r="A130" s="1"/>
  <c r="G131"/>
  <c r="A131" s="1"/>
  <c r="G38"/>
  <c r="A38" s="1"/>
  <c r="G39"/>
  <c r="A39" s="1"/>
  <c r="G186"/>
  <c r="A186" s="1"/>
  <c r="G187"/>
  <c r="A187" s="1"/>
  <c r="G188"/>
  <c r="A188" s="1"/>
  <c r="G109"/>
  <c r="A109" s="1"/>
  <c r="B368" i="3" l="1"/>
  <c r="E369"/>
  <c r="M22"/>
  <c r="H138" i="1" s="1"/>
  <c r="M19" i="3"/>
  <c r="M23"/>
  <c r="H162" i="1" l="1"/>
  <c r="H151"/>
  <c r="H159"/>
  <c r="H155"/>
  <c r="H172"/>
  <c r="H25"/>
  <c r="H79"/>
  <c r="H189"/>
  <c r="H141"/>
  <c r="H181"/>
  <c r="H158"/>
  <c r="H145"/>
  <c r="H166"/>
  <c r="H135"/>
  <c r="H174"/>
  <c r="H156"/>
  <c r="H139"/>
  <c r="H177"/>
  <c r="H170"/>
  <c r="H169"/>
  <c r="H184"/>
  <c r="H178"/>
  <c r="H185"/>
  <c r="H187"/>
  <c r="H140"/>
  <c r="H167"/>
  <c r="H149"/>
  <c r="H150"/>
  <c r="H146"/>
  <c r="H92"/>
  <c r="H112"/>
  <c r="H129"/>
  <c r="H175"/>
  <c r="H164"/>
  <c r="H153"/>
  <c r="H173"/>
  <c r="H182"/>
  <c r="H147"/>
  <c r="H148"/>
  <c r="H56"/>
  <c r="H171"/>
  <c r="H183"/>
  <c r="H176"/>
  <c r="H163"/>
  <c r="H165"/>
  <c r="H152"/>
  <c r="B367" i="3"/>
  <c r="E368"/>
  <c r="H186" i="1"/>
  <c r="H128"/>
  <c r="H53"/>
  <c r="H24"/>
  <c r="H137"/>
  <c r="H39"/>
  <c r="H127"/>
  <c r="H52"/>
  <c r="H98"/>
  <c r="H136"/>
  <c r="H38"/>
  <c r="H126"/>
  <c r="H37"/>
  <c r="H97"/>
  <c r="H122"/>
  <c r="H131"/>
  <c r="H58"/>
  <c r="H36"/>
  <c r="H80"/>
  <c r="H121"/>
  <c r="H188"/>
  <c r="H130"/>
  <c r="H57"/>
  <c r="H35"/>
  <c r="H110"/>
  <c r="H111"/>
  <c r="H60"/>
  <c r="H161"/>
  <c r="H142"/>
  <c r="H168"/>
  <c r="H9"/>
  <c r="H107"/>
  <c r="H33"/>
  <c r="H180"/>
  <c r="H179"/>
  <c r="H13"/>
  <c r="H77"/>
  <c r="H91"/>
  <c r="H19"/>
  <c r="H101"/>
  <c r="H143"/>
  <c r="H86"/>
  <c r="H12"/>
  <c r="H157"/>
  <c r="H154"/>
  <c r="H64"/>
  <c r="H31"/>
  <c r="H68"/>
  <c r="H69"/>
  <c r="H32"/>
  <c r="H87"/>
  <c r="H88"/>
  <c r="H11"/>
  <c r="H7"/>
  <c r="H8"/>
  <c r="H10"/>
  <c r="H160"/>
  <c r="H99"/>
  <c r="H144"/>
  <c r="H96"/>
  <c r="H41"/>
  <c r="H73"/>
  <c r="H42"/>
  <c r="H43"/>
  <c r="H74"/>
  <c r="H75"/>
  <c r="H93"/>
  <c r="H102"/>
  <c r="H103"/>
  <c r="H113"/>
  <c r="H89"/>
  <c r="H90"/>
  <c r="H22"/>
  <c r="H23"/>
  <c r="H54"/>
  <c r="H55"/>
  <c r="H59"/>
  <c r="H70"/>
  <c r="H76"/>
  <c r="H78"/>
  <c r="H100"/>
  <c r="H108"/>
  <c r="H116"/>
  <c r="H117"/>
  <c r="H123"/>
  <c r="H124"/>
  <c r="H125"/>
  <c r="H20"/>
  <c r="H21"/>
  <c r="H14"/>
  <c r="H15"/>
  <c r="H34"/>
  <c r="H132"/>
  <c r="H133"/>
  <c r="H134"/>
  <c r="H28"/>
  <c r="H29"/>
  <c r="H30"/>
  <c r="H114"/>
  <c r="H115"/>
  <c r="H40"/>
  <c r="H81"/>
  <c r="H46"/>
  <c r="H47"/>
  <c r="H48"/>
  <c r="H16"/>
  <c r="H17"/>
  <c r="H18"/>
  <c r="H26"/>
  <c r="H27"/>
  <c r="H44"/>
  <c r="H45"/>
  <c r="H49"/>
  <c r="H50"/>
  <c r="H51"/>
  <c r="H61"/>
  <c r="H62"/>
  <c r="H63"/>
  <c r="H65"/>
  <c r="H66"/>
  <c r="H67"/>
  <c r="H71"/>
  <c r="H72"/>
  <c r="H82"/>
  <c r="H83"/>
  <c r="H84"/>
  <c r="H85"/>
  <c r="H94"/>
  <c r="H95"/>
  <c r="H104"/>
  <c r="H105"/>
  <c r="H106"/>
  <c r="H118"/>
  <c r="H119"/>
  <c r="H120"/>
  <c r="H109"/>
  <c r="A7"/>
  <c r="H17" i="3" l="1"/>
  <c r="N1" i="1"/>
  <c r="N4" s="1"/>
  <c r="H18" i="3"/>
  <c r="H19" s="1"/>
  <c r="H20" s="1"/>
  <c r="H21" s="1"/>
  <c r="H22" s="1"/>
  <c r="H23" s="1"/>
  <c r="H24" s="1"/>
  <c r="H25" s="1"/>
  <c r="H190" i="1"/>
  <c r="B366" i="3"/>
  <c r="E367"/>
  <c r="H26" l="1"/>
  <c r="H27" s="1"/>
  <c r="H28" s="1"/>
  <c r="H29" s="1"/>
  <c r="H30" s="1"/>
  <c r="H31" s="1"/>
  <c r="H32" s="1"/>
  <c r="H33" s="1"/>
  <c r="H34" s="1"/>
  <c r="H35" s="1"/>
  <c r="H36" s="1"/>
  <c r="H37" s="1"/>
  <c r="H38" s="1"/>
  <c r="H39" s="1"/>
  <c r="G1" i="1"/>
  <c r="N5"/>
  <c r="N6" s="1"/>
  <c r="N7" s="1"/>
  <c r="B365" i="3"/>
  <c r="E366"/>
  <c r="G51" i="2"/>
  <c r="G50"/>
  <c r="G31"/>
  <c r="G32"/>
  <c r="G21"/>
  <c r="G60"/>
  <c r="G66"/>
  <c r="G54"/>
  <c r="G22"/>
  <c r="G85"/>
  <c r="G86"/>
  <c r="G67"/>
  <c r="G23"/>
  <c r="G68"/>
  <c r="G49"/>
  <c r="G12"/>
  <c r="G20"/>
  <c r="G83"/>
  <c r="G65"/>
  <c r="G47"/>
  <c r="G29"/>
  <c r="G39"/>
  <c r="G84"/>
  <c r="G19"/>
  <c r="G82"/>
  <c r="G64"/>
  <c r="G46"/>
  <c r="G28"/>
  <c r="G45"/>
  <c r="G42"/>
  <c r="G78"/>
  <c r="G17"/>
  <c r="G80"/>
  <c r="G62"/>
  <c r="G44"/>
  <c r="G26"/>
  <c r="G27"/>
  <c r="G69"/>
  <c r="G16"/>
  <c r="G79"/>
  <c r="G61"/>
  <c r="G43"/>
  <c r="G25"/>
  <c r="G30"/>
  <c r="G63"/>
  <c r="G14"/>
  <c r="G77"/>
  <c r="G59"/>
  <c r="G41"/>
  <c r="G24"/>
  <c r="G57"/>
  <c r="G13"/>
  <c r="G76"/>
  <c r="G58"/>
  <c r="G40"/>
  <c r="G18"/>
  <c r="G15"/>
  <c r="G48"/>
  <c r="G11"/>
  <c r="G74"/>
  <c r="G56"/>
  <c r="G38"/>
  <c r="G9"/>
  <c r="G36"/>
  <c r="G10"/>
  <c r="G73"/>
  <c r="G55"/>
  <c r="G37"/>
  <c r="G87"/>
  <c r="G81"/>
  <c r="G33"/>
  <c r="G71"/>
  <c r="G53"/>
  <c r="G35"/>
  <c r="G72"/>
  <c r="G8"/>
  <c r="G70"/>
  <c r="G52"/>
  <c r="G34"/>
  <c r="G75"/>
  <c r="G98"/>
  <c r="E98"/>
  <c r="F98" s="1"/>
  <c r="G7"/>
  <c r="M5" i="1"/>
  <c r="I4" s="1"/>
  <c r="D3" i="2"/>
  <c r="G6"/>
  <c r="B364" i="3" l="1"/>
  <c r="E365"/>
  <c r="O5" i="1"/>
  <c r="L5"/>
  <c r="K5" s="1"/>
  <c r="P5" l="1"/>
  <c r="P6" s="1"/>
  <c r="J5"/>
  <c r="I5" s="1"/>
  <c r="B363" i="3"/>
  <c r="E364"/>
  <c r="Q5" i="1" l="1"/>
  <c r="R5" s="1"/>
  <c r="S5" s="1"/>
  <c r="T5" s="1"/>
  <c r="U5" s="1"/>
  <c r="V5" s="1"/>
  <c r="W5" s="1"/>
  <c r="X5" s="1"/>
  <c r="Y5" s="1"/>
  <c r="Z5" s="1"/>
  <c r="AA5" s="1"/>
  <c r="AB5" s="1"/>
  <c r="AC5" s="1"/>
  <c r="AD5" s="1"/>
  <c r="AE5" s="1"/>
  <c r="AF5" s="1"/>
  <c r="AG5" s="1"/>
  <c r="AH5" s="1"/>
  <c r="AI5" s="1"/>
  <c r="AJ5" s="1"/>
  <c r="AK5" s="1"/>
  <c r="AL5" s="1"/>
  <c r="AM5" s="1"/>
  <c r="AN5" s="1"/>
  <c r="AO5" s="1"/>
  <c r="AP5" s="1"/>
  <c r="AQ5" s="1"/>
  <c r="AR5" s="1"/>
  <c r="AS5" s="1"/>
  <c r="B362" i="3"/>
  <c r="E363"/>
  <c r="AS4" i="1" l="1"/>
  <c r="AT5"/>
  <c r="AU5" s="1"/>
  <c r="AV5" s="1"/>
  <c r="AW5" s="1"/>
  <c r="B361" i="3"/>
  <c r="E362"/>
  <c r="B360" l="1"/>
  <c r="E361"/>
  <c r="B359" l="1"/>
  <c r="E360"/>
  <c r="B358" l="1"/>
  <c r="E359"/>
  <c r="B357" l="1"/>
  <c r="E358"/>
  <c r="B356" l="1"/>
  <c r="E357"/>
  <c r="B355" l="1"/>
  <c r="E356"/>
  <c r="B354" l="1"/>
  <c r="E355"/>
  <c r="B353" l="1"/>
  <c r="E354"/>
  <c r="B352" l="1"/>
  <c r="E353"/>
  <c r="B351" l="1"/>
  <c r="E352"/>
  <c r="B350" l="1"/>
  <c r="E351"/>
  <c r="B349" l="1"/>
  <c r="E350"/>
  <c r="B348" l="1"/>
  <c r="E349"/>
  <c r="B347" l="1"/>
  <c r="E348"/>
  <c r="B346" l="1"/>
  <c r="E347"/>
  <c r="B345" l="1"/>
  <c r="E346"/>
  <c r="B344" l="1"/>
  <c r="E345"/>
  <c r="B343" l="1"/>
  <c r="E344"/>
  <c r="B342" l="1"/>
  <c r="E343"/>
  <c r="B341" l="1"/>
  <c r="E342"/>
  <c r="B340" l="1"/>
  <c r="E341"/>
  <c r="B339" l="1"/>
  <c r="E340"/>
  <c r="B338" l="1"/>
  <c r="E339"/>
  <c r="B337" l="1"/>
  <c r="E338"/>
  <c r="B336" l="1"/>
  <c r="E337"/>
  <c r="B335" l="1"/>
  <c r="E336"/>
  <c r="B334" l="1"/>
  <c r="E335"/>
  <c r="B333" l="1"/>
  <c r="E334"/>
  <c r="B332" l="1"/>
  <c r="E333"/>
  <c r="B331" l="1"/>
  <c r="E332"/>
  <c r="B330" l="1"/>
  <c r="E331"/>
  <c r="B329" l="1"/>
  <c r="E330"/>
  <c r="B328" l="1"/>
  <c r="E329"/>
  <c r="B327" l="1"/>
  <c r="E328"/>
  <c r="B326" l="1"/>
  <c r="E327"/>
  <c r="B325" l="1"/>
  <c r="E326"/>
  <c r="B324" l="1"/>
  <c r="E325"/>
  <c r="B323" l="1"/>
  <c r="E324"/>
  <c r="B322" l="1"/>
  <c r="E323"/>
  <c r="B321" l="1"/>
  <c r="E322"/>
  <c r="B320" l="1"/>
  <c r="E321"/>
  <c r="B319" l="1"/>
  <c r="E320"/>
  <c r="B318" l="1"/>
  <c r="E319"/>
  <c r="B317" l="1"/>
  <c r="E318"/>
  <c r="B316" l="1"/>
  <c r="E317"/>
  <c r="B315" l="1"/>
  <c r="E316"/>
  <c r="B314" l="1"/>
  <c r="E315"/>
  <c r="B313" l="1"/>
  <c r="E314"/>
  <c r="B312" l="1"/>
  <c r="E313"/>
  <c r="B311" l="1"/>
  <c r="E312"/>
  <c r="B310" l="1"/>
  <c r="E311"/>
  <c r="B309" l="1"/>
  <c r="E310"/>
  <c r="B308" l="1"/>
  <c r="E309"/>
  <c r="B307" l="1"/>
  <c r="E308"/>
  <c r="B306" l="1"/>
  <c r="E307"/>
  <c r="B305" l="1"/>
  <c r="E306"/>
  <c r="B304" l="1"/>
  <c r="E305"/>
  <c r="B303" l="1"/>
  <c r="E304"/>
  <c r="B302" l="1"/>
  <c r="E303"/>
  <c r="B301" l="1"/>
  <c r="E302"/>
  <c r="B300" l="1"/>
  <c r="E301"/>
  <c r="B299" l="1"/>
  <c r="E300"/>
  <c r="B298" l="1"/>
  <c r="E299"/>
  <c r="B297" l="1"/>
  <c r="E298"/>
  <c r="B296" l="1"/>
  <c r="E297"/>
  <c r="B295" l="1"/>
  <c r="E296"/>
  <c r="B294" l="1"/>
  <c r="E295"/>
  <c r="B293" l="1"/>
  <c r="E294"/>
  <c r="B292" l="1"/>
  <c r="E293"/>
  <c r="B291" l="1"/>
  <c r="E292"/>
  <c r="B290" l="1"/>
  <c r="E291"/>
  <c r="B289" l="1"/>
  <c r="E290"/>
  <c r="B288" l="1"/>
  <c r="E289"/>
  <c r="B287" l="1"/>
  <c r="E288"/>
  <c r="B286" l="1"/>
  <c r="E287"/>
  <c r="B285" l="1"/>
  <c r="E286"/>
  <c r="B284" l="1"/>
  <c r="E285"/>
  <c r="B283" l="1"/>
  <c r="E284"/>
  <c r="B282" l="1"/>
  <c r="E283"/>
  <c r="B281" l="1"/>
  <c r="E282"/>
  <c r="B280" l="1"/>
  <c r="E281"/>
  <c r="B279" l="1"/>
  <c r="E280"/>
  <c r="B278" l="1"/>
  <c r="E279"/>
  <c r="B277" l="1"/>
  <c r="E278"/>
  <c r="B276" l="1"/>
  <c r="E277"/>
  <c r="B275" l="1"/>
  <c r="E276"/>
  <c r="B274" l="1"/>
  <c r="E275"/>
  <c r="B273" l="1"/>
  <c r="E274"/>
  <c r="B272" l="1"/>
  <c r="E273"/>
  <c r="B271" l="1"/>
  <c r="E272"/>
  <c r="B270" l="1"/>
  <c r="E271"/>
  <c r="B269" l="1"/>
  <c r="E270"/>
  <c r="B268" l="1"/>
  <c r="E269"/>
  <c r="B267" l="1"/>
  <c r="E268"/>
  <c r="B266" l="1"/>
  <c r="E267"/>
  <c r="B265" l="1"/>
  <c r="E266"/>
  <c r="B264" l="1"/>
  <c r="E265"/>
  <c r="B263" l="1"/>
  <c r="E264"/>
  <c r="B262" l="1"/>
  <c r="E263"/>
  <c r="B261" l="1"/>
  <c r="E262"/>
  <c r="B260" l="1"/>
  <c r="E261"/>
  <c r="B259" l="1"/>
  <c r="E260"/>
  <c r="B258" l="1"/>
  <c r="E259"/>
  <c r="B257" l="1"/>
  <c r="E258"/>
  <c r="B256" l="1"/>
  <c r="E257"/>
  <c r="B255" l="1"/>
  <c r="E256"/>
  <c r="B254" l="1"/>
  <c r="E255"/>
  <c r="B253" l="1"/>
  <c r="E254"/>
  <c r="B252" l="1"/>
  <c r="E253"/>
  <c r="B251" l="1"/>
  <c r="E252"/>
  <c r="B250" l="1"/>
  <c r="E251"/>
  <c r="B249" l="1"/>
  <c r="E250"/>
  <c r="B248" l="1"/>
  <c r="E249"/>
  <c r="B247" l="1"/>
  <c r="E248"/>
  <c r="B246" l="1"/>
  <c r="E247"/>
  <c r="B245" l="1"/>
  <c r="E246"/>
  <c r="B244" l="1"/>
  <c r="E245"/>
  <c r="B243" l="1"/>
  <c r="E244"/>
  <c r="B242" l="1"/>
  <c r="E243"/>
  <c r="B241" l="1"/>
  <c r="E242"/>
  <c r="B240" l="1"/>
  <c r="E241"/>
  <c r="B239" l="1"/>
  <c r="E240"/>
  <c r="B238" l="1"/>
  <c r="E239"/>
  <c r="B237" l="1"/>
  <c r="E238"/>
  <c r="B236" l="1"/>
  <c r="E237"/>
  <c r="B235" l="1"/>
  <c r="E236"/>
  <c r="B234" l="1"/>
  <c r="E235"/>
  <c r="B233" l="1"/>
  <c r="E234"/>
  <c r="B232" l="1"/>
  <c r="E233"/>
  <c r="B231" l="1"/>
  <c r="E232"/>
  <c r="B230" l="1"/>
  <c r="E231"/>
  <c r="B229" l="1"/>
  <c r="E230"/>
  <c r="B228" l="1"/>
  <c r="E229"/>
  <c r="B227" l="1"/>
  <c r="E228"/>
  <c r="B226" l="1"/>
  <c r="E227"/>
  <c r="B225" l="1"/>
  <c r="E226"/>
  <c r="B224" l="1"/>
  <c r="E225"/>
  <c r="B223" l="1"/>
  <c r="E224"/>
  <c r="B222" l="1"/>
  <c r="E223"/>
  <c r="B221" l="1"/>
  <c r="E222"/>
  <c r="B220" l="1"/>
  <c r="E221"/>
  <c r="B219" l="1"/>
  <c r="E220"/>
  <c r="B218" l="1"/>
  <c r="E219"/>
  <c r="B217" l="1"/>
  <c r="E218"/>
  <c r="B216" l="1"/>
  <c r="E217"/>
  <c r="B215" l="1"/>
  <c r="E216"/>
  <c r="B214" l="1"/>
  <c r="E215"/>
  <c r="B213" l="1"/>
  <c r="E214"/>
  <c r="B212" l="1"/>
  <c r="E213"/>
  <c r="B211" l="1"/>
  <c r="E212"/>
  <c r="B210" l="1"/>
  <c r="E211"/>
  <c r="B209" l="1"/>
  <c r="E210"/>
  <c r="B208" l="1"/>
  <c r="E209"/>
  <c r="B207" l="1"/>
  <c r="E208"/>
  <c r="B206" l="1"/>
  <c r="E207"/>
  <c r="B205" l="1"/>
  <c r="E206"/>
  <c r="B204" l="1"/>
  <c r="E205"/>
  <c r="B203" l="1"/>
  <c r="E204"/>
  <c r="B202" l="1"/>
  <c r="E203"/>
  <c r="B201" l="1"/>
  <c r="E202"/>
  <c r="B200" l="1"/>
  <c r="E201"/>
  <c r="B199" l="1"/>
  <c r="E200"/>
  <c r="B198" l="1"/>
  <c r="E199"/>
  <c r="B197" l="1"/>
  <c r="E198"/>
  <c r="B196" l="1"/>
  <c r="E197"/>
  <c r="B195" l="1"/>
  <c r="E196"/>
  <c r="B194" l="1"/>
  <c r="E195"/>
  <c r="B193" l="1"/>
  <c r="E194"/>
  <c r="B192" l="1"/>
  <c r="E193"/>
  <c r="B191" l="1"/>
  <c r="E192"/>
  <c r="B190" l="1"/>
  <c r="E191"/>
  <c r="B189" l="1"/>
  <c r="E190"/>
  <c r="B188" l="1"/>
  <c r="E189"/>
  <c r="B187" l="1"/>
  <c r="E188"/>
  <c r="D188"/>
  <c r="F188" s="1"/>
  <c r="B186" l="1"/>
  <c r="E187"/>
  <c r="D187" s="1"/>
  <c r="F187" s="1"/>
  <c r="D189"/>
  <c r="F189" s="1"/>
  <c r="B185" l="1"/>
  <c r="E186"/>
  <c r="D186" s="1"/>
  <c r="F186" s="1"/>
  <c r="D190"/>
  <c r="F190" s="1"/>
  <c r="B184" l="1"/>
  <c r="E185"/>
  <c r="D185" s="1"/>
  <c r="F185" s="1"/>
  <c r="D191"/>
  <c r="F191" s="1"/>
  <c r="B183" l="1"/>
  <c r="E184"/>
  <c r="D184" s="1"/>
  <c r="F184" s="1"/>
  <c r="D192"/>
  <c r="F192" s="1"/>
  <c r="B182" l="1"/>
  <c r="E183"/>
  <c r="D183" s="1"/>
  <c r="F183" s="1"/>
  <c r="D193"/>
  <c r="F193" s="1"/>
  <c r="B181" l="1"/>
  <c r="E182"/>
  <c r="D182" s="1"/>
  <c r="F182" s="1"/>
  <c r="D194"/>
  <c r="F194" s="1"/>
  <c r="B180" l="1"/>
  <c r="E181"/>
  <c r="D181" s="1"/>
  <c r="F181" s="1"/>
  <c r="D195"/>
  <c r="F195" s="1"/>
  <c r="B179" l="1"/>
  <c r="E180"/>
  <c r="D180" s="1"/>
  <c r="F180" s="1"/>
  <c r="D196"/>
  <c r="F196" s="1"/>
  <c r="B178" l="1"/>
  <c r="E179"/>
  <c r="D179" s="1"/>
  <c r="F179" s="1"/>
  <c r="D197"/>
  <c r="F197" s="1"/>
  <c r="B177" l="1"/>
  <c r="E178"/>
  <c r="D178" s="1"/>
  <c r="F178" s="1"/>
  <c r="D198"/>
  <c r="F198" s="1"/>
  <c r="B176" l="1"/>
  <c r="E177"/>
  <c r="D177" s="1"/>
  <c r="F177" s="1"/>
  <c r="D199"/>
  <c r="F199" s="1"/>
  <c r="B175" l="1"/>
  <c r="E176"/>
  <c r="D176" s="1"/>
  <c r="F176" s="1"/>
  <c r="D200"/>
  <c r="F200" s="1"/>
  <c r="B174" l="1"/>
  <c r="E175"/>
  <c r="D175" s="1"/>
  <c r="F175" s="1"/>
  <c r="D201"/>
  <c r="F201" s="1"/>
  <c r="B173" l="1"/>
  <c r="E174"/>
  <c r="D174" s="1"/>
  <c r="F174" s="1"/>
  <c r="D202"/>
  <c r="F202" s="1"/>
  <c r="B172" l="1"/>
  <c r="E173"/>
  <c r="D173" s="1"/>
  <c r="F173" s="1"/>
  <c r="D203"/>
  <c r="F203" s="1"/>
  <c r="B171" l="1"/>
  <c r="E172"/>
  <c r="D172" s="1"/>
  <c r="F172" s="1"/>
  <c r="D204"/>
  <c r="F204" s="1"/>
  <c r="B170" l="1"/>
  <c r="E171"/>
  <c r="D171" s="1"/>
  <c r="F171" s="1"/>
  <c r="D205"/>
  <c r="F205" s="1"/>
  <c r="B169" l="1"/>
  <c r="E170"/>
  <c r="D170" s="1"/>
  <c r="F170" s="1"/>
  <c r="D206"/>
  <c r="F206" s="1"/>
  <c r="B168" l="1"/>
  <c r="E169"/>
  <c r="D169" s="1"/>
  <c r="F169" s="1"/>
  <c r="D207"/>
  <c r="F207" s="1"/>
  <c r="B167" l="1"/>
  <c r="E168"/>
  <c r="D168" s="1"/>
  <c r="F168" s="1"/>
  <c r="D208"/>
  <c r="F208" s="1"/>
  <c r="B166" l="1"/>
  <c r="E167"/>
  <c r="D167" s="1"/>
  <c r="F167" s="1"/>
  <c r="D209"/>
  <c r="F209" s="1"/>
  <c r="B165" l="1"/>
  <c r="E166"/>
  <c r="D166" s="1"/>
  <c r="F166" s="1"/>
  <c r="D210"/>
  <c r="F210" s="1"/>
  <c r="B164" l="1"/>
  <c r="E165"/>
  <c r="D165" s="1"/>
  <c r="F165" s="1"/>
  <c r="D211"/>
  <c r="F211" s="1"/>
  <c r="B163" l="1"/>
  <c r="E164"/>
  <c r="D164" s="1"/>
  <c r="F164" s="1"/>
  <c r="D212"/>
  <c r="F212" s="1"/>
  <c r="B162" l="1"/>
  <c r="E163"/>
  <c r="D163" s="1"/>
  <c r="F163" s="1"/>
  <c r="D213"/>
  <c r="F213" s="1"/>
  <c r="B161" l="1"/>
  <c r="E162"/>
  <c r="D162" s="1"/>
  <c r="F162" s="1"/>
  <c r="D214"/>
  <c r="F214" s="1"/>
  <c r="B160" l="1"/>
  <c r="E161"/>
  <c r="D161" s="1"/>
  <c r="F161" s="1"/>
  <c r="D215"/>
  <c r="F215" s="1"/>
  <c r="B159" l="1"/>
  <c r="E160"/>
  <c r="D160" s="1"/>
  <c r="F160" s="1"/>
  <c r="D216"/>
  <c r="F216" s="1"/>
  <c r="B158" l="1"/>
  <c r="E159"/>
  <c r="D159" s="1"/>
  <c r="F159" s="1"/>
  <c r="D217"/>
  <c r="F217" s="1"/>
  <c r="B157" l="1"/>
  <c r="E158"/>
  <c r="D158" s="1"/>
  <c r="F158" s="1"/>
  <c r="D218"/>
  <c r="F218" s="1"/>
  <c r="B156" l="1"/>
  <c r="E157"/>
  <c r="D157" s="1"/>
  <c r="F157" s="1"/>
  <c r="D219"/>
  <c r="F219" s="1"/>
  <c r="B155" l="1"/>
  <c r="E156"/>
  <c r="D156" s="1"/>
  <c r="F156" s="1"/>
  <c r="D220"/>
  <c r="F220" s="1"/>
  <c r="B154" l="1"/>
  <c r="E155"/>
  <c r="D155" s="1"/>
  <c r="F155" s="1"/>
  <c r="D221"/>
  <c r="F221" s="1"/>
  <c r="B153" l="1"/>
  <c r="E154"/>
  <c r="D154" s="1"/>
  <c r="F154" s="1"/>
  <c r="D222"/>
  <c r="F222" s="1"/>
  <c r="B152" l="1"/>
  <c r="E153"/>
  <c r="D153" s="1"/>
  <c r="F153" s="1"/>
  <c r="D223"/>
  <c r="F223" s="1"/>
  <c r="B151" l="1"/>
  <c r="E152"/>
  <c r="D152" s="1"/>
  <c r="F152" s="1"/>
  <c r="D224"/>
  <c r="F224" s="1"/>
  <c r="B150" l="1"/>
  <c r="E151"/>
  <c r="D151" s="1"/>
  <c r="F151" s="1"/>
  <c r="D225"/>
  <c r="F225" s="1"/>
  <c r="B149" l="1"/>
  <c r="E150"/>
  <c r="D150" s="1"/>
  <c r="F150" s="1"/>
  <c r="D226"/>
  <c r="F226" s="1"/>
  <c r="B148" l="1"/>
  <c r="E149"/>
  <c r="D149" s="1"/>
  <c r="F149" s="1"/>
  <c r="D227"/>
  <c r="F227" s="1"/>
  <c r="B147" l="1"/>
  <c r="E148"/>
  <c r="D148" s="1"/>
  <c r="F148" s="1"/>
  <c r="D228"/>
  <c r="F228" s="1"/>
  <c r="B146" l="1"/>
  <c r="E147"/>
  <c r="D147" s="1"/>
  <c r="F147" s="1"/>
  <c r="D229"/>
  <c r="F229" s="1"/>
  <c r="B145" l="1"/>
  <c r="E146"/>
  <c r="D146" s="1"/>
  <c r="F146" s="1"/>
  <c r="D230"/>
  <c r="F230" s="1"/>
  <c r="B144" l="1"/>
  <c r="E145"/>
  <c r="D145" s="1"/>
  <c r="F145" s="1"/>
  <c r="D231"/>
  <c r="F231" s="1"/>
  <c r="B143" l="1"/>
  <c r="E144"/>
  <c r="D144" s="1"/>
  <c r="F144" s="1"/>
  <c r="D232"/>
  <c r="F232" s="1"/>
  <c r="B142" l="1"/>
  <c r="E143"/>
  <c r="D143" s="1"/>
  <c r="F143" s="1"/>
  <c r="D233"/>
  <c r="F233" s="1"/>
  <c r="B141" l="1"/>
  <c r="E142"/>
  <c r="D142" s="1"/>
  <c r="F142" s="1"/>
  <c r="D234"/>
  <c r="F234" s="1"/>
  <c r="B140" l="1"/>
  <c r="E141"/>
  <c r="D141" s="1"/>
  <c r="F141" s="1"/>
  <c r="D235"/>
  <c r="F235" s="1"/>
  <c r="B139" l="1"/>
  <c r="E140"/>
  <c r="D140" s="1"/>
  <c r="F140" s="1"/>
  <c r="D236"/>
  <c r="F236" s="1"/>
  <c r="B138" l="1"/>
  <c r="E139"/>
  <c r="D139" s="1"/>
  <c r="F139" s="1"/>
  <c r="D237"/>
  <c r="F237" s="1"/>
  <c r="B137" l="1"/>
  <c r="E138"/>
  <c r="D138" s="1"/>
  <c r="F138" s="1"/>
  <c r="D238"/>
  <c r="F238" s="1"/>
  <c r="B136" l="1"/>
  <c r="E137"/>
  <c r="D137" s="1"/>
  <c r="F137" s="1"/>
  <c r="D239"/>
  <c r="F239" s="1"/>
  <c r="B135" l="1"/>
  <c r="E136"/>
  <c r="D136" s="1"/>
  <c r="F136" s="1"/>
  <c r="D240"/>
  <c r="F240" s="1"/>
  <c r="B134" l="1"/>
  <c r="E135"/>
  <c r="D135" s="1"/>
  <c r="F135" s="1"/>
  <c r="D241"/>
  <c r="F241" s="1"/>
  <c r="B133" l="1"/>
  <c r="E134"/>
  <c r="D134" s="1"/>
  <c r="F134" s="1"/>
  <c r="D242"/>
  <c r="F242" s="1"/>
  <c r="B132" l="1"/>
  <c r="E133"/>
  <c r="D133" s="1"/>
  <c r="F133" s="1"/>
  <c r="D243"/>
  <c r="F243" s="1"/>
  <c r="B131" l="1"/>
  <c r="E132"/>
  <c r="D132" s="1"/>
  <c r="F132" s="1"/>
  <c r="D244"/>
  <c r="F244" s="1"/>
  <c r="B130" l="1"/>
  <c r="E131"/>
  <c r="D131" s="1"/>
  <c r="F131" s="1"/>
  <c r="D245"/>
  <c r="F245" s="1"/>
  <c r="B129" l="1"/>
  <c r="E130"/>
  <c r="D130" s="1"/>
  <c r="F130" s="1"/>
  <c r="D246"/>
  <c r="F246" s="1"/>
  <c r="B128" l="1"/>
  <c r="E129"/>
  <c r="D129" s="1"/>
  <c r="F129" s="1"/>
  <c r="D247"/>
  <c r="F247" s="1"/>
  <c r="B127" l="1"/>
  <c r="E128"/>
  <c r="D128" s="1"/>
  <c r="F128" s="1"/>
  <c r="D248"/>
  <c r="F248" s="1"/>
  <c r="B126" l="1"/>
  <c r="E127"/>
  <c r="D127" s="1"/>
  <c r="F127" s="1"/>
  <c r="D249"/>
  <c r="F249" s="1"/>
  <c r="B125" l="1"/>
  <c r="E126"/>
  <c r="D126" s="1"/>
  <c r="F126" s="1"/>
  <c r="C368"/>
  <c r="B124" l="1"/>
  <c r="E125"/>
  <c r="D125" s="1"/>
  <c r="F125" s="1"/>
  <c r="C369"/>
  <c r="D368"/>
  <c r="F368" s="1"/>
  <c r="B123" l="1"/>
  <c r="E124"/>
  <c r="D124" s="1"/>
  <c r="F124" s="1"/>
  <c r="C370"/>
  <c r="D369"/>
  <c r="F369" s="1"/>
  <c r="B122" l="1"/>
  <c r="E123"/>
  <c r="D123" s="1"/>
  <c r="F123" s="1"/>
  <c r="B371"/>
  <c r="D370"/>
  <c r="F370" s="1"/>
  <c r="C371" l="1"/>
  <c r="E371"/>
  <c r="B121"/>
  <c r="E122"/>
  <c r="D122" s="1"/>
  <c r="F122" s="1"/>
  <c r="B372"/>
  <c r="D371"/>
  <c r="F371" s="1"/>
  <c r="C372" l="1"/>
  <c r="E372"/>
  <c r="B120"/>
  <c r="E121"/>
  <c r="D121" s="1"/>
  <c r="F121" s="1"/>
  <c r="B373"/>
  <c r="D372"/>
  <c r="F372" s="1"/>
  <c r="C373" l="1"/>
  <c r="E373"/>
  <c r="B119"/>
  <c r="E120"/>
  <c r="D120" s="1"/>
  <c r="F120" s="1"/>
  <c r="B374"/>
  <c r="D373"/>
  <c r="F373" s="1"/>
  <c r="C374" l="1"/>
  <c r="E374"/>
  <c r="B118"/>
  <c r="E119"/>
  <c r="D119" s="1"/>
  <c r="F119" s="1"/>
  <c r="B375"/>
  <c r="D374"/>
  <c r="F374" s="1"/>
  <c r="C375" l="1"/>
  <c r="E375"/>
  <c r="B117"/>
  <c r="E118"/>
  <c r="D118" s="1"/>
  <c r="F118" s="1"/>
  <c r="B376"/>
  <c r="D375"/>
  <c r="F375" s="1"/>
  <c r="C376" l="1"/>
  <c r="E376"/>
  <c r="B116"/>
  <c r="E117"/>
  <c r="D117" s="1"/>
  <c r="F117" s="1"/>
  <c r="B377"/>
  <c r="D376"/>
  <c r="F376" s="1"/>
  <c r="C377" l="1"/>
  <c r="E377"/>
  <c r="B115"/>
  <c r="E116"/>
  <c r="D116" s="1"/>
  <c r="F116" s="1"/>
  <c r="B378"/>
  <c r="D377"/>
  <c r="F377" s="1"/>
  <c r="C378" l="1"/>
  <c r="E378"/>
  <c r="B114"/>
  <c r="E115"/>
  <c r="D115" s="1"/>
  <c r="F115" s="1"/>
  <c r="B379"/>
  <c r="D378"/>
  <c r="F378" s="1"/>
  <c r="C379" l="1"/>
  <c r="E379"/>
  <c r="B113"/>
  <c r="E114"/>
  <c r="D114" s="1"/>
  <c r="F114" s="1"/>
  <c r="B380"/>
  <c r="D379"/>
  <c r="F379" s="1"/>
  <c r="C380" l="1"/>
  <c r="E380"/>
  <c r="B112"/>
  <c r="E113"/>
  <c r="D113" s="1"/>
  <c r="F113" s="1"/>
  <c r="B381"/>
  <c r="D380"/>
  <c r="F380" s="1"/>
  <c r="C381" l="1"/>
  <c r="E381"/>
  <c r="B111"/>
  <c r="E112"/>
  <c r="D112" s="1"/>
  <c r="F112" s="1"/>
  <c r="B382"/>
  <c r="D381"/>
  <c r="F381" s="1"/>
  <c r="C382" l="1"/>
  <c r="E382"/>
  <c r="B110"/>
  <c r="E111"/>
  <c r="D111" s="1"/>
  <c r="F111" s="1"/>
  <c r="B383"/>
  <c r="D382"/>
  <c r="F382" s="1"/>
  <c r="C383" l="1"/>
  <c r="E383"/>
  <c r="B109"/>
  <c r="E110"/>
  <c r="D110" s="1"/>
  <c r="F110" s="1"/>
  <c r="B384"/>
  <c r="D383"/>
  <c r="F383" s="1"/>
  <c r="C384" l="1"/>
  <c r="E384"/>
  <c r="B108"/>
  <c r="E109"/>
  <c r="D109" s="1"/>
  <c r="F109" s="1"/>
  <c r="B385"/>
  <c r="D384"/>
  <c r="F384" s="1"/>
  <c r="C385" l="1"/>
  <c r="E385"/>
  <c r="B107"/>
  <c r="E108"/>
  <c r="D108" s="1"/>
  <c r="F108" s="1"/>
  <c r="B386"/>
  <c r="D385"/>
  <c r="F385" s="1"/>
  <c r="C386" l="1"/>
  <c r="E386"/>
  <c r="B106"/>
  <c r="E107"/>
  <c r="D107" s="1"/>
  <c r="F107" s="1"/>
  <c r="B387"/>
  <c r="D386"/>
  <c r="F386" s="1"/>
  <c r="C387" l="1"/>
  <c r="E387"/>
  <c r="B105"/>
  <c r="E106"/>
  <c r="D106" s="1"/>
  <c r="F106" s="1"/>
  <c r="B388"/>
  <c r="D387"/>
  <c r="F387" s="1"/>
  <c r="C388" l="1"/>
  <c r="E388"/>
  <c r="B104"/>
  <c r="E105"/>
  <c r="D105" s="1"/>
  <c r="F105" s="1"/>
  <c r="B389"/>
  <c r="D388"/>
  <c r="F388" s="1"/>
  <c r="C389" l="1"/>
  <c r="E389"/>
  <c r="B103"/>
  <c r="E104"/>
  <c r="D104" s="1"/>
  <c r="F104" s="1"/>
  <c r="B390"/>
  <c r="D389"/>
  <c r="F389" s="1"/>
  <c r="C390" l="1"/>
  <c r="E390"/>
  <c r="B102"/>
  <c r="E103"/>
  <c r="D103" s="1"/>
  <c r="F103" s="1"/>
  <c r="B391"/>
  <c r="D390"/>
  <c r="F390" s="1"/>
  <c r="C391" l="1"/>
  <c r="E391"/>
  <c r="B101"/>
  <c r="E102"/>
  <c r="D102" s="1"/>
  <c r="F102" s="1"/>
  <c r="B392"/>
  <c r="D391"/>
  <c r="F391" s="1"/>
  <c r="C392" l="1"/>
  <c r="E392"/>
  <c r="B100"/>
  <c r="E101"/>
  <c r="D101" s="1"/>
  <c r="F101" s="1"/>
  <c r="B393"/>
  <c r="D392"/>
  <c r="F392" s="1"/>
  <c r="C393" l="1"/>
  <c r="E393"/>
  <c r="B99"/>
  <c r="E100"/>
  <c r="D100" s="1"/>
  <c r="F100" s="1"/>
  <c r="B394"/>
  <c r="D393"/>
  <c r="F393" s="1"/>
  <c r="C394" l="1"/>
  <c r="E394"/>
  <c r="B98"/>
  <c r="E99"/>
  <c r="D99" s="1"/>
  <c r="F99" s="1"/>
  <c r="B395"/>
  <c r="D394"/>
  <c r="F394" s="1"/>
  <c r="C395" l="1"/>
  <c r="E395"/>
  <c r="B97"/>
  <c r="E98"/>
  <c r="D98" s="1"/>
  <c r="F98" s="1"/>
  <c r="B396"/>
  <c r="D395"/>
  <c r="F395" s="1"/>
  <c r="C396" l="1"/>
  <c r="E396"/>
  <c r="B96"/>
  <c r="E97"/>
  <c r="D97" s="1"/>
  <c r="F97" s="1"/>
  <c r="B397"/>
  <c r="D396"/>
  <c r="F396" s="1"/>
  <c r="C397" l="1"/>
  <c r="E397"/>
  <c r="B95"/>
  <c r="E96"/>
  <c r="D96" s="1"/>
  <c r="F96" s="1"/>
  <c r="B398"/>
  <c r="D397"/>
  <c r="F397" s="1"/>
  <c r="C398" l="1"/>
  <c r="E398"/>
  <c r="B94"/>
  <c r="E95"/>
  <c r="D95" s="1"/>
  <c r="F95" s="1"/>
  <c r="B399"/>
  <c r="D398"/>
  <c r="F398" s="1"/>
  <c r="C399" l="1"/>
  <c r="E399"/>
  <c r="B93"/>
  <c r="E94"/>
  <c r="D94" s="1"/>
  <c r="F94" s="1"/>
  <c r="B400"/>
  <c r="D399"/>
  <c r="F399" s="1"/>
  <c r="C400" l="1"/>
  <c r="E400"/>
  <c r="B92"/>
  <c r="E93"/>
  <c r="D93" s="1"/>
  <c r="F93" s="1"/>
  <c r="B401"/>
  <c r="D400"/>
  <c r="F400" s="1"/>
  <c r="C401" l="1"/>
  <c r="E401"/>
  <c r="B91"/>
  <c r="E92"/>
  <c r="D92" s="1"/>
  <c r="F92" s="1"/>
  <c r="B402"/>
  <c r="D401"/>
  <c r="F401" s="1"/>
  <c r="C402" l="1"/>
  <c r="E402"/>
  <c r="B90"/>
  <c r="E91"/>
  <c r="D91" s="1"/>
  <c r="F91" s="1"/>
  <c r="B403"/>
  <c r="D402"/>
  <c r="F402" s="1"/>
  <c r="C403" l="1"/>
  <c r="E403"/>
  <c r="B89"/>
  <c r="E90"/>
  <c r="D90" s="1"/>
  <c r="F90" s="1"/>
  <c r="B404"/>
  <c r="D403"/>
  <c r="F403" s="1"/>
  <c r="C404" l="1"/>
  <c r="E404"/>
  <c r="B88"/>
  <c r="E89"/>
  <c r="D89" s="1"/>
  <c r="F89" s="1"/>
  <c r="B405"/>
  <c r="D404"/>
  <c r="F404" s="1"/>
  <c r="C405" l="1"/>
  <c r="E405"/>
  <c r="B87"/>
  <c r="E88"/>
  <c r="D88" s="1"/>
  <c r="F88" s="1"/>
  <c r="B406"/>
  <c r="D405"/>
  <c r="F405" s="1"/>
  <c r="B407" l="1"/>
  <c r="E407" s="1"/>
  <c r="D407" s="1"/>
  <c r="F407" s="1"/>
  <c r="E406"/>
  <c r="B86"/>
  <c r="E87"/>
  <c r="D87" s="1"/>
  <c r="F87" s="1"/>
  <c r="B408"/>
  <c r="E408" s="1"/>
  <c r="C406"/>
  <c r="D406"/>
  <c r="F406" s="1"/>
  <c r="C407" l="1"/>
  <c r="B85"/>
  <c r="E86"/>
  <c r="D86" s="1"/>
  <c r="F86" s="1"/>
  <c r="C408"/>
  <c r="B409"/>
  <c r="E409" s="1"/>
  <c r="D408"/>
  <c r="F408" s="1"/>
  <c r="B84" l="1"/>
  <c r="E85"/>
  <c r="D85" s="1"/>
  <c r="F85" s="1"/>
  <c r="B410"/>
  <c r="E410" s="1"/>
  <c r="C409"/>
  <c r="D409"/>
  <c r="F409" s="1"/>
  <c r="B83" l="1"/>
  <c r="E84"/>
  <c r="D84" s="1"/>
  <c r="F84" s="1"/>
  <c r="B411"/>
  <c r="E411" s="1"/>
  <c r="C410"/>
  <c r="D410"/>
  <c r="F410" s="1"/>
  <c r="B82" l="1"/>
  <c r="E83"/>
  <c r="D83" s="1"/>
  <c r="F83" s="1"/>
  <c r="B412"/>
  <c r="E412" s="1"/>
  <c r="C411"/>
  <c r="D411"/>
  <c r="F411" s="1"/>
  <c r="B81" l="1"/>
  <c r="E82"/>
  <c r="D82" s="1"/>
  <c r="F82" s="1"/>
  <c r="B413"/>
  <c r="E413" s="1"/>
  <c r="C412"/>
  <c r="D412"/>
  <c r="F412" s="1"/>
  <c r="B80" l="1"/>
  <c r="E81"/>
  <c r="D81" s="1"/>
  <c r="F81" s="1"/>
  <c r="B414"/>
  <c r="E414" s="1"/>
  <c r="C413"/>
  <c r="D413"/>
  <c r="F413" s="1"/>
  <c r="B79" l="1"/>
  <c r="E80"/>
  <c r="D80" s="1"/>
  <c r="F80" s="1"/>
  <c r="C414"/>
  <c r="B415"/>
  <c r="E415" s="1"/>
  <c r="D414"/>
  <c r="F414" s="1"/>
  <c r="B78" l="1"/>
  <c r="E79"/>
  <c r="D79" s="1"/>
  <c r="F79" s="1"/>
  <c r="C415"/>
  <c r="B416"/>
  <c r="E416" s="1"/>
  <c r="D415"/>
  <c r="F415" s="1"/>
  <c r="B77" l="1"/>
  <c r="E78"/>
  <c r="D78" s="1"/>
  <c r="F78" s="1"/>
  <c r="B417"/>
  <c r="E417" s="1"/>
  <c r="C416"/>
  <c r="D416"/>
  <c r="F416" s="1"/>
  <c r="B76" l="1"/>
  <c r="E77"/>
  <c r="D77" s="1"/>
  <c r="F77" s="1"/>
  <c r="B418"/>
  <c r="E418" s="1"/>
  <c r="C417"/>
  <c r="D417"/>
  <c r="F417" s="1"/>
  <c r="B75" l="1"/>
  <c r="E76"/>
  <c r="D76" s="1"/>
  <c r="F76" s="1"/>
  <c r="C418"/>
  <c r="B419"/>
  <c r="E419" s="1"/>
  <c r="D418"/>
  <c r="F418" s="1"/>
  <c r="B74" l="1"/>
  <c r="E75"/>
  <c r="D75" s="1"/>
  <c r="F75" s="1"/>
  <c r="C419"/>
  <c r="B420"/>
  <c r="E420" s="1"/>
  <c r="D419"/>
  <c r="F419" s="1"/>
  <c r="B73" l="1"/>
  <c r="E74"/>
  <c r="D74" s="1"/>
  <c r="F74" s="1"/>
  <c r="B421"/>
  <c r="E421" s="1"/>
  <c r="C420"/>
  <c r="D420"/>
  <c r="F420" s="1"/>
  <c r="B72" l="1"/>
  <c r="E73"/>
  <c r="D73" s="1"/>
  <c r="F73" s="1"/>
  <c r="C421"/>
  <c r="B422"/>
  <c r="E422" s="1"/>
  <c r="D421"/>
  <c r="F421" s="1"/>
  <c r="B71" l="1"/>
  <c r="E72"/>
  <c r="D72" s="1"/>
  <c r="F72" s="1"/>
  <c r="B423"/>
  <c r="E423" s="1"/>
  <c r="C422"/>
  <c r="D422"/>
  <c r="F422" s="1"/>
  <c r="B70" l="1"/>
  <c r="E71"/>
  <c r="D71" s="1"/>
  <c r="F71" s="1"/>
  <c r="C423"/>
  <c r="B424"/>
  <c r="E424" s="1"/>
  <c r="D423"/>
  <c r="F423" s="1"/>
  <c r="B69" l="1"/>
  <c r="E70"/>
  <c r="D70" s="1"/>
  <c r="F70" s="1"/>
  <c r="B425"/>
  <c r="E425" s="1"/>
  <c r="C424"/>
  <c r="D424"/>
  <c r="F424" s="1"/>
  <c r="B68" l="1"/>
  <c r="E69"/>
  <c r="D69" s="1"/>
  <c r="F69" s="1"/>
  <c r="B426"/>
  <c r="E426" s="1"/>
  <c r="C425"/>
  <c r="D425"/>
  <c r="F425" s="1"/>
  <c r="B67" l="1"/>
  <c r="E68"/>
  <c r="D68" s="1"/>
  <c r="F68" s="1"/>
  <c r="C426"/>
  <c r="B427"/>
  <c r="E427" s="1"/>
  <c r="D426"/>
  <c r="F426" s="1"/>
  <c r="B66" l="1"/>
  <c r="E67"/>
  <c r="D67" s="1"/>
  <c r="F67" s="1"/>
  <c r="C427"/>
  <c r="B428"/>
  <c r="E428" s="1"/>
  <c r="D427"/>
  <c r="F427" s="1"/>
  <c r="B65" l="1"/>
  <c r="E66"/>
  <c r="D66" s="1"/>
  <c r="F66" s="1"/>
  <c r="B429"/>
  <c r="E429" s="1"/>
  <c r="C428"/>
  <c r="D428"/>
  <c r="F428" s="1"/>
  <c r="B64" l="1"/>
  <c r="E65"/>
  <c r="D65" s="1"/>
  <c r="F65" s="1"/>
  <c r="B430"/>
  <c r="E430" s="1"/>
  <c r="C429"/>
  <c r="D429"/>
  <c r="F429" s="1"/>
  <c r="B63" l="1"/>
  <c r="E64"/>
  <c r="D64" s="1"/>
  <c r="F64" s="1"/>
  <c r="B431"/>
  <c r="E431" s="1"/>
  <c r="C430"/>
  <c r="D430"/>
  <c r="F430" s="1"/>
  <c r="B62" l="1"/>
  <c r="E63"/>
  <c r="D63" s="1"/>
  <c r="F63" s="1"/>
  <c r="C431"/>
  <c r="B432"/>
  <c r="E432" s="1"/>
  <c r="D431"/>
  <c r="F431" s="1"/>
  <c r="B61" l="1"/>
  <c r="E62"/>
  <c r="D62" s="1"/>
  <c r="F62" s="1"/>
  <c r="C432"/>
  <c r="B433"/>
  <c r="E433" s="1"/>
  <c r="D432"/>
  <c r="F432" s="1"/>
  <c r="B60" l="1"/>
  <c r="E61"/>
  <c r="D61" s="1"/>
  <c r="F61" s="1"/>
  <c r="B434"/>
  <c r="E434" s="1"/>
  <c r="C433"/>
  <c r="D433"/>
  <c r="F433" s="1"/>
  <c r="B59" l="1"/>
  <c r="E60"/>
  <c r="D60" s="1"/>
  <c r="F60" s="1"/>
  <c r="B435"/>
  <c r="E435" s="1"/>
  <c r="C434"/>
  <c r="D434"/>
  <c r="F434" s="1"/>
  <c r="B58" l="1"/>
  <c r="E59"/>
  <c r="D59" s="1"/>
  <c r="F59" s="1"/>
  <c r="B436"/>
  <c r="E436" s="1"/>
  <c r="C435"/>
  <c r="D435"/>
  <c r="F435" s="1"/>
  <c r="B57" l="1"/>
  <c r="E58"/>
  <c r="D58" s="1"/>
  <c r="F58" s="1"/>
  <c r="B437"/>
  <c r="E437" s="1"/>
  <c r="C436"/>
  <c r="D436"/>
  <c r="F436" s="1"/>
  <c r="B56" l="1"/>
  <c r="E57"/>
  <c r="D57" s="1"/>
  <c r="F57" s="1"/>
  <c r="C437"/>
  <c r="B438"/>
  <c r="E438" s="1"/>
  <c r="D437"/>
  <c r="F437" s="1"/>
  <c r="B55" l="1"/>
  <c r="E56"/>
  <c r="D56" s="1"/>
  <c r="F56" s="1"/>
  <c r="C438"/>
  <c r="B439"/>
  <c r="E439" s="1"/>
  <c r="D438"/>
  <c r="F438" s="1"/>
  <c r="B54" l="1"/>
  <c r="E55"/>
  <c r="D55" s="1"/>
  <c r="F55" s="1"/>
  <c r="B440"/>
  <c r="E440" s="1"/>
  <c r="C439"/>
  <c r="D439"/>
  <c r="F439" s="1"/>
  <c r="B53" l="1"/>
  <c r="E54"/>
  <c r="D54" s="1"/>
  <c r="F54" s="1"/>
  <c r="B441"/>
  <c r="E441" s="1"/>
  <c r="C440"/>
  <c r="D440"/>
  <c r="F440" s="1"/>
  <c r="B52" l="1"/>
  <c r="E53"/>
  <c r="D53" s="1"/>
  <c r="F53" s="1"/>
  <c r="B442"/>
  <c r="E442" s="1"/>
  <c r="C441"/>
  <c r="D441"/>
  <c r="F441" s="1"/>
  <c r="B51" l="1"/>
  <c r="E52"/>
  <c r="D52" s="1"/>
  <c r="F52" s="1"/>
  <c r="C442"/>
  <c r="B443"/>
  <c r="E443" s="1"/>
  <c r="D442"/>
  <c r="F442" s="1"/>
  <c r="B50" l="1"/>
  <c r="E51"/>
  <c r="D51" s="1"/>
  <c r="F51" s="1"/>
  <c r="C443"/>
  <c r="B444"/>
  <c r="E444" s="1"/>
  <c r="D443"/>
  <c r="F443" s="1"/>
  <c r="B49" l="1"/>
  <c r="E50"/>
  <c r="D50" s="1"/>
  <c r="F50" s="1"/>
  <c r="C444"/>
  <c r="B445"/>
  <c r="E445" s="1"/>
  <c r="D444"/>
  <c r="F444" s="1"/>
  <c r="B48" l="1"/>
  <c r="E49"/>
  <c r="D49" s="1"/>
  <c r="F49" s="1"/>
  <c r="B446"/>
  <c r="E446" s="1"/>
  <c r="C445"/>
  <c r="D445"/>
  <c r="F445" s="1"/>
  <c r="B47" l="1"/>
  <c r="E48"/>
  <c r="D48" s="1"/>
  <c r="F48" s="1"/>
  <c r="C446"/>
  <c r="B447"/>
  <c r="E447" s="1"/>
  <c r="D446"/>
  <c r="F446" s="1"/>
  <c r="B46" l="1"/>
  <c r="E47"/>
  <c r="D47" s="1"/>
  <c r="F47" s="1"/>
  <c r="B448"/>
  <c r="E448" s="1"/>
  <c r="C447"/>
  <c r="D447"/>
  <c r="F447" s="1"/>
  <c r="B45" l="1"/>
  <c r="E46"/>
  <c r="D46" s="1"/>
  <c r="F46" s="1"/>
  <c r="C448"/>
  <c r="B449"/>
  <c r="E449" s="1"/>
  <c r="D448"/>
  <c r="F448" s="1"/>
  <c r="B44" l="1"/>
  <c r="E45"/>
  <c r="D45" s="1"/>
  <c r="F45" s="1"/>
  <c r="C449"/>
  <c r="B450"/>
  <c r="E450" s="1"/>
  <c r="D449"/>
  <c r="F449" s="1"/>
  <c r="B43" l="1"/>
  <c r="E44"/>
  <c r="D44" s="1"/>
  <c r="F44" s="1"/>
  <c r="C450"/>
  <c r="B451"/>
  <c r="E451" s="1"/>
  <c r="D450"/>
  <c r="F450" s="1"/>
  <c r="B42" l="1"/>
  <c r="E43"/>
  <c r="D43" s="1"/>
  <c r="F43" s="1"/>
  <c r="B452"/>
  <c r="E452" s="1"/>
  <c r="C451"/>
  <c r="D451"/>
  <c r="F451" s="1"/>
  <c r="B41" l="1"/>
  <c r="E42"/>
  <c r="D42" s="1"/>
  <c r="F42" s="1"/>
  <c r="C452"/>
  <c r="B453"/>
  <c r="E453" s="1"/>
  <c r="D452"/>
  <c r="F452" s="1"/>
  <c r="B40" l="1"/>
  <c r="E41"/>
  <c r="D41" s="1"/>
  <c r="F41" s="1"/>
  <c r="B454"/>
  <c r="E454" s="1"/>
  <c r="C453"/>
  <c r="D453"/>
  <c r="F453" s="1"/>
  <c r="B39" l="1"/>
  <c r="E40"/>
  <c r="D40" s="1"/>
  <c r="F40" s="1"/>
  <c r="B455"/>
  <c r="E455" s="1"/>
  <c r="C454"/>
  <c r="D454"/>
  <c r="F454" s="1"/>
  <c r="B38" l="1"/>
  <c r="E39"/>
  <c r="D39" s="1"/>
  <c r="F39" s="1"/>
  <c r="C455"/>
  <c r="B456"/>
  <c r="E456" s="1"/>
  <c r="D455"/>
  <c r="F455" s="1"/>
  <c r="B37" l="1"/>
  <c r="E38"/>
  <c r="D38" s="1"/>
  <c r="F38" s="1"/>
  <c r="C456"/>
  <c r="B457"/>
  <c r="E457" s="1"/>
  <c r="D456"/>
  <c r="F456" s="1"/>
  <c r="B36" l="1"/>
  <c r="E37"/>
  <c r="D37" s="1"/>
  <c r="F37" s="1"/>
  <c r="B458"/>
  <c r="E458" s="1"/>
  <c r="C457"/>
  <c r="D457"/>
  <c r="F457" s="1"/>
  <c r="B35" l="1"/>
  <c r="E36"/>
  <c r="D36" s="1"/>
  <c r="F36" s="1"/>
  <c r="C458"/>
  <c r="B459"/>
  <c r="E459" s="1"/>
  <c r="D458"/>
  <c r="F458" s="1"/>
  <c r="B34" l="1"/>
  <c r="E35"/>
  <c r="D35" s="1"/>
  <c r="F35" s="1"/>
  <c r="B460"/>
  <c r="E460" s="1"/>
  <c r="C459"/>
  <c r="D459"/>
  <c r="F459" s="1"/>
  <c r="B33" l="1"/>
  <c r="E34"/>
  <c r="D34" s="1"/>
  <c r="F34" s="1"/>
  <c r="B461"/>
  <c r="E461" s="1"/>
  <c r="C460"/>
  <c r="D460"/>
  <c r="F460" s="1"/>
  <c r="B32" l="1"/>
  <c r="E33"/>
  <c r="D33" s="1"/>
  <c r="F33" s="1"/>
  <c r="C461"/>
  <c r="B462"/>
  <c r="E462" s="1"/>
  <c r="D461"/>
  <c r="F461" s="1"/>
  <c r="B31" l="1"/>
  <c r="E32"/>
  <c r="D32" s="1"/>
  <c r="F32" s="1"/>
  <c r="C462"/>
  <c r="B463"/>
  <c r="E463" s="1"/>
  <c r="D462"/>
  <c r="F462" s="1"/>
  <c r="B30" l="1"/>
  <c r="E31"/>
  <c r="D31" s="1"/>
  <c r="F31" s="1"/>
  <c r="B464"/>
  <c r="E464" s="1"/>
  <c r="C463"/>
  <c r="D463"/>
  <c r="F463" s="1"/>
  <c r="B29" l="1"/>
  <c r="E30"/>
  <c r="D30" s="1"/>
  <c r="F30" s="1"/>
  <c r="B465"/>
  <c r="E465" s="1"/>
  <c r="C464"/>
  <c r="D464"/>
  <c r="F464" s="1"/>
  <c r="B28" l="1"/>
  <c r="E29"/>
  <c r="D29" s="1"/>
  <c r="F29" s="1"/>
  <c r="B466"/>
  <c r="E466" s="1"/>
  <c r="C465"/>
  <c r="D465"/>
  <c r="F465" s="1"/>
  <c r="B27" l="1"/>
  <c r="E28"/>
  <c r="D28" s="1"/>
  <c r="F28" s="1"/>
  <c r="B467"/>
  <c r="E467" s="1"/>
  <c r="C466"/>
  <c r="D466"/>
  <c r="F466" s="1"/>
  <c r="B26" l="1"/>
  <c r="E27"/>
  <c r="D27" s="1"/>
  <c r="F27" s="1"/>
  <c r="C467"/>
  <c r="B468"/>
  <c r="E468" s="1"/>
  <c r="D467"/>
  <c r="F467" s="1"/>
  <c r="B25" l="1"/>
  <c r="E26"/>
  <c r="D26" s="1"/>
  <c r="F26" s="1"/>
  <c r="C468"/>
  <c r="B469"/>
  <c r="E469" s="1"/>
  <c r="D468"/>
  <c r="F468" s="1"/>
  <c r="B24" l="1"/>
  <c r="E25"/>
  <c r="D25" s="1"/>
  <c r="F25" s="1"/>
  <c r="B470"/>
  <c r="E470" s="1"/>
  <c r="C469"/>
  <c r="D469"/>
  <c r="F469" s="1"/>
  <c r="B23" l="1"/>
  <c r="E24"/>
  <c r="D24" s="1"/>
  <c r="F24" s="1"/>
  <c r="B471"/>
  <c r="E471" s="1"/>
  <c r="C470"/>
  <c r="D470"/>
  <c r="F470" s="1"/>
  <c r="B22" l="1"/>
  <c r="E23"/>
  <c r="D23" s="1"/>
  <c r="F23" s="1"/>
  <c r="B472"/>
  <c r="E472" s="1"/>
  <c r="C471"/>
  <c r="D471"/>
  <c r="F471" s="1"/>
  <c r="B21" l="1"/>
  <c r="E22"/>
  <c r="D22" s="1"/>
  <c r="F22" s="1"/>
  <c r="B473"/>
  <c r="E473" s="1"/>
  <c r="C472"/>
  <c r="D472"/>
  <c r="F472" s="1"/>
  <c r="B20" l="1"/>
  <c r="E21"/>
  <c r="D21" s="1"/>
  <c r="F21" s="1"/>
  <c r="B474"/>
  <c r="E474" s="1"/>
  <c r="C473"/>
  <c r="D473"/>
  <c r="F473" s="1"/>
  <c r="B19" l="1"/>
  <c r="E20"/>
  <c r="D20" s="1"/>
  <c r="F20" s="1"/>
  <c r="C474"/>
  <c r="B475"/>
  <c r="E475" s="1"/>
  <c r="D474"/>
  <c r="F474" s="1"/>
  <c r="B18" l="1"/>
  <c r="E19"/>
  <c r="D19" s="1"/>
  <c r="F19" s="1"/>
  <c r="B476"/>
  <c r="E476" s="1"/>
  <c r="C475"/>
  <c r="D475"/>
  <c r="F475" s="1"/>
  <c r="B17" l="1"/>
  <c r="E18"/>
  <c r="D18" s="1"/>
  <c r="F18" s="1"/>
  <c r="B477"/>
  <c r="E477" s="1"/>
  <c r="C476"/>
  <c r="D476"/>
  <c r="F476" s="1"/>
  <c r="B16" l="1"/>
  <c r="E17"/>
  <c r="D17" s="1"/>
  <c r="F17" s="1"/>
  <c r="B478"/>
  <c r="E478" s="1"/>
  <c r="C477"/>
  <c r="D477"/>
  <c r="F477" s="1"/>
  <c r="B15" l="1"/>
  <c r="E16"/>
  <c r="D16" s="1"/>
  <c r="F16" s="1"/>
  <c r="B479"/>
  <c r="E479" s="1"/>
  <c r="C478"/>
  <c r="D478"/>
  <c r="F478" s="1"/>
  <c r="B14" l="1"/>
  <c r="E15"/>
  <c r="D15" s="1"/>
  <c r="F15" s="1"/>
  <c r="C479"/>
  <c r="B480"/>
  <c r="E480" s="1"/>
  <c r="D479"/>
  <c r="F479" s="1"/>
  <c r="B13" l="1"/>
  <c r="E14"/>
  <c r="D14" s="1"/>
  <c r="F14" s="1"/>
  <c r="C480"/>
  <c r="B481"/>
  <c r="E481" s="1"/>
  <c r="D480"/>
  <c r="F480" s="1"/>
  <c r="B12" l="1"/>
  <c r="E13"/>
  <c r="D13" s="1"/>
  <c r="F13" s="1"/>
  <c r="C481"/>
  <c r="B482"/>
  <c r="E482" s="1"/>
  <c r="D481"/>
  <c r="F481" s="1"/>
  <c r="B11" l="1"/>
  <c r="E12"/>
  <c r="D12" s="1"/>
  <c r="F12" s="1"/>
  <c r="B483"/>
  <c r="E483" s="1"/>
  <c r="C482"/>
  <c r="D482"/>
  <c r="F482" s="1"/>
  <c r="B10" l="1"/>
  <c r="E11"/>
  <c r="D11" s="1"/>
  <c r="F11" s="1"/>
  <c r="C483"/>
  <c r="B484"/>
  <c r="E484" s="1"/>
  <c r="D483"/>
  <c r="F483" s="1"/>
  <c r="B9" l="1"/>
  <c r="E10"/>
  <c r="D10" s="1"/>
  <c r="F10" s="1"/>
  <c r="B485"/>
  <c r="E485" s="1"/>
  <c r="C484"/>
  <c r="D484"/>
  <c r="F484" s="1"/>
  <c r="B8" l="1"/>
  <c r="E9"/>
  <c r="D9" s="1"/>
  <c r="F9" s="1"/>
  <c r="C485"/>
  <c r="B486"/>
  <c r="E486" s="1"/>
  <c r="D485"/>
  <c r="F485" s="1"/>
  <c r="B7" l="1"/>
  <c r="E8"/>
  <c r="D8" s="1"/>
  <c r="F8" s="1"/>
  <c r="C486"/>
  <c r="B487"/>
  <c r="E487" s="1"/>
  <c r="D486"/>
  <c r="F486" s="1"/>
  <c r="B6" l="1"/>
  <c r="E7"/>
  <c r="D7" s="1"/>
  <c r="F7" s="1"/>
  <c r="C487"/>
  <c r="B488"/>
  <c r="E488" s="1"/>
  <c r="D487"/>
  <c r="F487" s="1"/>
  <c r="B5" l="1"/>
  <c r="C5" s="1"/>
  <c r="E6"/>
  <c r="D6" s="1"/>
  <c r="F6" s="1"/>
  <c r="B489"/>
  <c r="E489" s="1"/>
  <c r="C488"/>
  <c r="D488"/>
  <c r="F488" s="1"/>
  <c r="E5" l="1"/>
  <c r="C489"/>
  <c r="B490"/>
  <c r="E490" s="1"/>
  <c r="D489"/>
  <c r="F489" s="1"/>
  <c r="D5" l="1"/>
  <c r="F5" s="1"/>
  <c r="B491"/>
  <c r="E491" s="1"/>
  <c r="C490"/>
  <c r="D490"/>
  <c r="F490" s="1"/>
  <c r="B492" l="1"/>
  <c r="E492" s="1"/>
  <c r="C491"/>
  <c r="D491"/>
  <c r="F491" s="1"/>
  <c r="C492" l="1"/>
  <c r="B493"/>
  <c r="E493" s="1"/>
  <c r="D492"/>
  <c r="F492" s="1"/>
  <c r="B494" l="1"/>
  <c r="E494" s="1"/>
  <c r="C493"/>
  <c r="D493"/>
  <c r="F493" s="1"/>
  <c r="B495" l="1"/>
  <c r="E495" s="1"/>
  <c r="C494"/>
  <c r="D494"/>
  <c r="F494" s="1"/>
  <c r="B496" l="1"/>
  <c r="E496" s="1"/>
  <c r="C495"/>
  <c r="D495"/>
  <c r="F495" s="1"/>
  <c r="B497" l="1"/>
  <c r="E497" s="1"/>
  <c r="C496"/>
  <c r="D496"/>
  <c r="F496" s="1"/>
  <c r="C497" l="1"/>
  <c r="B498"/>
  <c r="E498" s="1"/>
  <c r="D497"/>
  <c r="F497" s="1"/>
  <c r="B499" l="1"/>
  <c r="E499" s="1"/>
  <c r="C498"/>
  <c r="D498"/>
  <c r="F498" s="1"/>
  <c r="C499" l="1"/>
  <c r="B500"/>
  <c r="E500" s="1"/>
  <c r="D499"/>
  <c r="F499" s="1"/>
  <c r="B501" l="1"/>
  <c r="E501" s="1"/>
  <c r="C500"/>
  <c r="D500"/>
  <c r="F500" s="1"/>
  <c r="C501" l="1"/>
  <c r="B502"/>
  <c r="E502" s="1"/>
  <c r="D501"/>
  <c r="F501" s="1"/>
  <c r="B503" l="1"/>
  <c r="E503" s="1"/>
  <c r="C502"/>
  <c r="D502"/>
  <c r="F502" s="1"/>
  <c r="B504" l="1"/>
  <c r="E504" s="1"/>
  <c r="C503"/>
  <c r="D503"/>
  <c r="F503" s="1"/>
  <c r="B505" l="1"/>
  <c r="E505" s="1"/>
  <c r="C504"/>
  <c r="D504"/>
  <c r="F504" s="1"/>
  <c r="C505" l="1"/>
  <c r="B506"/>
  <c r="E506" s="1"/>
  <c r="D505"/>
  <c r="F505" s="1"/>
  <c r="C506" l="1"/>
  <c r="B507"/>
  <c r="E507" s="1"/>
  <c r="D506"/>
  <c r="F506" s="1"/>
  <c r="B508" l="1"/>
  <c r="E508" s="1"/>
  <c r="C507"/>
  <c r="D507"/>
  <c r="F507" s="1"/>
  <c r="C508" l="1"/>
  <c r="B509"/>
  <c r="E509" s="1"/>
  <c r="D508"/>
  <c r="F508" s="1"/>
  <c r="C509" l="1"/>
  <c r="B510"/>
  <c r="E510" s="1"/>
  <c r="D509"/>
  <c r="F509" s="1"/>
  <c r="B511" l="1"/>
  <c r="E511" s="1"/>
  <c r="C510"/>
  <c r="D510"/>
  <c r="F510" s="1"/>
  <c r="C511" l="1"/>
  <c r="B512"/>
  <c r="E512" s="1"/>
  <c r="D511"/>
  <c r="F511" s="1"/>
  <c r="C512" l="1"/>
  <c r="B513"/>
  <c r="E513" s="1"/>
  <c r="D512"/>
  <c r="F512" s="1"/>
  <c r="B514" l="1"/>
  <c r="E514" s="1"/>
  <c r="C513"/>
  <c r="D513"/>
  <c r="F513" s="1"/>
  <c r="B515" l="1"/>
  <c r="E515" s="1"/>
  <c r="C514"/>
  <c r="D514"/>
  <c r="F514" s="1"/>
  <c r="B516" l="1"/>
  <c r="E516" s="1"/>
  <c r="C515"/>
  <c r="D515"/>
  <c r="F515" s="1"/>
  <c r="B517" l="1"/>
  <c r="E517" s="1"/>
  <c r="C516"/>
  <c r="D516"/>
  <c r="F516" s="1"/>
  <c r="C517" l="1"/>
  <c r="B518"/>
  <c r="E518" s="1"/>
  <c r="D517"/>
  <c r="F517" s="1"/>
  <c r="C518" l="1"/>
  <c r="B519"/>
  <c r="E519" s="1"/>
  <c r="D518"/>
  <c r="F518" s="1"/>
  <c r="C519" l="1"/>
  <c r="B520"/>
  <c r="E520" s="1"/>
  <c r="D519"/>
  <c r="F519" s="1"/>
  <c r="C520" l="1"/>
  <c r="B521"/>
  <c r="E521" s="1"/>
  <c r="D520"/>
  <c r="F520" s="1"/>
  <c r="B522" l="1"/>
  <c r="E522" s="1"/>
  <c r="C521"/>
  <c r="D521"/>
  <c r="F521" s="1"/>
  <c r="B523" l="1"/>
  <c r="E523" s="1"/>
  <c r="C522"/>
  <c r="D522"/>
  <c r="F522" s="1"/>
  <c r="C523" l="1"/>
  <c r="B524"/>
  <c r="E524" s="1"/>
  <c r="D523"/>
  <c r="F523" s="1"/>
  <c r="C524" l="1"/>
  <c r="B525"/>
  <c r="E525" s="1"/>
  <c r="D524"/>
  <c r="F524" s="1"/>
  <c r="B526" l="1"/>
  <c r="E526" s="1"/>
  <c r="C525"/>
  <c r="D525"/>
  <c r="F525" s="1"/>
  <c r="C526" l="1"/>
  <c r="B527"/>
  <c r="E527" s="1"/>
  <c r="D526"/>
  <c r="F526" s="1"/>
  <c r="B528" l="1"/>
  <c r="E528" s="1"/>
  <c r="C527"/>
  <c r="D527"/>
  <c r="F527" s="1"/>
  <c r="C528" l="1"/>
  <c r="B529"/>
  <c r="E529" s="1"/>
  <c r="D528"/>
  <c r="F528" s="1"/>
  <c r="C529" l="1"/>
  <c r="B530"/>
  <c r="E530" s="1"/>
  <c r="D529"/>
  <c r="F529" s="1"/>
  <c r="C530" l="1"/>
  <c r="B531"/>
  <c r="E531" s="1"/>
  <c r="D530"/>
  <c r="F530" s="1"/>
  <c r="B532" l="1"/>
  <c r="E532" s="1"/>
  <c r="C531"/>
  <c r="D531"/>
  <c r="F531" s="1"/>
  <c r="C532" l="1"/>
  <c r="B533"/>
  <c r="E533" s="1"/>
  <c r="D532"/>
  <c r="F532" s="1"/>
  <c r="B534" l="1"/>
  <c r="E534" s="1"/>
  <c r="C533"/>
  <c r="D533"/>
  <c r="F533" s="1"/>
  <c r="B535" l="1"/>
  <c r="E535" s="1"/>
  <c r="C534"/>
  <c r="D534"/>
  <c r="F534" s="1"/>
  <c r="C535" l="1"/>
  <c r="B536"/>
  <c r="E536" s="1"/>
  <c r="D535"/>
  <c r="F535" s="1"/>
  <c r="C536" l="1"/>
  <c r="B537"/>
  <c r="E537" s="1"/>
  <c r="D536"/>
  <c r="F536" s="1"/>
  <c r="B538" l="1"/>
  <c r="E538" s="1"/>
  <c r="C537"/>
  <c r="D537"/>
  <c r="F537" s="1"/>
  <c r="C538" l="1"/>
  <c r="B539"/>
  <c r="E539" s="1"/>
  <c r="D538"/>
  <c r="F538" s="1"/>
  <c r="B540" l="1"/>
  <c r="E540" s="1"/>
  <c r="C539"/>
  <c r="D539"/>
  <c r="F539" s="1"/>
  <c r="C540" l="1"/>
  <c r="B541"/>
  <c r="E541" s="1"/>
  <c r="D540"/>
  <c r="F540" s="1"/>
  <c r="C541" l="1"/>
  <c r="B542"/>
  <c r="E542" s="1"/>
  <c r="D541"/>
  <c r="F541" s="1"/>
  <c r="C542" l="1"/>
  <c r="B543"/>
  <c r="E543" s="1"/>
  <c r="D542"/>
  <c r="F542" s="1"/>
  <c r="B544" l="1"/>
  <c r="E544" s="1"/>
  <c r="C543"/>
  <c r="D543"/>
  <c r="F543" s="1"/>
  <c r="C544" l="1"/>
  <c r="B545"/>
  <c r="E545" s="1"/>
  <c r="D544"/>
  <c r="F544" s="1"/>
  <c r="B546" l="1"/>
  <c r="E546" s="1"/>
  <c r="C545"/>
  <c r="D545"/>
  <c r="F545" s="1"/>
  <c r="B547" l="1"/>
  <c r="E547" s="1"/>
  <c r="C546"/>
  <c r="D546"/>
  <c r="F546" s="1"/>
  <c r="C547" l="1"/>
  <c r="B548"/>
  <c r="E548" s="1"/>
  <c r="D547"/>
  <c r="F547" s="1"/>
  <c r="C548" l="1"/>
  <c r="B549"/>
  <c r="E549" s="1"/>
  <c r="D548"/>
  <c r="F548" s="1"/>
  <c r="B550" l="1"/>
  <c r="E550" s="1"/>
  <c r="C549"/>
  <c r="D549"/>
  <c r="F549" s="1"/>
  <c r="C550" l="1"/>
  <c r="B551"/>
  <c r="E551" s="1"/>
  <c r="D550"/>
  <c r="F550" s="1"/>
  <c r="B552" l="1"/>
  <c r="E552" s="1"/>
  <c r="C551"/>
  <c r="D551"/>
  <c r="F551" s="1"/>
  <c r="C552" l="1"/>
  <c r="B553"/>
  <c r="E553" s="1"/>
  <c r="D552"/>
  <c r="F552" s="1"/>
  <c r="C553" l="1"/>
  <c r="B554"/>
  <c r="E554" s="1"/>
  <c r="D553"/>
  <c r="F553" s="1"/>
  <c r="C554" l="1"/>
  <c r="B555"/>
  <c r="E555" s="1"/>
  <c r="D554"/>
  <c r="F554" s="1"/>
  <c r="B556" l="1"/>
  <c r="E556" s="1"/>
  <c r="C555"/>
  <c r="D555"/>
  <c r="F555" s="1"/>
  <c r="C556" l="1"/>
  <c r="B557"/>
  <c r="E557" s="1"/>
  <c r="D556"/>
  <c r="F556" s="1"/>
  <c r="B558" l="1"/>
  <c r="E558" s="1"/>
  <c r="C557"/>
  <c r="D557"/>
  <c r="F557" s="1"/>
  <c r="C558" l="1"/>
  <c r="B559"/>
  <c r="E559" s="1"/>
  <c r="D558"/>
  <c r="F558" s="1"/>
  <c r="C559" l="1"/>
  <c r="B560"/>
  <c r="E560" s="1"/>
  <c r="D559"/>
  <c r="F559" s="1"/>
  <c r="C560" l="1"/>
  <c r="B561"/>
  <c r="E561" s="1"/>
  <c r="D560"/>
  <c r="F560" s="1"/>
  <c r="C561" l="1"/>
  <c r="B562"/>
  <c r="E562" s="1"/>
  <c r="D561"/>
  <c r="F561" s="1"/>
  <c r="C562" l="1"/>
  <c r="B563"/>
  <c r="E563" s="1"/>
  <c r="D562"/>
  <c r="F562" s="1"/>
  <c r="B564" l="1"/>
  <c r="E564" s="1"/>
  <c r="C563"/>
  <c r="D563"/>
  <c r="F563" s="1"/>
  <c r="C564" l="1"/>
  <c r="B565"/>
  <c r="E565" s="1"/>
  <c r="D564"/>
  <c r="F564" s="1"/>
  <c r="C565" l="1"/>
  <c r="B566"/>
  <c r="E566" s="1"/>
  <c r="D565"/>
  <c r="F565" s="1"/>
  <c r="B567" l="1"/>
  <c r="E567" s="1"/>
  <c r="C566"/>
  <c r="D566"/>
  <c r="F566" s="1"/>
  <c r="B568" l="1"/>
  <c r="E568" s="1"/>
  <c r="C567"/>
  <c r="D567"/>
  <c r="F567" s="1"/>
  <c r="C568" l="1"/>
  <c r="B569"/>
  <c r="E569" s="1"/>
  <c r="D568"/>
  <c r="F568" s="1"/>
  <c r="B570" l="1"/>
  <c r="E570" s="1"/>
  <c r="C569"/>
  <c r="D569"/>
  <c r="F569" s="1"/>
  <c r="B571" l="1"/>
  <c r="E571" s="1"/>
  <c r="C570"/>
  <c r="D570"/>
  <c r="F570" s="1"/>
  <c r="C571" l="1"/>
  <c r="B572"/>
  <c r="E572" s="1"/>
  <c r="D571"/>
  <c r="F571" s="1"/>
  <c r="C572" l="1"/>
  <c r="B573"/>
  <c r="E573" s="1"/>
  <c r="D572"/>
  <c r="F572" s="1"/>
  <c r="C573" l="1"/>
  <c r="B574"/>
  <c r="E574" s="1"/>
  <c r="D573"/>
  <c r="F573" s="1"/>
  <c r="C574" l="1"/>
  <c r="B575"/>
  <c r="E575" s="1"/>
  <c r="D574"/>
  <c r="F574" s="1"/>
  <c r="B576" l="1"/>
  <c r="E576" s="1"/>
  <c r="C575"/>
  <c r="D575"/>
  <c r="F575" s="1"/>
  <c r="B577" l="1"/>
  <c r="E577" s="1"/>
  <c r="C576"/>
  <c r="D576"/>
  <c r="F576" s="1"/>
  <c r="C577" l="1"/>
  <c r="B578"/>
  <c r="E578" s="1"/>
  <c r="D577"/>
  <c r="F577" s="1"/>
  <c r="C578" l="1"/>
  <c r="B579"/>
  <c r="E579" s="1"/>
  <c r="D578"/>
  <c r="F578" s="1"/>
  <c r="B580" l="1"/>
  <c r="E580" s="1"/>
  <c r="C579"/>
  <c r="D579"/>
  <c r="F579" s="1"/>
  <c r="C580" l="1"/>
  <c r="B581"/>
  <c r="E581" s="1"/>
  <c r="D580"/>
  <c r="F580" s="1"/>
  <c r="B582" l="1"/>
  <c r="E582" s="1"/>
  <c r="C581"/>
  <c r="D581"/>
  <c r="F581" s="1"/>
  <c r="B583" l="1"/>
  <c r="E583" s="1"/>
  <c r="C582"/>
  <c r="D582"/>
  <c r="F582" s="1"/>
  <c r="C583" l="1"/>
  <c r="B584"/>
  <c r="E584" s="1"/>
  <c r="D583"/>
  <c r="F583" s="1"/>
  <c r="C584" l="1"/>
  <c r="B585"/>
  <c r="E585" s="1"/>
  <c r="D584"/>
  <c r="F584" s="1"/>
  <c r="B586" l="1"/>
  <c r="E586" s="1"/>
  <c r="C585"/>
  <c r="D585"/>
  <c r="F585" s="1"/>
  <c r="B587" l="1"/>
  <c r="E587" s="1"/>
  <c r="C586"/>
  <c r="D586"/>
  <c r="F586" s="1"/>
  <c r="B588" l="1"/>
  <c r="E588" s="1"/>
  <c r="C587"/>
  <c r="D587"/>
  <c r="F587" s="1"/>
  <c r="C588" l="1"/>
  <c r="B589"/>
  <c r="E589" s="1"/>
  <c r="D588"/>
  <c r="F588" s="1"/>
  <c r="B590" l="1"/>
  <c r="E590" s="1"/>
  <c r="C589"/>
  <c r="D589"/>
  <c r="F589" s="1"/>
  <c r="B591" l="1"/>
  <c r="E591" s="1"/>
  <c r="C590"/>
  <c r="D590"/>
  <c r="F590" s="1"/>
  <c r="C591" l="1"/>
  <c r="B592"/>
  <c r="E592" s="1"/>
  <c r="D591"/>
  <c r="F591" s="1"/>
  <c r="B593" l="1"/>
  <c r="E593" s="1"/>
  <c r="C592"/>
  <c r="D592"/>
  <c r="F592" s="1"/>
  <c r="C593" l="1"/>
  <c r="B594"/>
  <c r="E594" s="1"/>
  <c r="D593"/>
  <c r="F593" s="1"/>
  <c r="C594" l="1"/>
  <c r="B595"/>
  <c r="E595" s="1"/>
  <c r="D594"/>
  <c r="F594" s="1"/>
  <c r="C595" l="1"/>
  <c r="B596"/>
  <c r="E596" s="1"/>
  <c r="D595"/>
  <c r="F595" s="1"/>
  <c r="B597" l="1"/>
  <c r="E597" s="1"/>
  <c r="C596"/>
  <c r="D596"/>
  <c r="F596" s="1"/>
  <c r="B598" l="1"/>
  <c r="E598" s="1"/>
  <c r="C597"/>
  <c r="D597"/>
  <c r="F597" s="1"/>
  <c r="C598" l="1"/>
  <c r="B599"/>
  <c r="E599" s="1"/>
  <c r="D598"/>
  <c r="F598" s="1"/>
  <c r="C599" l="1"/>
  <c r="B600"/>
  <c r="E600" s="1"/>
  <c r="D599"/>
  <c r="F599" s="1"/>
  <c r="B601" l="1"/>
  <c r="E601" s="1"/>
  <c r="C600"/>
  <c r="D600"/>
  <c r="F600" s="1"/>
  <c r="B602" l="1"/>
  <c r="E602" s="1"/>
  <c r="C601"/>
  <c r="D601"/>
  <c r="F601" s="1"/>
  <c r="B603" l="1"/>
  <c r="E603" s="1"/>
  <c r="C602"/>
  <c r="D602"/>
  <c r="F602" s="1"/>
  <c r="C603" l="1"/>
  <c r="B604"/>
  <c r="E604" s="1"/>
  <c r="D603"/>
  <c r="F603" s="1"/>
  <c r="C604" l="1"/>
  <c r="B605"/>
  <c r="E605" s="1"/>
  <c r="D604"/>
  <c r="F604" s="1"/>
  <c r="C605" l="1"/>
  <c r="B606"/>
  <c r="E606" s="1"/>
  <c r="D605"/>
  <c r="F605" s="1"/>
  <c r="B607" l="1"/>
  <c r="E607" s="1"/>
  <c r="C606"/>
  <c r="D606"/>
  <c r="F606" s="1"/>
  <c r="B608" l="1"/>
  <c r="E608" s="1"/>
  <c r="C607"/>
  <c r="D607"/>
  <c r="F607" s="1"/>
  <c r="C608" l="1"/>
  <c r="B609"/>
  <c r="E609" s="1"/>
  <c r="D608"/>
  <c r="F608" s="1"/>
  <c r="C609" l="1"/>
  <c r="B610"/>
  <c r="E610" s="1"/>
  <c r="D609"/>
  <c r="F609" s="1"/>
  <c r="C610" l="1"/>
  <c r="B611"/>
  <c r="E611" s="1"/>
  <c r="D610"/>
  <c r="F610" s="1"/>
  <c r="C611" l="1"/>
  <c r="B612"/>
  <c r="E612" s="1"/>
  <c r="D611"/>
  <c r="F611" s="1"/>
  <c r="B613" l="1"/>
  <c r="E613" s="1"/>
  <c r="C612"/>
  <c r="D612"/>
  <c r="F612" s="1"/>
  <c r="B614" l="1"/>
  <c r="E614" s="1"/>
  <c r="C613"/>
  <c r="D613"/>
  <c r="F613" s="1"/>
  <c r="C614" l="1"/>
  <c r="B615"/>
  <c r="E615" s="1"/>
  <c r="D614"/>
  <c r="F614" s="1"/>
  <c r="B616" l="1"/>
  <c r="E616" s="1"/>
  <c r="C615"/>
  <c r="D615"/>
  <c r="F615" s="1"/>
  <c r="B617" l="1"/>
  <c r="E617" s="1"/>
  <c r="C616"/>
  <c r="D616"/>
  <c r="F616" s="1"/>
  <c r="C617" l="1"/>
  <c r="B618"/>
  <c r="E618" s="1"/>
  <c r="D617"/>
  <c r="F617" s="1"/>
  <c r="C618" l="1"/>
  <c r="B619"/>
  <c r="E619" s="1"/>
  <c r="D618"/>
  <c r="F618" s="1"/>
  <c r="B620" l="1"/>
  <c r="E620" s="1"/>
  <c r="C619"/>
  <c r="D619"/>
  <c r="F619" s="1"/>
  <c r="C620" l="1"/>
  <c r="B621"/>
  <c r="E621" s="1"/>
  <c r="D620"/>
  <c r="F620" s="1"/>
  <c r="C621" l="1"/>
  <c r="B622"/>
  <c r="E622" s="1"/>
  <c r="D621"/>
  <c r="F621" s="1"/>
  <c r="B623" l="1"/>
  <c r="E623" s="1"/>
  <c r="C622"/>
  <c r="D622"/>
  <c r="F622" s="1"/>
  <c r="C623" l="1"/>
  <c r="B624"/>
  <c r="E624" s="1"/>
  <c r="D623"/>
  <c r="F623" s="1"/>
  <c r="C624" l="1"/>
  <c r="B625"/>
  <c r="E625" s="1"/>
  <c r="D624"/>
  <c r="F624" s="1"/>
  <c r="B626" l="1"/>
  <c r="E626" s="1"/>
  <c r="C625"/>
  <c r="D625"/>
  <c r="F625" s="1"/>
  <c r="B627" l="1"/>
  <c r="E627" s="1"/>
  <c r="C626"/>
  <c r="D626"/>
  <c r="F626" s="1"/>
  <c r="B628" l="1"/>
  <c r="E628" s="1"/>
  <c r="C627"/>
  <c r="D627"/>
  <c r="F627" s="1"/>
  <c r="B629" l="1"/>
  <c r="E629" s="1"/>
  <c r="C628"/>
  <c r="D628"/>
  <c r="F628" s="1"/>
  <c r="C629" l="1"/>
  <c r="B630"/>
  <c r="E630" s="1"/>
  <c r="D629"/>
  <c r="F629" s="1"/>
  <c r="C630" l="1"/>
  <c r="B631"/>
  <c r="E631" s="1"/>
  <c r="D630"/>
  <c r="F630" s="1"/>
  <c r="B632" l="1"/>
  <c r="E632" s="1"/>
  <c r="C631"/>
  <c r="D631"/>
  <c r="F631" s="1"/>
  <c r="C632" l="1"/>
  <c r="B633"/>
  <c r="E633" s="1"/>
  <c r="D632"/>
  <c r="F632" s="1"/>
  <c r="C633" l="1"/>
  <c r="B634"/>
  <c r="E634" s="1"/>
  <c r="D633"/>
  <c r="F633" s="1"/>
  <c r="B635" l="1"/>
  <c r="E635" s="1"/>
  <c r="C634"/>
  <c r="D634"/>
  <c r="F634" s="1"/>
  <c r="B636" l="1"/>
  <c r="E636" s="1"/>
  <c r="C635"/>
  <c r="D635"/>
  <c r="F635" s="1"/>
  <c r="C636" l="1"/>
  <c r="B637"/>
  <c r="E637" s="1"/>
  <c r="D636"/>
  <c r="F636" s="1"/>
  <c r="C637" l="1"/>
  <c r="B638"/>
  <c r="E638" s="1"/>
  <c r="D637"/>
  <c r="F637" s="1"/>
  <c r="C638" l="1"/>
  <c r="B639"/>
  <c r="E639" s="1"/>
  <c r="D638"/>
  <c r="F638" s="1"/>
  <c r="B640" l="1"/>
  <c r="E640" s="1"/>
  <c r="C639"/>
  <c r="D639"/>
  <c r="F639" s="1"/>
  <c r="C640" l="1"/>
  <c r="B641"/>
  <c r="E641" s="1"/>
  <c r="D640"/>
  <c r="F640" s="1"/>
  <c r="C641" l="1"/>
  <c r="B642"/>
  <c r="E642" s="1"/>
  <c r="D641"/>
  <c r="F641" s="1"/>
  <c r="B643" l="1"/>
  <c r="E643" s="1"/>
  <c r="C642"/>
  <c r="D642"/>
  <c r="F642" s="1"/>
  <c r="C643" l="1"/>
  <c r="B644"/>
  <c r="E644" s="1"/>
  <c r="D643"/>
  <c r="F643" s="1"/>
  <c r="C644" l="1"/>
  <c r="B645"/>
  <c r="E645" s="1"/>
  <c r="D644"/>
  <c r="F644" s="1"/>
  <c r="B646" l="1"/>
  <c r="E646" s="1"/>
  <c r="C645"/>
  <c r="D645"/>
  <c r="F645" s="1"/>
  <c r="C646" l="1"/>
  <c r="B647"/>
  <c r="E647" s="1"/>
  <c r="D646"/>
  <c r="F646" s="1"/>
  <c r="C647" l="1"/>
  <c r="B648"/>
  <c r="E648" s="1"/>
  <c r="D647"/>
  <c r="F647" s="1"/>
  <c r="B649" l="1"/>
  <c r="E649" s="1"/>
  <c r="C648"/>
  <c r="D648"/>
  <c r="F648" s="1"/>
  <c r="C649" l="1"/>
  <c r="B650"/>
  <c r="E650" s="1"/>
  <c r="D649"/>
  <c r="F649" s="1"/>
  <c r="B651" l="1"/>
  <c r="E651" s="1"/>
  <c r="C650"/>
  <c r="D650"/>
  <c r="F650" s="1"/>
  <c r="B652" l="1"/>
  <c r="E652" s="1"/>
  <c r="C651"/>
  <c r="D651"/>
  <c r="F651" s="1"/>
  <c r="C652" l="1"/>
  <c r="B653"/>
  <c r="E653" s="1"/>
  <c r="D652"/>
  <c r="F652" s="1"/>
  <c r="C653" l="1"/>
  <c r="B654"/>
  <c r="E654" s="1"/>
  <c r="D653"/>
  <c r="F653" s="1"/>
  <c r="B655" l="1"/>
  <c r="E655" s="1"/>
  <c r="C654"/>
  <c r="D654"/>
  <c r="F654" s="1"/>
  <c r="C655" l="1"/>
  <c r="B656"/>
  <c r="E656" s="1"/>
  <c r="D655"/>
  <c r="F655" s="1"/>
  <c r="B657" l="1"/>
  <c r="E657" s="1"/>
  <c r="C656"/>
  <c r="D656"/>
  <c r="F656" s="1"/>
  <c r="B658" l="1"/>
  <c r="E658" s="1"/>
  <c r="C657"/>
  <c r="D657"/>
  <c r="F657" s="1"/>
  <c r="C658" l="1"/>
  <c r="B659"/>
  <c r="E659" s="1"/>
  <c r="D658"/>
  <c r="F658" s="1"/>
  <c r="C659" l="1"/>
  <c r="B660"/>
  <c r="E660" s="1"/>
  <c r="D659"/>
  <c r="F659" s="1"/>
  <c r="B661" l="1"/>
  <c r="E661" s="1"/>
  <c r="C660"/>
  <c r="D660"/>
  <c r="F660" s="1"/>
  <c r="C661" l="1"/>
  <c r="B662"/>
  <c r="E662" s="1"/>
  <c r="D661"/>
  <c r="F661" s="1"/>
  <c r="B663" l="1"/>
  <c r="E663" s="1"/>
  <c r="C662"/>
  <c r="D662"/>
  <c r="F662" s="1"/>
  <c r="B664" l="1"/>
  <c r="E664" s="1"/>
  <c r="C663"/>
  <c r="D663"/>
  <c r="F663" s="1"/>
  <c r="B665" l="1"/>
  <c r="E665" s="1"/>
  <c r="C664"/>
  <c r="D664"/>
  <c r="F664" s="1"/>
  <c r="C665" l="1"/>
  <c r="B666"/>
  <c r="E666" s="1"/>
  <c r="D665"/>
  <c r="F665" s="1"/>
  <c r="B667" l="1"/>
  <c r="E667" s="1"/>
  <c r="C666"/>
  <c r="D666"/>
  <c r="F666" s="1"/>
  <c r="B668" l="1"/>
  <c r="E668" s="1"/>
  <c r="C667"/>
  <c r="D667"/>
  <c r="F667" s="1"/>
  <c r="C668" l="1"/>
  <c r="B669"/>
  <c r="E669" s="1"/>
  <c r="D668"/>
  <c r="F668" s="1"/>
  <c r="B670" l="1"/>
  <c r="E670" s="1"/>
  <c r="C669"/>
  <c r="D669"/>
  <c r="F669" s="1"/>
  <c r="B671" l="1"/>
  <c r="E671" s="1"/>
  <c r="C670"/>
  <c r="D670"/>
  <c r="F670" s="1"/>
  <c r="C671" l="1"/>
  <c r="B672"/>
  <c r="E672" s="1"/>
  <c r="D671"/>
  <c r="F671" s="1"/>
  <c r="B673" l="1"/>
  <c r="E673" s="1"/>
  <c r="C672"/>
  <c r="D672"/>
  <c r="F672" s="1"/>
  <c r="B674" l="1"/>
  <c r="E674" s="1"/>
  <c r="C673"/>
  <c r="D673"/>
  <c r="F673" s="1"/>
  <c r="B675" l="1"/>
  <c r="E675" s="1"/>
  <c r="C674"/>
  <c r="D674"/>
  <c r="F674" s="1"/>
  <c r="B676" l="1"/>
  <c r="E676" s="1"/>
  <c r="C675"/>
  <c r="D675"/>
  <c r="F675" s="1"/>
  <c r="C676" l="1"/>
  <c r="B677"/>
  <c r="E677" s="1"/>
  <c r="D676"/>
  <c r="F676" s="1"/>
  <c r="C677" l="1"/>
  <c r="B678"/>
  <c r="E678" s="1"/>
  <c r="D677"/>
  <c r="F677" s="1"/>
  <c r="B679" l="1"/>
  <c r="E679" s="1"/>
  <c r="C678"/>
  <c r="D678"/>
  <c r="F678" s="1"/>
  <c r="B680" l="1"/>
  <c r="E680" s="1"/>
  <c r="C679"/>
  <c r="D679"/>
  <c r="F679" s="1"/>
  <c r="B681" l="1"/>
  <c r="E681" s="1"/>
  <c r="C680"/>
  <c r="D680"/>
  <c r="F680" s="1"/>
  <c r="B682" l="1"/>
  <c r="E682" s="1"/>
  <c r="C681"/>
  <c r="D681"/>
  <c r="F681" s="1"/>
  <c r="B683" l="1"/>
  <c r="E683" s="1"/>
  <c r="C682"/>
  <c r="D682"/>
  <c r="F682" s="1"/>
  <c r="C683" l="1"/>
  <c r="B684"/>
  <c r="E684" s="1"/>
  <c r="D683"/>
  <c r="F683" s="1"/>
  <c r="B685" l="1"/>
  <c r="E685" s="1"/>
  <c r="C684"/>
  <c r="D684"/>
  <c r="F684" s="1"/>
  <c r="C685" l="1"/>
  <c r="B686"/>
  <c r="E686" s="1"/>
  <c r="D685"/>
  <c r="F685" s="1"/>
  <c r="C686" l="1"/>
  <c r="B687"/>
  <c r="E687" s="1"/>
  <c r="D686"/>
  <c r="F686" s="1"/>
  <c r="B688" l="1"/>
  <c r="E688" s="1"/>
  <c r="C687"/>
  <c r="D687"/>
  <c r="F687" s="1"/>
  <c r="C688" l="1"/>
  <c r="B689"/>
  <c r="E689" s="1"/>
  <c r="D688"/>
  <c r="F688" s="1"/>
  <c r="B690" l="1"/>
  <c r="E690" s="1"/>
  <c r="C689"/>
  <c r="D689"/>
  <c r="F689" s="1"/>
  <c r="B691" l="1"/>
  <c r="E691" s="1"/>
  <c r="C690"/>
  <c r="D690"/>
  <c r="F690" s="1"/>
  <c r="C691" l="1"/>
  <c r="B692"/>
  <c r="E692" s="1"/>
  <c r="D691"/>
  <c r="F691" s="1"/>
  <c r="C692" l="1"/>
  <c r="B693"/>
  <c r="E693" s="1"/>
  <c r="D692"/>
  <c r="F692" s="1"/>
  <c r="B694" l="1"/>
  <c r="E694" s="1"/>
  <c r="C693"/>
  <c r="D693"/>
  <c r="F693" s="1"/>
  <c r="C694" l="1"/>
  <c r="B695"/>
  <c r="E695" s="1"/>
  <c r="D694"/>
  <c r="F694" s="1"/>
  <c r="B696" l="1"/>
  <c r="E696" s="1"/>
  <c r="C695"/>
  <c r="D695"/>
  <c r="F695" s="1"/>
  <c r="B697" l="1"/>
  <c r="E697" s="1"/>
  <c r="C696"/>
  <c r="D696"/>
  <c r="F696" s="1"/>
  <c r="C697" l="1"/>
  <c r="B698"/>
  <c r="E698" s="1"/>
  <c r="D697"/>
  <c r="F697" s="1"/>
  <c r="C698" l="1"/>
  <c r="B699"/>
  <c r="E699" s="1"/>
  <c r="D698"/>
  <c r="F698" s="1"/>
  <c r="B700" l="1"/>
  <c r="E700" s="1"/>
  <c r="C699"/>
  <c r="D699"/>
  <c r="F699" s="1"/>
  <c r="C700" l="1"/>
  <c r="B701"/>
  <c r="E701" s="1"/>
  <c r="D700"/>
  <c r="F700" s="1"/>
  <c r="B702" l="1"/>
  <c r="E702" s="1"/>
  <c r="C701"/>
  <c r="D701"/>
  <c r="F701" s="1"/>
  <c r="B703" l="1"/>
  <c r="E703" s="1"/>
  <c r="C702"/>
  <c r="D702"/>
  <c r="F702" s="1"/>
  <c r="C703" l="1"/>
  <c r="B704"/>
  <c r="E704" s="1"/>
  <c r="D703"/>
  <c r="F703" s="1"/>
  <c r="C704" l="1"/>
  <c r="B705"/>
  <c r="E705" s="1"/>
  <c r="D704"/>
  <c r="F704" s="1"/>
  <c r="B706" l="1"/>
  <c r="E706" s="1"/>
  <c r="C705"/>
  <c r="D705"/>
  <c r="F705" s="1"/>
  <c r="B707" l="1"/>
  <c r="E707" s="1"/>
  <c r="C706"/>
  <c r="D706"/>
  <c r="F706" s="1"/>
  <c r="B708" l="1"/>
  <c r="E708" s="1"/>
  <c r="C707"/>
  <c r="D707"/>
  <c r="F707" s="1"/>
  <c r="B709" l="1"/>
  <c r="E709" s="1"/>
  <c r="C708"/>
  <c r="D708"/>
  <c r="F708" s="1"/>
  <c r="C709" l="1"/>
  <c r="B710"/>
  <c r="E710" s="1"/>
  <c r="D709"/>
  <c r="F709" s="1"/>
  <c r="B711" l="1"/>
  <c r="E711" s="1"/>
  <c r="C710"/>
  <c r="D710"/>
  <c r="F710" s="1"/>
  <c r="B712" l="1"/>
  <c r="E712" s="1"/>
  <c r="C711"/>
  <c r="D711"/>
  <c r="F711" s="1"/>
  <c r="C712" l="1"/>
  <c r="B713"/>
  <c r="E713" s="1"/>
  <c r="D712"/>
  <c r="F712" s="1"/>
  <c r="B714" l="1"/>
  <c r="E714" s="1"/>
  <c r="C713"/>
  <c r="D713"/>
  <c r="F713" s="1"/>
  <c r="C714" l="1"/>
  <c r="B715"/>
  <c r="E715" s="1"/>
  <c r="D714"/>
  <c r="F714" s="1"/>
  <c r="C715" l="1"/>
  <c r="B716"/>
  <c r="E716" s="1"/>
  <c r="D715"/>
  <c r="F715" s="1"/>
  <c r="C716" l="1"/>
  <c r="B717"/>
  <c r="E717" s="1"/>
  <c r="D716"/>
  <c r="F716" s="1"/>
  <c r="B718" l="1"/>
  <c r="E718" s="1"/>
  <c r="C717"/>
  <c r="D717"/>
  <c r="F717" s="1"/>
  <c r="B719" l="1"/>
  <c r="E719" s="1"/>
  <c r="C718"/>
  <c r="D718"/>
  <c r="F718" s="1"/>
  <c r="B720" l="1"/>
  <c r="E720" s="1"/>
  <c r="C719"/>
  <c r="D719"/>
  <c r="F719" s="1"/>
  <c r="B721" l="1"/>
  <c r="E721" s="1"/>
  <c r="C720"/>
  <c r="D720"/>
  <c r="F720" s="1"/>
  <c r="C721" l="1"/>
  <c r="B722"/>
  <c r="E722" s="1"/>
  <c r="D721"/>
  <c r="F721" s="1"/>
  <c r="B723" l="1"/>
  <c r="E723" s="1"/>
  <c r="C722"/>
  <c r="D722"/>
  <c r="F722" s="1"/>
  <c r="B724" l="1"/>
  <c r="E724" s="1"/>
  <c r="C723"/>
  <c r="D723"/>
  <c r="F723" s="1"/>
  <c r="C724" l="1"/>
  <c r="B725"/>
  <c r="E725" s="1"/>
  <c r="D724"/>
  <c r="F724" s="1"/>
  <c r="B726" l="1"/>
  <c r="E726" s="1"/>
  <c r="C725"/>
  <c r="D725"/>
  <c r="F725" s="1"/>
  <c r="B727" l="1"/>
  <c r="E727" s="1"/>
  <c r="C726"/>
  <c r="D726"/>
  <c r="F726" s="1"/>
  <c r="C727" l="1"/>
  <c r="B728"/>
  <c r="E728" s="1"/>
  <c r="D727"/>
  <c r="F727" s="1"/>
  <c r="B729" l="1"/>
  <c r="E729" s="1"/>
  <c r="C728"/>
  <c r="D728"/>
  <c r="F728" s="1"/>
  <c r="B730" l="1"/>
  <c r="E730" s="1"/>
  <c r="C729"/>
  <c r="D729"/>
  <c r="F729" s="1"/>
  <c r="C730" l="1"/>
  <c r="B731"/>
  <c r="E731" s="1"/>
  <c r="D730"/>
  <c r="F730" s="1"/>
  <c r="B732" l="1"/>
  <c r="E732" s="1"/>
  <c r="C731"/>
  <c r="D731"/>
  <c r="F731" s="1"/>
  <c r="B733" l="1"/>
  <c r="E733" s="1"/>
  <c r="C732"/>
  <c r="D732"/>
  <c r="F732" s="1"/>
  <c r="C733" l="1"/>
  <c r="B734"/>
  <c r="E734" s="1"/>
  <c r="D733"/>
  <c r="F733" s="1"/>
  <c r="L6" i="1" s="1"/>
  <c r="L92" l="1"/>
  <c r="L174"/>
  <c r="L172"/>
  <c r="L148"/>
  <c r="L141"/>
  <c r="L175"/>
  <c r="L167"/>
  <c r="L163"/>
  <c r="L189"/>
  <c r="L183"/>
  <c r="L153"/>
  <c r="L181"/>
  <c r="L152"/>
  <c r="L135"/>
  <c r="L150"/>
  <c r="L149"/>
  <c r="L166"/>
  <c r="L164"/>
  <c r="L185"/>
  <c r="L184"/>
  <c r="L171"/>
  <c r="L140"/>
  <c r="L151"/>
  <c r="L156"/>
  <c r="L177"/>
  <c r="L139"/>
  <c r="L158"/>
  <c r="L178"/>
  <c r="L173"/>
  <c r="L162"/>
  <c r="L155"/>
  <c r="L182"/>
  <c r="L170"/>
  <c r="L176"/>
  <c r="L165"/>
  <c r="L159"/>
  <c r="L112"/>
  <c r="L146"/>
  <c r="L145"/>
  <c r="L147"/>
  <c r="L169"/>
  <c r="L19"/>
  <c r="L68"/>
  <c r="L13"/>
  <c r="L64"/>
  <c r="L12"/>
  <c r="L11"/>
  <c r="L77"/>
  <c r="L88"/>
  <c r="L87"/>
  <c r="L110"/>
  <c r="L31"/>
  <c r="L32"/>
  <c r="L69"/>
  <c r="L60"/>
  <c r="L33"/>
  <c r="L86"/>
  <c r="L101"/>
  <c r="L154"/>
  <c r="L143"/>
  <c r="L180"/>
  <c r="L144"/>
  <c r="L142"/>
  <c r="L107"/>
  <c r="L91"/>
  <c r="L111"/>
  <c r="L161"/>
  <c r="L10"/>
  <c r="L160"/>
  <c r="L74"/>
  <c r="L109"/>
  <c r="L43"/>
  <c r="L103"/>
  <c r="L168"/>
  <c r="L7"/>
  <c r="L42"/>
  <c r="L179"/>
  <c r="L99"/>
  <c r="L41"/>
  <c r="L90"/>
  <c r="L102"/>
  <c r="L55"/>
  <c r="L96"/>
  <c r="L113"/>
  <c r="L54"/>
  <c r="L100"/>
  <c r="L125"/>
  <c r="L8"/>
  <c r="L22"/>
  <c r="L23"/>
  <c r="L73"/>
  <c r="L93"/>
  <c r="L76"/>
  <c r="L157"/>
  <c r="L124"/>
  <c r="L21"/>
  <c r="L133"/>
  <c r="L115"/>
  <c r="L75"/>
  <c r="L89"/>
  <c r="L59"/>
  <c r="L108"/>
  <c r="L132"/>
  <c r="L114"/>
  <c r="L48"/>
  <c r="L44"/>
  <c r="L62"/>
  <c r="L72"/>
  <c r="L70"/>
  <c r="L123"/>
  <c r="L20"/>
  <c r="L34"/>
  <c r="L30"/>
  <c r="L78"/>
  <c r="L117"/>
  <c r="L15"/>
  <c r="L29"/>
  <c r="L28"/>
  <c r="L17"/>
  <c r="L27"/>
  <c r="L66"/>
  <c r="L116"/>
  <c r="L81"/>
  <c r="L49"/>
  <c r="L61"/>
  <c r="L84"/>
  <c r="L105"/>
  <c r="L122"/>
  <c r="L97"/>
  <c r="L14"/>
  <c r="L16"/>
  <c r="L26"/>
  <c r="L65"/>
  <c r="L71"/>
  <c r="L40"/>
  <c r="L46"/>
  <c r="L45"/>
  <c r="L51"/>
  <c r="L118"/>
  <c r="L121"/>
  <c r="L82"/>
  <c r="L95"/>
  <c r="L137"/>
  <c r="L80"/>
  <c r="L37"/>
  <c r="L126"/>
  <c r="L38"/>
  <c r="L18"/>
  <c r="L63"/>
  <c r="L67"/>
  <c r="L106"/>
  <c r="L120"/>
  <c r="L134"/>
  <c r="L94"/>
  <c r="L136"/>
  <c r="L79"/>
  <c r="L129"/>
  <c r="L130"/>
  <c r="L25"/>
  <c r="L50"/>
  <c r="L104"/>
  <c r="L138"/>
  <c r="L35"/>
  <c r="L53"/>
  <c r="L58"/>
  <c r="L187"/>
  <c r="L186"/>
  <c r="L47"/>
  <c r="L98"/>
  <c r="L36"/>
  <c r="L128"/>
  <c r="L131"/>
  <c r="L56"/>
  <c r="L83"/>
  <c r="L85"/>
  <c r="L24"/>
  <c r="L52"/>
  <c r="L57"/>
  <c r="L119"/>
  <c r="L127"/>
  <c r="L188"/>
  <c r="L39"/>
  <c r="L9"/>
  <c r="B735" i="3"/>
  <c r="E735" s="1"/>
  <c r="C734"/>
  <c r="D734"/>
  <c r="F734" s="1"/>
  <c r="M6" i="1" s="1"/>
  <c r="M92" l="1"/>
  <c r="M141"/>
  <c r="M176"/>
  <c r="M184"/>
  <c r="M189"/>
  <c r="M165"/>
  <c r="M158"/>
  <c r="M167"/>
  <c r="M163"/>
  <c r="M175"/>
  <c r="M151"/>
  <c r="M174"/>
  <c r="M164"/>
  <c r="M162"/>
  <c r="M152"/>
  <c r="M182"/>
  <c r="M140"/>
  <c r="M185"/>
  <c r="M172"/>
  <c r="M183"/>
  <c r="M173"/>
  <c r="M156"/>
  <c r="M153"/>
  <c r="M135"/>
  <c r="M177"/>
  <c r="M155"/>
  <c r="M139"/>
  <c r="M148"/>
  <c r="M150"/>
  <c r="M171"/>
  <c r="M170"/>
  <c r="M149"/>
  <c r="M166"/>
  <c r="M178"/>
  <c r="M181"/>
  <c r="M159"/>
  <c r="M112"/>
  <c r="M146"/>
  <c r="M145"/>
  <c r="M147"/>
  <c r="M169"/>
  <c r="M31"/>
  <c r="M69"/>
  <c r="M19"/>
  <c r="M68"/>
  <c r="M13"/>
  <c r="M12"/>
  <c r="M11"/>
  <c r="M91"/>
  <c r="M64"/>
  <c r="M77"/>
  <c r="M88"/>
  <c r="M111"/>
  <c r="M87"/>
  <c r="M32"/>
  <c r="M60"/>
  <c r="M107"/>
  <c r="M33"/>
  <c r="M109"/>
  <c r="M110"/>
  <c r="M157"/>
  <c r="M101"/>
  <c r="M154"/>
  <c r="M7"/>
  <c r="M143"/>
  <c r="M142"/>
  <c r="M86"/>
  <c r="M168"/>
  <c r="M160"/>
  <c r="M8"/>
  <c r="M96"/>
  <c r="M75"/>
  <c r="M161"/>
  <c r="M144"/>
  <c r="M74"/>
  <c r="M113"/>
  <c r="M43"/>
  <c r="M10"/>
  <c r="M179"/>
  <c r="M99"/>
  <c r="M73"/>
  <c r="M93"/>
  <c r="M59"/>
  <c r="M102"/>
  <c r="M55"/>
  <c r="M108"/>
  <c r="M20"/>
  <c r="M41"/>
  <c r="M90"/>
  <c r="M54"/>
  <c r="M22"/>
  <c r="M23"/>
  <c r="M180"/>
  <c r="M70"/>
  <c r="M123"/>
  <c r="M116"/>
  <c r="M134"/>
  <c r="M40"/>
  <c r="M103"/>
  <c r="M124"/>
  <c r="M21"/>
  <c r="M133"/>
  <c r="M115"/>
  <c r="M16"/>
  <c r="M45"/>
  <c r="M63"/>
  <c r="M82"/>
  <c r="M42"/>
  <c r="M89"/>
  <c r="M100"/>
  <c r="M132"/>
  <c r="M114"/>
  <c r="M34"/>
  <c r="M30"/>
  <c r="M76"/>
  <c r="M47"/>
  <c r="M50"/>
  <c r="M62"/>
  <c r="M28"/>
  <c r="M17"/>
  <c r="M27"/>
  <c r="M66"/>
  <c r="M72"/>
  <c r="M106"/>
  <c r="M136"/>
  <c r="M98"/>
  <c r="M78"/>
  <c r="M29"/>
  <c r="M81"/>
  <c r="M49"/>
  <c r="M61"/>
  <c r="M125"/>
  <c r="M14"/>
  <c r="M26"/>
  <c r="M65"/>
  <c r="M117"/>
  <c r="M46"/>
  <c r="M83"/>
  <c r="M85"/>
  <c r="M104"/>
  <c r="M138"/>
  <c r="M97"/>
  <c r="M24"/>
  <c r="M44"/>
  <c r="M71"/>
  <c r="M84"/>
  <c r="M118"/>
  <c r="M121"/>
  <c r="M52"/>
  <c r="M127"/>
  <c r="M39"/>
  <c r="M15"/>
  <c r="M95"/>
  <c r="M137"/>
  <c r="M80"/>
  <c r="M18"/>
  <c r="M67"/>
  <c r="M120"/>
  <c r="M105"/>
  <c r="M79"/>
  <c r="M25"/>
  <c r="M56"/>
  <c r="M126"/>
  <c r="M188"/>
  <c r="M57"/>
  <c r="M119"/>
  <c r="M37"/>
  <c r="M129"/>
  <c r="M38"/>
  <c r="M187"/>
  <c r="M131"/>
  <c r="M51"/>
  <c r="M48"/>
  <c r="M94"/>
  <c r="M35"/>
  <c r="M53"/>
  <c r="M58"/>
  <c r="M122"/>
  <c r="M36"/>
  <c r="M128"/>
  <c r="M186"/>
  <c r="M130"/>
  <c r="M9"/>
  <c r="B736" i="3"/>
  <c r="E736" s="1"/>
  <c r="C735"/>
  <c r="D735"/>
  <c r="F735" s="1"/>
  <c r="N92" i="1" l="1"/>
  <c r="N176"/>
  <c r="N167"/>
  <c r="N185"/>
  <c r="N158"/>
  <c r="N155"/>
  <c r="N182"/>
  <c r="N163"/>
  <c r="N164"/>
  <c r="N148"/>
  <c r="N189"/>
  <c r="N140"/>
  <c r="N172"/>
  <c r="N183"/>
  <c r="N141"/>
  <c r="N165"/>
  <c r="N139"/>
  <c r="N184"/>
  <c r="N178"/>
  <c r="N162"/>
  <c r="N153"/>
  <c r="N149"/>
  <c r="N156"/>
  <c r="N173"/>
  <c r="N177"/>
  <c r="N150"/>
  <c r="N151"/>
  <c r="N170"/>
  <c r="N152"/>
  <c r="N181"/>
  <c r="N171"/>
  <c r="N175"/>
  <c r="N174"/>
  <c r="N166"/>
  <c r="N135"/>
  <c r="N159"/>
  <c r="N112"/>
  <c r="N146"/>
  <c r="N145"/>
  <c r="N147"/>
  <c r="N169"/>
  <c r="N32"/>
  <c r="N31"/>
  <c r="N69"/>
  <c r="N19"/>
  <c r="N13"/>
  <c r="N12"/>
  <c r="N11"/>
  <c r="N33"/>
  <c r="N86"/>
  <c r="N101"/>
  <c r="N91"/>
  <c r="N142"/>
  <c r="N64"/>
  <c r="N77"/>
  <c r="N88"/>
  <c r="N109"/>
  <c r="N161"/>
  <c r="N68"/>
  <c r="N110"/>
  <c r="N157"/>
  <c r="N8"/>
  <c r="N154"/>
  <c r="N143"/>
  <c r="N60"/>
  <c r="N107"/>
  <c r="N179"/>
  <c r="N99"/>
  <c r="N111"/>
  <c r="N180"/>
  <c r="N41"/>
  <c r="N160"/>
  <c r="N96"/>
  <c r="N75"/>
  <c r="N89"/>
  <c r="N144"/>
  <c r="N87"/>
  <c r="N168"/>
  <c r="N10"/>
  <c r="N42"/>
  <c r="N102"/>
  <c r="N70"/>
  <c r="N43"/>
  <c r="N59"/>
  <c r="N116"/>
  <c r="N21"/>
  <c r="N74"/>
  <c r="N113"/>
  <c r="N55"/>
  <c r="N90"/>
  <c r="N54"/>
  <c r="N73"/>
  <c r="N76"/>
  <c r="N108"/>
  <c r="N125"/>
  <c r="N14"/>
  <c r="N28"/>
  <c r="N81"/>
  <c r="N93"/>
  <c r="N134"/>
  <c r="N40"/>
  <c r="N17"/>
  <c r="N49"/>
  <c r="N65"/>
  <c r="N83"/>
  <c r="N103"/>
  <c r="N124"/>
  <c r="N133"/>
  <c r="N115"/>
  <c r="N22"/>
  <c r="N100"/>
  <c r="N123"/>
  <c r="N20"/>
  <c r="N132"/>
  <c r="N114"/>
  <c r="N34"/>
  <c r="N18"/>
  <c r="N44"/>
  <c r="N67"/>
  <c r="N47"/>
  <c r="N50"/>
  <c r="N62"/>
  <c r="N85"/>
  <c r="N118"/>
  <c r="N137"/>
  <c r="N27"/>
  <c r="N66"/>
  <c r="N72"/>
  <c r="N23"/>
  <c r="N78"/>
  <c r="N29"/>
  <c r="N16"/>
  <c r="N61"/>
  <c r="N45"/>
  <c r="N119"/>
  <c r="N122"/>
  <c r="N25"/>
  <c r="N117"/>
  <c r="N46"/>
  <c r="N104"/>
  <c r="N138"/>
  <c r="N97"/>
  <c r="N24"/>
  <c r="N53"/>
  <c r="N128"/>
  <c r="N186"/>
  <c r="N26"/>
  <c r="N71"/>
  <c r="N82"/>
  <c r="N84"/>
  <c r="N121"/>
  <c r="N15"/>
  <c r="N63"/>
  <c r="N95"/>
  <c r="N106"/>
  <c r="N80"/>
  <c r="N37"/>
  <c r="N130"/>
  <c r="N39"/>
  <c r="N120"/>
  <c r="N57"/>
  <c r="N105"/>
  <c r="N79"/>
  <c r="N56"/>
  <c r="N126"/>
  <c r="N188"/>
  <c r="N187"/>
  <c r="N30"/>
  <c r="N36"/>
  <c r="N52"/>
  <c r="N131"/>
  <c r="N136"/>
  <c r="N129"/>
  <c r="N38"/>
  <c r="N48"/>
  <c r="N94"/>
  <c r="N98"/>
  <c r="N35"/>
  <c r="N58"/>
  <c r="N51"/>
  <c r="N127"/>
  <c r="N9"/>
  <c r="B737" i="3"/>
  <c r="E737" s="1"/>
  <c r="C736"/>
  <c r="D736"/>
  <c r="F736" s="1"/>
  <c r="O6" i="1" s="1"/>
  <c r="E18" i="2" l="1"/>
  <c r="F18" s="1"/>
  <c r="E71"/>
  <c r="F71" s="1"/>
  <c r="E21"/>
  <c r="F21" s="1"/>
  <c r="E30"/>
  <c r="F30" s="1"/>
  <c r="E68"/>
  <c r="F68" s="1"/>
  <c r="E32"/>
  <c r="F32" s="1"/>
  <c r="E79"/>
  <c r="F79" s="1"/>
  <c r="E13"/>
  <c r="F13" s="1"/>
  <c r="E60"/>
  <c r="F60" s="1"/>
  <c r="E87"/>
  <c r="F87" s="1"/>
  <c r="E73"/>
  <c r="F73" s="1"/>
  <c r="E72"/>
  <c r="F72" s="1"/>
  <c r="E12"/>
  <c r="F12" s="1"/>
  <c r="E23"/>
  <c r="F23" s="1"/>
  <c r="E34"/>
  <c r="F34" s="1"/>
  <c r="E45"/>
  <c r="F45" s="1"/>
  <c r="E56"/>
  <c r="F56" s="1"/>
  <c r="E67"/>
  <c r="F67" s="1"/>
  <c r="E43"/>
  <c r="F43" s="1"/>
  <c r="E76"/>
  <c r="F76" s="1"/>
  <c r="E26"/>
  <c r="F26" s="1"/>
  <c r="E53"/>
  <c r="F53" s="1"/>
  <c r="E64"/>
  <c r="F64" s="1"/>
  <c r="E75"/>
  <c r="F75" s="1"/>
  <c r="E86"/>
  <c r="F86" s="1"/>
  <c r="E14"/>
  <c r="F14" s="1"/>
  <c r="E25"/>
  <c r="F25" s="1"/>
  <c r="E65"/>
  <c r="F65" s="1"/>
  <c r="E15"/>
  <c r="F15" s="1"/>
  <c r="E89"/>
  <c r="F89" s="1"/>
  <c r="E54"/>
  <c r="F54" s="1"/>
  <c r="E47"/>
  <c r="F47" s="1"/>
  <c r="E58"/>
  <c r="F58" s="1"/>
  <c r="E69"/>
  <c r="F69" s="1"/>
  <c r="E80"/>
  <c r="F80" s="1"/>
  <c r="E8"/>
  <c r="F8" s="1"/>
  <c r="E19"/>
  <c r="F19" s="1"/>
  <c r="E88"/>
  <c r="F88" s="1"/>
  <c r="E16"/>
  <c r="F16" s="1"/>
  <c r="E27"/>
  <c r="F27" s="1"/>
  <c r="E38"/>
  <c r="F38" s="1"/>
  <c r="E49"/>
  <c r="F49" s="1"/>
  <c r="E84"/>
  <c r="F84" s="1"/>
  <c r="E57"/>
  <c r="F57" s="1"/>
  <c r="E66"/>
  <c r="F66" s="1"/>
  <c r="E35"/>
  <c r="F35" s="1"/>
  <c r="E82"/>
  <c r="F82" s="1"/>
  <c r="E46"/>
  <c r="F46" s="1"/>
  <c r="E10"/>
  <c r="F10" s="1"/>
  <c r="E77"/>
  <c r="F77" s="1"/>
  <c r="E29"/>
  <c r="F29" s="1"/>
  <c r="E62"/>
  <c r="F62" s="1"/>
  <c r="E37"/>
  <c r="F37" s="1"/>
  <c r="E24"/>
  <c r="F24" s="1"/>
  <c r="E59"/>
  <c r="F59" s="1"/>
  <c r="E70"/>
  <c r="F70" s="1"/>
  <c r="E81"/>
  <c r="F81" s="1"/>
  <c r="E9"/>
  <c r="F9" s="1"/>
  <c r="E20"/>
  <c r="F20" s="1"/>
  <c r="E31"/>
  <c r="F31" s="1"/>
  <c r="E48"/>
  <c r="F48" s="1"/>
  <c r="E51"/>
  <c r="F51" s="1"/>
  <c r="E42"/>
  <c r="F42" s="1"/>
  <c r="E17"/>
  <c r="F17" s="1"/>
  <c r="E28"/>
  <c r="F28" s="1"/>
  <c r="E39"/>
  <c r="F39" s="1"/>
  <c r="E50"/>
  <c r="F50" s="1"/>
  <c r="E61"/>
  <c r="F61" s="1"/>
  <c r="E7"/>
  <c r="F7" s="1"/>
  <c r="E40"/>
  <c r="F40" s="1"/>
  <c r="E36"/>
  <c r="F36" s="1"/>
  <c r="E78"/>
  <c r="F78" s="1"/>
  <c r="E83"/>
  <c r="F83" s="1"/>
  <c r="E11"/>
  <c r="F11" s="1"/>
  <c r="E22"/>
  <c r="F22" s="1"/>
  <c r="E33"/>
  <c r="F33" s="1"/>
  <c r="E44"/>
  <c r="F44" s="1"/>
  <c r="E55"/>
  <c r="F55" s="1"/>
  <c r="E41"/>
  <c r="F41" s="1"/>
  <c r="E52"/>
  <c r="F52" s="1"/>
  <c r="E63"/>
  <c r="F63" s="1"/>
  <c r="E74"/>
  <c r="F74" s="1"/>
  <c r="E85"/>
  <c r="F85" s="1"/>
  <c r="O92" i="1"/>
  <c r="O158"/>
  <c r="O164"/>
  <c r="O175"/>
  <c r="O156"/>
  <c r="O172"/>
  <c r="O184"/>
  <c r="O141"/>
  <c r="O177"/>
  <c r="O185"/>
  <c r="O151"/>
  <c r="O166"/>
  <c r="O155"/>
  <c r="O189"/>
  <c r="O176"/>
  <c r="O163"/>
  <c r="O165"/>
  <c r="O139"/>
  <c r="O135"/>
  <c r="O174"/>
  <c r="O148"/>
  <c r="O181"/>
  <c r="O171"/>
  <c r="O178"/>
  <c r="O140"/>
  <c r="O183"/>
  <c r="O170"/>
  <c r="O167"/>
  <c r="O182"/>
  <c r="O150"/>
  <c r="O162"/>
  <c r="O153"/>
  <c r="O152"/>
  <c r="O149"/>
  <c r="O173"/>
  <c r="E6" i="2"/>
  <c r="F6" s="1"/>
  <c r="O159" i="1"/>
  <c r="O112"/>
  <c r="O146"/>
  <c r="O145"/>
  <c r="O147"/>
  <c r="O169"/>
  <c r="O11"/>
  <c r="O33"/>
  <c r="O32"/>
  <c r="O77"/>
  <c r="O31"/>
  <c r="O13"/>
  <c r="O60"/>
  <c r="O68"/>
  <c r="O107"/>
  <c r="O12"/>
  <c r="O19"/>
  <c r="O86"/>
  <c r="O101"/>
  <c r="O64"/>
  <c r="O69"/>
  <c r="O87"/>
  <c r="O111"/>
  <c r="O168"/>
  <c r="O88"/>
  <c r="O109"/>
  <c r="O161"/>
  <c r="O10"/>
  <c r="O110"/>
  <c r="O157"/>
  <c r="O142"/>
  <c r="O143"/>
  <c r="O180"/>
  <c r="O144"/>
  <c r="O73"/>
  <c r="O8"/>
  <c r="O41"/>
  <c r="O90"/>
  <c r="O91"/>
  <c r="O160"/>
  <c r="O96"/>
  <c r="O154"/>
  <c r="O7"/>
  <c r="O43"/>
  <c r="O103"/>
  <c r="O42"/>
  <c r="O89"/>
  <c r="O179"/>
  <c r="O70"/>
  <c r="O117"/>
  <c r="O102"/>
  <c r="O59"/>
  <c r="O74"/>
  <c r="O113"/>
  <c r="O22"/>
  <c r="O23"/>
  <c r="O124"/>
  <c r="O99"/>
  <c r="O78"/>
  <c r="O15"/>
  <c r="O29"/>
  <c r="O46"/>
  <c r="O116"/>
  <c r="O125"/>
  <c r="O14"/>
  <c r="O28"/>
  <c r="O81"/>
  <c r="O18"/>
  <c r="O50"/>
  <c r="O66"/>
  <c r="O84"/>
  <c r="O75"/>
  <c r="O93"/>
  <c r="O54"/>
  <c r="O108"/>
  <c r="O21"/>
  <c r="O134"/>
  <c r="O40"/>
  <c r="O133"/>
  <c r="O115"/>
  <c r="O100"/>
  <c r="O114"/>
  <c r="O48"/>
  <c r="O51"/>
  <c r="O63"/>
  <c r="O76"/>
  <c r="O34"/>
  <c r="O44"/>
  <c r="O67"/>
  <c r="O82"/>
  <c r="O94"/>
  <c r="O119"/>
  <c r="O138"/>
  <c r="O123"/>
  <c r="O20"/>
  <c r="O132"/>
  <c r="O47"/>
  <c r="O17"/>
  <c r="O62"/>
  <c r="O55"/>
  <c r="O27"/>
  <c r="O49"/>
  <c r="O105"/>
  <c r="O79"/>
  <c r="O98"/>
  <c r="O35"/>
  <c r="O45"/>
  <c r="O83"/>
  <c r="O85"/>
  <c r="O122"/>
  <c r="O25"/>
  <c r="O56"/>
  <c r="O129"/>
  <c r="O187"/>
  <c r="O65"/>
  <c r="O104"/>
  <c r="O118"/>
  <c r="O97"/>
  <c r="O24"/>
  <c r="O26"/>
  <c r="O71"/>
  <c r="O72"/>
  <c r="O121"/>
  <c r="O137"/>
  <c r="O16"/>
  <c r="O106"/>
  <c r="O80"/>
  <c r="O57"/>
  <c r="O127"/>
  <c r="O128"/>
  <c r="O30"/>
  <c r="O37"/>
  <c r="O130"/>
  <c r="O39"/>
  <c r="O120"/>
  <c r="O36"/>
  <c r="O52"/>
  <c r="O61"/>
  <c r="O95"/>
  <c r="O126"/>
  <c r="O188"/>
  <c r="O38"/>
  <c r="O136"/>
  <c r="O53"/>
  <c r="O58"/>
  <c r="O131"/>
  <c r="O186"/>
  <c r="O9"/>
  <c r="B738" i="3"/>
  <c r="E738" s="1"/>
  <c r="C737"/>
  <c r="D737"/>
  <c r="F737" s="1"/>
  <c r="P92" i="1" l="1"/>
  <c r="P177"/>
  <c r="P151"/>
  <c r="P170"/>
  <c r="P155"/>
  <c r="P182"/>
  <c r="P176"/>
  <c r="P171"/>
  <c r="P174"/>
  <c r="P165"/>
  <c r="P175"/>
  <c r="P172"/>
  <c r="P178"/>
  <c r="P152"/>
  <c r="P158"/>
  <c r="P167"/>
  <c r="P189"/>
  <c r="P173"/>
  <c r="P135"/>
  <c r="P149"/>
  <c r="P163"/>
  <c r="P156"/>
  <c r="P181"/>
  <c r="P184"/>
  <c r="P164"/>
  <c r="P140"/>
  <c r="P183"/>
  <c r="P185"/>
  <c r="P153"/>
  <c r="P162"/>
  <c r="P148"/>
  <c r="P141"/>
  <c r="P166"/>
  <c r="P150"/>
  <c r="P139"/>
  <c r="P159"/>
  <c r="P112"/>
  <c r="P145"/>
  <c r="P146"/>
  <c r="P147"/>
  <c r="P169"/>
  <c r="P12"/>
  <c r="P60"/>
  <c r="P11"/>
  <c r="P33"/>
  <c r="P86"/>
  <c r="P32"/>
  <c r="P19"/>
  <c r="P68"/>
  <c r="P107"/>
  <c r="P13"/>
  <c r="P31"/>
  <c r="P64"/>
  <c r="P69"/>
  <c r="P88"/>
  <c r="P87"/>
  <c r="P91"/>
  <c r="P179"/>
  <c r="P111"/>
  <c r="P168"/>
  <c r="P160"/>
  <c r="P101"/>
  <c r="P109"/>
  <c r="P161"/>
  <c r="P110"/>
  <c r="P154"/>
  <c r="P7"/>
  <c r="P142"/>
  <c r="P143"/>
  <c r="P157"/>
  <c r="P99"/>
  <c r="P42"/>
  <c r="P180"/>
  <c r="P73"/>
  <c r="P93"/>
  <c r="P22"/>
  <c r="P8"/>
  <c r="P41"/>
  <c r="P144"/>
  <c r="P96"/>
  <c r="P74"/>
  <c r="P113"/>
  <c r="P77"/>
  <c r="P75"/>
  <c r="P103"/>
  <c r="P23"/>
  <c r="P10"/>
  <c r="P89"/>
  <c r="P76"/>
  <c r="P123"/>
  <c r="P43"/>
  <c r="P70"/>
  <c r="P102"/>
  <c r="P59"/>
  <c r="P54"/>
  <c r="P78"/>
  <c r="P116"/>
  <c r="P55"/>
  <c r="P117"/>
  <c r="P34"/>
  <c r="P30"/>
  <c r="P15"/>
  <c r="P29"/>
  <c r="P46"/>
  <c r="P26"/>
  <c r="P51"/>
  <c r="P67"/>
  <c r="P90"/>
  <c r="P125"/>
  <c r="P14"/>
  <c r="P28"/>
  <c r="P81"/>
  <c r="P108"/>
  <c r="P124"/>
  <c r="P21"/>
  <c r="P134"/>
  <c r="P40"/>
  <c r="P45"/>
  <c r="P71"/>
  <c r="P100"/>
  <c r="P114"/>
  <c r="P48"/>
  <c r="P18"/>
  <c r="P63"/>
  <c r="P95"/>
  <c r="P120"/>
  <c r="P79"/>
  <c r="P115"/>
  <c r="P44"/>
  <c r="P50"/>
  <c r="P82"/>
  <c r="P20"/>
  <c r="P132"/>
  <c r="P47"/>
  <c r="P17"/>
  <c r="P62"/>
  <c r="P49"/>
  <c r="P94"/>
  <c r="P136"/>
  <c r="P36"/>
  <c r="P105"/>
  <c r="P119"/>
  <c r="P98"/>
  <c r="P35"/>
  <c r="P57"/>
  <c r="P130"/>
  <c r="P188"/>
  <c r="P27"/>
  <c r="P83"/>
  <c r="P85"/>
  <c r="P122"/>
  <c r="P138"/>
  <c r="P25"/>
  <c r="P65"/>
  <c r="P84"/>
  <c r="P104"/>
  <c r="P118"/>
  <c r="P97"/>
  <c r="P66"/>
  <c r="P72"/>
  <c r="P52"/>
  <c r="P131"/>
  <c r="P186"/>
  <c r="P133"/>
  <c r="P16"/>
  <c r="P106"/>
  <c r="P80"/>
  <c r="P127"/>
  <c r="P129"/>
  <c r="P121"/>
  <c r="P53"/>
  <c r="P38"/>
  <c r="P137"/>
  <c r="P37"/>
  <c r="P56"/>
  <c r="P39"/>
  <c r="P187"/>
  <c r="P61"/>
  <c r="P126"/>
  <c r="P24"/>
  <c r="P128"/>
  <c r="P58"/>
  <c r="P9"/>
  <c r="C738" i="3"/>
  <c r="B739"/>
  <c r="E739" s="1"/>
  <c r="D738"/>
  <c r="F738" s="1"/>
  <c r="Q6" i="1" s="1"/>
  <c r="Q92" l="1"/>
  <c r="Q153"/>
  <c r="Q162"/>
  <c r="Q148"/>
  <c r="Q156"/>
  <c r="Q150"/>
  <c r="Q139"/>
  <c r="Q184"/>
  <c r="Q177"/>
  <c r="Q151"/>
  <c r="Q170"/>
  <c r="Q155"/>
  <c r="Q189"/>
  <c r="Q176"/>
  <c r="Q171"/>
  <c r="Q174"/>
  <c r="Q165"/>
  <c r="Q175"/>
  <c r="Q172"/>
  <c r="Q178"/>
  <c r="Q152"/>
  <c r="Q158"/>
  <c r="Q167"/>
  <c r="Q173"/>
  <c r="Q181"/>
  <c r="Q135"/>
  <c r="Q185"/>
  <c r="Q164"/>
  <c r="Q163"/>
  <c r="Q141"/>
  <c r="Q149"/>
  <c r="Q166"/>
  <c r="Q140"/>
  <c r="Q182"/>
  <c r="Q183"/>
  <c r="Q159"/>
  <c r="Q112"/>
  <c r="Q146"/>
  <c r="Q145"/>
  <c r="Q147"/>
  <c r="Q169"/>
  <c r="Q13"/>
  <c r="Q64"/>
  <c r="Q12"/>
  <c r="Q60"/>
  <c r="Q11"/>
  <c r="Q33"/>
  <c r="Q31"/>
  <c r="Q87"/>
  <c r="Q109"/>
  <c r="Q19"/>
  <c r="Q68"/>
  <c r="Q86"/>
  <c r="Q32"/>
  <c r="Q77"/>
  <c r="Q91"/>
  <c r="Q69"/>
  <c r="Q142"/>
  <c r="Q143"/>
  <c r="Q179"/>
  <c r="Q99"/>
  <c r="Q88"/>
  <c r="Q111"/>
  <c r="Q168"/>
  <c r="Q101"/>
  <c r="Q110"/>
  <c r="Q157"/>
  <c r="Q8"/>
  <c r="Q10"/>
  <c r="Q43"/>
  <c r="Q42"/>
  <c r="Q102"/>
  <c r="Q161"/>
  <c r="Q180"/>
  <c r="Q73"/>
  <c r="Q107"/>
  <c r="Q160"/>
  <c r="Q144"/>
  <c r="Q96"/>
  <c r="Q75"/>
  <c r="Q89"/>
  <c r="Q93"/>
  <c r="Q22"/>
  <c r="Q54"/>
  <c r="Q103"/>
  <c r="Q23"/>
  <c r="Q78"/>
  <c r="Q124"/>
  <c r="Q154"/>
  <c r="Q41"/>
  <c r="Q90"/>
  <c r="Q125"/>
  <c r="Q76"/>
  <c r="Q100"/>
  <c r="Q20"/>
  <c r="Q132"/>
  <c r="Q114"/>
  <c r="Q55"/>
  <c r="Q117"/>
  <c r="Q34"/>
  <c r="Q30"/>
  <c r="Q47"/>
  <c r="Q27"/>
  <c r="Q61"/>
  <c r="Q71"/>
  <c r="Q113"/>
  <c r="Q59"/>
  <c r="Q116"/>
  <c r="Q15"/>
  <c r="Q29"/>
  <c r="Q46"/>
  <c r="Q7"/>
  <c r="Q74"/>
  <c r="Q70"/>
  <c r="Q14"/>
  <c r="Q28"/>
  <c r="Q134"/>
  <c r="Q16"/>
  <c r="Q26"/>
  <c r="Q65"/>
  <c r="Q45"/>
  <c r="Q51"/>
  <c r="Q83"/>
  <c r="Q104"/>
  <c r="Q121"/>
  <c r="Q80"/>
  <c r="Q21"/>
  <c r="Q48"/>
  <c r="Q18"/>
  <c r="Q63"/>
  <c r="Q67"/>
  <c r="Q123"/>
  <c r="Q115"/>
  <c r="Q81"/>
  <c r="Q44"/>
  <c r="Q50"/>
  <c r="Q108"/>
  <c r="Q40"/>
  <c r="Q106"/>
  <c r="Q120"/>
  <c r="Q49"/>
  <c r="Q94"/>
  <c r="Q136"/>
  <c r="Q79"/>
  <c r="Q36"/>
  <c r="Q58"/>
  <c r="Q131"/>
  <c r="Q35"/>
  <c r="Q105"/>
  <c r="Q119"/>
  <c r="Q98"/>
  <c r="Q82"/>
  <c r="Q85"/>
  <c r="Q122"/>
  <c r="Q138"/>
  <c r="Q62"/>
  <c r="Q84"/>
  <c r="Q118"/>
  <c r="Q97"/>
  <c r="Q128"/>
  <c r="Q129"/>
  <c r="Q66"/>
  <c r="Q72"/>
  <c r="Q25"/>
  <c r="Q52"/>
  <c r="Q57"/>
  <c r="Q186"/>
  <c r="Q188"/>
  <c r="Q24"/>
  <c r="Q127"/>
  <c r="Q130"/>
  <c r="Q39"/>
  <c r="Q17"/>
  <c r="Q126"/>
  <c r="Q133"/>
  <c r="Q53"/>
  <c r="Q95"/>
  <c r="Q137"/>
  <c r="Q37"/>
  <c r="Q56"/>
  <c r="Q38"/>
  <c r="Q187"/>
  <c r="Q9"/>
  <c r="C739" i="3"/>
  <c r="B740"/>
  <c r="E740" s="1"/>
  <c r="D739"/>
  <c r="F739" s="1"/>
  <c r="R6" i="1" s="1"/>
  <c r="R92" l="1"/>
  <c r="R141"/>
  <c r="R153"/>
  <c r="R172"/>
  <c r="R174"/>
  <c r="R151"/>
  <c r="R175"/>
  <c r="R177"/>
  <c r="R189"/>
  <c r="R158"/>
  <c r="R167"/>
  <c r="R184"/>
  <c r="R176"/>
  <c r="R170"/>
  <c r="R152"/>
  <c r="R139"/>
  <c r="R162"/>
  <c r="R183"/>
  <c r="R182"/>
  <c r="R148"/>
  <c r="R166"/>
  <c r="R185"/>
  <c r="R164"/>
  <c r="R165"/>
  <c r="R171"/>
  <c r="R140"/>
  <c r="R173"/>
  <c r="R181"/>
  <c r="R155"/>
  <c r="R149"/>
  <c r="R163"/>
  <c r="R150"/>
  <c r="R156"/>
  <c r="R178"/>
  <c r="R135"/>
  <c r="R159"/>
  <c r="R112"/>
  <c r="R145"/>
  <c r="R146"/>
  <c r="R147"/>
  <c r="R169"/>
  <c r="R19"/>
  <c r="R68"/>
  <c r="R13"/>
  <c r="R64"/>
  <c r="R12"/>
  <c r="R11"/>
  <c r="R69"/>
  <c r="R88"/>
  <c r="R33"/>
  <c r="R60"/>
  <c r="R87"/>
  <c r="R110"/>
  <c r="R31"/>
  <c r="R101"/>
  <c r="R77"/>
  <c r="R107"/>
  <c r="R154"/>
  <c r="R91"/>
  <c r="R142"/>
  <c r="R143"/>
  <c r="R180"/>
  <c r="R144"/>
  <c r="R32"/>
  <c r="R109"/>
  <c r="R111"/>
  <c r="R161"/>
  <c r="R10"/>
  <c r="R179"/>
  <c r="R7"/>
  <c r="R74"/>
  <c r="R86"/>
  <c r="R157"/>
  <c r="R99"/>
  <c r="R43"/>
  <c r="R103"/>
  <c r="R42"/>
  <c r="R8"/>
  <c r="R168"/>
  <c r="R160"/>
  <c r="R41"/>
  <c r="R90"/>
  <c r="R55"/>
  <c r="R75"/>
  <c r="R93"/>
  <c r="R22"/>
  <c r="R54"/>
  <c r="R100"/>
  <c r="R125"/>
  <c r="R96"/>
  <c r="R89"/>
  <c r="R23"/>
  <c r="R73"/>
  <c r="R113"/>
  <c r="R59"/>
  <c r="R117"/>
  <c r="R123"/>
  <c r="R133"/>
  <c r="R115"/>
  <c r="R76"/>
  <c r="R78"/>
  <c r="R20"/>
  <c r="R132"/>
  <c r="R114"/>
  <c r="R48"/>
  <c r="R44"/>
  <c r="R62"/>
  <c r="R72"/>
  <c r="R102"/>
  <c r="R34"/>
  <c r="R30"/>
  <c r="R116"/>
  <c r="R15"/>
  <c r="R29"/>
  <c r="R70"/>
  <c r="R124"/>
  <c r="R46"/>
  <c r="R49"/>
  <c r="R61"/>
  <c r="R134"/>
  <c r="R16"/>
  <c r="R26"/>
  <c r="R65"/>
  <c r="R71"/>
  <c r="R105"/>
  <c r="R122"/>
  <c r="R97"/>
  <c r="R28"/>
  <c r="R45"/>
  <c r="R51"/>
  <c r="R83"/>
  <c r="R21"/>
  <c r="R18"/>
  <c r="R63"/>
  <c r="R81"/>
  <c r="R47"/>
  <c r="R50"/>
  <c r="R66"/>
  <c r="R95"/>
  <c r="R137"/>
  <c r="R80"/>
  <c r="R108"/>
  <c r="R40"/>
  <c r="R106"/>
  <c r="R120"/>
  <c r="R37"/>
  <c r="R126"/>
  <c r="R38"/>
  <c r="R94"/>
  <c r="R136"/>
  <c r="R79"/>
  <c r="R27"/>
  <c r="R119"/>
  <c r="R67"/>
  <c r="R24"/>
  <c r="R36"/>
  <c r="R53"/>
  <c r="R58"/>
  <c r="R187"/>
  <c r="R85"/>
  <c r="R98"/>
  <c r="R35"/>
  <c r="R84"/>
  <c r="R118"/>
  <c r="R128"/>
  <c r="R131"/>
  <c r="R186"/>
  <c r="R130"/>
  <c r="R188"/>
  <c r="R82"/>
  <c r="R104"/>
  <c r="R138"/>
  <c r="R25"/>
  <c r="R52"/>
  <c r="R57"/>
  <c r="R14"/>
  <c r="R56"/>
  <c r="R121"/>
  <c r="R127"/>
  <c r="R39"/>
  <c r="R17"/>
  <c r="R129"/>
  <c r="R9"/>
  <c r="B741" i="3"/>
  <c r="E741" s="1"/>
  <c r="C740"/>
  <c r="D740"/>
  <c r="F740" s="1"/>
  <c r="S6" i="1" s="1"/>
  <c r="S92" l="1"/>
  <c r="S163"/>
  <c r="S172"/>
  <c r="S151"/>
  <c r="S177"/>
  <c r="S189"/>
  <c r="S183"/>
  <c r="S167"/>
  <c r="S178"/>
  <c r="S174"/>
  <c r="S175"/>
  <c r="S141"/>
  <c r="S150"/>
  <c r="S153"/>
  <c r="S152"/>
  <c r="S181"/>
  <c r="S148"/>
  <c r="S162"/>
  <c r="S135"/>
  <c r="S170"/>
  <c r="S140"/>
  <c r="S139"/>
  <c r="S182"/>
  <c r="S171"/>
  <c r="S158"/>
  <c r="S156"/>
  <c r="S173"/>
  <c r="S164"/>
  <c r="S184"/>
  <c r="S176"/>
  <c r="S165"/>
  <c r="S149"/>
  <c r="S155"/>
  <c r="S185"/>
  <c r="S166"/>
  <c r="S159"/>
  <c r="S112"/>
  <c r="S146"/>
  <c r="S145"/>
  <c r="S147"/>
  <c r="S169"/>
  <c r="S31"/>
  <c r="S69"/>
  <c r="S19"/>
  <c r="S68"/>
  <c r="S13"/>
  <c r="S12"/>
  <c r="S11"/>
  <c r="S32"/>
  <c r="S77"/>
  <c r="S91"/>
  <c r="S88"/>
  <c r="S111"/>
  <c r="S33"/>
  <c r="S60"/>
  <c r="S87"/>
  <c r="S86"/>
  <c r="S107"/>
  <c r="S157"/>
  <c r="S154"/>
  <c r="S7"/>
  <c r="S142"/>
  <c r="S143"/>
  <c r="S64"/>
  <c r="S101"/>
  <c r="S109"/>
  <c r="S168"/>
  <c r="S160"/>
  <c r="S96"/>
  <c r="S75"/>
  <c r="S110"/>
  <c r="S179"/>
  <c r="S10"/>
  <c r="S74"/>
  <c r="S113"/>
  <c r="S99"/>
  <c r="S43"/>
  <c r="S161"/>
  <c r="S180"/>
  <c r="S8"/>
  <c r="S73"/>
  <c r="S93"/>
  <c r="S90"/>
  <c r="S59"/>
  <c r="S42"/>
  <c r="S55"/>
  <c r="S108"/>
  <c r="S20"/>
  <c r="S103"/>
  <c r="S22"/>
  <c r="S54"/>
  <c r="S144"/>
  <c r="S89"/>
  <c r="S23"/>
  <c r="S76"/>
  <c r="S102"/>
  <c r="S100"/>
  <c r="S21"/>
  <c r="S134"/>
  <c r="S40"/>
  <c r="S123"/>
  <c r="S133"/>
  <c r="S115"/>
  <c r="S16"/>
  <c r="S45"/>
  <c r="S63"/>
  <c r="S82"/>
  <c r="S78"/>
  <c r="S117"/>
  <c r="S132"/>
  <c r="S114"/>
  <c r="S41"/>
  <c r="S125"/>
  <c r="S34"/>
  <c r="S30"/>
  <c r="S15"/>
  <c r="S17"/>
  <c r="S27"/>
  <c r="S66"/>
  <c r="S70"/>
  <c r="S124"/>
  <c r="S46"/>
  <c r="S49"/>
  <c r="S61"/>
  <c r="S84"/>
  <c r="S106"/>
  <c r="S136"/>
  <c r="S98"/>
  <c r="S116"/>
  <c r="S26"/>
  <c r="S65"/>
  <c r="S71"/>
  <c r="S28"/>
  <c r="S48"/>
  <c r="S51"/>
  <c r="S29"/>
  <c r="S72"/>
  <c r="S118"/>
  <c r="S121"/>
  <c r="S24"/>
  <c r="S81"/>
  <c r="S47"/>
  <c r="S50"/>
  <c r="S95"/>
  <c r="S137"/>
  <c r="S80"/>
  <c r="S52"/>
  <c r="S127"/>
  <c r="S39"/>
  <c r="S44"/>
  <c r="S120"/>
  <c r="S83"/>
  <c r="S94"/>
  <c r="S105"/>
  <c r="S79"/>
  <c r="S119"/>
  <c r="S129"/>
  <c r="S38"/>
  <c r="S37"/>
  <c r="S62"/>
  <c r="S67"/>
  <c r="S97"/>
  <c r="S36"/>
  <c r="S53"/>
  <c r="S58"/>
  <c r="S187"/>
  <c r="S131"/>
  <c r="S122"/>
  <c r="S130"/>
  <c r="S35"/>
  <c r="S56"/>
  <c r="S18"/>
  <c r="S128"/>
  <c r="S186"/>
  <c r="S104"/>
  <c r="S138"/>
  <c r="S25"/>
  <c r="S57"/>
  <c r="S14"/>
  <c r="S85"/>
  <c r="S188"/>
  <c r="S126"/>
  <c r="S9"/>
  <c r="B742" i="3"/>
  <c r="E742" s="1"/>
  <c r="C741"/>
  <c r="D741"/>
  <c r="F741" s="1"/>
  <c r="T6" i="1" s="1"/>
  <c r="T92" l="1"/>
  <c r="T170"/>
  <c r="T139"/>
  <c r="T167"/>
  <c r="T148"/>
  <c r="T178"/>
  <c r="T185"/>
  <c r="T175"/>
  <c r="T141"/>
  <c r="T176"/>
  <c r="T151"/>
  <c r="T174"/>
  <c r="T184"/>
  <c r="T189"/>
  <c r="T163"/>
  <c r="T172"/>
  <c r="T158"/>
  <c r="T177"/>
  <c r="T152"/>
  <c r="T140"/>
  <c r="T149"/>
  <c r="T156"/>
  <c r="T173"/>
  <c r="T135"/>
  <c r="T171"/>
  <c r="T182"/>
  <c r="T155"/>
  <c r="T181"/>
  <c r="T153"/>
  <c r="T166"/>
  <c r="T150"/>
  <c r="T165"/>
  <c r="T162"/>
  <c r="T164"/>
  <c r="T183"/>
  <c r="T159"/>
  <c r="T112"/>
  <c r="T145"/>
  <c r="T146"/>
  <c r="T147"/>
  <c r="T169"/>
  <c r="T32"/>
  <c r="T31"/>
  <c r="T69"/>
  <c r="T19"/>
  <c r="T13"/>
  <c r="T12"/>
  <c r="T64"/>
  <c r="T101"/>
  <c r="T11"/>
  <c r="T77"/>
  <c r="T91"/>
  <c r="T142"/>
  <c r="T88"/>
  <c r="T33"/>
  <c r="T60"/>
  <c r="T68"/>
  <c r="T109"/>
  <c r="T86"/>
  <c r="T110"/>
  <c r="T161"/>
  <c r="T87"/>
  <c r="T107"/>
  <c r="T157"/>
  <c r="T8"/>
  <c r="T154"/>
  <c r="T143"/>
  <c r="T111"/>
  <c r="T179"/>
  <c r="T99"/>
  <c r="T144"/>
  <c r="T41"/>
  <c r="T7"/>
  <c r="T96"/>
  <c r="T75"/>
  <c r="T89"/>
  <c r="T10"/>
  <c r="T180"/>
  <c r="T42"/>
  <c r="T102"/>
  <c r="T160"/>
  <c r="T73"/>
  <c r="T113"/>
  <c r="T70"/>
  <c r="T90"/>
  <c r="T59"/>
  <c r="T116"/>
  <c r="T93"/>
  <c r="T55"/>
  <c r="T43"/>
  <c r="T103"/>
  <c r="T22"/>
  <c r="T54"/>
  <c r="T123"/>
  <c r="T23"/>
  <c r="T108"/>
  <c r="T124"/>
  <c r="T14"/>
  <c r="T28"/>
  <c r="T81"/>
  <c r="T168"/>
  <c r="T100"/>
  <c r="T21"/>
  <c r="T134"/>
  <c r="T40"/>
  <c r="T17"/>
  <c r="T49"/>
  <c r="T65"/>
  <c r="T83"/>
  <c r="T76"/>
  <c r="T20"/>
  <c r="T133"/>
  <c r="T115"/>
  <c r="T78"/>
  <c r="T117"/>
  <c r="T132"/>
  <c r="T114"/>
  <c r="T74"/>
  <c r="T30"/>
  <c r="T47"/>
  <c r="T50"/>
  <c r="T62"/>
  <c r="T15"/>
  <c r="T27"/>
  <c r="T66"/>
  <c r="T72"/>
  <c r="T85"/>
  <c r="T118"/>
  <c r="T137"/>
  <c r="T34"/>
  <c r="T46"/>
  <c r="T16"/>
  <c r="T61"/>
  <c r="T26"/>
  <c r="T45"/>
  <c r="T48"/>
  <c r="T51"/>
  <c r="T67"/>
  <c r="T84"/>
  <c r="T104"/>
  <c r="T138"/>
  <c r="T97"/>
  <c r="T25"/>
  <c r="T29"/>
  <c r="T121"/>
  <c r="T24"/>
  <c r="T53"/>
  <c r="T128"/>
  <c r="T186"/>
  <c r="T95"/>
  <c r="T106"/>
  <c r="T80"/>
  <c r="T44"/>
  <c r="T120"/>
  <c r="T136"/>
  <c r="T125"/>
  <c r="T71"/>
  <c r="T35"/>
  <c r="T56"/>
  <c r="T126"/>
  <c r="T188"/>
  <c r="T127"/>
  <c r="T122"/>
  <c r="T119"/>
  <c r="T129"/>
  <c r="T38"/>
  <c r="T187"/>
  <c r="T131"/>
  <c r="T98"/>
  <c r="T105"/>
  <c r="T79"/>
  <c r="T36"/>
  <c r="T58"/>
  <c r="T63"/>
  <c r="T57"/>
  <c r="T18"/>
  <c r="T82"/>
  <c r="T52"/>
  <c r="T94"/>
  <c r="T37"/>
  <c r="T39"/>
  <c r="T130"/>
  <c r="T9"/>
  <c r="B743" i="3"/>
  <c r="E743" s="1"/>
  <c r="C742"/>
  <c r="D742"/>
  <c r="F742" s="1"/>
  <c r="U6" i="1" s="1"/>
  <c r="U92" l="1"/>
  <c r="U170"/>
  <c r="U141"/>
  <c r="U164"/>
  <c r="U172"/>
  <c r="U139"/>
  <c r="U165"/>
  <c r="U163"/>
  <c r="U156"/>
  <c r="U184"/>
  <c r="U158"/>
  <c r="U148"/>
  <c r="U183"/>
  <c r="U149"/>
  <c r="U173"/>
  <c r="U135"/>
  <c r="U151"/>
  <c r="U178"/>
  <c r="U177"/>
  <c r="U181"/>
  <c r="U171"/>
  <c r="U166"/>
  <c r="U167"/>
  <c r="U175"/>
  <c r="U189"/>
  <c r="U140"/>
  <c r="U182"/>
  <c r="U162"/>
  <c r="U153"/>
  <c r="U185"/>
  <c r="U150"/>
  <c r="U152"/>
  <c r="U155"/>
  <c r="U176"/>
  <c r="U174"/>
  <c r="U159"/>
  <c r="U112"/>
  <c r="U145"/>
  <c r="U146"/>
  <c r="U147"/>
  <c r="U169"/>
  <c r="U11"/>
  <c r="U33"/>
  <c r="U32"/>
  <c r="U77"/>
  <c r="U31"/>
  <c r="U13"/>
  <c r="U86"/>
  <c r="U64"/>
  <c r="U69"/>
  <c r="U101"/>
  <c r="U12"/>
  <c r="U19"/>
  <c r="U60"/>
  <c r="U68"/>
  <c r="U87"/>
  <c r="U168"/>
  <c r="U110"/>
  <c r="U161"/>
  <c r="U10"/>
  <c r="U91"/>
  <c r="U107"/>
  <c r="U157"/>
  <c r="U88"/>
  <c r="U142"/>
  <c r="U143"/>
  <c r="U180"/>
  <c r="U144"/>
  <c r="U154"/>
  <c r="U160"/>
  <c r="U73"/>
  <c r="U111"/>
  <c r="U41"/>
  <c r="U90"/>
  <c r="U109"/>
  <c r="U179"/>
  <c r="U7"/>
  <c r="U96"/>
  <c r="U99"/>
  <c r="U43"/>
  <c r="U103"/>
  <c r="U74"/>
  <c r="U102"/>
  <c r="U113"/>
  <c r="U70"/>
  <c r="U117"/>
  <c r="U42"/>
  <c r="U75"/>
  <c r="U59"/>
  <c r="U8"/>
  <c r="U93"/>
  <c r="U55"/>
  <c r="U23"/>
  <c r="U76"/>
  <c r="U108"/>
  <c r="U15"/>
  <c r="U29"/>
  <c r="U124"/>
  <c r="U14"/>
  <c r="U28"/>
  <c r="U81"/>
  <c r="U18"/>
  <c r="U50"/>
  <c r="U66"/>
  <c r="U84"/>
  <c r="U100"/>
  <c r="U123"/>
  <c r="U21"/>
  <c r="U134"/>
  <c r="U40"/>
  <c r="U89"/>
  <c r="U54"/>
  <c r="U20"/>
  <c r="U133"/>
  <c r="U115"/>
  <c r="U22"/>
  <c r="U44"/>
  <c r="U67"/>
  <c r="U30"/>
  <c r="U47"/>
  <c r="U17"/>
  <c r="U62"/>
  <c r="U94"/>
  <c r="U119"/>
  <c r="U138"/>
  <c r="U114"/>
  <c r="U27"/>
  <c r="U49"/>
  <c r="U72"/>
  <c r="U116"/>
  <c r="U34"/>
  <c r="U46"/>
  <c r="U16"/>
  <c r="U61"/>
  <c r="U65"/>
  <c r="U78"/>
  <c r="U132"/>
  <c r="U82"/>
  <c r="U85"/>
  <c r="U122"/>
  <c r="U35"/>
  <c r="U48"/>
  <c r="U51"/>
  <c r="U104"/>
  <c r="U118"/>
  <c r="U97"/>
  <c r="U25"/>
  <c r="U56"/>
  <c r="U129"/>
  <c r="U187"/>
  <c r="U45"/>
  <c r="U121"/>
  <c r="U137"/>
  <c r="U24"/>
  <c r="U95"/>
  <c r="U106"/>
  <c r="U80"/>
  <c r="U26"/>
  <c r="U120"/>
  <c r="U98"/>
  <c r="U37"/>
  <c r="U130"/>
  <c r="U39"/>
  <c r="U83"/>
  <c r="U136"/>
  <c r="U125"/>
  <c r="U71"/>
  <c r="U126"/>
  <c r="U188"/>
  <c r="U38"/>
  <c r="U57"/>
  <c r="U53"/>
  <c r="U128"/>
  <c r="U52"/>
  <c r="U131"/>
  <c r="U186"/>
  <c r="U63"/>
  <c r="U105"/>
  <c r="U79"/>
  <c r="U36"/>
  <c r="U58"/>
  <c r="U127"/>
  <c r="U9"/>
  <c r="B744" i="3"/>
  <c r="E744" s="1"/>
  <c r="C743"/>
  <c r="D743"/>
  <c r="F743" s="1"/>
  <c r="V6" i="1" s="1"/>
  <c r="V92" l="1"/>
  <c r="V152"/>
  <c r="V164"/>
  <c r="V141"/>
  <c r="V177"/>
  <c r="V163"/>
  <c r="V167"/>
  <c r="V185"/>
  <c r="V158"/>
  <c r="V148"/>
  <c r="V189"/>
  <c r="V184"/>
  <c r="V165"/>
  <c r="V139"/>
  <c r="V175"/>
  <c r="V153"/>
  <c r="V181"/>
  <c r="V156"/>
  <c r="V178"/>
  <c r="V155"/>
  <c r="V176"/>
  <c r="V135"/>
  <c r="V170"/>
  <c r="V183"/>
  <c r="V140"/>
  <c r="V174"/>
  <c r="V166"/>
  <c r="V162"/>
  <c r="V182"/>
  <c r="V172"/>
  <c r="V149"/>
  <c r="V173"/>
  <c r="V151"/>
  <c r="V150"/>
  <c r="V171"/>
  <c r="V159"/>
  <c r="V112"/>
  <c r="V145"/>
  <c r="V146"/>
  <c r="V147"/>
  <c r="V169"/>
  <c r="V12"/>
  <c r="V60"/>
  <c r="V11"/>
  <c r="V33"/>
  <c r="V86"/>
  <c r="V32"/>
  <c r="V19"/>
  <c r="V107"/>
  <c r="V64"/>
  <c r="V69"/>
  <c r="V77"/>
  <c r="V13"/>
  <c r="V88"/>
  <c r="V31"/>
  <c r="V109"/>
  <c r="V111"/>
  <c r="V179"/>
  <c r="V168"/>
  <c r="V160"/>
  <c r="V68"/>
  <c r="V87"/>
  <c r="V110"/>
  <c r="V161"/>
  <c r="V91"/>
  <c r="V142"/>
  <c r="V154"/>
  <c r="V7"/>
  <c r="V101"/>
  <c r="V8"/>
  <c r="V42"/>
  <c r="V143"/>
  <c r="V144"/>
  <c r="V73"/>
  <c r="V93"/>
  <c r="V22"/>
  <c r="V157"/>
  <c r="V41"/>
  <c r="V10"/>
  <c r="V96"/>
  <c r="V99"/>
  <c r="V74"/>
  <c r="V113"/>
  <c r="V180"/>
  <c r="V23"/>
  <c r="V102"/>
  <c r="V76"/>
  <c r="V123"/>
  <c r="V90"/>
  <c r="V70"/>
  <c r="V75"/>
  <c r="V89"/>
  <c r="V124"/>
  <c r="V116"/>
  <c r="V125"/>
  <c r="V34"/>
  <c r="V30"/>
  <c r="V108"/>
  <c r="V15"/>
  <c r="V29"/>
  <c r="V46"/>
  <c r="V26"/>
  <c r="V51"/>
  <c r="V67"/>
  <c r="V55"/>
  <c r="V14"/>
  <c r="V28"/>
  <c r="V81"/>
  <c r="V103"/>
  <c r="V59"/>
  <c r="V100"/>
  <c r="V21"/>
  <c r="V134"/>
  <c r="V40"/>
  <c r="V54"/>
  <c r="V117"/>
  <c r="V133"/>
  <c r="V48"/>
  <c r="V18"/>
  <c r="V63"/>
  <c r="V44"/>
  <c r="V50"/>
  <c r="V82"/>
  <c r="V95"/>
  <c r="V120"/>
  <c r="V79"/>
  <c r="V47"/>
  <c r="V17"/>
  <c r="V62"/>
  <c r="V66"/>
  <c r="V114"/>
  <c r="V27"/>
  <c r="V49"/>
  <c r="V16"/>
  <c r="V61"/>
  <c r="V71"/>
  <c r="V105"/>
  <c r="V119"/>
  <c r="V98"/>
  <c r="V36"/>
  <c r="V43"/>
  <c r="V78"/>
  <c r="V132"/>
  <c r="V72"/>
  <c r="V84"/>
  <c r="V85"/>
  <c r="V122"/>
  <c r="V138"/>
  <c r="V35"/>
  <c r="V57"/>
  <c r="V130"/>
  <c r="V188"/>
  <c r="V20"/>
  <c r="V115"/>
  <c r="V104"/>
  <c r="V118"/>
  <c r="V97"/>
  <c r="V25"/>
  <c r="V45"/>
  <c r="V121"/>
  <c r="V137"/>
  <c r="V127"/>
  <c r="V83"/>
  <c r="V52"/>
  <c r="V24"/>
  <c r="V37"/>
  <c r="V56"/>
  <c r="V39"/>
  <c r="V38"/>
  <c r="V187"/>
  <c r="V58"/>
  <c r="V128"/>
  <c r="V94"/>
  <c r="V65"/>
  <c r="V106"/>
  <c r="V80"/>
  <c r="V126"/>
  <c r="V129"/>
  <c r="V53"/>
  <c r="V136"/>
  <c r="V186"/>
  <c r="V131"/>
  <c r="V9"/>
  <c r="B745" i="3"/>
  <c r="E745" s="1"/>
  <c r="C744"/>
  <c r="D744"/>
  <c r="F744" s="1"/>
  <c r="W6" i="1" s="1"/>
  <c r="W92" l="1"/>
  <c r="W135"/>
  <c r="W149"/>
  <c r="W163"/>
  <c r="W166"/>
  <c r="W181"/>
  <c r="W139"/>
  <c r="W189"/>
  <c r="W153"/>
  <c r="W162"/>
  <c r="W148"/>
  <c r="W156"/>
  <c r="W150"/>
  <c r="W141"/>
  <c r="W177"/>
  <c r="W151"/>
  <c r="W155"/>
  <c r="W176"/>
  <c r="W171"/>
  <c r="W174"/>
  <c r="W165"/>
  <c r="W178"/>
  <c r="W158"/>
  <c r="W152"/>
  <c r="W175"/>
  <c r="W172"/>
  <c r="W140"/>
  <c r="W182"/>
  <c r="W183"/>
  <c r="W184"/>
  <c r="W185"/>
  <c r="W170"/>
  <c r="W167"/>
  <c r="W164"/>
  <c r="W173"/>
  <c r="W159"/>
  <c r="W112"/>
  <c r="W145"/>
  <c r="W146"/>
  <c r="W147"/>
  <c r="W169"/>
  <c r="W13"/>
  <c r="W64"/>
  <c r="W12"/>
  <c r="W60"/>
  <c r="W11"/>
  <c r="W33"/>
  <c r="W31"/>
  <c r="W68"/>
  <c r="W87"/>
  <c r="W32"/>
  <c r="W86"/>
  <c r="W109"/>
  <c r="W69"/>
  <c r="W19"/>
  <c r="W91"/>
  <c r="W101"/>
  <c r="W143"/>
  <c r="W77"/>
  <c r="W111"/>
  <c r="W179"/>
  <c r="W99"/>
  <c r="W107"/>
  <c r="W110"/>
  <c r="W88"/>
  <c r="W157"/>
  <c r="W8"/>
  <c r="W168"/>
  <c r="W180"/>
  <c r="W43"/>
  <c r="W142"/>
  <c r="W154"/>
  <c r="W160"/>
  <c r="W42"/>
  <c r="W102"/>
  <c r="W144"/>
  <c r="W73"/>
  <c r="W7"/>
  <c r="W161"/>
  <c r="W10"/>
  <c r="W96"/>
  <c r="W75"/>
  <c r="W89"/>
  <c r="W54"/>
  <c r="W74"/>
  <c r="W23"/>
  <c r="W78"/>
  <c r="W124"/>
  <c r="W113"/>
  <c r="W90"/>
  <c r="W103"/>
  <c r="W70"/>
  <c r="W41"/>
  <c r="W22"/>
  <c r="W55"/>
  <c r="W116"/>
  <c r="W132"/>
  <c r="W114"/>
  <c r="W125"/>
  <c r="W34"/>
  <c r="W30"/>
  <c r="W47"/>
  <c r="W27"/>
  <c r="W61"/>
  <c r="W71"/>
  <c r="W108"/>
  <c r="W15"/>
  <c r="W29"/>
  <c r="W93"/>
  <c r="W76"/>
  <c r="W123"/>
  <c r="W14"/>
  <c r="W28"/>
  <c r="W40"/>
  <c r="W81"/>
  <c r="W45"/>
  <c r="W51"/>
  <c r="W117"/>
  <c r="W133"/>
  <c r="W48"/>
  <c r="W18"/>
  <c r="W63"/>
  <c r="W67"/>
  <c r="W104"/>
  <c r="W121"/>
  <c r="W80"/>
  <c r="W59"/>
  <c r="W100"/>
  <c r="W134"/>
  <c r="W44"/>
  <c r="W50"/>
  <c r="W82"/>
  <c r="W17"/>
  <c r="W62"/>
  <c r="W21"/>
  <c r="W83"/>
  <c r="W94"/>
  <c r="W136"/>
  <c r="W79"/>
  <c r="W16"/>
  <c r="W66"/>
  <c r="W105"/>
  <c r="W119"/>
  <c r="W98"/>
  <c r="W36"/>
  <c r="W58"/>
  <c r="W131"/>
  <c r="W46"/>
  <c r="W49"/>
  <c r="W72"/>
  <c r="W84"/>
  <c r="W85"/>
  <c r="W122"/>
  <c r="W138"/>
  <c r="W35"/>
  <c r="W20"/>
  <c r="W115"/>
  <c r="W118"/>
  <c r="W97"/>
  <c r="W52"/>
  <c r="W57"/>
  <c r="W186"/>
  <c r="W26"/>
  <c r="W120"/>
  <c r="W127"/>
  <c r="W130"/>
  <c r="W39"/>
  <c r="W188"/>
  <c r="W95"/>
  <c r="W53"/>
  <c r="W187"/>
  <c r="W24"/>
  <c r="W37"/>
  <c r="W56"/>
  <c r="W25"/>
  <c r="W65"/>
  <c r="W106"/>
  <c r="W126"/>
  <c r="W129"/>
  <c r="W137"/>
  <c r="W38"/>
  <c r="W128"/>
  <c r="W9"/>
  <c r="C745" i="3"/>
  <c r="B746"/>
  <c r="E746" s="1"/>
  <c r="D745"/>
  <c r="F745" s="1"/>
  <c r="X6" i="1" s="1"/>
  <c r="X92" l="1"/>
  <c r="X189"/>
  <c r="X152"/>
  <c r="X173"/>
  <c r="X164"/>
  <c r="X135"/>
  <c r="X149"/>
  <c r="X163"/>
  <c r="X166"/>
  <c r="X153"/>
  <c r="X162"/>
  <c r="X148"/>
  <c r="X156"/>
  <c r="X150"/>
  <c r="X141"/>
  <c r="X177"/>
  <c r="X151"/>
  <c r="X155"/>
  <c r="X176"/>
  <c r="X171"/>
  <c r="X174"/>
  <c r="X178"/>
  <c r="X170"/>
  <c r="X167"/>
  <c r="X139"/>
  <c r="X140"/>
  <c r="X181"/>
  <c r="X183"/>
  <c r="X185"/>
  <c r="X165"/>
  <c r="X175"/>
  <c r="X172"/>
  <c r="X182"/>
  <c r="X184"/>
  <c r="X158"/>
  <c r="X159"/>
  <c r="X112"/>
  <c r="X145"/>
  <c r="X146"/>
  <c r="X147"/>
  <c r="X169"/>
  <c r="X19"/>
  <c r="X68"/>
  <c r="X13"/>
  <c r="X64"/>
  <c r="X12"/>
  <c r="X11"/>
  <c r="X31"/>
  <c r="X88"/>
  <c r="X87"/>
  <c r="X110"/>
  <c r="X32"/>
  <c r="X86"/>
  <c r="X33"/>
  <c r="X69"/>
  <c r="X77"/>
  <c r="X101"/>
  <c r="X142"/>
  <c r="X154"/>
  <c r="X109"/>
  <c r="X143"/>
  <c r="X180"/>
  <c r="X144"/>
  <c r="X111"/>
  <c r="X91"/>
  <c r="X107"/>
  <c r="X161"/>
  <c r="X10"/>
  <c r="X74"/>
  <c r="X168"/>
  <c r="X8"/>
  <c r="X43"/>
  <c r="X103"/>
  <c r="X60"/>
  <c r="X160"/>
  <c r="X42"/>
  <c r="X157"/>
  <c r="X179"/>
  <c r="X7"/>
  <c r="X41"/>
  <c r="X90"/>
  <c r="X89"/>
  <c r="X22"/>
  <c r="X55"/>
  <c r="X73"/>
  <c r="X54"/>
  <c r="X100"/>
  <c r="X125"/>
  <c r="X102"/>
  <c r="X23"/>
  <c r="X96"/>
  <c r="X113"/>
  <c r="X93"/>
  <c r="X99"/>
  <c r="X78"/>
  <c r="X70"/>
  <c r="X117"/>
  <c r="X20"/>
  <c r="X133"/>
  <c r="X115"/>
  <c r="X116"/>
  <c r="X132"/>
  <c r="X114"/>
  <c r="X48"/>
  <c r="X44"/>
  <c r="X62"/>
  <c r="X72"/>
  <c r="X124"/>
  <c r="X34"/>
  <c r="X30"/>
  <c r="X75"/>
  <c r="X108"/>
  <c r="X15"/>
  <c r="X29"/>
  <c r="X14"/>
  <c r="X16"/>
  <c r="X26"/>
  <c r="X65"/>
  <c r="X71"/>
  <c r="X40"/>
  <c r="X81"/>
  <c r="X45"/>
  <c r="X51"/>
  <c r="X83"/>
  <c r="X105"/>
  <c r="X122"/>
  <c r="X97"/>
  <c r="X76"/>
  <c r="X18"/>
  <c r="X63"/>
  <c r="X67"/>
  <c r="X59"/>
  <c r="X134"/>
  <c r="X47"/>
  <c r="X50"/>
  <c r="X17"/>
  <c r="X106"/>
  <c r="X120"/>
  <c r="X21"/>
  <c r="X61"/>
  <c r="X82"/>
  <c r="X94"/>
  <c r="X136"/>
  <c r="X79"/>
  <c r="X37"/>
  <c r="X126"/>
  <c r="X38"/>
  <c r="X28"/>
  <c r="X66"/>
  <c r="X119"/>
  <c r="X98"/>
  <c r="X46"/>
  <c r="X49"/>
  <c r="X84"/>
  <c r="X85"/>
  <c r="X104"/>
  <c r="X138"/>
  <c r="X121"/>
  <c r="X128"/>
  <c r="X131"/>
  <c r="X36"/>
  <c r="X53"/>
  <c r="X35"/>
  <c r="X52"/>
  <c r="X57"/>
  <c r="X186"/>
  <c r="X39"/>
  <c r="X27"/>
  <c r="X129"/>
  <c r="X137"/>
  <c r="X118"/>
  <c r="X127"/>
  <c r="X130"/>
  <c r="X80"/>
  <c r="X24"/>
  <c r="X56"/>
  <c r="X188"/>
  <c r="X123"/>
  <c r="X95"/>
  <c r="X25"/>
  <c r="X187"/>
  <c r="X58"/>
  <c r="X9"/>
  <c r="B747" i="3"/>
  <c r="E747" s="1"/>
  <c r="C746"/>
  <c r="D746"/>
  <c r="F746" s="1"/>
  <c r="Y6" i="1" s="1"/>
  <c r="Y92" l="1"/>
  <c r="Y173"/>
  <c r="Y141"/>
  <c r="Y174"/>
  <c r="Y163"/>
  <c r="Y181"/>
  <c r="Y178"/>
  <c r="Y167"/>
  <c r="Y182"/>
  <c r="Y164"/>
  <c r="Y184"/>
  <c r="Y176"/>
  <c r="Y175"/>
  <c r="Y189"/>
  <c r="Y151"/>
  <c r="Y152"/>
  <c r="Y135"/>
  <c r="Y148"/>
  <c r="Y177"/>
  <c r="Y150"/>
  <c r="Y183"/>
  <c r="Y166"/>
  <c r="Y158"/>
  <c r="Y165"/>
  <c r="Y162"/>
  <c r="Y172"/>
  <c r="Y155"/>
  <c r="Y140"/>
  <c r="Y139"/>
  <c r="Y171"/>
  <c r="Y185"/>
  <c r="Y170"/>
  <c r="Y153"/>
  <c r="Y156"/>
  <c r="Y149"/>
  <c r="Y159"/>
  <c r="Y112"/>
  <c r="Y146"/>
  <c r="Y145"/>
  <c r="Y147"/>
  <c r="Y169"/>
  <c r="Y31"/>
  <c r="Y69"/>
  <c r="Y19"/>
  <c r="Y68"/>
  <c r="Y13"/>
  <c r="Y12"/>
  <c r="Y11"/>
  <c r="Y60"/>
  <c r="Y91"/>
  <c r="Y88"/>
  <c r="Y111"/>
  <c r="Y87"/>
  <c r="Y32"/>
  <c r="Y64"/>
  <c r="Y107"/>
  <c r="Y157"/>
  <c r="Y33"/>
  <c r="Y86"/>
  <c r="Y101"/>
  <c r="Y142"/>
  <c r="Y154"/>
  <c r="Y7"/>
  <c r="Y77"/>
  <c r="Y109"/>
  <c r="Y143"/>
  <c r="Y110"/>
  <c r="Y168"/>
  <c r="Y160"/>
  <c r="Y99"/>
  <c r="Y96"/>
  <c r="Y180"/>
  <c r="Y74"/>
  <c r="Y113"/>
  <c r="Y8"/>
  <c r="Y144"/>
  <c r="Y179"/>
  <c r="Y73"/>
  <c r="Y93"/>
  <c r="Y41"/>
  <c r="Y103"/>
  <c r="Y59"/>
  <c r="Y89"/>
  <c r="Y22"/>
  <c r="Y55"/>
  <c r="Y108"/>
  <c r="Y20"/>
  <c r="Y161"/>
  <c r="Y10"/>
  <c r="Y54"/>
  <c r="Y42"/>
  <c r="Y102"/>
  <c r="Y23"/>
  <c r="Y75"/>
  <c r="Y70"/>
  <c r="Y117"/>
  <c r="Y43"/>
  <c r="Y78"/>
  <c r="Y21"/>
  <c r="Y134"/>
  <c r="Y40"/>
  <c r="Y133"/>
  <c r="Y115"/>
  <c r="Y16"/>
  <c r="Y45"/>
  <c r="Y63"/>
  <c r="Y82"/>
  <c r="Y116"/>
  <c r="Y125"/>
  <c r="Y132"/>
  <c r="Y114"/>
  <c r="Y90"/>
  <c r="Y124"/>
  <c r="Y34"/>
  <c r="Y30"/>
  <c r="Y29"/>
  <c r="Y46"/>
  <c r="Y49"/>
  <c r="Y61"/>
  <c r="Y14"/>
  <c r="Y26"/>
  <c r="Y65"/>
  <c r="Y71"/>
  <c r="Y106"/>
  <c r="Y136"/>
  <c r="Y98"/>
  <c r="Y15"/>
  <c r="Y81"/>
  <c r="Y48"/>
  <c r="Y51"/>
  <c r="Y83"/>
  <c r="Y76"/>
  <c r="Y100"/>
  <c r="Y18"/>
  <c r="Y44"/>
  <c r="Y62"/>
  <c r="Y95"/>
  <c r="Y137"/>
  <c r="Y80"/>
  <c r="Y24"/>
  <c r="Y17"/>
  <c r="Y67"/>
  <c r="Y120"/>
  <c r="Y52"/>
  <c r="Y127"/>
  <c r="Y39"/>
  <c r="Y47"/>
  <c r="Y50"/>
  <c r="Y94"/>
  <c r="Y105"/>
  <c r="Y79"/>
  <c r="Y28"/>
  <c r="Y66"/>
  <c r="Y72"/>
  <c r="Y119"/>
  <c r="Y122"/>
  <c r="Y85"/>
  <c r="Y25"/>
  <c r="Y53"/>
  <c r="Y58"/>
  <c r="Y187"/>
  <c r="Y56"/>
  <c r="Y126"/>
  <c r="Y188"/>
  <c r="Y123"/>
  <c r="Y121"/>
  <c r="Y128"/>
  <c r="Y131"/>
  <c r="Y104"/>
  <c r="Y84"/>
  <c r="Y97"/>
  <c r="Y35"/>
  <c r="Y57"/>
  <c r="Y186"/>
  <c r="Y130"/>
  <c r="Y138"/>
  <c r="Y27"/>
  <c r="Y118"/>
  <c r="Y37"/>
  <c r="Y36"/>
  <c r="Y129"/>
  <c r="Y38"/>
  <c r="Y9"/>
  <c r="C747" i="3"/>
  <c r="B748"/>
  <c r="E748" s="1"/>
  <c r="D747"/>
  <c r="F747" s="1"/>
  <c r="Z6" i="1" s="1"/>
  <c r="Z92" l="1"/>
  <c r="Z175"/>
  <c r="Z174"/>
  <c r="Z189"/>
  <c r="Z141"/>
  <c r="Z151"/>
  <c r="Z184"/>
  <c r="Z170"/>
  <c r="Z178"/>
  <c r="Z167"/>
  <c r="Z163"/>
  <c r="Z176"/>
  <c r="Z139"/>
  <c r="Z185"/>
  <c r="Z171"/>
  <c r="Z166"/>
  <c r="Z177"/>
  <c r="Z152"/>
  <c r="Z182"/>
  <c r="Z135"/>
  <c r="Z150"/>
  <c r="Z155"/>
  <c r="Z149"/>
  <c r="Z156"/>
  <c r="Z173"/>
  <c r="Z164"/>
  <c r="Z148"/>
  <c r="Z153"/>
  <c r="Z140"/>
  <c r="Z183"/>
  <c r="Z165"/>
  <c r="Z162"/>
  <c r="Z181"/>
  <c r="Z172"/>
  <c r="Z158"/>
  <c r="Z159"/>
  <c r="Z112"/>
  <c r="Z145"/>
  <c r="Z146"/>
  <c r="Z147"/>
  <c r="Z169"/>
  <c r="Z32"/>
  <c r="Z31"/>
  <c r="Z69"/>
  <c r="Z19"/>
  <c r="Z13"/>
  <c r="Z12"/>
  <c r="Z33"/>
  <c r="Z77"/>
  <c r="Z101"/>
  <c r="Z60"/>
  <c r="Z68"/>
  <c r="Z91"/>
  <c r="Z142"/>
  <c r="Z11"/>
  <c r="Z88"/>
  <c r="Z64"/>
  <c r="Z86"/>
  <c r="Z109"/>
  <c r="Z161"/>
  <c r="Z157"/>
  <c r="Z8"/>
  <c r="Z154"/>
  <c r="Z87"/>
  <c r="Z111"/>
  <c r="Z143"/>
  <c r="Z179"/>
  <c r="Z99"/>
  <c r="Z10"/>
  <c r="Z41"/>
  <c r="Z96"/>
  <c r="Z75"/>
  <c r="Z89"/>
  <c r="Z110"/>
  <c r="Z168"/>
  <c r="Z180"/>
  <c r="Z160"/>
  <c r="Z107"/>
  <c r="Z144"/>
  <c r="Z42"/>
  <c r="Z102"/>
  <c r="Z43"/>
  <c r="Z93"/>
  <c r="Z70"/>
  <c r="Z103"/>
  <c r="Z59"/>
  <c r="Z116"/>
  <c r="Z73"/>
  <c r="Z74"/>
  <c r="Z22"/>
  <c r="Z55"/>
  <c r="Z54"/>
  <c r="Z76"/>
  <c r="Z7"/>
  <c r="Z100"/>
  <c r="Z123"/>
  <c r="Z14"/>
  <c r="Z28"/>
  <c r="Z81"/>
  <c r="Z23"/>
  <c r="Z78"/>
  <c r="Z117"/>
  <c r="Z20"/>
  <c r="Z21"/>
  <c r="Z134"/>
  <c r="Z40"/>
  <c r="Z17"/>
  <c r="Z49"/>
  <c r="Z65"/>
  <c r="Z83"/>
  <c r="Z133"/>
  <c r="Z115"/>
  <c r="Z113"/>
  <c r="Z125"/>
  <c r="Z132"/>
  <c r="Z114"/>
  <c r="Z108"/>
  <c r="Z27"/>
  <c r="Z66"/>
  <c r="Z29"/>
  <c r="Z46"/>
  <c r="Z16"/>
  <c r="Z61"/>
  <c r="Z84"/>
  <c r="Z85"/>
  <c r="Z118"/>
  <c r="Z137"/>
  <c r="Z124"/>
  <c r="Z30"/>
  <c r="Z26"/>
  <c r="Z45"/>
  <c r="Z71"/>
  <c r="Z15"/>
  <c r="Z48"/>
  <c r="Z51"/>
  <c r="Z63"/>
  <c r="Z90"/>
  <c r="Z18"/>
  <c r="Z121"/>
  <c r="Z25"/>
  <c r="Z62"/>
  <c r="Z95"/>
  <c r="Z106"/>
  <c r="Z80"/>
  <c r="Z24"/>
  <c r="Z53"/>
  <c r="Z128"/>
  <c r="Z186"/>
  <c r="Z34"/>
  <c r="Z67"/>
  <c r="Z82"/>
  <c r="Z120"/>
  <c r="Z136"/>
  <c r="Z47"/>
  <c r="Z50"/>
  <c r="Z94"/>
  <c r="Z105"/>
  <c r="Z79"/>
  <c r="Z122"/>
  <c r="Z36"/>
  <c r="Z129"/>
  <c r="Z38"/>
  <c r="Z56"/>
  <c r="Z98"/>
  <c r="Z58"/>
  <c r="Z187"/>
  <c r="Z131"/>
  <c r="Z39"/>
  <c r="Z104"/>
  <c r="Z44"/>
  <c r="Z72"/>
  <c r="Z119"/>
  <c r="Z52"/>
  <c r="Z37"/>
  <c r="Z97"/>
  <c r="Z35"/>
  <c r="Z57"/>
  <c r="Z127"/>
  <c r="Z130"/>
  <c r="Z138"/>
  <c r="Z188"/>
  <c r="Z126"/>
  <c r="Z9"/>
  <c r="B749" i="3"/>
  <c r="E749" s="1"/>
  <c r="C748"/>
  <c r="D748"/>
  <c r="F748" s="1"/>
  <c r="AA6" i="1" s="1"/>
  <c r="AA92" l="1"/>
  <c r="AA164"/>
  <c r="AA184"/>
  <c r="AA163"/>
  <c r="AA153"/>
  <c r="AA171"/>
  <c r="AA170"/>
  <c r="AA175"/>
  <c r="AA177"/>
  <c r="AA183"/>
  <c r="AA139"/>
  <c r="AA176"/>
  <c r="AA185"/>
  <c r="AA178"/>
  <c r="AA152"/>
  <c r="AA149"/>
  <c r="AA156"/>
  <c r="AA173"/>
  <c r="AA162"/>
  <c r="AA141"/>
  <c r="AA158"/>
  <c r="AA182"/>
  <c r="AA174"/>
  <c r="AA172"/>
  <c r="AA165"/>
  <c r="AA181"/>
  <c r="AA150"/>
  <c r="AA189"/>
  <c r="AA155"/>
  <c r="AA140"/>
  <c r="AA166"/>
  <c r="AA148"/>
  <c r="AA135"/>
  <c r="AA167"/>
  <c r="AA151"/>
  <c r="AA159"/>
  <c r="AA112"/>
  <c r="AA145"/>
  <c r="AA146"/>
  <c r="AA147"/>
  <c r="AA169"/>
  <c r="AA11"/>
  <c r="AA33"/>
  <c r="AA32"/>
  <c r="AA77"/>
  <c r="AA31"/>
  <c r="AA13"/>
  <c r="AA101"/>
  <c r="AA60"/>
  <c r="AA68"/>
  <c r="AA12"/>
  <c r="AA87"/>
  <c r="AA107"/>
  <c r="AA110"/>
  <c r="AA168"/>
  <c r="AA69"/>
  <c r="AA161"/>
  <c r="AA10"/>
  <c r="AA86"/>
  <c r="AA142"/>
  <c r="AA157"/>
  <c r="AA109"/>
  <c r="AA19"/>
  <c r="AA64"/>
  <c r="AA111"/>
  <c r="AA143"/>
  <c r="AA180"/>
  <c r="AA144"/>
  <c r="AA88"/>
  <c r="AA7"/>
  <c r="AA73"/>
  <c r="AA99"/>
  <c r="AA41"/>
  <c r="AA90"/>
  <c r="AA154"/>
  <c r="AA96"/>
  <c r="AA91"/>
  <c r="AA8"/>
  <c r="AA160"/>
  <c r="AA43"/>
  <c r="AA103"/>
  <c r="AA75"/>
  <c r="AA93"/>
  <c r="AA70"/>
  <c r="AA117"/>
  <c r="AA179"/>
  <c r="AA89"/>
  <c r="AA59"/>
  <c r="AA74"/>
  <c r="AA22"/>
  <c r="AA123"/>
  <c r="AA76"/>
  <c r="AA100"/>
  <c r="AA15"/>
  <c r="AA29"/>
  <c r="AA14"/>
  <c r="AA28"/>
  <c r="AA81"/>
  <c r="AA18"/>
  <c r="AA50"/>
  <c r="AA66"/>
  <c r="AA84"/>
  <c r="AA23"/>
  <c r="AA78"/>
  <c r="AA20"/>
  <c r="AA21"/>
  <c r="AA134"/>
  <c r="AA40"/>
  <c r="AA42"/>
  <c r="AA102"/>
  <c r="AA55"/>
  <c r="AA116"/>
  <c r="AA133"/>
  <c r="AA115"/>
  <c r="AA113"/>
  <c r="AA125"/>
  <c r="AA132"/>
  <c r="AA47"/>
  <c r="AA17"/>
  <c r="AA62"/>
  <c r="AA54"/>
  <c r="AA108"/>
  <c r="AA27"/>
  <c r="AA49"/>
  <c r="AA72"/>
  <c r="AA94"/>
  <c r="AA119"/>
  <c r="AA138"/>
  <c r="AA46"/>
  <c r="AA16"/>
  <c r="AA61"/>
  <c r="AA65"/>
  <c r="AA124"/>
  <c r="AA30"/>
  <c r="AA26"/>
  <c r="AA45"/>
  <c r="AA63"/>
  <c r="AA104"/>
  <c r="AA118"/>
  <c r="AA97"/>
  <c r="AA35"/>
  <c r="AA71"/>
  <c r="AA83"/>
  <c r="AA121"/>
  <c r="AA137"/>
  <c r="AA25"/>
  <c r="AA56"/>
  <c r="AA129"/>
  <c r="AA187"/>
  <c r="AA48"/>
  <c r="AA51"/>
  <c r="AA95"/>
  <c r="AA106"/>
  <c r="AA80"/>
  <c r="AA24"/>
  <c r="AA34"/>
  <c r="AA67"/>
  <c r="AA82"/>
  <c r="AA120"/>
  <c r="AA136"/>
  <c r="AA114"/>
  <c r="AA126"/>
  <c r="AA188"/>
  <c r="AA85"/>
  <c r="AA122"/>
  <c r="AA36"/>
  <c r="AA53"/>
  <c r="AA38"/>
  <c r="AA186"/>
  <c r="AA57"/>
  <c r="AA127"/>
  <c r="AA37"/>
  <c r="AA98"/>
  <c r="AA58"/>
  <c r="AA128"/>
  <c r="AA44"/>
  <c r="AA52"/>
  <c r="AA131"/>
  <c r="AA105"/>
  <c r="AA79"/>
  <c r="AA39"/>
  <c r="AA130"/>
  <c r="AA9"/>
  <c r="B750" i="3"/>
  <c r="E750" s="1"/>
  <c r="C749"/>
  <c r="D749"/>
  <c r="F749" s="1"/>
  <c r="AB6" i="1" s="1"/>
  <c r="AB92" l="1"/>
  <c r="AB167"/>
  <c r="AB152"/>
  <c r="AB141"/>
  <c r="AB164"/>
  <c r="AB166"/>
  <c r="AB148"/>
  <c r="AB184"/>
  <c r="AB135"/>
  <c r="AB150"/>
  <c r="AB189"/>
  <c r="AB165"/>
  <c r="AB176"/>
  <c r="AB156"/>
  <c r="AB183"/>
  <c r="AB171"/>
  <c r="AB178"/>
  <c r="AB174"/>
  <c r="AB185"/>
  <c r="AB182"/>
  <c r="AB177"/>
  <c r="AB181"/>
  <c r="AB139"/>
  <c r="AB170"/>
  <c r="AB151"/>
  <c r="AB162"/>
  <c r="AB140"/>
  <c r="AB155"/>
  <c r="AB158"/>
  <c r="AB163"/>
  <c r="AB172"/>
  <c r="AB149"/>
  <c r="AB175"/>
  <c r="AB153"/>
  <c r="AB173"/>
  <c r="AB159"/>
  <c r="AB112"/>
  <c r="AB145"/>
  <c r="AB146"/>
  <c r="AB147"/>
  <c r="AB169"/>
  <c r="AB12"/>
  <c r="AB60"/>
  <c r="AB11"/>
  <c r="AB33"/>
  <c r="AB32"/>
  <c r="AB19"/>
  <c r="AB64"/>
  <c r="AB69"/>
  <c r="AB86"/>
  <c r="AB31"/>
  <c r="AB77"/>
  <c r="AB107"/>
  <c r="AB68"/>
  <c r="AB13"/>
  <c r="AB88"/>
  <c r="AB91"/>
  <c r="AB110"/>
  <c r="AB168"/>
  <c r="AB160"/>
  <c r="AB101"/>
  <c r="AB161"/>
  <c r="AB142"/>
  <c r="AB87"/>
  <c r="AB109"/>
  <c r="AB154"/>
  <c r="AB7"/>
  <c r="AB179"/>
  <c r="AB42"/>
  <c r="AB10"/>
  <c r="AB73"/>
  <c r="AB93"/>
  <c r="AB22"/>
  <c r="AB111"/>
  <c r="AB143"/>
  <c r="AB99"/>
  <c r="AB41"/>
  <c r="AB180"/>
  <c r="AB96"/>
  <c r="AB157"/>
  <c r="AB8"/>
  <c r="AB74"/>
  <c r="AB113"/>
  <c r="AB90"/>
  <c r="AB23"/>
  <c r="AB43"/>
  <c r="AB75"/>
  <c r="AB76"/>
  <c r="AB123"/>
  <c r="AB103"/>
  <c r="AB89"/>
  <c r="AB54"/>
  <c r="AB59"/>
  <c r="AB108"/>
  <c r="AB124"/>
  <c r="AB34"/>
  <c r="AB30"/>
  <c r="AB144"/>
  <c r="AB70"/>
  <c r="AB100"/>
  <c r="AB15"/>
  <c r="AB29"/>
  <c r="AB46"/>
  <c r="AB26"/>
  <c r="AB51"/>
  <c r="AB67"/>
  <c r="AB117"/>
  <c r="AB14"/>
  <c r="AB28"/>
  <c r="AB81"/>
  <c r="AB78"/>
  <c r="AB20"/>
  <c r="AB21"/>
  <c r="AB134"/>
  <c r="AB40"/>
  <c r="AB115"/>
  <c r="AB44"/>
  <c r="AB50"/>
  <c r="AB125"/>
  <c r="AB132"/>
  <c r="AB47"/>
  <c r="AB17"/>
  <c r="AB62"/>
  <c r="AB66"/>
  <c r="AB95"/>
  <c r="AB120"/>
  <c r="AB79"/>
  <c r="AB102"/>
  <c r="AB133"/>
  <c r="AB27"/>
  <c r="AB49"/>
  <c r="AB72"/>
  <c r="AB16"/>
  <c r="AB61"/>
  <c r="AB65"/>
  <c r="AB85"/>
  <c r="AB122"/>
  <c r="AB138"/>
  <c r="AB18"/>
  <c r="AB63"/>
  <c r="AB104"/>
  <c r="AB118"/>
  <c r="AB97"/>
  <c r="AB35"/>
  <c r="AB57"/>
  <c r="AB130"/>
  <c r="AB188"/>
  <c r="AB71"/>
  <c r="AB83"/>
  <c r="AB121"/>
  <c r="AB137"/>
  <c r="AB25"/>
  <c r="AB48"/>
  <c r="AB106"/>
  <c r="AB80"/>
  <c r="AB45"/>
  <c r="AB94"/>
  <c r="AB136"/>
  <c r="AB37"/>
  <c r="AB56"/>
  <c r="AB39"/>
  <c r="AB114"/>
  <c r="AB126"/>
  <c r="AB129"/>
  <c r="AB38"/>
  <c r="AB187"/>
  <c r="AB82"/>
  <c r="AB24"/>
  <c r="AB52"/>
  <c r="AB186"/>
  <c r="AB105"/>
  <c r="AB55"/>
  <c r="AB116"/>
  <c r="AB36"/>
  <c r="AB53"/>
  <c r="AB84"/>
  <c r="AB119"/>
  <c r="AB98"/>
  <c r="AB58"/>
  <c r="AB128"/>
  <c r="AB131"/>
  <c r="AB127"/>
  <c r="AB9"/>
  <c r="B751" i="3"/>
  <c r="E751" s="1"/>
  <c r="C750"/>
  <c r="D750"/>
  <c r="F750" s="1"/>
  <c r="AC6" i="1" s="1"/>
  <c r="AC92" l="1"/>
  <c r="AC148"/>
  <c r="AC184"/>
  <c r="AC177"/>
  <c r="AC153"/>
  <c r="AC135"/>
  <c r="AC175"/>
  <c r="AC165"/>
  <c r="AC156"/>
  <c r="AC176"/>
  <c r="AC150"/>
  <c r="AC164"/>
  <c r="AC182"/>
  <c r="AC189"/>
  <c r="AC167"/>
  <c r="AC141"/>
  <c r="AC174"/>
  <c r="AC158"/>
  <c r="AC162"/>
  <c r="AC181"/>
  <c r="AC178"/>
  <c r="AC155"/>
  <c r="AC183"/>
  <c r="AC151"/>
  <c r="AC139"/>
  <c r="AC172"/>
  <c r="AC140"/>
  <c r="AC170"/>
  <c r="AC171"/>
  <c r="AC149"/>
  <c r="AC173"/>
  <c r="AC163"/>
  <c r="AC152"/>
  <c r="AC166"/>
  <c r="AC185"/>
  <c r="AC159"/>
  <c r="AC112"/>
  <c r="AC146"/>
  <c r="AC145"/>
  <c r="AC147"/>
  <c r="AC169"/>
  <c r="AC13"/>
  <c r="AC64"/>
  <c r="AC12"/>
  <c r="AC60"/>
  <c r="AC11"/>
  <c r="AC33"/>
  <c r="AC19"/>
  <c r="AC87"/>
  <c r="AC69"/>
  <c r="AC86"/>
  <c r="AC109"/>
  <c r="AC31"/>
  <c r="AC77"/>
  <c r="AC32"/>
  <c r="AC68"/>
  <c r="AC91"/>
  <c r="AC88"/>
  <c r="AC111"/>
  <c r="AC143"/>
  <c r="AC107"/>
  <c r="AC179"/>
  <c r="AC99"/>
  <c r="AC110"/>
  <c r="AC101"/>
  <c r="AC142"/>
  <c r="AC157"/>
  <c r="AC8"/>
  <c r="AC161"/>
  <c r="AC144"/>
  <c r="AC43"/>
  <c r="AC7"/>
  <c r="AC42"/>
  <c r="AC102"/>
  <c r="AC10"/>
  <c r="AC73"/>
  <c r="AC154"/>
  <c r="AC168"/>
  <c r="AC180"/>
  <c r="AC96"/>
  <c r="AC75"/>
  <c r="AC89"/>
  <c r="AC113"/>
  <c r="AC54"/>
  <c r="AC160"/>
  <c r="AC41"/>
  <c r="AC90"/>
  <c r="AC23"/>
  <c r="AC78"/>
  <c r="AC124"/>
  <c r="AC93"/>
  <c r="AC103"/>
  <c r="AC76"/>
  <c r="AC59"/>
  <c r="AC108"/>
  <c r="AC125"/>
  <c r="AC132"/>
  <c r="AC114"/>
  <c r="AC123"/>
  <c r="AC34"/>
  <c r="AC30"/>
  <c r="AC47"/>
  <c r="AC27"/>
  <c r="AC61"/>
  <c r="AC71"/>
  <c r="AC70"/>
  <c r="AC100"/>
  <c r="AC15"/>
  <c r="AC29"/>
  <c r="AC117"/>
  <c r="AC14"/>
  <c r="AC28"/>
  <c r="AC20"/>
  <c r="AC21"/>
  <c r="AC48"/>
  <c r="AC18"/>
  <c r="AC63"/>
  <c r="AC67"/>
  <c r="AC74"/>
  <c r="AC22"/>
  <c r="AC115"/>
  <c r="AC44"/>
  <c r="AC50"/>
  <c r="AC82"/>
  <c r="AC104"/>
  <c r="AC121"/>
  <c r="AC80"/>
  <c r="AC40"/>
  <c r="AC17"/>
  <c r="AC62"/>
  <c r="AC66"/>
  <c r="AC133"/>
  <c r="AC81"/>
  <c r="AC46"/>
  <c r="AC49"/>
  <c r="AC26"/>
  <c r="AC65"/>
  <c r="AC84"/>
  <c r="AC105"/>
  <c r="AC119"/>
  <c r="AC98"/>
  <c r="AC85"/>
  <c r="AC122"/>
  <c r="AC138"/>
  <c r="AC36"/>
  <c r="AC58"/>
  <c r="AC131"/>
  <c r="AC16"/>
  <c r="AC118"/>
  <c r="AC97"/>
  <c r="AC51"/>
  <c r="AC83"/>
  <c r="AC95"/>
  <c r="AC137"/>
  <c r="AC134"/>
  <c r="AC127"/>
  <c r="AC130"/>
  <c r="AC106"/>
  <c r="AC79"/>
  <c r="AC45"/>
  <c r="AC94"/>
  <c r="AC136"/>
  <c r="AC25"/>
  <c r="AC37"/>
  <c r="AC56"/>
  <c r="AC39"/>
  <c r="AC188"/>
  <c r="AC35"/>
  <c r="AC120"/>
  <c r="AC126"/>
  <c r="AC129"/>
  <c r="AC187"/>
  <c r="AC128"/>
  <c r="AC24"/>
  <c r="AC52"/>
  <c r="AC55"/>
  <c r="AC116"/>
  <c r="AC72"/>
  <c r="AC53"/>
  <c r="AC38"/>
  <c r="AC57"/>
  <c r="AC186"/>
  <c r="AC9"/>
  <c r="C751" i="3"/>
  <c r="B752"/>
  <c r="E752" s="1"/>
  <c r="D751"/>
  <c r="F751" s="1"/>
  <c r="AD6" i="1" s="1"/>
  <c r="AD92" l="1"/>
  <c r="AD178"/>
  <c r="AD158"/>
  <c r="AD174"/>
  <c r="AD170"/>
  <c r="AD140"/>
  <c r="AD183"/>
  <c r="AD167"/>
  <c r="AD164"/>
  <c r="AD135"/>
  <c r="AD149"/>
  <c r="AD152"/>
  <c r="AD163"/>
  <c r="AD173"/>
  <c r="AD166"/>
  <c r="AD153"/>
  <c r="AD162"/>
  <c r="AD156"/>
  <c r="AD177"/>
  <c r="AD151"/>
  <c r="AD189"/>
  <c r="AD150"/>
  <c r="AD141"/>
  <c r="AD181"/>
  <c r="AD184"/>
  <c r="AD185"/>
  <c r="AD176"/>
  <c r="AD155"/>
  <c r="AD139"/>
  <c r="AD171"/>
  <c r="AD165"/>
  <c r="AD175"/>
  <c r="AD172"/>
  <c r="AD182"/>
  <c r="AD148"/>
  <c r="AD159"/>
  <c r="AD112"/>
  <c r="AD145"/>
  <c r="AD146"/>
  <c r="AD147"/>
  <c r="AD169"/>
  <c r="AD19"/>
  <c r="AD68"/>
  <c r="AD13"/>
  <c r="AD64"/>
  <c r="AD12"/>
  <c r="AD11"/>
  <c r="AD88"/>
  <c r="AD33"/>
  <c r="AD87"/>
  <c r="AD110"/>
  <c r="AD69"/>
  <c r="AD86"/>
  <c r="AD31"/>
  <c r="AD60"/>
  <c r="AD101"/>
  <c r="AD154"/>
  <c r="AD91"/>
  <c r="AD111"/>
  <c r="AD143"/>
  <c r="AD180"/>
  <c r="AD144"/>
  <c r="AD107"/>
  <c r="AD77"/>
  <c r="AD32"/>
  <c r="AD161"/>
  <c r="AD10"/>
  <c r="AD160"/>
  <c r="AD74"/>
  <c r="AD179"/>
  <c r="AD43"/>
  <c r="AD103"/>
  <c r="AD142"/>
  <c r="AD7"/>
  <c r="AD42"/>
  <c r="AD109"/>
  <c r="AD99"/>
  <c r="AD168"/>
  <c r="AD41"/>
  <c r="AD90"/>
  <c r="AD157"/>
  <c r="AD102"/>
  <c r="AD55"/>
  <c r="AD113"/>
  <c r="AD54"/>
  <c r="AD100"/>
  <c r="AD125"/>
  <c r="AD75"/>
  <c r="AD23"/>
  <c r="AD73"/>
  <c r="AD93"/>
  <c r="AD96"/>
  <c r="AD59"/>
  <c r="AD116"/>
  <c r="AD124"/>
  <c r="AD22"/>
  <c r="AD133"/>
  <c r="AD115"/>
  <c r="AD76"/>
  <c r="AD108"/>
  <c r="AD132"/>
  <c r="AD114"/>
  <c r="AD48"/>
  <c r="AD44"/>
  <c r="AD62"/>
  <c r="AD72"/>
  <c r="AD123"/>
  <c r="AD34"/>
  <c r="AD30"/>
  <c r="AD70"/>
  <c r="AD15"/>
  <c r="AD29"/>
  <c r="AD8"/>
  <c r="AD78"/>
  <c r="AD28"/>
  <c r="AD45"/>
  <c r="AD51"/>
  <c r="AD20"/>
  <c r="AD21"/>
  <c r="AD18"/>
  <c r="AD63"/>
  <c r="AD67"/>
  <c r="AD105"/>
  <c r="AD122"/>
  <c r="AD97"/>
  <c r="AD89"/>
  <c r="AD117"/>
  <c r="AD14"/>
  <c r="AD47"/>
  <c r="AD50"/>
  <c r="AD82"/>
  <c r="AD40"/>
  <c r="AD17"/>
  <c r="AD27"/>
  <c r="AD94"/>
  <c r="AD136"/>
  <c r="AD79"/>
  <c r="AD26"/>
  <c r="AD65"/>
  <c r="AD84"/>
  <c r="AD119"/>
  <c r="AD98"/>
  <c r="AD37"/>
  <c r="AD126"/>
  <c r="AD38"/>
  <c r="AD81"/>
  <c r="AD61"/>
  <c r="AD85"/>
  <c r="AD104"/>
  <c r="AD138"/>
  <c r="AD16"/>
  <c r="AD71"/>
  <c r="AD118"/>
  <c r="AD121"/>
  <c r="AD83"/>
  <c r="AD95"/>
  <c r="AD137"/>
  <c r="AD24"/>
  <c r="AD52"/>
  <c r="AD57"/>
  <c r="AD186"/>
  <c r="AD49"/>
  <c r="AD58"/>
  <c r="AD187"/>
  <c r="AD134"/>
  <c r="AD127"/>
  <c r="AD130"/>
  <c r="AD39"/>
  <c r="AD188"/>
  <c r="AD129"/>
  <c r="AD80"/>
  <c r="AD46"/>
  <c r="AD66"/>
  <c r="AD25"/>
  <c r="AD56"/>
  <c r="AD53"/>
  <c r="AD120"/>
  <c r="AD36"/>
  <c r="AD106"/>
  <c r="AD35"/>
  <c r="AD131"/>
  <c r="AD128"/>
  <c r="AD9"/>
  <c r="C752" i="3"/>
  <c r="B753"/>
  <c r="E753" s="1"/>
  <c r="D752"/>
  <c r="F752" s="1"/>
  <c r="AE6" i="1" s="1"/>
  <c r="AE92" l="1"/>
  <c r="AE176"/>
  <c r="AE171"/>
  <c r="AE165"/>
  <c r="AE175"/>
  <c r="AE172"/>
  <c r="AE141"/>
  <c r="AE185"/>
  <c r="AE178"/>
  <c r="AE158"/>
  <c r="AE174"/>
  <c r="AE170"/>
  <c r="AE167"/>
  <c r="AE164"/>
  <c r="AE135"/>
  <c r="AE149"/>
  <c r="AE152"/>
  <c r="AE163"/>
  <c r="AE173"/>
  <c r="AE166"/>
  <c r="AE189"/>
  <c r="AE153"/>
  <c r="AE162"/>
  <c r="AE156"/>
  <c r="AE150"/>
  <c r="AE155"/>
  <c r="AE139"/>
  <c r="AE140"/>
  <c r="AE183"/>
  <c r="AE151"/>
  <c r="AE181"/>
  <c r="AE182"/>
  <c r="AE184"/>
  <c r="AE177"/>
  <c r="AE148"/>
  <c r="AE159"/>
  <c r="AE112"/>
  <c r="AE146"/>
  <c r="AE145"/>
  <c r="AE147"/>
  <c r="AE169"/>
  <c r="AE31"/>
  <c r="AE69"/>
  <c r="AE19"/>
  <c r="AE68"/>
  <c r="AE13"/>
  <c r="AE12"/>
  <c r="AE11"/>
  <c r="AE32"/>
  <c r="AE91"/>
  <c r="AE64"/>
  <c r="AE88"/>
  <c r="AE111"/>
  <c r="AE33"/>
  <c r="AE87"/>
  <c r="AE60"/>
  <c r="AE77"/>
  <c r="AE107"/>
  <c r="AE109"/>
  <c r="AE142"/>
  <c r="AE157"/>
  <c r="AE154"/>
  <c r="AE7"/>
  <c r="AE143"/>
  <c r="AE86"/>
  <c r="AE110"/>
  <c r="AE101"/>
  <c r="AE168"/>
  <c r="AE160"/>
  <c r="AE8"/>
  <c r="AE96"/>
  <c r="AE161"/>
  <c r="AE144"/>
  <c r="AE74"/>
  <c r="AE113"/>
  <c r="AE179"/>
  <c r="AE10"/>
  <c r="AE99"/>
  <c r="AE73"/>
  <c r="AE93"/>
  <c r="AE22"/>
  <c r="AE59"/>
  <c r="AE180"/>
  <c r="AE102"/>
  <c r="AE55"/>
  <c r="AE108"/>
  <c r="AE20"/>
  <c r="AE41"/>
  <c r="AE43"/>
  <c r="AE90"/>
  <c r="AE54"/>
  <c r="AE75"/>
  <c r="AE23"/>
  <c r="AE42"/>
  <c r="AE70"/>
  <c r="AE89"/>
  <c r="AE78"/>
  <c r="AE116"/>
  <c r="AE21"/>
  <c r="AE134"/>
  <c r="AE40"/>
  <c r="AE124"/>
  <c r="AE125"/>
  <c r="AE133"/>
  <c r="AE115"/>
  <c r="AE16"/>
  <c r="AE45"/>
  <c r="AE63"/>
  <c r="AE82"/>
  <c r="AE76"/>
  <c r="AE132"/>
  <c r="AE114"/>
  <c r="AE100"/>
  <c r="AE123"/>
  <c r="AE34"/>
  <c r="AE30"/>
  <c r="AE26"/>
  <c r="AE65"/>
  <c r="AE71"/>
  <c r="AE28"/>
  <c r="AE48"/>
  <c r="AE51"/>
  <c r="AE83"/>
  <c r="AE106"/>
  <c r="AE136"/>
  <c r="AE98"/>
  <c r="AE29"/>
  <c r="AE18"/>
  <c r="AE44"/>
  <c r="AE67"/>
  <c r="AE117"/>
  <c r="AE14"/>
  <c r="AE47"/>
  <c r="AE50"/>
  <c r="AE62"/>
  <c r="AE27"/>
  <c r="AE72"/>
  <c r="AE120"/>
  <c r="AE24"/>
  <c r="AE94"/>
  <c r="AE105"/>
  <c r="AE79"/>
  <c r="AE52"/>
  <c r="AE127"/>
  <c r="AE39"/>
  <c r="AE17"/>
  <c r="AE84"/>
  <c r="AE119"/>
  <c r="AE122"/>
  <c r="AE81"/>
  <c r="AE61"/>
  <c r="AE85"/>
  <c r="AE104"/>
  <c r="AE138"/>
  <c r="AE103"/>
  <c r="AE15"/>
  <c r="AE35"/>
  <c r="AE128"/>
  <c r="AE131"/>
  <c r="AE49"/>
  <c r="AE95"/>
  <c r="AE137"/>
  <c r="AE57"/>
  <c r="AE186"/>
  <c r="AE130"/>
  <c r="AE36"/>
  <c r="AE38"/>
  <c r="AE80"/>
  <c r="AE53"/>
  <c r="AE121"/>
  <c r="AE37"/>
  <c r="AE188"/>
  <c r="AE118"/>
  <c r="AE46"/>
  <c r="AE66"/>
  <c r="AE25"/>
  <c r="AE56"/>
  <c r="AE126"/>
  <c r="AE97"/>
  <c r="AE129"/>
  <c r="AE187"/>
  <c r="AE58"/>
  <c r="AE9"/>
  <c r="C753" i="3"/>
  <c r="B754"/>
  <c r="E754" s="1"/>
  <c r="D753"/>
  <c r="F753" s="1"/>
  <c r="AF6" i="1" s="1"/>
  <c r="AF92" l="1"/>
  <c r="AF141"/>
  <c r="AF151"/>
  <c r="AF181"/>
  <c r="AF184"/>
  <c r="AF176"/>
  <c r="AF185"/>
  <c r="AF167"/>
  <c r="AF189"/>
  <c r="AF171"/>
  <c r="AF135"/>
  <c r="AF150"/>
  <c r="AF165"/>
  <c r="AF166"/>
  <c r="AF182"/>
  <c r="AF174"/>
  <c r="AF155"/>
  <c r="AF170"/>
  <c r="AF139"/>
  <c r="AF163"/>
  <c r="AF178"/>
  <c r="AF164"/>
  <c r="AF148"/>
  <c r="AF153"/>
  <c r="AF183"/>
  <c r="AF162"/>
  <c r="AF149"/>
  <c r="AF156"/>
  <c r="AF173"/>
  <c r="AF172"/>
  <c r="AF177"/>
  <c r="AF175"/>
  <c r="AF140"/>
  <c r="AF152"/>
  <c r="AF158"/>
  <c r="AF159"/>
  <c r="AF112"/>
  <c r="AF145"/>
  <c r="AF146"/>
  <c r="AF147"/>
  <c r="AF169"/>
  <c r="AF32"/>
  <c r="AF31"/>
  <c r="AF69"/>
  <c r="AF19"/>
  <c r="AF12"/>
  <c r="AF101"/>
  <c r="AF91"/>
  <c r="AF142"/>
  <c r="AF64"/>
  <c r="AF88"/>
  <c r="AF11"/>
  <c r="AF33"/>
  <c r="AF86"/>
  <c r="AF109"/>
  <c r="AF60"/>
  <c r="AF161"/>
  <c r="AF157"/>
  <c r="AF8"/>
  <c r="AF13"/>
  <c r="AF111"/>
  <c r="AF154"/>
  <c r="AF68"/>
  <c r="AF107"/>
  <c r="AF143"/>
  <c r="AF77"/>
  <c r="AF110"/>
  <c r="AF179"/>
  <c r="AF99"/>
  <c r="AF180"/>
  <c r="AF41"/>
  <c r="AF160"/>
  <c r="AF96"/>
  <c r="AF75"/>
  <c r="AF89"/>
  <c r="AF144"/>
  <c r="AF7"/>
  <c r="AF87"/>
  <c r="AF10"/>
  <c r="AF42"/>
  <c r="AF102"/>
  <c r="AF22"/>
  <c r="AF59"/>
  <c r="AF116"/>
  <c r="AF113"/>
  <c r="AF55"/>
  <c r="AF43"/>
  <c r="AF90"/>
  <c r="AF54"/>
  <c r="AF74"/>
  <c r="AF103"/>
  <c r="AF117"/>
  <c r="AF73"/>
  <c r="AF20"/>
  <c r="AF14"/>
  <c r="AF28"/>
  <c r="AF81"/>
  <c r="AF21"/>
  <c r="AF134"/>
  <c r="AF40"/>
  <c r="AF17"/>
  <c r="AF49"/>
  <c r="AF65"/>
  <c r="AF83"/>
  <c r="AF168"/>
  <c r="AF108"/>
  <c r="AF124"/>
  <c r="AF125"/>
  <c r="AF133"/>
  <c r="AF115"/>
  <c r="AF23"/>
  <c r="AF76"/>
  <c r="AF132"/>
  <c r="AF114"/>
  <c r="AF93"/>
  <c r="AF123"/>
  <c r="AF34"/>
  <c r="AF46"/>
  <c r="AF16"/>
  <c r="AF61"/>
  <c r="AF78"/>
  <c r="AF26"/>
  <c r="AF45"/>
  <c r="AF71"/>
  <c r="AF85"/>
  <c r="AF118"/>
  <c r="AF137"/>
  <c r="AF70"/>
  <c r="AF48"/>
  <c r="AF51"/>
  <c r="AF63"/>
  <c r="AF29"/>
  <c r="AF18"/>
  <c r="AF44"/>
  <c r="AF30"/>
  <c r="AF66"/>
  <c r="AF95"/>
  <c r="AF106"/>
  <c r="AF80"/>
  <c r="AF25"/>
  <c r="AF27"/>
  <c r="AF72"/>
  <c r="AF120"/>
  <c r="AF136"/>
  <c r="AF24"/>
  <c r="AF53"/>
  <c r="AF128"/>
  <c r="AF186"/>
  <c r="AF62"/>
  <c r="AF94"/>
  <c r="AF105"/>
  <c r="AF79"/>
  <c r="AF98"/>
  <c r="AF84"/>
  <c r="AF119"/>
  <c r="AF122"/>
  <c r="AF100"/>
  <c r="AF47"/>
  <c r="AF104"/>
  <c r="AF138"/>
  <c r="AF58"/>
  <c r="AF187"/>
  <c r="AF97"/>
  <c r="AF15"/>
  <c r="AF35"/>
  <c r="AF52"/>
  <c r="AF131"/>
  <c r="AF130"/>
  <c r="AF56"/>
  <c r="AF126"/>
  <c r="AF188"/>
  <c r="AF82"/>
  <c r="AF36"/>
  <c r="AF50"/>
  <c r="AF67"/>
  <c r="AF57"/>
  <c r="AF127"/>
  <c r="AF39"/>
  <c r="AF121"/>
  <c r="AF37"/>
  <c r="AF38"/>
  <c r="AF129"/>
  <c r="AF9"/>
  <c r="C754" i="3"/>
  <c r="B755"/>
  <c r="E755" s="1"/>
  <c r="D754"/>
  <c r="F754" s="1"/>
  <c r="AG6" i="1" s="1"/>
  <c r="AG92" l="1"/>
  <c r="AG164"/>
  <c r="AG189"/>
  <c r="AG185"/>
  <c r="AG158"/>
  <c r="AG183"/>
  <c r="AG148"/>
  <c r="AG175"/>
  <c r="AG184"/>
  <c r="AG176"/>
  <c r="AG141"/>
  <c r="AG165"/>
  <c r="AG163"/>
  <c r="AG156"/>
  <c r="AG167"/>
  <c r="AG177"/>
  <c r="AG172"/>
  <c r="AG155"/>
  <c r="AG166"/>
  <c r="AG170"/>
  <c r="AG182"/>
  <c r="AG162"/>
  <c r="AG150"/>
  <c r="AG152"/>
  <c r="AG174"/>
  <c r="AG149"/>
  <c r="AG173"/>
  <c r="AG153"/>
  <c r="AG171"/>
  <c r="AG181"/>
  <c r="AG140"/>
  <c r="AG178"/>
  <c r="AG139"/>
  <c r="AG151"/>
  <c r="AG135"/>
  <c r="AG159"/>
  <c r="AG112"/>
  <c r="AG145"/>
  <c r="AG146"/>
  <c r="AG147"/>
  <c r="AG169"/>
  <c r="AG11"/>
  <c r="AG33"/>
  <c r="AG32"/>
  <c r="AG77"/>
  <c r="AG31"/>
  <c r="AG13"/>
  <c r="AG60"/>
  <c r="AG68"/>
  <c r="AG19"/>
  <c r="AG101"/>
  <c r="AG64"/>
  <c r="AG69"/>
  <c r="AG12"/>
  <c r="AG87"/>
  <c r="AG168"/>
  <c r="AG88"/>
  <c r="AG109"/>
  <c r="AG142"/>
  <c r="AG161"/>
  <c r="AG10"/>
  <c r="AG91"/>
  <c r="AG157"/>
  <c r="AG111"/>
  <c r="AG86"/>
  <c r="AG107"/>
  <c r="AG143"/>
  <c r="AG180"/>
  <c r="AG144"/>
  <c r="AG73"/>
  <c r="AG8"/>
  <c r="AG41"/>
  <c r="AG90"/>
  <c r="AG160"/>
  <c r="AG96"/>
  <c r="AG110"/>
  <c r="AG179"/>
  <c r="AG154"/>
  <c r="AG7"/>
  <c r="AG43"/>
  <c r="AG103"/>
  <c r="AG99"/>
  <c r="AG42"/>
  <c r="AG74"/>
  <c r="AG89"/>
  <c r="AG70"/>
  <c r="AG117"/>
  <c r="AG102"/>
  <c r="AG22"/>
  <c r="AG59"/>
  <c r="AG113"/>
  <c r="AG23"/>
  <c r="AG55"/>
  <c r="AG76"/>
  <c r="AG93"/>
  <c r="AG100"/>
  <c r="AG54"/>
  <c r="AG78"/>
  <c r="AG15"/>
  <c r="AG29"/>
  <c r="AG116"/>
  <c r="AG20"/>
  <c r="AG14"/>
  <c r="AG28"/>
  <c r="AG81"/>
  <c r="AG18"/>
  <c r="AG50"/>
  <c r="AG66"/>
  <c r="AG84"/>
  <c r="AG21"/>
  <c r="AG134"/>
  <c r="AG40"/>
  <c r="AG108"/>
  <c r="AG124"/>
  <c r="AG125"/>
  <c r="AG133"/>
  <c r="AG115"/>
  <c r="AG114"/>
  <c r="AG27"/>
  <c r="AG49"/>
  <c r="AG123"/>
  <c r="AG34"/>
  <c r="AG46"/>
  <c r="AG16"/>
  <c r="AG61"/>
  <c r="AG65"/>
  <c r="AG94"/>
  <c r="AG119"/>
  <c r="AG138"/>
  <c r="AG75"/>
  <c r="AG132"/>
  <c r="AG26"/>
  <c r="AG45"/>
  <c r="AG71"/>
  <c r="AG83"/>
  <c r="AG48"/>
  <c r="AG51"/>
  <c r="AG63"/>
  <c r="AG44"/>
  <c r="AG82"/>
  <c r="AG121"/>
  <c r="AG137"/>
  <c r="AG35"/>
  <c r="AG30"/>
  <c r="AG95"/>
  <c r="AG106"/>
  <c r="AG80"/>
  <c r="AG25"/>
  <c r="AG56"/>
  <c r="AG129"/>
  <c r="AG187"/>
  <c r="AG24"/>
  <c r="AG72"/>
  <c r="AG120"/>
  <c r="AG136"/>
  <c r="AG17"/>
  <c r="AG62"/>
  <c r="AG105"/>
  <c r="AG79"/>
  <c r="AG97"/>
  <c r="AG36"/>
  <c r="AG53"/>
  <c r="AG38"/>
  <c r="AG47"/>
  <c r="AG104"/>
  <c r="AG58"/>
  <c r="AG128"/>
  <c r="AG186"/>
  <c r="AG98"/>
  <c r="AG37"/>
  <c r="AG85"/>
  <c r="AG122"/>
  <c r="AG52"/>
  <c r="AG131"/>
  <c r="AG130"/>
  <c r="AG39"/>
  <c r="AG118"/>
  <c r="AG67"/>
  <c r="AG57"/>
  <c r="AG127"/>
  <c r="AG188"/>
  <c r="AG126"/>
  <c r="AG9"/>
  <c r="B756" i="3"/>
  <c r="E756" s="1"/>
  <c r="C755"/>
  <c r="D755"/>
  <c r="F755" s="1"/>
  <c r="AH6" i="1" s="1"/>
  <c r="AH13" s="1"/>
  <c r="AH92" l="1"/>
  <c r="AH177"/>
  <c r="AH183"/>
  <c r="AH150"/>
  <c r="AH165"/>
  <c r="AH141"/>
  <c r="AH184"/>
  <c r="AH176"/>
  <c r="AH175"/>
  <c r="AH149"/>
  <c r="AH173"/>
  <c r="AH166"/>
  <c r="AH139"/>
  <c r="AH174"/>
  <c r="AH178"/>
  <c r="AH151"/>
  <c r="AH167"/>
  <c r="AH158"/>
  <c r="AH171"/>
  <c r="AH185"/>
  <c r="AH135"/>
  <c r="AH172"/>
  <c r="AH181"/>
  <c r="AH170"/>
  <c r="AH163"/>
  <c r="AH182"/>
  <c r="AH153"/>
  <c r="AH140"/>
  <c r="AH148"/>
  <c r="AH156"/>
  <c r="AH189"/>
  <c r="AH164"/>
  <c r="AH155"/>
  <c r="AH162"/>
  <c r="AH152"/>
  <c r="AH159"/>
  <c r="AH112"/>
  <c r="AH146"/>
  <c r="AH145"/>
  <c r="AH147"/>
  <c r="AH169"/>
  <c r="AH12"/>
  <c r="AH60"/>
  <c r="AH11"/>
  <c r="AH33"/>
  <c r="AH32"/>
  <c r="AH19"/>
  <c r="AH77"/>
  <c r="AH86"/>
  <c r="AH68"/>
  <c r="AH107"/>
  <c r="AH31"/>
  <c r="AH64"/>
  <c r="AH69"/>
  <c r="AH88"/>
  <c r="AH87"/>
  <c r="AH110"/>
  <c r="AH168"/>
  <c r="AH160"/>
  <c r="AH109"/>
  <c r="AH142"/>
  <c r="AH161"/>
  <c r="AH91"/>
  <c r="AH111"/>
  <c r="AH154"/>
  <c r="AH7"/>
  <c r="AH157"/>
  <c r="AH99"/>
  <c r="AH42"/>
  <c r="AH101"/>
  <c r="AH180"/>
  <c r="AH73"/>
  <c r="AH93"/>
  <c r="AH22"/>
  <c r="AH8"/>
  <c r="AH41"/>
  <c r="AH143"/>
  <c r="AH144"/>
  <c r="AH96"/>
  <c r="AH179"/>
  <c r="AH74"/>
  <c r="AH113"/>
  <c r="AH103"/>
  <c r="AH23"/>
  <c r="AH89"/>
  <c r="AH76"/>
  <c r="AH123"/>
  <c r="AH10"/>
  <c r="AH102"/>
  <c r="AH75"/>
  <c r="AH54"/>
  <c r="AH70"/>
  <c r="AH55"/>
  <c r="AH117"/>
  <c r="AH34"/>
  <c r="AH30"/>
  <c r="AH43"/>
  <c r="AH59"/>
  <c r="AH78"/>
  <c r="AH15"/>
  <c r="AH29"/>
  <c r="AH46"/>
  <c r="AH26"/>
  <c r="AH51"/>
  <c r="AH67"/>
  <c r="AH116"/>
  <c r="AH20"/>
  <c r="AH14"/>
  <c r="AH28"/>
  <c r="AH81"/>
  <c r="AH21"/>
  <c r="AH134"/>
  <c r="AH40"/>
  <c r="AH47"/>
  <c r="AH17"/>
  <c r="AH62"/>
  <c r="AH66"/>
  <c r="AH114"/>
  <c r="AH27"/>
  <c r="AH49"/>
  <c r="AH72"/>
  <c r="AH84"/>
  <c r="AH95"/>
  <c r="AH120"/>
  <c r="AH79"/>
  <c r="AH108"/>
  <c r="AH125"/>
  <c r="AH115"/>
  <c r="AH16"/>
  <c r="AH61"/>
  <c r="AH65"/>
  <c r="AH132"/>
  <c r="AH45"/>
  <c r="AH133"/>
  <c r="AH104"/>
  <c r="AH118"/>
  <c r="AH97"/>
  <c r="AH90"/>
  <c r="AH44"/>
  <c r="AH82"/>
  <c r="AH121"/>
  <c r="AH137"/>
  <c r="AH35"/>
  <c r="AH57"/>
  <c r="AH130"/>
  <c r="AH188"/>
  <c r="AH124"/>
  <c r="AH18"/>
  <c r="AH63"/>
  <c r="AH106"/>
  <c r="AH80"/>
  <c r="AH25"/>
  <c r="AH94"/>
  <c r="AH136"/>
  <c r="AH105"/>
  <c r="AH126"/>
  <c r="AH129"/>
  <c r="AH98"/>
  <c r="AH100"/>
  <c r="AH83"/>
  <c r="AH138"/>
  <c r="AH24"/>
  <c r="AH36"/>
  <c r="AH53"/>
  <c r="AH38"/>
  <c r="AH187"/>
  <c r="AH131"/>
  <c r="AH186"/>
  <c r="AH48"/>
  <c r="AH119"/>
  <c r="AH37"/>
  <c r="AH71"/>
  <c r="AH58"/>
  <c r="AH128"/>
  <c r="AH127"/>
  <c r="AH50"/>
  <c r="AH85"/>
  <c r="AH122"/>
  <c r="AH52"/>
  <c r="AH56"/>
  <c r="AH39"/>
  <c r="AH9"/>
  <c r="C756" i="3"/>
  <c r="B757"/>
  <c r="E757" s="1"/>
  <c r="D756"/>
  <c r="F756" s="1"/>
  <c r="AI6" i="1" s="1"/>
  <c r="AI92" l="1"/>
  <c r="AI141"/>
  <c r="AI165"/>
  <c r="AI167"/>
  <c r="AI175"/>
  <c r="AI135"/>
  <c r="AI182"/>
  <c r="AI177"/>
  <c r="AI152"/>
  <c r="AI183"/>
  <c r="AI151"/>
  <c r="AI164"/>
  <c r="AI148"/>
  <c r="AI174"/>
  <c r="AI176"/>
  <c r="AI189"/>
  <c r="AI163"/>
  <c r="AI184"/>
  <c r="AI153"/>
  <c r="AI156"/>
  <c r="AI139"/>
  <c r="AI155"/>
  <c r="AI178"/>
  <c r="AI158"/>
  <c r="AI166"/>
  <c r="AI172"/>
  <c r="AI162"/>
  <c r="AI140"/>
  <c r="AI170"/>
  <c r="AI185"/>
  <c r="AI173"/>
  <c r="AI181"/>
  <c r="AI150"/>
  <c r="AI171"/>
  <c r="AI149"/>
  <c r="AI159"/>
  <c r="AI112"/>
  <c r="AI146"/>
  <c r="AI145"/>
  <c r="AI147"/>
  <c r="AI169"/>
  <c r="AI13"/>
  <c r="AI64"/>
  <c r="AI12"/>
  <c r="AI60"/>
  <c r="AI11"/>
  <c r="AI33"/>
  <c r="AI87"/>
  <c r="AI32"/>
  <c r="AI77"/>
  <c r="AI86"/>
  <c r="AI109"/>
  <c r="AI19"/>
  <c r="AI68"/>
  <c r="AI91"/>
  <c r="AI101"/>
  <c r="AI143"/>
  <c r="AI31"/>
  <c r="AI110"/>
  <c r="AI179"/>
  <c r="AI99"/>
  <c r="AI69"/>
  <c r="AI88"/>
  <c r="AI142"/>
  <c r="AI157"/>
  <c r="AI8"/>
  <c r="AI168"/>
  <c r="AI10"/>
  <c r="AI43"/>
  <c r="AI42"/>
  <c r="AI102"/>
  <c r="AI161"/>
  <c r="AI180"/>
  <c r="AI73"/>
  <c r="AI111"/>
  <c r="AI160"/>
  <c r="AI144"/>
  <c r="AI96"/>
  <c r="AI75"/>
  <c r="AI89"/>
  <c r="AI7"/>
  <c r="AI93"/>
  <c r="AI54"/>
  <c r="AI74"/>
  <c r="AI103"/>
  <c r="AI23"/>
  <c r="AI78"/>
  <c r="AI124"/>
  <c r="AI107"/>
  <c r="AI41"/>
  <c r="AI22"/>
  <c r="AI90"/>
  <c r="AI55"/>
  <c r="AI108"/>
  <c r="AI123"/>
  <c r="AI154"/>
  <c r="AI100"/>
  <c r="AI132"/>
  <c r="AI114"/>
  <c r="AI117"/>
  <c r="AI34"/>
  <c r="AI30"/>
  <c r="AI47"/>
  <c r="AI27"/>
  <c r="AI61"/>
  <c r="AI71"/>
  <c r="AI59"/>
  <c r="AI15"/>
  <c r="AI29"/>
  <c r="AI116"/>
  <c r="AI20"/>
  <c r="AI14"/>
  <c r="AI28"/>
  <c r="AI134"/>
  <c r="AI81"/>
  <c r="AI44"/>
  <c r="AI50"/>
  <c r="AI113"/>
  <c r="AI17"/>
  <c r="AI62"/>
  <c r="AI66"/>
  <c r="AI104"/>
  <c r="AI121"/>
  <c r="AI80"/>
  <c r="AI21"/>
  <c r="AI46"/>
  <c r="AI49"/>
  <c r="AI72"/>
  <c r="AI70"/>
  <c r="AI125"/>
  <c r="AI115"/>
  <c r="AI16"/>
  <c r="AI26"/>
  <c r="AI65"/>
  <c r="AI45"/>
  <c r="AI67"/>
  <c r="AI83"/>
  <c r="AI85"/>
  <c r="AI122"/>
  <c r="AI138"/>
  <c r="AI133"/>
  <c r="AI118"/>
  <c r="AI97"/>
  <c r="AI36"/>
  <c r="AI58"/>
  <c r="AI131"/>
  <c r="AI40"/>
  <c r="AI82"/>
  <c r="AI95"/>
  <c r="AI137"/>
  <c r="AI18"/>
  <c r="AI63"/>
  <c r="AI106"/>
  <c r="AI120"/>
  <c r="AI51"/>
  <c r="AI79"/>
  <c r="AI98"/>
  <c r="AI37"/>
  <c r="AI56"/>
  <c r="AI39"/>
  <c r="AI188"/>
  <c r="AI57"/>
  <c r="AI186"/>
  <c r="AI48"/>
  <c r="AI105"/>
  <c r="AI126"/>
  <c r="AI129"/>
  <c r="AI76"/>
  <c r="AI84"/>
  <c r="AI94"/>
  <c r="AI136"/>
  <c r="AI24"/>
  <c r="AI35"/>
  <c r="AI53"/>
  <c r="AI38"/>
  <c r="AI187"/>
  <c r="AI128"/>
  <c r="AI25"/>
  <c r="AI52"/>
  <c r="AI119"/>
  <c r="AI127"/>
  <c r="AI130"/>
  <c r="AI9"/>
  <c r="B758" i="3"/>
  <c r="E758" s="1"/>
  <c r="C757"/>
  <c r="D757"/>
  <c r="F757" s="1"/>
  <c r="AJ6" i="1" s="1"/>
  <c r="AJ92" l="1"/>
  <c r="AJ141"/>
  <c r="AJ156"/>
  <c r="AJ167"/>
  <c r="AJ177"/>
  <c r="AJ183"/>
  <c r="AJ151"/>
  <c r="AJ163"/>
  <c r="AJ175"/>
  <c r="AJ184"/>
  <c r="AJ176"/>
  <c r="AJ165"/>
  <c r="AJ189"/>
  <c r="AJ182"/>
  <c r="AJ148"/>
  <c r="AJ185"/>
  <c r="AJ178"/>
  <c r="AJ152"/>
  <c r="AJ174"/>
  <c r="AJ140"/>
  <c r="AJ139"/>
  <c r="AJ162"/>
  <c r="AJ172"/>
  <c r="AJ166"/>
  <c r="AJ164"/>
  <c r="AJ153"/>
  <c r="AJ150"/>
  <c r="AJ171"/>
  <c r="AJ170"/>
  <c r="AJ155"/>
  <c r="AJ173"/>
  <c r="AJ181"/>
  <c r="AJ158"/>
  <c r="AJ135"/>
  <c r="AJ149"/>
  <c r="AJ159"/>
  <c r="AJ112"/>
  <c r="AJ145"/>
  <c r="AJ146"/>
  <c r="AJ147"/>
  <c r="AJ169"/>
  <c r="AJ19"/>
  <c r="AJ68"/>
  <c r="AJ13"/>
  <c r="AJ64"/>
  <c r="AJ12"/>
  <c r="AJ11"/>
  <c r="AJ31"/>
  <c r="AJ69"/>
  <c r="AJ88"/>
  <c r="AJ60"/>
  <c r="AJ87"/>
  <c r="AJ110"/>
  <c r="AJ32"/>
  <c r="AJ77"/>
  <c r="AJ86"/>
  <c r="AJ33"/>
  <c r="AJ101"/>
  <c r="AJ107"/>
  <c r="AJ111"/>
  <c r="AJ154"/>
  <c r="AJ143"/>
  <c r="AJ180"/>
  <c r="AJ144"/>
  <c r="AJ109"/>
  <c r="AJ91"/>
  <c r="AJ142"/>
  <c r="AJ161"/>
  <c r="AJ10"/>
  <c r="AJ7"/>
  <c r="AJ74"/>
  <c r="AJ157"/>
  <c r="AJ168"/>
  <c r="AJ99"/>
  <c r="AJ43"/>
  <c r="AJ103"/>
  <c r="AJ42"/>
  <c r="AJ8"/>
  <c r="AJ160"/>
  <c r="AJ41"/>
  <c r="AJ75"/>
  <c r="AJ90"/>
  <c r="AJ55"/>
  <c r="AJ93"/>
  <c r="AJ54"/>
  <c r="AJ100"/>
  <c r="AJ125"/>
  <c r="AJ89"/>
  <c r="AJ23"/>
  <c r="AJ179"/>
  <c r="AJ96"/>
  <c r="AJ113"/>
  <c r="AJ73"/>
  <c r="AJ76"/>
  <c r="AJ70"/>
  <c r="AJ123"/>
  <c r="AJ133"/>
  <c r="AJ115"/>
  <c r="AJ22"/>
  <c r="AJ132"/>
  <c r="AJ114"/>
  <c r="AJ48"/>
  <c r="AJ44"/>
  <c r="AJ62"/>
  <c r="AJ72"/>
  <c r="AJ78"/>
  <c r="AJ117"/>
  <c r="AJ34"/>
  <c r="AJ30"/>
  <c r="AJ59"/>
  <c r="AJ15"/>
  <c r="AJ29"/>
  <c r="AJ116"/>
  <c r="AJ18"/>
  <c r="AJ63"/>
  <c r="AJ67"/>
  <c r="AJ134"/>
  <c r="AJ81"/>
  <c r="AJ47"/>
  <c r="AJ50"/>
  <c r="AJ82"/>
  <c r="AJ105"/>
  <c r="AJ122"/>
  <c r="AJ97"/>
  <c r="AJ20"/>
  <c r="AJ28"/>
  <c r="AJ17"/>
  <c r="AJ27"/>
  <c r="AJ66"/>
  <c r="AJ102"/>
  <c r="AJ108"/>
  <c r="AJ21"/>
  <c r="AJ46"/>
  <c r="AJ49"/>
  <c r="AJ61"/>
  <c r="AJ14"/>
  <c r="AJ119"/>
  <c r="AJ98"/>
  <c r="AJ45"/>
  <c r="AJ83"/>
  <c r="AJ85"/>
  <c r="AJ104"/>
  <c r="AJ138"/>
  <c r="AJ37"/>
  <c r="AJ126"/>
  <c r="AJ38"/>
  <c r="AJ26"/>
  <c r="AJ65"/>
  <c r="AJ118"/>
  <c r="AJ121"/>
  <c r="AJ124"/>
  <c r="AJ40"/>
  <c r="AJ95"/>
  <c r="AJ137"/>
  <c r="AJ80"/>
  <c r="AJ106"/>
  <c r="AJ127"/>
  <c r="AJ130"/>
  <c r="AJ51"/>
  <c r="AJ79"/>
  <c r="AJ56"/>
  <c r="AJ39"/>
  <c r="AJ188"/>
  <c r="AJ128"/>
  <c r="AJ131"/>
  <c r="AJ84"/>
  <c r="AJ25"/>
  <c r="AJ52"/>
  <c r="AJ16"/>
  <c r="AJ36"/>
  <c r="AJ129"/>
  <c r="AJ120"/>
  <c r="AJ57"/>
  <c r="AJ71"/>
  <c r="AJ94"/>
  <c r="AJ136"/>
  <c r="AJ24"/>
  <c r="AJ35"/>
  <c r="AJ53"/>
  <c r="AJ58"/>
  <c r="AJ187"/>
  <c r="AJ186"/>
  <c r="AJ9"/>
  <c r="C758" i="3"/>
  <c r="B759"/>
  <c r="E759" s="1"/>
  <c r="D758"/>
  <c r="F758" s="1"/>
  <c r="AK6" i="1" s="1"/>
  <c r="AK92" l="1"/>
  <c r="AK177"/>
  <c r="AK151"/>
  <c r="AK148"/>
  <c r="AK155"/>
  <c r="AK182"/>
  <c r="AK176"/>
  <c r="AK171"/>
  <c r="AK175"/>
  <c r="AK172"/>
  <c r="AK178"/>
  <c r="AK158"/>
  <c r="AK174"/>
  <c r="AK165"/>
  <c r="AK170"/>
  <c r="AK189"/>
  <c r="AK167"/>
  <c r="AK135"/>
  <c r="AK149"/>
  <c r="AK152"/>
  <c r="AK163"/>
  <c r="AK173"/>
  <c r="AK181"/>
  <c r="AK184"/>
  <c r="AK141"/>
  <c r="AK156"/>
  <c r="AK150"/>
  <c r="AK153"/>
  <c r="AK162"/>
  <c r="AK139"/>
  <c r="AK140"/>
  <c r="AK183"/>
  <c r="AK185"/>
  <c r="AK164"/>
  <c r="AK166"/>
  <c r="AK159"/>
  <c r="AK112"/>
  <c r="AK146"/>
  <c r="AK145"/>
  <c r="AK147"/>
  <c r="AK169"/>
  <c r="AK31"/>
  <c r="AK69"/>
  <c r="AK19"/>
  <c r="AK68"/>
  <c r="AK13"/>
  <c r="AK12"/>
  <c r="AK11"/>
  <c r="AK91"/>
  <c r="AK88"/>
  <c r="AK111"/>
  <c r="AK60"/>
  <c r="AK87"/>
  <c r="AK32"/>
  <c r="AK107"/>
  <c r="AK157"/>
  <c r="AK101"/>
  <c r="AK154"/>
  <c r="AK7"/>
  <c r="AK33"/>
  <c r="AK110"/>
  <c r="AK143"/>
  <c r="AK109"/>
  <c r="AK168"/>
  <c r="AK160"/>
  <c r="AK77"/>
  <c r="AK179"/>
  <c r="AK96"/>
  <c r="AK10"/>
  <c r="AK74"/>
  <c r="AK113"/>
  <c r="AK86"/>
  <c r="AK99"/>
  <c r="AK64"/>
  <c r="AK142"/>
  <c r="AK161"/>
  <c r="AK180"/>
  <c r="AK8"/>
  <c r="AK73"/>
  <c r="AK93"/>
  <c r="AK59"/>
  <c r="AK42"/>
  <c r="AK75"/>
  <c r="AK90"/>
  <c r="AK55"/>
  <c r="AK108"/>
  <c r="AK20"/>
  <c r="AK103"/>
  <c r="AK54"/>
  <c r="AK89"/>
  <c r="AK23"/>
  <c r="AK43"/>
  <c r="AK102"/>
  <c r="AK22"/>
  <c r="AK116"/>
  <c r="AK124"/>
  <c r="AK125"/>
  <c r="AK21"/>
  <c r="AK134"/>
  <c r="AK40"/>
  <c r="AK70"/>
  <c r="AK100"/>
  <c r="AK123"/>
  <c r="AK133"/>
  <c r="AK115"/>
  <c r="AK16"/>
  <c r="AK45"/>
  <c r="AK63"/>
  <c r="AK82"/>
  <c r="AK144"/>
  <c r="AK132"/>
  <c r="AK114"/>
  <c r="AK78"/>
  <c r="AK117"/>
  <c r="AK34"/>
  <c r="AK30"/>
  <c r="AK15"/>
  <c r="AK48"/>
  <c r="AK51"/>
  <c r="AK18"/>
  <c r="AK44"/>
  <c r="AK67"/>
  <c r="AK106"/>
  <c r="AK136"/>
  <c r="AK41"/>
  <c r="AK81"/>
  <c r="AK47"/>
  <c r="AK50"/>
  <c r="AK62"/>
  <c r="AK28"/>
  <c r="AK17"/>
  <c r="AK27"/>
  <c r="AK46"/>
  <c r="AK49"/>
  <c r="AK71"/>
  <c r="AK84"/>
  <c r="AK94"/>
  <c r="AK105"/>
  <c r="AK79"/>
  <c r="AK24"/>
  <c r="AK14"/>
  <c r="AK66"/>
  <c r="AK119"/>
  <c r="AK122"/>
  <c r="AK98"/>
  <c r="AK52"/>
  <c r="AK127"/>
  <c r="AK39"/>
  <c r="AK29"/>
  <c r="AK83"/>
  <c r="AK85"/>
  <c r="AK104"/>
  <c r="AK138"/>
  <c r="AK97"/>
  <c r="AK26"/>
  <c r="AK65"/>
  <c r="AK72"/>
  <c r="AK118"/>
  <c r="AK121"/>
  <c r="AK80"/>
  <c r="AK25"/>
  <c r="AK57"/>
  <c r="AK186"/>
  <c r="AK53"/>
  <c r="AK37"/>
  <c r="AK130"/>
  <c r="AK188"/>
  <c r="AK187"/>
  <c r="AK76"/>
  <c r="AK120"/>
  <c r="AK95"/>
  <c r="AK137"/>
  <c r="AK56"/>
  <c r="AK126"/>
  <c r="AK129"/>
  <c r="AK38"/>
  <c r="AK35"/>
  <c r="AK58"/>
  <c r="AK36"/>
  <c r="AK61"/>
  <c r="AK128"/>
  <c r="AK131"/>
  <c r="AK9"/>
  <c r="C759" i="3"/>
  <c r="B760"/>
  <c r="E760" s="1"/>
  <c r="D759"/>
  <c r="F759" s="1"/>
  <c r="AL6" i="1" s="1"/>
  <c r="AL92" l="1"/>
  <c r="AL153"/>
  <c r="AL162"/>
  <c r="AL156"/>
  <c r="AL150"/>
  <c r="AL139"/>
  <c r="AL184"/>
  <c r="AL177"/>
  <c r="AL151"/>
  <c r="AL148"/>
  <c r="AL155"/>
  <c r="AL189"/>
  <c r="AL176"/>
  <c r="AL171"/>
  <c r="AL175"/>
  <c r="AL172"/>
  <c r="AL178"/>
  <c r="AL158"/>
  <c r="AL174"/>
  <c r="AL165"/>
  <c r="AL170"/>
  <c r="AL135"/>
  <c r="AL173"/>
  <c r="AL166"/>
  <c r="AL140"/>
  <c r="AL182"/>
  <c r="AL183"/>
  <c r="AL185"/>
  <c r="AL152"/>
  <c r="AL167"/>
  <c r="AL149"/>
  <c r="AL141"/>
  <c r="AL164"/>
  <c r="AL163"/>
  <c r="AL181"/>
  <c r="AL159"/>
  <c r="AL112"/>
  <c r="AL146"/>
  <c r="AL145"/>
  <c r="AL147"/>
  <c r="AL169"/>
  <c r="AL32"/>
  <c r="AL31"/>
  <c r="AL69"/>
  <c r="AL19"/>
  <c r="AL12"/>
  <c r="AL33"/>
  <c r="AL64"/>
  <c r="AL101"/>
  <c r="AL13"/>
  <c r="AL91"/>
  <c r="AL142"/>
  <c r="AL88"/>
  <c r="AL60"/>
  <c r="AL68"/>
  <c r="AL11"/>
  <c r="AL77"/>
  <c r="AL86"/>
  <c r="AL161"/>
  <c r="AL87"/>
  <c r="AL107"/>
  <c r="AL111"/>
  <c r="AL157"/>
  <c r="AL8"/>
  <c r="AL154"/>
  <c r="AL110"/>
  <c r="AL179"/>
  <c r="AL99"/>
  <c r="AL144"/>
  <c r="AL41"/>
  <c r="AL7"/>
  <c r="AL96"/>
  <c r="AL75"/>
  <c r="AL89"/>
  <c r="AL168"/>
  <c r="AL10"/>
  <c r="AL109"/>
  <c r="AL143"/>
  <c r="AL180"/>
  <c r="AL42"/>
  <c r="AL102"/>
  <c r="AL73"/>
  <c r="AL43"/>
  <c r="AL113"/>
  <c r="AL22"/>
  <c r="AL59"/>
  <c r="AL116"/>
  <c r="AL160"/>
  <c r="AL74"/>
  <c r="AL93"/>
  <c r="AL90"/>
  <c r="AL55"/>
  <c r="AL103"/>
  <c r="AL54"/>
  <c r="AL70"/>
  <c r="AL78"/>
  <c r="AL76"/>
  <c r="AL108"/>
  <c r="AL124"/>
  <c r="AL14"/>
  <c r="AL28"/>
  <c r="AL81"/>
  <c r="AL125"/>
  <c r="AL21"/>
  <c r="AL134"/>
  <c r="AL40"/>
  <c r="AL17"/>
  <c r="AL49"/>
  <c r="AL65"/>
  <c r="AL83"/>
  <c r="AL100"/>
  <c r="AL123"/>
  <c r="AL133"/>
  <c r="AL115"/>
  <c r="AL132"/>
  <c r="AL114"/>
  <c r="AL30"/>
  <c r="AL26"/>
  <c r="AL45"/>
  <c r="AL71"/>
  <c r="AL15"/>
  <c r="AL48"/>
  <c r="AL51"/>
  <c r="AL63"/>
  <c r="AL85"/>
  <c r="AL118"/>
  <c r="AL137"/>
  <c r="AL34"/>
  <c r="AL18"/>
  <c r="AL44"/>
  <c r="AL67"/>
  <c r="AL82"/>
  <c r="AL20"/>
  <c r="AL47"/>
  <c r="AL50"/>
  <c r="AL62"/>
  <c r="AL120"/>
  <c r="AL136"/>
  <c r="AL25"/>
  <c r="AL46"/>
  <c r="AL84"/>
  <c r="AL94"/>
  <c r="AL105"/>
  <c r="AL79"/>
  <c r="AL24"/>
  <c r="AL53"/>
  <c r="AL128"/>
  <c r="AL186"/>
  <c r="AL23"/>
  <c r="AL117"/>
  <c r="AL27"/>
  <c r="AL66"/>
  <c r="AL119"/>
  <c r="AL122"/>
  <c r="AL98"/>
  <c r="AL29"/>
  <c r="AL104"/>
  <c r="AL138"/>
  <c r="AL52"/>
  <c r="AL131"/>
  <c r="AL38"/>
  <c r="AL35"/>
  <c r="AL106"/>
  <c r="AL80"/>
  <c r="AL97"/>
  <c r="AL57"/>
  <c r="AL127"/>
  <c r="AL188"/>
  <c r="AL129"/>
  <c r="AL61"/>
  <c r="AL37"/>
  <c r="AL130"/>
  <c r="AL39"/>
  <c r="AL36"/>
  <c r="AL16"/>
  <c r="AL95"/>
  <c r="AL56"/>
  <c r="AL126"/>
  <c r="AL72"/>
  <c r="AL121"/>
  <c r="AL187"/>
  <c r="AL58"/>
  <c r="AL9"/>
  <c r="C760" i="3"/>
  <c r="B761"/>
  <c r="E761" s="1"/>
  <c r="D760"/>
  <c r="F760" s="1"/>
  <c r="AM6" i="1" s="1"/>
  <c r="AM92" l="1"/>
  <c r="AM176"/>
  <c r="AM139"/>
  <c r="AM158"/>
  <c r="AM177"/>
  <c r="AM183"/>
  <c r="AM148"/>
  <c r="AM181"/>
  <c r="AM184"/>
  <c r="AM189"/>
  <c r="AM164"/>
  <c r="AM141"/>
  <c r="AM175"/>
  <c r="AM185"/>
  <c r="AM172"/>
  <c r="AM140"/>
  <c r="AM170"/>
  <c r="AM182"/>
  <c r="AM162"/>
  <c r="AM152"/>
  <c r="AM135"/>
  <c r="AM151"/>
  <c r="AM156"/>
  <c r="AM150"/>
  <c r="AM167"/>
  <c r="AM174"/>
  <c r="AM153"/>
  <c r="AM166"/>
  <c r="AM155"/>
  <c r="AM149"/>
  <c r="AM173"/>
  <c r="AM171"/>
  <c r="AM163"/>
  <c r="AM178"/>
  <c r="AM165"/>
  <c r="AM159"/>
  <c r="AM112"/>
  <c r="AM145"/>
  <c r="AM146"/>
  <c r="AM147"/>
  <c r="AM169"/>
  <c r="AM11"/>
  <c r="AM33"/>
  <c r="AM32"/>
  <c r="AM77"/>
  <c r="AM31"/>
  <c r="AM13"/>
  <c r="AM64"/>
  <c r="AM69"/>
  <c r="AM101"/>
  <c r="AM19"/>
  <c r="AM60"/>
  <c r="AM68"/>
  <c r="AM87"/>
  <c r="AM86"/>
  <c r="AM109"/>
  <c r="AM142"/>
  <c r="AM168"/>
  <c r="AM12"/>
  <c r="AM161"/>
  <c r="AM10"/>
  <c r="AM107"/>
  <c r="AM111"/>
  <c r="AM157"/>
  <c r="AM88"/>
  <c r="AM110"/>
  <c r="AM143"/>
  <c r="AM180"/>
  <c r="AM144"/>
  <c r="AM154"/>
  <c r="AM160"/>
  <c r="AM73"/>
  <c r="AM179"/>
  <c r="AM41"/>
  <c r="AM90"/>
  <c r="AM7"/>
  <c r="AM96"/>
  <c r="AM99"/>
  <c r="AM91"/>
  <c r="AM43"/>
  <c r="AM103"/>
  <c r="AM102"/>
  <c r="AM113"/>
  <c r="AM22"/>
  <c r="AM70"/>
  <c r="AM117"/>
  <c r="AM42"/>
  <c r="AM75"/>
  <c r="AM59"/>
  <c r="AM74"/>
  <c r="AM93"/>
  <c r="AM23"/>
  <c r="AM20"/>
  <c r="AM15"/>
  <c r="AM29"/>
  <c r="AM54"/>
  <c r="AM55"/>
  <c r="AM76"/>
  <c r="AM108"/>
  <c r="AM124"/>
  <c r="AM14"/>
  <c r="AM28"/>
  <c r="AM81"/>
  <c r="AM18"/>
  <c r="AM50"/>
  <c r="AM66"/>
  <c r="AM84"/>
  <c r="AM125"/>
  <c r="AM21"/>
  <c r="AM134"/>
  <c r="AM40"/>
  <c r="AM100"/>
  <c r="AM123"/>
  <c r="AM133"/>
  <c r="AM115"/>
  <c r="AM46"/>
  <c r="AM16"/>
  <c r="AM61"/>
  <c r="AM65"/>
  <c r="AM8"/>
  <c r="AM116"/>
  <c r="AM30"/>
  <c r="AM26"/>
  <c r="AM45"/>
  <c r="AM71"/>
  <c r="AM83"/>
  <c r="AM94"/>
  <c r="AM119"/>
  <c r="AM138"/>
  <c r="AM78"/>
  <c r="AM114"/>
  <c r="AM48"/>
  <c r="AM51"/>
  <c r="AM63"/>
  <c r="AM89"/>
  <c r="AM34"/>
  <c r="AM44"/>
  <c r="AM47"/>
  <c r="AM95"/>
  <c r="AM106"/>
  <c r="AM80"/>
  <c r="AM35"/>
  <c r="AM49"/>
  <c r="AM67"/>
  <c r="AM120"/>
  <c r="AM136"/>
  <c r="AM25"/>
  <c r="AM56"/>
  <c r="AM129"/>
  <c r="AM187"/>
  <c r="AM132"/>
  <c r="AM105"/>
  <c r="AM79"/>
  <c r="AM24"/>
  <c r="AM27"/>
  <c r="AM82"/>
  <c r="AM85"/>
  <c r="AM122"/>
  <c r="AM17"/>
  <c r="AM118"/>
  <c r="AM58"/>
  <c r="AM128"/>
  <c r="AM98"/>
  <c r="AM52"/>
  <c r="AM131"/>
  <c r="AM186"/>
  <c r="AM39"/>
  <c r="AM126"/>
  <c r="AM36"/>
  <c r="AM62"/>
  <c r="AM104"/>
  <c r="AM97"/>
  <c r="AM57"/>
  <c r="AM127"/>
  <c r="AM137"/>
  <c r="AM37"/>
  <c r="AM130"/>
  <c r="AM188"/>
  <c r="AM72"/>
  <c r="AM121"/>
  <c r="AM53"/>
  <c r="AM38"/>
  <c r="AM9"/>
  <c r="B762" i="3"/>
  <c r="E762" s="1"/>
  <c r="C761"/>
  <c r="D761"/>
  <c r="F761" s="1"/>
  <c r="AN6" i="1" s="1"/>
  <c r="AN92" l="1"/>
  <c r="AN152"/>
  <c r="AN177"/>
  <c r="AN148"/>
  <c r="AN141"/>
  <c r="AN175"/>
  <c r="AN184"/>
  <c r="AN150"/>
  <c r="AN176"/>
  <c r="AN182"/>
  <c r="AN165"/>
  <c r="AN183"/>
  <c r="AN171"/>
  <c r="AN135"/>
  <c r="AN167"/>
  <c r="AN158"/>
  <c r="AN164"/>
  <c r="AN189"/>
  <c r="AN174"/>
  <c r="AN149"/>
  <c r="AN173"/>
  <c r="AN185"/>
  <c r="AN151"/>
  <c r="AN172"/>
  <c r="AN163"/>
  <c r="AN166"/>
  <c r="AN178"/>
  <c r="AN162"/>
  <c r="AN153"/>
  <c r="AN181"/>
  <c r="AN156"/>
  <c r="AN140"/>
  <c r="AN155"/>
  <c r="AN170"/>
  <c r="AN139"/>
  <c r="AN159"/>
  <c r="AN112"/>
  <c r="AN146"/>
  <c r="AN145"/>
  <c r="AN147"/>
  <c r="AN169"/>
  <c r="AN12"/>
  <c r="AN60"/>
  <c r="AN11"/>
  <c r="AN33"/>
  <c r="AN32"/>
  <c r="AN19"/>
  <c r="AN86"/>
  <c r="AN31"/>
  <c r="AN107"/>
  <c r="AN13"/>
  <c r="AN64"/>
  <c r="AN69"/>
  <c r="AN88"/>
  <c r="AN77"/>
  <c r="AN91"/>
  <c r="AN109"/>
  <c r="AN142"/>
  <c r="AN168"/>
  <c r="AN160"/>
  <c r="AN87"/>
  <c r="AN101"/>
  <c r="AN161"/>
  <c r="AN111"/>
  <c r="AN68"/>
  <c r="AN154"/>
  <c r="AN7"/>
  <c r="AN8"/>
  <c r="AN42"/>
  <c r="AN144"/>
  <c r="AN73"/>
  <c r="AN93"/>
  <c r="AN22"/>
  <c r="AN157"/>
  <c r="AN179"/>
  <c r="AN41"/>
  <c r="AN10"/>
  <c r="AN96"/>
  <c r="AN110"/>
  <c r="AN99"/>
  <c r="AN74"/>
  <c r="AN113"/>
  <c r="AN23"/>
  <c r="AN43"/>
  <c r="AN102"/>
  <c r="AN76"/>
  <c r="AN123"/>
  <c r="AN143"/>
  <c r="AN180"/>
  <c r="AN75"/>
  <c r="AN90"/>
  <c r="AN59"/>
  <c r="AN100"/>
  <c r="AN117"/>
  <c r="AN89"/>
  <c r="AN116"/>
  <c r="AN34"/>
  <c r="AN30"/>
  <c r="AN20"/>
  <c r="AN15"/>
  <c r="AN29"/>
  <c r="AN46"/>
  <c r="AN26"/>
  <c r="AN51"/>
  <c r="AN67"/>
  <c r="AN54"/>
  <c r="AN55"/>
  <c r="AN70"/>
  <c r="AN108"/>
  <c r="AN124"/>
  <c r="AN14"/>
  <c r="AN28"/>
  <c r="AN81"/>
  <c r="AN125"/>
  <c r="AN21"/>
  <c r="AN134"/>
  <c r="AN133"/>
  <c r="AN40"/>
  <c r="AN27"/>
  <c r="AN49"/>
  <c r="AN16"/>
  <c r="AN61"/>
  <c r="AN65"/>
  <c r="AN95"/>
  <c r="AN120"/>
  <c r="AN79"/>
  <c r="AN45"/>
  <c r="AN71"/>
  <c r="AN78"/>
  <c r="AN114"/>
  <c r="AN48"/>
  <c r="AN18"/>
  <c r="AN63"/>
  <c r="AN50"/>
  <c r="AN72"/>
  <c r="AN121"/>
  <c r="AN137"/>
  <c r="AN47"/>
  <c r="AN106"/>
  <c r="AN80"/>
  <c r="AN35"/>
  <c r="AN57"/>
  <c r="AN130"/>
  <c r="AN188"/>
  <c r="AN44"/>
  <c r="AN84"/>
  <c r="AN94"/>
  <c r="AN136"/>
  <c r="AN25"/>
  <c r="AN132"/>
  <c r="AN66"/>
  <c r="AN83"/>
  <c r="AN105"/>
  <c r="AN119"/>
  <c r="AN82"/>
  <c r="AN36"/>
  <c r="AN53"/>
  <c r="AN38"/>
  <c r="AN187"/>
  <c r="AN24"/>
  <c r="AN39"/>
  <c r="AN103"/>
  <c r="AN17"/>
  <c r="AN118"/>
  <c r="AN58"/>
  <c r="AN128"/>
  <c r="AN131"/>
  <c r="AN186"/>
  <c r="AN127"/>
  <c r="AN85"/>
  <c r="AN56"/>
  <c r="AN115"/>
  <c r="AN138"/>
  <c r="AN98"/>
  <c r="AN52"/>
  <c r="AN122"/>
  <c r="AN62"/>
  <c r="AN104"/>
  <c r="AN97"/>
  <c r="AN37"/>
  <c r="AN126"/>
  <c r="AN129"/>
  <c r="AN9"/>
  <c r="B763" i="3"/>
  <c r="E763" s="1"/>
  <c r="C762"/>
  <c r="D762"/>
  <c r="F762" s="1"/>
  <c r="AO6" i="1" s="1"/>
  <c r="AO92" l="1"/>
  <c r="AO177"/>
  <c r="AO183"/>
  <c r="AO172"/>
  <c r="AO158"/>
  <c r="AO165"/>
  <c r="AO156"/>
  <c r="AO162"/>
  <c r="AO155"/>
  <c r="AO141"/>
  <c r="AO152"/>
  <c r="AO176"/>
  <c r="AO175"/>
  <c r="AO174"/>
  <c r="AO148"/>
  <c r="AO184"/>
  <c r="AO181"/>
  <c r="AO171"/>
  <c r="AO149"/>
  <c r="AO173"/>
  <c r="AO178"/>
  <c r="AO185"/>
  <c r="AO189"/>
  <c r="AO151"/>
  <c r="AO163"/>
  <c r="AO164"/>
  <c r="AO167"/>
  <c r="AO182"/>
  <c r="AO150"/>
  <c r="AO166"/>
  <c r="AO153"/>
  <c r="AO139"/>
  <c r="AO170"/>
  <c r="AO140"/>
  <c r="AO135"/>
  <c r="AO159"/>
  <c r="AO112"/>
  <c r="AO145"/>
  <c r="AO146"/>
  <c r="AO147"/>
  <c r="AO169"/>
  <c r="AO13"/>
  <c r="AO64"/>
  <c r="AO12"/>
  <c r="AO60"/>
  <c r="AO11"/>
  <c r="AO68"/>
  <c r="AO77"/>
  <c r="AO87"/>
  <c r="AO33"/>
  <c r="AO86"/>
  <c r="AO109"/>
  <c r="AO31"/>
  <c r="AO69"/>
  <c r="AO19"/>
  <c r="AO32"/>
  <c r="AO91"/>
  <c r="AO110"/>
  <c r="AO143"/>
  <c r="AO179"/>
  <c r="AO99"/>
  <c r="AO142"/>
  <c r="AO101"/>
  <c r="AO107"/>
  <c r="AO88"/>
  <c r="AO111"/>
  <c r="AO157"/>
  <c r="AO8"/>
  <c r="AO180"/>
  <c r="AO43"/>
  <c r="AO154"/>
  <c r="AO160"/>
  <c r="AO42"/>
  <c r="AO102"/>
  <c r="AO144"/>
  <c r="AO73"/>
  <c r="AO168"/>
  <c r="AO7"/>
  <c r="AO161"/>
  <c r="AO10"/>
  <c r="AO96"/>
  <c r="AO75"/>
  <c r="AO89"/>
  <c r="AO54"/>
  <c r="AO23"/>
  <c r="AO78"/>
  <c r="AO124"/>
  <c r="AO113"/>
  <c r="AO22"/>
  <c r="AO76"/>
  <c r="AO70"/>
  <c r="AO74"/>
  <c r="AO103"/>
  <c r="AO90"/>
  <c r="AO132"/>
  <c r="AO114"/>
  <c r="AO116"/>
  <c r="AO34"/>
  <c r="AO30"/>
  <c r="AO47"/>
  <c r="AO27"/>
  <c r="AO61"/>
  <c r="AO71"/>
  <c r="AO20"/>
  <c r="AO15"/>
  <c r="AO29"/>
  <c r="AO55"/>
  <c r="AO108"/>
  <c r="AO14"/>
  <c r="AO28"/>
  <c r="AO100"/>
  <c r="AO17"/>
  <c r="AO62"/>
  <c r="AO66"/>
  <c r="AO93"/>
  <c r="AO133"/>
  <c r="AO40"/>
  <c r="AO46"/>
  <c r="AO49"/>
  <c r="AO72"/>
  <c r="AO84"/>
  <c r="AO104"/>
  <c r="AO121"/>
  <c r="AO80"/>
  <c r="AO123"/>
  <c r="AO134"/>
  <c r="AO16"/>
  <c r="AO26"/>
  <c r="AO65"/>
  <c r="AO41"/>
  <c r="AO81"/>
  <c r="AO45"/>
  <c r="AO51"/>
  <c r="AO59"/>
  <c r="AO125"/>
  <c r="AO48"/>
  <c r="AO118"/>
  <c r="AO97"/>
  <c r="AO50"/>
  <c r="AO95"/>
  <c r="AO137"/>
  <c r="AO36"/>
  <c r="AO58"/>
  <c r="AO131"/>
  <c r="AO21"/>
  <c r="AO67"/>
  <c r="AO106"/>
  <c r="AO120"/>
  <c r="AO117"/>
  <c r="AO44"/>
  <c r="AO94"/>
  <c r="AO136"/>
  <c r="AO79"/>
  <c r="AO63"/>
  <c r="AO119"/>
  <c r="AO35"/>
  <c r="AO126"/>
  <c r="AO129"/>
  <c r="AO85"/>
  <c r="AO82"/>
  <c r="AO25"/>
  <c r="AO53"/>
  <c r="AO38"/>
  <c r="AO187"/>
  <c r="AO127"/>
  <c r="AO130"/>
  <c r="AO122"/>
  <c r="AO24"/>
  <c r="AO56"/>
  <c r="AO83"/>
  <c r="AO105"/>
  <c r="AO128"/>
  <c r="AO37"/>
  <c r="AO115"/>
  <c r="AO138"/>
  <c r="AO98"/>
  <c r="AO52"/>
  <c r="AO57"/>
  <c r="AO186"/>
  <c r="AO18"/>
  <c r="AO188"/>
  <c r="AO39"/>
  <c r="AO9"/>
  <c r="B764" i="3"/>
  <c r="E764" s="1"/>
  <c r="C763"/>
  <c r="D763"/>
  <c r="F763" s="1"/>
  <c r="AP6" i="1" s="1"/>
  <c r="AP92" l="1"/>
  <c r="AP141"/>
  <c r="AP170"/>
  <c r="AP158"/>
  <c r="AP155"/>
  <c r="AP181"/>
  <c r="AP176"/>
  <c r="AP174"/>
  <c r="AP184"/>
  <c r="AP165"/>
  <c r="AP167"/>
  <c r="AP173"/>
  <c r="AP175"/>
  <c r="AP183"/>
  <c r="AP139"/>
  <c r="AP178"/>
  <c r="AP135"/>
  <c r="AP164"/>
  <c r="AP177"/>
  <c r="AP172"/>
  <c r="AP162"/>
  <c r="AP163"/>
  <c r="AP153"/>
  <c r="AP151"/>
  <c r="AP140"/>
  <c r="AP166"/>
  <c r="AP149"/>
  <c r="AP189"/>
  <c r="AP182"/>
  <c r="AP150"/>
  <c r="AP171"/>
  <c r="AP152"/>
  <c r="AP156"/>
  <c r="AP148"/>
  <c r="AP185"/>
  <c r="AP159"/>
  <c r="AP112"/>
  <c r="AP145"/>
  <c r="AP146"/>
  <c r="AP147"/>
  <c r="AP169"/>
  <c r="AP19"/>
  <c r="AP68"/>
  <c r="AP13"/>
  <c r="AP64"/>
  <c r="AP12"/>
  <c r="AP11"/>
  <c r="AP88"/>
  <c r="AP77"/>
  <c r="AP87"/>
  <c r="AP110"/>
  <c r="AP33"/>
  <c r="AP86"/>
  <c r="AP31"/>
  <c r="AP69"/>
  <c r="AP101"/>
  <c r="AP154"/>
  <c r="AP60"/>
  <c r="AP91"/>
  <c r="AP143"/>
  <c r="AP180"/>
  <c r="AP144"/>
  <c r="AP109"/>
  <c r="AP142"/>
  <c r="AP107"/>
  <c r="AP161"/>
  <c r="AP10"/>
  <c r="AP74"/>
  <c r="AP32"/>
  <c r="AP8"/>
  <c r="AP43"/>
  <c r="AP103"/>
  <c r="AP160"/>
  <c r="AP42"/>
  <c r="AP157"/>
  <c r="AP179"/>
  <c r="AP111"/>
  <c r="AP168"/>
  <c r="AP7"/>
  <c r="AP41"/>
  <c r="AP96"/>
  <c r="AP89"/>
  <c r="AP55"/>
  <c r="AP99"/>
  <c r="AP73"/>
  <c r="AP54"/>
  <c r="AP100"/>
  <c r="AP125"/>
  <c r="AP102"/>
  <c r="AP23"/>
  <c r="AP113"/>
  <c r="AP22"/>
  <c r="AP90"/>
  <c r="AP59"/>
  <c r="AP108"/>
  <c r="AP123"/>
  <c r="AP93"/>
  <c r="AP78"/>
  <c r="AP117"/>
  <c r="AP133"/>
  <c r="AP115"/>
  <c r="AP132"/>
  <c r="AP114"/>
  <c r="AP48"/>
  <c r="AP44"/>
  <c r="AP62"/>
  <c r="AP72"/>
  <c r="AP76"/>
  <c r="AP116"/>
  <c r="AP34"/>
  <c r="AP30"/>
  <c r="AP70"/>
  <c r="AP124"/>
  <c r="AP20"/>
  <c r="AP15"/>
  <c r="AP29"/>
  <c r="AP14"/>
  <c r="AP47"/>
  <c r="AP50"/>
  <c r="AP17"/>
  <c r="AP27"/>
  <c r="AP66"/>
  <c r="AP105"/>
  <c r="AP122"/>
  <c r="AP97"/>
  <c r="AP40"/>
  <c r="AP46"/>
  <c r="AP49"/>
  <c r="AP61"/>
  <c r="AP75"/>
  <c r="AP134"/>
  <c r="AP16"/>
  <c r="AP26"/>
  <c r="AP51"/>
  <c r="AP82"/>
  <c r="AP85"/>
  <c r="AP104"/>
  <c r="AP138"/>
  <c r="AP98"/>
  <c r="AP71"/>
  <c r="AP118"/>
  <c r="AP121"/>
  <c r="AP37"/>
  <c r="AP126"/>
  <c r="AP38"/>
  <c r="AP45"/>
  <c r="AP95"/>
  <c r="AP137"/>
  <c r="AP80"/>
  <c r="AP21"/>
  <c r="AP67"/>
  <c r="AP84"/>
  <c r="AP106"/>
  <c r="AP120"/>
  <c r="AP81"/>
  <c r="AP24"/>
  <c r="AP56"/>
  <c r="AP39"/>
  <c r="AP188"/>
  <c r="AP52"/>
  <c r="AP63"/>
  <c r="AP119"/>
  <c r="AP35"/>
  <c r="AP36"/>
  <c r="AP129"/>
  <c r="AP187"/>
  <c r="AP128"/>
  <c r="AP65"/>
  <c r="AP136"/>
  <c r="AP57"/>
  <c r="AP186"/>
  <c r="AP18"/>
  <c r="AP28"/>
  <c r="AP79"/>
  <c r="AP25"/>
  <c r="AP53"/>
  <c r="AP58"/>
  <c r="AP131"/>
  <c r="AP94"/>
  <c r="AP83"/>
  <c r="AP130"/>
  <c r="AP127"/>
  <c r="AP9"/>
  <c r="B765" i="3"/>
  <c r="E765" s="1"/>
  <c r="C764"/>
  <c r="D764"/>
  <c r="F764" s="1"/>
  <c r="AQ6" i="1" s="1"/>
  <c r="AQ92" l="1"/>
  <c r="AQ163"/>
  <c r="AQ173"/>
  <c r="AQ141"/>
  <c r="AQ153"/>
  <c r="AQ178"/>
  <c r="AQ166"/>
  <c r="AQ151"/>
  <c r="AQ165"/>
  <c r="AQ176"/>
  <c r="AQ184"/>
  <c r="AQ150"/>
  <c r="AQ152"/>
  <c r="AQ182"/>
  <c r="AQ174"/>
  <c r="AQ164"/>
  <c r="AQ189"/>
  <c r="AQ148"/>
  <c r="AQ155"/>
  <c r="AQ158"/>
  <c r="AQ135"/>
  <c r="AQ172"/>
  <c r="AQ171"/>
  <c r="AQ139"/>
  <c r="AQ149"/>
  <c r="AQ185"/>
  <c r="AQ140"/>
  <c r="AQ167"/>
  <c r="AQ175"/>
  <c r="AQ162"/>
  <c r="AQ181"/>
  <c r="AQ170"/>
  <c r="AQ183"/>
  <c r="AQ177"/>
  <c r="AQ156"/>
  <c r="AQ159"/>
  <c r="AQ112"/>
  <c r="AQ146"/>
  <c r="AQ145"/>
  <c r="AQ147"/>
  <c r="AQ169"/>
  <c r="AQ31"/>
  <c r="AQ69"/>
  <c r="AQ19"/>
  <c r="AQ68"/>
  <c r="AQ13"/>
  <c r="AQ12"/>
  <c r="AQ11"/>
  <c r="AQ32"/>
  <c r="AQ60"/>
  <c r="AQ91"/>
  <c r="AQ88"/>
  <c r="AQ111"/>
  <c r="AQ77"/>
  <c r="AQ87"/>
  <c r="AQ33"/>
  <c r="AQ64"/>
  <c r="AQ107"/>
  <c r="AQ157"/>
  <c r="AQ86"/>
  <c r="AQ110"/>
  <c r="AQ154"/>
  <c r="AQ7"/>
  <c r="AQ143"/>
  <c r="AQ109"/>
  <c r="AQ101"/>
  <c r="AQ142"/>
  <c r="AQ168"/>
  <c r="AQ160"/>
  <c r="AQ99"/>
  <c r="AQ96"/>
  <c r="AQ180"/>
  <c r="AQ74"/>
  <c r="AQ113"/>
  <c r="AQ8"/>
  <c r="AQ144"/>
  <c r="AQ179"/>
  <c r="AQ73"/>
  <c r="AQ93"/>
  <c r="AQ41"/>
  <c r="AQ103"/>
  <c r="AQ90"/>
  <c r="AQ59"/>
  <c r="AQ89"/>
  <c r="AQ55"/>
  <c r="AQ108"/>
  <c r="AQ20"/>
  <c r="AQ43"/>
  <c r="AQ54"/>
  <c r="AQ161"/>
  <c r="AQ42"/>
  <c r="AQ102"/>
  <c r="AQ23"/>
  <c r="AQ10"/>
  <c r="AQ76"/>
  <c r="AQ75"/>
  <c r="AQ21"/>
  <c r="AQ134"/>
  <c r="AQ40"/>
  <c r="AQ78"/>
  <c r="AQ117"/>
  <c r="AQ133"/>
  <c r="AQ115"/>
  <c r="AQ16"/>
  <c r="AQ45"/>
  <c r="AQ63"/>
  <c r="AQ82"/>
  <c r="AQ22"/>
  <c r="AQ132"/>
  <c r="AQ114"/>
  <c r="AQ116"/>
  <c r="AQ34"/>
  <c r="AQ30"/>
  <c r="AQ124"/>
  <c r="AQ29"/>
  <c r="AQ18"/>
  <c r="AQ44"/>
  <c r="AQ67"/>
  <c r="AQ100"/>
  <c r="AQ14"/>
  <c r="AQ47"/>
  <c r="AQ50"/>
  <c r="AQ62"/>
  <c r="AQ106"/>
  <c r="AQ136"/>
  <c r="AQ15"/>
  <c r="AQ17"/>
  <c r="AQ27"/>
  <c r="AQ66"/>
  <c r="AQ72"/>
  <c r="AQ123"/>
  <c r="AQ46"/>
  <c r="AQ49"/>
  <c r="AQ61"/>
  <c r="AQ83"/>
  <c r="AQ119"/>
  <c r="AQ122"/>
  <c r="AQ24"/>
  <c r="AQ125"/>
  <c r="AQ48"/>
  <c r="AQ51"/>
  <c r="AQ85"/>
  <c r="AQ104"/>
  <c r="AQ138"/>
  <c r="AQ97"/>
  <c r="AQ98"/>
  <c r="AQ52"/>
  <c r="AQ127"/>
  <c r="AQ39"/>
  <c r="AQ70"/>
  <c r="AQ71"/>
  <c r="AQ118"/>
  <c r="AQ121"/>
  <c r="AQ95"/>
  <c r="AQ137"/>
  <c r="AQ80"/>
  <c r="AQ84"/>
  <c r="AQ120"/>
  <c r="AQ37"/>
  <c r="AQ130"/>
  <c r="AQ131"/>
  <c r="AQ81"/>
  <c r="AQ56"/>
  <c r="AQ126"/>
  <c r="AQ188"/>
  <c r="AQ38"/>
  <c r="AQ187"/>
  <c r="AQ26"/>
  <c r="AQ35"/>
  <c r="AQ36"/>
  <c r="AQ129"/>
  <c r="AQ94"/>
  <c r="AQ28"/>
  <c r="AQ105"/>
  <c r="AQ79"/>
  <c r="AQ25"/>
  <c r="AQ53"/>
  <c r="AQ58"/>
  <c r="AQ128"/>
  <c r="AQ65"/>
  <c r="AQ57"/>
  <c r="AQ186"/>
  <c r="AQ9"/>
  <c r="C765" i="3"/>
  <c r="B766"/>
  <c r="E766" s="1"/>
  <c r="D765"/>
  <c r="F765" s="1"/>
  <c r="AR6" i="1" s="1"/>
  <c r="AR92" l="1"/>
  <c r="AR135"/>
  <c r="AR149"/>
  <c r="AR166"/>
  <c r="AR181"/>
  <c r="AR150"/>
  <c r="AR189"/>
  <c r="AR152"/>
  <c r="AR163"/>
  <c r="AR173"/>
  <c r="AR162"/>
  <c r="AR156"/>
  <c r="AR153"/>
  <c r="AR151"/>
  <c r="AR155"/>
  <c r="AR141"/>
  <c r="AR171"/>
  <c r="AR148"/>
  <c r="AR176"/>
  <c r="AR177"/>
  <c r="AR178"/>
  <c r="AR158"/>
  <c r="AR174"/>
  <c r="AR164"/>
  <c r="AR183"/>
  <c r="AR182"/>
  <c r="AR170"/>
  <c r="AR167"/>
  <c r="AR165"/>
  <c r="AR175"/>
  <c r="AR172"/>
  <c r="AR139"/>
  <c r="AR140"/>
  <c r="AR184"/>
  <c r="AR185"/>
  <c r="AR159"/>
  <c r="AR112"/>
  <c r="AR146"/>
  <c r="AR145"/>
  <c r="AR147"/>
  <c r="AR169"/>
  <c r="AR32"/>
  <c r="AR31"/>
  <c r="AR69"/>
  <c r="AR19"/>
  <c r="AR12"/>
  <c r="AR101"/>
  <c r="AR60"/>
  <c r="AR68"/>
  <c r="AR91"/>
  <c r="AR142"/>
  <c r="AR13"/>
  <c r="AR33"/>
  <c r="AR64"/>
  <c r="AR86"/>
  <c r="AR11"/>
  <c r="AR111"/>
  <c r="AR161"/>
  <c r="AR77"/>
  <c r="AR157"/>
  <c r="AR8"/>
  <c r="AR110"/>
  <c r="AR154"/>
  <c r="AR87"/>
  <c r="AR109"/>
  <c r="AR179"/>
  <c r="AR99"/>
  <c r="AR107"/>
  <c r="AR143"/>
  <c r="AR10"/>
  <c r="AR41"/>
  <c r="AR88"/>
  <c r="AR96"/>
  <c r="AR75"/>
  <c r="AR89"/>
  <c r="AR180"/>
  <c r="AR160"/>
  <c r="AR144"/>
  <c r="AR42"/>
  <c r="AR102"/>
  <c r="AR168"/>
  <c r="AR93"/>
  <c r="AR7"/>
  <c r="AR103"/>
  <c r="AR90"/>
  <c r="AR59"/>
  <c r="AR116"/>
  <c r="AR73"/>
  <c r="AR55"/>
  <c r="AR43"/>
  <c r="AR54"/>
  <c r="AR74"/>
  <c r="AR22"/>
  <c r="AR124"/>
  <c r="AR113"/>
  <c r="AR100"/>
  <c r="AR123"/>
  <c r="AR125"/>
  <c r="AR14"/>
  <c r="AR28"/>
  <c r="AR81"/>
  <c r="AR21"/>
  <c r="AR134"/>
  <c r="AR40"/>
  <c r="AR17"/>
  <c r="AR49"/>
  <c r="AR65"/>
  <c r="AR83"/>
  <c r="AR78"/>
  <c r="AR117"/>
  <c r="AR133"/>
  <c r="AR115"/>
  <c r="AR76"/>
  <c r="AR132"/>
  <c r="AR114"/>
  <c r="AR48"/>
  <c r="AR51"/>
  <c r="AR63"/>
  <c r="AR29"/>
  <c r="AR18"/>
  <c r="AR44"/>
  <c r="AR67"/>
  <c r="AR82"/>
  <c r="AR85"/>
  <c r="AR118"/>
  <c r="AR137"/>
  <c r="AR30"/>
  <c r="AR47"/>
  <c r="AR50"/>
  <c r="AR62"/>
  <c r="AR15"/>
  <c r="AR27"/>
  <c r="AR16"/>
  <c r="AR61"/>
  <c r="AR94"/>
  <c r="AR105"/>
  <c r="AR79"/>
  <c r="AR25"/>
  <c r="AR72"/>
  <c r="AR119"/>
  <c r="AR122"/>
  <c r="AR24"/>
  <c r="AR53"/>
  <c r="AR128"/>
  <c r="AR186"/>
  <c r="AR108"/>
  <c r="AR46"/>
  <c r="AR104"/>
  <c r="AR138"/>
  <c r="AR97"/>
  <c r="AR98"/>
  <c r="AR23"/>
  <c r="AR70"/>
  <c r="AR45"/>
  <c r="AR71"/>
  <c r="AR121"/>
  <c r="AR57"/>
  <c r="AR127"/>
  <c r="AR66"/>
  <c r="AR95"/>
  <c r="AR136"/>
  <c r="AR84"/>
  <c r="AR120"/>
  <c r="AR37"/>
  <c r="AR130"/>
  <c r="AR39"/>
  <c r="AR38"/>
  <c r="AR58"/>
  <c r="AR20"/>
  <c r="AR34"/>
  <c r="AR106"/>
  <c r="AR80"/>
  <c r="AR56"/>
  <c r="AR126"/>
  <c r="AR188"/>
  <c r="AR26"/>
  <c r="AR35"/>
  <c r="AR36"/>
  <c r="AR129"/>
  <c r="AR187"/>
  <c r="AR52"/>
  <c r="AR131"/>
  <c r="AR9"/>
  <c r="B767" i="3"/>
  <c r="E767" s="1"/>
  <c r="C766"/>
  <c r="D766"/>
  <c r="F766" s="1"/>
  <c r="AS6" i="1" s="1"/>
  <c r="AS7" s="1"/>
  <c r="AS92" l="1"/>
  <c r="AS189"/>
  <c r="AS170"/>
  <c r="AS167"/>
  <c r="AS164"/>
  <c r="AS183"/>
  <c r="AS135"/>
  <c r="AS149"/>
  <c r="AS166"/>
  <c r="AS152"/>
  <c r="AS163"/>
  <c r="AS173"/>
  <c r="AS162"/>
  <c r="AS156"/>
  <c r="AS150"/>
  <c r="AS153"/>
  <c r="AS151"/>
  <c r="AS155"/>
  <c r="AS171"/>
  <c r="AS158"/>
  <c r="AS139"/>
  <c r="AS140"/>
  <c r="AS181"/>
  <c r="AS182"/>
  <c r="AS184"/>
  <c r="AS185"/>
  <c r="AS172"/>
  <c r="AS141"/>
  <c r="AS178"/>
  <c r="AS177"/>
  <c r="AS176"/>
  <c r="AS148"/>
  <c r="AS175"/>
  <c r="AS165"/>
  <c r="AS174"/>
  <c r="AS159"/>
  <c r="AS112"/>
  <c r="AS146"/>
  <c r="AS145"/>
  <c r="AS147"/>
  <c r="AS169"/>
  <c r="AS11"/>
  <c r="AS33"/>
  <c r="AS32"/>
  <c r="AS77"/>
  <c r="AS31"/>
  <c r="AS13"/>
  <c r="AS12"/>
  <c r="AS101"/>
  <c r="AS60"/>
  <c r="AS68"/>
  <c r="AS87"/>
  <c r="AS64"/>
  <c r="AS88"/>
  <c r="AS107"/>
  <c r="AS168"/>
  <c r="AS111"/>
  <c r="AS161"/>
  <c r="AS10"/>
  <c r="AS86"/>
  <c r="AS91"/>
  <c r="AS157"/>
  <c r="AS69"/>
  <c r="AS110"/>
  <c r="AS143"/>
  <c r="AS180"/>
  <c r="AS144"/>
  <c r="AS19"/>
  <c r="AS73"/>
  <c r="AS99"/>
  <c r="AS41"/>
  <c r="AS90"/>
  <c r="AS154"/>
  <c r="AS96"/>
  <c r="AS8"/>
  <c r="AS142"/>
  <c r="AS160"/>
  <c r="AS43"/>
  <c r="AS103"/>
  <c r="AS74"/>
  <c r="AS75"/>
  <c r="AS22"/>
  <c r="AS93"/>
  <c r="AS70"/>
  <c r="AS117"/>
  <c r="AS89"/>
  <c r="AS59"/>
  <c r="AS109"/>
  <c r="AS179"/>
  <c r="AS55"/>
  <c r="AS113"/>
  <c r="AS78"/>
  <c r="AS116"/>
  <c r="AS102"/>
  <c r="AS23"/>
  <c r="AS15"/>
  <c r="AS29"/>
  <c r="AS100"/>
  <c r="AS123"/>
  <c r="AS125"/>
  <c r="AS14"/>
  <c r="AS28"/>
  <c r="AS81"/>
  <c r="AS18"/>
  <c r="AS50"/>
  <c r="AS66"/>
  <c r="AS84"/>
  <c r="AS21"/>
  <c r="AS134"/>
  <c r="AS40"/>
  <c r="AS54"/>
  <c r="AS133"/>
  <c r="AS115"/>
  <c r="AS76"/>
  <c r="AS132"/>
  <c r="AS26"/>
  <c r="AS45"/>
  <c r="AS124"/>
  <c r="AS48"/>
  <c r="AS51"/>
  <c r="AS63"/>
  <c r="AS94"/>
  <c r="AS119"/>
  <c r="AS138"/>
  <c r="AS44"/>
  <c r="AS67"/>
  <c r="AS82"/>
  <c r="AS30"/>
  <c r="AS47"/>
  <c r="AS17"/>
  <c r="AS62"/>
  <c r="AS42"/>
  <c r="AS114"/>
  <c r="AS65"/>
  <c r="AS120"/>
  <c r="AS136"/>
  <c r="AS35"/>
  <c r="AS16"/>
  <c r="AS61"/>
  <c r="AS83"/>
  <c r="AS105"/>
  <c r="AS79"/>
  <c r="AS25"/>
  <c r="AS56"/>
  <c r="AS129"/>
  <c r="AS187"/>
  <c r="AS49"/>
  <c r="AS72"/>
  <c r="AS85"/>
  <c r="AS122"/>
  <c r="AS24"/>
  <c r="AS108"/>
  <c r="AS46"/>
  <c r="AS104"/>
  <c r="AS118"/>
  <c r="AS27"/>
  <c r="AS121"/>
  <c r="AS52"/>
  <c r="AS131"/>
  <c r="AS186"/>
  <c r="AS95"/>
  <c r="AS57"/>
  <c r="AS127"/>
  <c r="AS39"/>
  <c r="AS188"/>
  <c r="AS137"/>
  <c r="AS97"/>
  <c r="AS37"/>
  <c r="AS130"/>
  <c r="AS71"/>
  <c r="AS98"/>
  <c r="AS38"/>
  <c r="AS20"/>
  <c r="AS34"/>
  <c r="AS106"/>
  <c r="AS80"/>
  <c r="AS126"/>
  <c r="AS36"/>
  <c r="AS53"/>
  <c r="AS58"/>
  <c r="AS128"/>
  <c r="AS9"/>
  <c r="B768" i="3"/>
  <c r="E768" s="1"/>
  <c r="C767"/>
  <c r="D767"/>
  <c r="F767" s="1"/>
  <c r="AT6" i="1" s="1"/>
  <c r="AT92" l="1"/>
  <c r="AT141"/>
  <c r="AT189"/>
  <c r="AT183"/>
  <c r="AT181"/>
  <c r="AT164"/>
  <c r="AT182"/>
  <c r="AT153"/>
  <c r="AT172"/>
  <c r="AT148"/>
  <c r="AT150"/>
  <c r="AT175"/>
  <c r="AT158"/>
  <c r="AT184"/>
  <c r="AT167"/>
  <c r="AT135"/>
  <c r="AT140"/>
  <c r="AT185"/>
  <c r="AT155"/>
  <c r="AT151"/>
  <c r="AT163"/>
  <c r="AT165"/>
  <c r="AT171"/>
  <c r="AT149"/>
  <c r="AT156"/>
  <c r="AT173"/>
  <c r="AT177"/>
  <c r="AT170"/>
  <c r="AT166"/>
  <c r="AT176"/>
  <c r="AT152"/>
  <c r="AT139"/>
  <c r="AT178"/>
  <c r="AT174"/>
  <c r="AT162"/>
  <c r="AT159"/>
  <c r="AT112"/>
  <c r="AT145"/>
  <c r="AT146"/>
  <c r="AT147"/>
  <c r="AT169"/>
  <c r="AT12"/>
  <c r="AT60"/>
  <c r="AT11"/>
  <c r="AT33"/>
  <c r="AT32"/>
  <c r="AT19"/>
  <c r="AT64"/>
  <c r="AT69"/>
  <c r="AT86"/>
  <c r="AT107"/>
  <c r="AT68"/>
  <c r="AT13"/>
  <c r="AT31"/>
  <c r="AT77"/>
  <c r="AT88"/>
  <c r="AT109"/>
  <c r="AT142"/>
  <c r="AT168"/>
  <c r="AT160"/>
  <c r="AT111"/>
  <c r="AT161"/>
  <c r="AT91"/>
  <c r="AT87"/>
  <c r="AT110"/>
  <c r="AT154"/>
  <c r="AT7"/>
  <c r="AT179"/>
  <c r="AT42"/>
  <c r="AT143"/>
  <c r="AT10"/>
  <c r="AT73"/>
  <c r="AT93"/>
  <c r="AT101"/>
  <c r="AT99"/>
  <c r="AT41"/>
  <c r="AT180"/>
  <c r="AT96"/>
  <c r="AT157"/>
  <c r="AT8"/>
  <c r="AT74"/>
  <c r="AT113"/>
  <c r="AT144"/>
  <c r="AT23"/>
  <c r="AT75"/>
  <c r="AT22"/>
  <c r="AT76"/>
  <c r="AT123"/>
  <c r="AT103"/>
  <c r="AT90"/>
  <c r="AT89"/>
  <c r="AT54"/>
  <c r="AT70"/>
  <c r="AT102"/>
  <c r="AT108"/>
  <c r="AT124"/>
  <c r="AT20"/>
  <c r="AT34"/>
  <c r="AT30"/>
  <c r="AT15"/>
  <c r="AT29"/>
  <c r="AT46"/>
  <c r="AT26"/>
  <c r="AT51"/>
  <c r="AT67"/>
  <c r="AT43"/>
  <c r="AT100"/>
  <c r="AT125"/>
  <c r="AT14"/>
  <c r="AT28"/>
  <c r="AT81"/>
  <c r="AT78"/>
  <c r="AT117"/>
  <c r="AT21"/>
  <c r="AT134"/>
  <c r="AT55"/>
  <c r="AT115"/>
  <c r="AT16"/>
  <c r="AT61"/>
  <c r="AT65"/>
  <c r="AT132"/>
  <c r="AT45"/>
  <c r="AT71"/>
  <c r="AT83"/>
  <c r="AT95"/>
  <c r="AT120"/>
  <c r="AT79"/>
  <c r="AT116"/>
  <c r="AT133"/>
  <c r="AT48"/>
  <c r="AT18"/>
  <c r="AT63"/>
  <c r="AT40"/>
  <c r="AT44"/>
  <c r="AT50"/>
  <c r="AT17"/>
  <c r="AT62"/>
  <c r="AT84"/>
  <c r="AT106"/>
  <c r="AT80"/>
  <c r="AT59"/>
  <c r="AT114"/>
  <c r="AT82"/>
  <c r="AT94"/>
  <c r="AT136"/>
  <c r="AT35"/>
  <c r="AT57"/>
  <c r="AT130"/>
  <c r="AT188"/>
  <c r="AT47"/>
  <c r="AT105"/>
  <c r="AT119"/>
  <c r="AT25"/>
  <c r="AT49"/>
  <c r="AT72"/>
  <c r="AT85"/>
  <c r="AT122"/>
  <c r="AT138"/>
  <c r="AT58"/>
  <c r="AT128"/>
  <c r="AT66"/>
  <c r="AT27"/>
  <c r="AT121"/>
  <c r="AT24"/>
  <c r="AT52"/>
  <c r="AT131"/>
  <c r="AT186"/>
  <c r="AT53"/>
  <c r="AT118"/>
  <c r="AT127"/>
  <c r="AT104"/>
  <c r="AT126"/>
  <c r="AT129"/>
  <c r="AT137"/>
  <c r="AT36"/>
  <c r="AT37"/>
  <c r="AT56"/>
  <c r="AT39"/>
  <c r="AT97"/>
  <c r="AT98"/>
  <c r="AT187"/>
  <c r="AT38"/>
  <c r="AT9"/>
  <c r="B769" i="3"/>
  <c r="E769" s="1"/>
  <c r="C768"/>
  <c r="D768"/>
  <c r="F768" s="1"/>
  <c r="AU6" i="1" s="1"/>
  <c r="AU92" l="1"/>
  <c r="AU177"/>
  <c r="AU174"/>
  <c r="AU165"/>
  <c r="AU141"/>
  <c r="AU152"/>
  <c r="AU183"/>
  <c r="AU167"/>
  <c r="AU171"/>
  <c r="AU172"/>
  <c r="AU148"/>
  <c r="AU175"/>
  <c r="AU176"/>
  <c r="AU158"/>
  <c r="AU162"/>
  <c r="AU155"/>
  <c r="AU151"/>
  <c r="AU164"/>
  <c r="AU184"/>
  <c r="AU135"/>
  <c r="AU140"/>
  <c r="AU170"/>
  <c r="AU185"/>
  <c r="AU182"/>
  <c r="AU150"/>
  <c r="AU156"/>
  <c r="AU149"/>
  <c r="AU173"/>
  <c r="AU189"/>
  <c r="AU139"/>
  <c r="AU166"/>
  <c r="AU178"/>
  <c r="AU153"/>
  <c r="AU181"/>
  <c r="AU163"/>
  <c r="AU159"/>
  <c r="AU112"/>
  <c r="AU145"/>
  <c r="AU146"/>
  <c r="AU147"/>
  <c r="AU169"/>
  <c r="AU13"/>
  <c r="AU64"/>
  <c r="AU12"/>
  <c r="AU60"/>
  <c r="AU11"/>
  <c r="AU19"/>
  <c r="AU87"/>
  <c r="AU32"/>
  <c r="AU69"/>
  <c r="AU86"/>
  <c r="AU109"/>
  <c r="AU68"/>
  <c r="AU91"/>
  <c r="AU101"/>
  <c r="AU143"/>
  <c r="AU88"/>
  <c r="AU107"/>
  <c r="AU142"/>
  <c r="AU179"/>
  <c r="AU99"/>
  <c r="AU31"/>
  <c r="AU77"/>
  <c r="AU33"/>
  <c r="AU111"/>
  <c r="AU157"/>
  <c r="AU8"/>
  <c r="AU161"/>
  <c r="AU168"/>
  <c r="AU144"/>
  <c r="AU43"/>
  <c r="AU7"/>
  <c r="AU42"/>
  <c r="AU102"/>
  <c r="AU10"/>
  <c r="AU73"/>
  <c r="AU154"/>
  <c r="AU180"/>
  <c r="AU96"/>
  <c r="AU75"/>
  <c r="AU89"/>
  <c r="AU113"/>
  <c r="AU54"/>
  <c r="AU41"/>
  <c r="AU74"/>
  <c r="AU23"/>
  <c r="AU78"/>
  <c r="AU124"/>
  <c r="AU93"/>
  <c r="AU22"/>
  <c r="AU160"/>
  <c r="AU103"/>
  <c r="AU90"/>
  <c r="AU110"/>
  <c r="AU55"/>
  <c r="AU100"/>
  <c r="AU117"/>
  <c r="AU59"/>
  <c r="AU70"/>
  <c r="AU132"/>
  <c r="AU114"/>
  <c r="AU108"/>
  <c r="AU20"/>
  <c r="AU34"/>
  <c r="AU30"/>
  <c r="AU47"/>
  <c r="AU27"/>
  <c r="AU61"/>
  <c r="AU71"/>
  <c r="AU123"/>
  <c r="AU15"/>
  <c r="AU29"/>
  <c r="AU125"/>
  <c r="AU14"/>
  <c r="AU28"/>
  <c r="AU21"/>
  <c r="AU81"/>
  <c r="AU46"/>
  <c r="AU49"/>
  <c r="AU76"/>
  <c r="AU115"/>
  <c r="AU16"/>
  <c r="AU26"/>
  <c r="AU65"/>
  <c r="AU104"/>
  <c r="AU121"/>
  <c r="AU80"/>
  <c r="AU45"/>
  <c r="AU51"/>
  <c r="AU116"/>
  <c r="AU133"/>
  <c r="AU48"/>
  <c r="AU18"/>
  <c r="AU63"/>
  <c r="AU134"/>
  <c r="AU66"/>
  <c r="AU95"/>
  <c r="AU137"/>
  <c r="AU17"/>
  <c r="AU62"/>
  <c r="AU84"/>
  <c r="AU106"/>
  <c r="AU120"/>
  <c r="AU36"/>
  <c r="AU58"/>
  <c r="AU131"/>
  <c r="AU50"/>
  <c r="AU82"/>
  <c r="AU83"/>
  <c r="AU94"/>
  <c r="AU136"/>
  <c r="AU79"/>
  <c r="AU105"/>
  <c r="AU119"/>
  <c r="AU72"/>
  <c r="AU85"/>
  <c r="AU122"/>
  <c r="AU97"/>
  <c r="AU98"/>
  <c r="AU53"/>
  <c r="AU38"/>
  <c r="AU187"/>
  <c r="AU37"/>
  <c r="AU128"/>
  <c r="AU67"/>
  <c r="AU138"/>
  <c r="AU25"/>
  <c r="AU39"/>
  <c r="AU24"/>
  <c r="AU52"/>
  <c r="AU57"/>
  <c r="AU186"/>
  <c r="AU130"/>
  <c r="AU40"/>
  <c r="AU44"/>
  <c r="AU188"/>
  <c r="AU118"/>
  <c r="AU127"/>
  <c r="AU35"/>
  <c r="AU56"/>
  <c r="AU126"/>
  <c r="AU129"/>
  <c r="AU9"/>
  <c r="C769" i="3"/>
  <c r="B770"/>
  <c r="E770" s="1"/>
  <c r="D769"/>
  <c r="F769" s="1"/>
  <c r="AV6" i="1" s="1"/>
  <c r="AV92" l="1"/>
  <c r="AV170"/>
  <c r="AV141"/>
  <c r="AV165"/>
  <c r="AV163"/>
  <c r="AV176"/>
  <c r="AV184"/>
  <c r="AV158"/>
  <c r="AV167"/>
  <c r="AV181"/>
  <c r="AV174"/>
  <c r="AV164"/>
  <c r="AV175"/>
  <c r="AV177"/>
  <c r="AV151"/>
  <c r="AV172"/>
  <c r="AV173"/>
  <c r="AV162"/>
  <c r="AV135"/>
  <c r="AV153"/>
  <c r="AV149"/>
  <c r="AV140"/>
  <c r="AV155"/>
  <c r="AV178"/>
  <c r="AV182"/>
  <c r="AV150"/>
  <c r="AV156"/>
  <c r="AV148"/>
  <c r="AV166"/>
  <c r="AV185"/>
  <c r="AV171"/>
  <c r="AV139"/>
  <c r="AV152"/>
  <c r="AV183"/>
  <c r="AV189"/>
  <c r="AV159"/>
  <c r="AV112"/>
  <c r="AV145"/>
  <c r="AV146"/>
  <c r="AV147"/>
  <c r="AV169"/>
  <c r="AV19"/>
  <c r="AV68"/>
  <c r="AV13"/>
  <c r="AV64"/>
  <c r="AV12"/>
  <c r="AV11"/>
  <c r="AV31"/>
  <c r="AV33"/>
  <c r="AV77"/>
  <c r="AV88"/>
  <c r="AV87"/>
  <c r="AV110"/>
  <c r="AV32"/>
  <c r="AV69"/>
  <c r="AV86"/>
  <c r="AV60"/>
  <c r="AV101"/>
  <c r="AV154"/>
  <c r="AV109"/>
  <c r="AV143"/>
  <c r="AV180"/>
  <c r="AV144"/>
  <c r="AV107"/>
  <c r="AV142"/>
  <c r="AV91"/>
  <c r="AV111"/>
  <c r="AV161"/>
  <c r="AV10"/>
  <c r="AV160"/>
  <c r="AV74"/>
  <c r="AV168"/>
  <c r="AV179"/>
  <c r="AV43"/>
  <c r="AV103"/>
  <c r="AV7"/>
  <c r="AV42"/>
  <c r="AV99"/>
  <c r="AV41"/>
  <c r="AV8"/>
  <c r="AV102"/>
  <c r="AV55"/>
  <c r="AV157"/>
  <c r="AV96"/>
  <c r="AV113"/>
  <c r="AV54"/>
  <c r="AV100"/>
  <c r="AV125"/>
  <c r="AV75"/>
  <c r="AV23"/>
  <c r="AV73"/>
  <c r="AV93"/>
  <c r="AV22"/>
  <c r="AV70"/>
  <c r="AV76"/>
  <c r="AV116"/>
  <c r="AV133"/>
  <c r="AV115"/>
  <c r="AV89"/>
  <c r="AV90"/>
  <c r="AV59"/>
  <c r="AV124"/>
  <c r="AV132"/>
  <c r="AV114"/>
  <c r="AV48"/>
  <c r="AV44"/>
  <c r="AV62"/>
  <c r="AV72"/>
  <c r="AV108"/>
  <c r="AV20"/>
  <c r="AV34"/>
  <c r="AV30"/>
  <c r="AV123"/>
  <c r="AV15"/>
  <c r="AV29"/>
  <c r="AV117"/>
  <c r="AV28"/>
  <c r="AV17"/>
  <c r="AV27"/>
  <c r="AV66"/>
  <c r="AV21"/>
  <c r="AV81"/>
  <c r="AV46"/>
  <c r="AV49"/>
  <c r="AV61"/>
  <c r="AV84"/>
  <c r="AV105"/>
  <c r="AV122"/>
  <c r="AV97"/>
  <c r="AV14"/>
  <c r="AV16"/>
  <c r="AV26"/>
  <c r="AV65"/>
  <c r="AV71"/>
  <c r="AV45"/>
  <c r="AV51"/>
  <c r="AV18"/>
  <c r="AV63"/>
  <c r="AV118"/>
  <c r="AV121"/>
  <c r="AV98"/>
  <c r="AV134"/>
  <c r="AV95"/>
  <c r="AV137"/>
  <c r="AV80"/>
  <c r="AV37"/>
  <c r="AV126"/>
  <c r="AV38"/>
  <c r="AV78"/>
  <c r="AV106"/>
  <c r="AV120"/>
  <c r="AV47"/>
  <c r="AV50"/>
  <c r="AV82"/>
  <c r="AV83"/>
  <c r="AV94"/>
  <c r="AV136"/>
  <c r="AV79"/>
  <c r="AV36"/>
  <c r="AV129"/>
  <c r="AV130"/>
  <c r="AV85"/>
  <c r="AV53"/>
  <c r="AV58"/>
  <c r="AV187"/>
  <c r="AV131"/>
  <c r="AV67"/>
  <c r="AV138"/>
  <c r="AV119"/>
  <c r="AV128"/>
  <c r="AV186"/>
  <c r="AV40"/>
  <c r="AV104"/>
  <c r="AV25"/>
  <c r="AV35"/>
  <c r="AV56"/>
  <c r="AV24"/>
  <c r="AV52"/>
  <c r="AV57"/>
  <c r="AV127"/>
  <c r="AV188"/>
  <c r="AV39"/>
  <c r="AV9"/>
  <c r="C770" i="3"/>
  <c r="B771"/>
  <c r="E771" s="1"/>
  <c r="D770"/>
  <c r="F770" s="1"/>
  <c r="AW6" i="1" s="1"/>
  <c r="AW92" l="1"/>
  <c r="AW141"/>
  <c r="AW148"/>
  <c r="AW176"/>
  <c r="AW153"/>
  <c r="AW189"/>
  <c r="AW158"/>
  <c r="AW152"/>
  <c r="AW155"/>
  <c r="AW175"/>
  <c r="AW178"/>
  <c r="AW150"/>
  <c r="AW167"/>
  <c r="AW184"/>
  <c r="AW174"/>
  <c r="AW163"/>
  <c r="AW164"/>
  <c r="AW185"/>
  <c r="AW162"/>
  <c r="AW156"/>
  <c r="AW170"/>
  <c r="AW139"/>
  <c r="AW151"/>
  <c r="AW166"/>
  <c r="AW183"/>
  <c r="AW165"/>
  <c r="AW173"/>
  <c r="AW149"/>
  <c r="AW172"/>
  <c r="AW181"/>
  <c r="AW177"/>
  <c r="AW135"/>
  <c r="AW140"/>
  <c r="AW182"/>
  <c r="AW171"/>
  <c r="AW159"/>
  <c r="AW112"/>
  <c r="AW146"/>
  <c r="AW145"/>
  <c r="AW147"/>
  <c r="AW169"/>
  <c r="AW31"/>
  <c r="AW19"/>
  <c r="AW68"/>
  <c r="AW13"/>
  <c r="AW12"/>
  <c r="AW11"/>
  <c r="AW91"/>
  <c r="AW33"/>
  <c r="AW64"/>
  <c r="AW77"/>
  <c r="AW88"/>
  <c r="AW111"/>
  <c r="AW87"/>
  <c r="AW32"/>
  <c r="AW69"/>
  <c r="AW60"/>
  <c r="AW107"/>
  <c r="AW110"/>
  <c r="AW157"/>
  <c r="AW101"/>
  <c r="AW154"/>
  <c r="AW7"/>
  <c r="AW109"/>
  <c r="AW143"/>
  <c r="AW86"/>
  <c r="AW142"/>
  <c r="AW168"/>
  <c r="AW160"/>
  <c r="AW8"/>
  <c r="AW96"/>
  <c r="AW161"/>
  <c r="AW144"/>
  <c r="AW74"/>
  <c r="AW113"/>
  <c r="AW179"/>
  <c r="AW10"/>
  <c r="AW99"/>
  <c r="AW73"/>
  <c r="AW93"/>
  <c r="AW59"/>
  <c r="AW102"/>
  <c r="AW55"/>
  <c r="AW108"/>
  <c r="AW20"/>
  <c r="AW41"/>
  <c r="AW54"/>
  <c r="AW180"/>
  <c r="AW75"/>
  <c r="AW23"/>
  <c r="AW89"/>
  <c r="AW42"/>
  <c r="AW43"/>
  <c r="AW123"/>
  <c r="AW21"/>
  <c r="AW134"/>
  <c r="AW40"/>
  <c r="AW103"/>
  <c r="AW70"/>
  <c r="AW76"/>
  <c r="AW116"/>
  <c r="AW133"/>
  <c r="AW115"/>
  <c r="AW16"/>
  <c r="AW45"/>
  <c r="AW63"/>
  <c r="AW82"/>
  <c r="AW90"/>
  <c r="AW124"/>
  <c r="AW132"/>
  <c r="AW114"/>
  <c r="AW22"/>
  <c r="AW100"/>
  <c r="AW34"/>
  <c r="AW30"/>
  <c r="AW125"/>
  <c r="AW47"/>
  <c r="AW50"/>
  <c r="AW62"/>
  <c r="AW117"/>
  <c r="AW28"/>
  <c r="AW17"/>
  <c r="AW27"/>
  <c r="AW66"/>
  <c r="AW72"/>
  <c r="AW106"/>
  <c r="AW136"/>
  <c r="AW29"/>
  <c r="AW81"/>
  <c r="AW46"/>
  <c r="AW49"/>
  <c r="AW61"/>
  <c r="AW14"/>
  <c r="AW26"/>
  <c r="AW15"/>
  <c r="AW67"/>
  <c r="AW85"/>
  <c r="AW104"/>
  <c r="AW138"/>
  <c r="AW97"/>
  <c r="AW24"/>
  <c r="AW18"/>
  <c r="AW65"/>
  <c r="AW118"/>
  <c r="AW121"/>
  <c r="AW98"/>
  <c r="AW52"/>
  <c r="AW127"/>
  <c r="AW39"/>
  <c r="AW48"/>
  <c r="AW51"/>
  <c r="AW84"/>
  <c r="AW95"/>
  <c r="AW137"/>
  <c r="AW80"/>
  <c r="AW78"/>
  <c r="AW120"/>
  <c r="AW94"/>
  <c r="AW25"/>
  <c r="AW35"/>
  <c r="AW56"/>
  <c r="AW126"/>
  <c r="AW188"/>
  <c r="AW79"/>
  <c r="AW122"/>
  <c r="AW36"/>
  <c r="AW129"/>
  <c r="AW38"/>
  <c r="AW187"/>
  <c r="AW131"/>
  <c r="AW105"/>
  <c r="AW44"/>
  <c r="AW53"/>
  <c r="AW58"/>
  <c r="AW83"/>
  <c r="AW57"/>
  <c r="AW71"/>
  <c r="AW119"/>
  <c r="AW128"/>
  <c r="AW186"/>
  <c r="AW37"/>
  <c r="AW130"/>
  <c r="AW9"/>
  <c r="C771" i="3"/>
  <c r="B772"/>
  <c r="E772" s="1"/>
  <c r="D771"/>
  <c r="F771" s="1"/>
  <c r="C772" l="1"/>
  <c r="B773"/>
  <c r="E773" s="1"/>
  <c r="D772"/>
  <c r="F772" s="1"/>
  <c r="B774" l="1"/>
  <c r="E774" s="1"/>
  <c r="C773"/>
  <c r="D773"/>
  <c r="F773" s="1"/>
  <c r="B775" l="1"/>
  <c r="E775" s="1"/>
  <c r="C774"/>
  <c r="D774"/>
  <c r="F774" s="1"/>
  <c r="C775" l="1"/>
  <c r="B776"/>
  <c r="E776" s="1"/>
  <c r="D775"/>
  <c r="F775" s="1"/>
  <c r="B777" l="1"/>
  <c r="E777" s="1"/>
  <c r="C776"/>
  <c r="D776"/>
  <c r="F776" s="1"/>
  <c r="B778" l="1"/>
  <c r="E778" s="1"/>
  <c r="C777"/>
  <c r="D777"/>
  <c r="F777" s="1"/>
  <c r="C778" l="1"/>
  <c r="B779"/>
  <c r="E779" s="1"/>
  <c r="D778"/>
  <c r="F778" s="1"/>
  <c r="B780" l="1"/>
  <c r="E780" s="1"/>
  <c r="C779"/>
  <c r="D779"/>
  <c r="F779" s="1"/>
  <c r="C780" l="1"/>
  <c r="B781"/>
  <c r="E781" s="1"/>
  <c r="D780"/>
  <c r="F780" s="1"/>
  <c r="C781" l="1"/>
  <c r="B782"/>
  <c r="E782" s="1"/>
  <c r="D781"/>
  <c r="F781" s="1"/>
  <c r="C782" l="1"/>
  <c r="B783"/>
  <c r="E783" s="1"/>
  <c r="D782"/>
  <c r="F782" s="1"/>
  <c r="B784" l="1"/>
  <c r="E784" s="1"/>
  <c r="C783"/>
  <c r="D783"/>
  <c r="F783" s="1"/>
  <c r="B785" l="1"/>
  <c r="E785" s="1"/>
  <c r="C784"/>
  <c r="D784"/>
  <c r="F784" s="1"/>
  <c r="C785" l="1"/>
  <c r="B786"/>
  <c r="E786" s="1"/>
  <c r="D785"/>
  <c r="F785" s="1"/>
  <c r="B787" l="1"/>
  <c r="E787" s="1"/>
  <c r="C786"/>
  <c r="D786"/>
  <c r="F786" s="1"/>
  <c r="C787" l="1"/>
  <c r="B788"/>
  <c r="E788" s="1"/>
  <c r="D787"/>
  <c r="F787" s="1"/>
  <c r="C788" l="1"/>
  <c r="B789"/>
  <c r="E789" s="1"/>
  <c r="D788"/>
  <c r="F788" s="1"/>
  <c r="B790" l="1"/>
  <c r="E790" s="1"/>
  <c r="C789"/>
  <c r="D789"/>
  <c r="F789" s="1"/>
  <c r="B791" l="1"/>
  <c r="E791" s="1"/>
  <c r="C790"/>
  <c r="D790"/>
  <c r="F790" s="1"/>
  <c r="B792" l="1"/>
  <c r="E792" s="1"/>
  <c r="C791"/>
  <c r="D791"/>
  <c r="F791" s="1"/>
  <c r="C792" l="1"/>
  <c r="B793"/>
  <c r="E793" s="1"/>
  <c r="D792"/>
  <c r="F792" s="1"/>
  <c r="C793" l="1"/>
  <c r="B794"/>
  <c r="E794" s="1"/>
  <c r="D793"/>
  <c r="F793" s="1"/>
  <c r="B795" l="1"/>
  <c r="E795" s="1"/>
  <c r="C794"/>
  <c r="D794"/>
  <c r="F794" s="1"/>
  <c r="C795" l="1"/>
  <c r="B796"/>
  <c r="E796" s="1"/>
  <c r="D795"/>
  <c r="F795" s="1"/>
  <c r="B797" l="1"/>
  <c r="E797" s="1"/>
  <c r="C796"/>
  <c r="D796"/>
  <c r="F796" s="1"/>
  <c r="C797" l="1"/>
  <c r="B798"/>
  <c r="E798" s="1"/>
  <c r="D797"/>
  <c r="F797" s="1"/>
  <c r="C798" l="1"/>
  <c r="B799"/>
  <c r="E799" s="1"/>
  <c r="D798"/>
  <c r="F798" s="1"/>
  <c r="B800" l="1"/>
  <c r="E800" s="1"/>
  <c r="C799"/>
  <c r="D799"/>
  <c r="F799" s="1"/>
  <c r="B801" l="1"/>
  <c r="E801" s="1"/>
  <c r="C800"/>
  <c r="D800"/>
  <c r="F800" s="1"/>
  <c r="C801" l="1"/>
  <c r="B802"/>
  <c r="E802" s="1"/>
  <c r="D801"/>
  <c r="F801" s="1"/>
  <c r="B803" l="1"/>
  <c r="E803" s="1"/>
  <c r="C802"/>
  <c r="D802"/>
  <c r="F802" s="1"/>
  <c r="C803" l="1"/>
  <c r="B804"/>
  <c r="E804" s="1"/>
  <c r="D803"/>
  <c r="F803" s="1"/>
  <c r="C804" l="1"/>
  <c r="B805"/>
  <c r="E805" s="1"/>
  <c r="D804"/>
  <c r="F804" s="1"/>
  <c r="C805" l="1"/>
  <c r="B806"/>
  <c r="E806" s="1"/>
  <c r="D805"/>
  <c r="F805" s="1"/>
  <c r="B807" l="1"/>
  <c r="E807" s="1"/>
  <c r="C806"/>
  <c r="D806"/>
  <c r="F806" s="1"/>
  <c r="B808" l="1"/>
  <c r="E808" s="1"/>
  <c r="C807"/>
  <c r="D807"/>
  <c r="F807" s="1"/>
  <c r="B809" l="1"/>
  <c r="E809" s="1"/>
  <c r="C808"/>
  <c r="D808"/>
  <c r="F808" s="1"/>
  <c r="C809" l="1"/>
  <c r="B810"/>
  <c r="E810" s="1"/>
  <c r="D809"/>
  <c r="F809" s="1"/>
  <c r="C810" l="1"/>
  <c r="B811"/>
  <c r="E811" s="1"/>
  <c r="D810"/>
  <c r="F810" s="1"/>
  <c r="C811" l="1"/>
  <c r="B812"/>
  <c r="E812" s="1"/>
  <c r="D811"/>
  <c r="F811" s="1"/>
  <c r="B813" l="1"/>
  <c r="E813" s="1"/>
  <c r="C812"/>
  <c r="D812"/>
  <c r="F812" s="1"/>
  <c r="C813" l="1"/>
  <c r="B814"/>
  <c r="E814" s="1"/>
  <c r="D813"/>
  <c r="F813" s="1"/>
  <c r="B815" l="1"/>
  <c r="E815" s="1"/>
  <c r="C814"/>
  <c r="D814"/>
  <c r="F814" s="1"/>
  <c r="C815" l="1"/>
  <c r="B816"/>
  <c r="E816" s="1"/>
  <c r="D815"/>
  <c r="F815" s="1"/>
  <c r="B817" l="1"/>
  <c r="E817" s="1"/>
  <c r="C816"/>
  <c r="D816"/>
  <c r="F816" s="1"/>
  <c r="B818" l="1"/>
  <c r="E818" s="1"/>
  <c r="C817"/>
  <c r="D817"/>
  <c r="F817" s="1"/>
  <c r="B819" l="1"/>
  <c r="E819" s="1"/>
  <c r="C818"/>
  <c r="D818"/>
  <c r="F818" s="1"/>
  <c r="C819" l="1"/>
  <c r="B820"/>
  <c r="E820" s="1"/>
  <c r="D819"/>
  <c r="F819" s="1"/>
  <c r="B821" l="1"/>
  <c r="E821" s="1"/>
  <c r="C820"/>
  <c r="D820"/>
  <c r="F820" s="1"/>
  <c r="C821" l="1"/>
  <c r="B822"/>
  <c r="E822" s="1"/>
  <c r="D821"/>
  <c r="F821" s="1"/>
  <c r="C822" l="1"/>
  <c r="B823"/>
  <c r="E823" s="1"/>
  <c r="D822"/>
  <c r="F822" s="1"/>
  <c r="C823" l="1"/>
  <c r="B824"/>
  <c r="E824" s="1"/>
  <c r="D823"/>
  <c r="F823" s="1"/>
  <c r="B825" l="1"/>
  <c r="E825" s="1"/>
  <c r="C824"/>
  <c r="D824"/>
  <c r="F824" s="1"/>
  <c r="C825" l="1"/>
  <c r="B826"/>
  <c r="E826" s="1"/>
  <c r="D825"/>
  <c r="F825" s="1"/>
  <c r="B827" l="1"/>
  <c r="E827" s="1"/>
  <c r="C826"/>
  <c r="D826"/>
  <c r="F826" s="1"/>
  <c r="C827" l="1"/>
  <c r="B828"/>
  <c r="E828" s="1"/>
  <c r="D827"/>
  <c r="F827" s="1"/>
  <c r="C828" l="1"/>
  <c r="B829"/>
  <c r="E829" s="1"/>
  <c r="D828"/>
  <c r="F828" s="1"/>
  <c r="C829" l="1"/>
  <c r="B830"/>
  <c r="E830" s="1"/>
  <c r="D829"/>
  <c r="F829" s="1"/>
  <c r="B831" l="1"/>
  <c r="E831" s="1"/>
  <c r="C830"/>
  <c r="D830"/>
  <c r="F830" s="1"/>
  <c r="C831" l="1"/>
  <c r="B832"/>
  <c r="E832" s="1"/>
  <c r="D831"/>
  <c r="F831" s="1"/>
  <c r="B833" l="1"/>
  <c r="E833" s="1"/>
  <c r="C832"/>
  <c r="D832"/>
  <c r="F832" s="1"/>
  <c r="C833" l="1"/>
  <c r="B834"/>
  <c r="E834" s="1"/>
  <c r="D833"/>
  <c r="F833" s="1"/>
  <c r="B835" l="1"/>
  <c r="E835" s="1"/>
  <c r="C834"/>
  <c r="D834"/>
  <c r="F834" s="1"/>
  <c r="B836" l="1"/>
  <c r="E836" s="1"/>
  <c r="C835"/>
  <c r="D835"/>
  <c r="F835" s="1"/>
  <c r="C836" l="1"/>
  <c r="B837"/>
  <c r="E837" s="1"/>
  <c r="D836"/>
  <c r="F836" s="1"/>
  <c r="B838" l="1"/>
  <c r="E838" s="1"/>
  <c r="C837"/>
  <c r="D837"/>
  <c r="F837" s="1"/>
  <c r="C838" l="1"/>
  <c r="B839"/>
  <c r="E839" s="1"/>
  <c r="D838"/>
  <c r="F838" s="1"/>
  <c r="B840" l="1"/>
  <c r="E840" s="1"/>
  <c r="C839"/>
  <c r="D839"/>
  <c r="F839" s="1"/>
  <c r="B841" l="1"/>
  <c r="E841" s="1"/>
  <c r="C840"/>
  <c r="D840"/>
  <c r="F840" s="1"/>
  <c r="C841" l="1"/>
  <c r="B842"/>
  <c r="E842" s="1"/>
  <c r="D841"/>
  <c r="F841" s="1"/>
  <c r="C842" l="1"/>
  <c r="B843"/>
  <c r="E843" s="1"/>
  <c r="D842"/>
  <c r="F842" s="1"/>
  <c r="B844" l="1"/>
  <c r="E844" s="1"/>
  <c r="C843"/>
  <c r="D843"/>
  <c r="F843" s="1"/>
  <c r="C844" l="1"/>
  <c r="B845"/>
  <c r="E845" s="1"/>
  <c r="D844"/>
  <c r="F844" s="1"/>
  <c r="B846" l="1"/>
  <c r="E846" s="1"/>
  <c r="C845"/>
  <c r="D845"/>
  <c r="F845" s="1"/>
  <c r="B847" l="1"/>
  <c r="E847" s="1"/>
  <c r="C846"/>
  <c r="D846"/>
  <c r="F846" s="1"/>
  <c r="C847" l="1"/>
  <c r="B848"/>
  <c r="E848" s="1"/>
  <c r="D847"/>
  <c r="F847" s="1"/>
  <c r="B849" l="1"/>
  <c r="E849" s="1"/>
  <c r="C848"/>
  <c r="D848"/>
  <c r="F848" s="1"/>
  <c r="C849" l="1"/>
  <c r="B850"/>
  <c r="E850" s="1"/>
  <c r="D849"/>
  <c r="F849" s="1"/>
  <c r="B851" l="1"/>
  <c r="E851" s="1"/>
  <c r="C850"/>
  <c r="D850"/>
  <c r="F850" s="1"/>
  <c r="C851" l="1"/>
  <c r="B852"/>
  <c r="E852" s="1"/>
  <c r="D851"/>
  <c r="F851" s="1"/>
  <c r="B853" l="1"/>
  <c r="E853" s="1"/>
  <c r="C852"/>
  <c r="D852"/>
  <c r="F852" s="1"/>
  <c r="B854" l="1"/>
  <c r="E854" s="1"/>
  <c r="C853"/>
  <c r="D853"/>
  <c r="F853" s="1"/>
  <c r="C854" l="1"/>
  <c r="B855"/>
  <c r="E855" s="1"/>
  <c r="D854"/>
  <c r="F854" s="1"/>
  <c r="B856" l="1"/>
  <c r="E856" s="1"/>
  <c r="C855"/>
  <c r="D855"/>
  <c r="F855" s="1"/>
  <c r="C856" l="1"/>
  <c r="B857"/>
  <c r="E857" s="1"/>
  <c r="D856"/>
  <c r="F856" s="1"/>
  <c r="B858" l="1"/>
  <c r="E858" s="1"/>
  <c r="C857"/>
  <c r="D857"/>
  <c r="F857" s="1"/>
  <c r="B859" l="1"/>
  <c r="E859" s="1"/>
  <c r="C858"/>
  <c r="D858"/>
  <c r="F858" s="1"/>
  <c r="C859" l="1"/>
  <c r="B860"/>
  <c r="E860" s="1"/>
  <c r="D859"/>
  <c r="F859" s="1"/>
  <c r="C860" l="1"/>
  <c r="B861"/>
  <c r="E861" s="1"/>
  <c r="D860"/>
  <c r="F860" s="1"/>
  <c r="B862" l="1"/>
  <c r="E862" s="1"/>
  <c r="C861"/>
  <c r="D861"/>
  <c r="F861" s="1"/>
  <c r="C862" l="1"/>
  <c r="B863"/>
  <c r="E863" s="1"/>
  <c r="D862"/>
  <c r="F862" s="1"/>
  <c r="B864" l="1"/>
  <c r="E864" s="1"/>
  <c r="C863"/>
  <c r="D863"/>
  <c r="F863" s="1"/>
  <c r="B865" l="1"/>
  <c r="E865" s="1"/>
  <c r="C864"/>
  <c r="D864"/>
  <c r="F864" s="1"/>
  <c r="C865" l="1"/>
  <c r="B866"/>
  <c r="E866" s="1"/>
  <c r="D865"/>
  <c r="F865" s="1"/>
  <c r="B867" l="1"/>
  <c r="E867" s="1"/>
  <c r="C866"/>
  <c r="D866"/>
  <c r="F866" s="1"/>
  <c r="C867" l="1"/>
  <c r="B868"/>
  <c r="E868" s="1"/>
  <c r="D867"/>
  <c r="F867" s="1"/>
  <c r="B869" l="1"/>
  <c r="E869" s="1"/>
  <c r="C868"/>
  <c r="D868"/>
  <c r="F868" s="1"/>
  <c r="C869" l="1"/>
  <c r="B870"/>
  <c r="E870" s="1"/>
  <c r="D869"/>
  <c r="F869" s="1"/>
  <c r="B871" l="1"/>
  <c r="E871" s="1"/>
  <c r="C870"/>
  <c r="D870"/>
  <c r="F870" s="1"/>
  <c r="B872" l="1"/>
  <c r="E872" s="1"/>
  <c r="C871"/>
  <c r="D871"/>
  <c r="F871" s="1"/>
  <c r="C872" l="1"/>
  <c r="B873"/>
  <c r="E873" s="1"/>
  <c r="D872"/>
  <c r="F872" s="1"/>
  <c r="B874" l="1"/>
  <c r="E874" s="1"/>
  <c r="C873"/>
  <c r="D873"/>
  <c r="F873" s="1"/>
  <c r="C874" l="1"/>
  <c r="B875"/>
  <c r="E875" s="1"/>
  <c r="D874"/>
  <c r="F874" s="1"/>
  <c r="B876" l="1"/>
  <c r="E876" s="1"/>
  <c r="C875"/>
  <c r="D875"/>
  <c r="F875" s="1"/>
  <c r="B877" l="1"/>
  <c r="E877" s="1"/>
  <c r="C876"/>
  <c r="D876"/>
  <c r="F876" s="1"/>
  <c r="C877" l="1"/>
  <c r="B878"/>
  <c r="E878" s="1"/>
  <c r="D877"/>
  <c r="F877" s="1"/>
  <c r="C878" l="1"/>
  <c r="B879"/>
  <c r="E879" s="1"/>
  <c r="D878"/>
  <c r="F878" s="1"/>
  <c r="B880" l="1"/>
  <c r="E880" s="1"/>
  <c r="C879"/>
  <c r="D879"/>
  <c r="F879" s="1"/>
  <c r="C880" l="1"/>
  <c r="B881"/>
  <c r="E881" s="1"/>
  <c r="D880"/>
  <c r="F880" s="1"/>
  <c r="B882" l="1"/>
  <c r="E882" s="1"/>
  <c r="C881"/>
  <c r="D881"/>
  <c r="F881" s="1"/>
  <c r="B883" l="1"/>
  <c r="E883" s="1"/>
  <c r="C882"/>
  <c r="D882"/>
  <c r="F882" s="1"/>
  <c r="C883" l="1"/>
  <c r="B884"/>
  <c r="E884" s="1"/>
  <c r="D883"/>
  <c r="F883" s="1"/>
  <c r="B885" l="1"/>
  <c r="E885" s="1"/>
  <c r="C884"/>
  <c r="D884"/>
  <c r="F884" s="1"/>
  <c r="B886" l="1"/>
  <c r="E886" s="1"/>
  <c r="C885"/>
  <c r="D885"/>
  <c r="F885" s="1"/>
  <c r="B887" l="1"/>
  <c r="E887" s="1"/>
  <c r="C886"/>
  <c r="D886"/>
  <c r="F886" s="1"/>
  <c r="C887" l="1"/>
  <c r="B888"/>
  <c r="E888" s="1"/>
  <c r="D887"/>
  <c r="F887" s="1"/>
  <c r="C888" l="1"/>
  <c r="B889"/>
  <c r="E889" s="1"/>
  <c r="D888"/>
  <c r="F888" s="1"/>
  <c r="C889" l="1"/>
  <c r="B890"/>
  <c r="E890" s="1"/>
  <c r="D889"/>
  <c r="F889" s="1"/>
  <c r="C890" l="1"/>
  <c r="B891"/>
  <c r="E891" s="1"/>
  <c r="D890"/>
  <c r="F890" s="1"/>
  <c r="C891" l="1"/>
  <c r="B892"/>
  <c r="E892" s="1"/>
  <c r="D891"/>
  <c r="F891" s="1"/>
  <c r="C892" l="1"/>
  <c r="B893"/>
  <c r="E893" s="1"/>
  <c r="D892"/>
  <c r="F892" s="1"/>
  <c r="C893" l="1"/>
  <c r="B894"/>
  <c r="E894" s="1"/>
  <c r="D893"/>
  <c r="F893" s="1"/>
  <c r="B895" l="1"/>
  <c r="E895" s="1"/>
  <c r="C894"/>
  <c r="D894"/>
  <c r="F894" s="1"/>
  <c r="B896" l="1"/>
  <c r="E896" s="1"/>
  <c r="C895"/>
  <c r="D895"/>
  <c r="F895" s="1"/>
  <c r="B897" l="1"/>
  <c r="E897" s="1"/>
  <c r="C896"/>
  <c r="D896"/>
  <c r="F896" s="1"/>
  <c r="B898" l="1"/>
  <c r="E898" s="1"/>
  <c r="C897"/>
  <c r="D897"/>
  <c r="F897" s="1"/>
  <c r="C898" l="1"/>
  <c r="B899"/>
  <c r="E899" s="1"/>
  <c r="D898"/>
  <c r="F898" s="1"/>
  <c r="B900" l="1"/>
  <c r="E900" s="1"/>
  <c r="C899"/>
  <c r="D899"/>
  <c r="F899" s="1"/>
  <c r="B901" l="1"/>
  <c r="E901" s="1"/>
  <c r="C900"/>
  <c r="D900"/>
  <c r="F900" s="1"/>
  <c r="C901" l="1"/>
  <c r="B902"/>
  <c r="E902" s="1"/>
  <c r="D901"/>
  <c r="F901" s="1"/>
  <c r="C902" l="1"/>
  <c r="B903"/>
  <c r="E903" s="1"/>
  <c r="D902"/>
  <c r="F902" s="1"/>
  <c r="C903" l="1"/>
  <c r="B904"/>
  <c r="E904" s="1"/>
  <c r="D903"/>
  <c r="F903" s="1"/>
  <c r="C904" l="1"/>
  <c r="B905"/>
  <c r="E905" s="1"/>
  <c r="D904"/>
  <c r="F904" s="1"/>
  <c r="C905" l="1"/>
  <c r="B906"/>
  <c r="E906" s="1"/>
  <c r="D905"/>
  <c r="F905" s="1"/>
  <c r="B907" l="1"/>
  <c r="E907" s="1"/>
  <c r="C906"/>
  <c r="D906"/>
  <c r="F906" s="1"/>
  <c r="C907" l="1"/>
  <c r="B908"/>
  <c r="E908" s="1"/>
  <c r="D907"/>
  <c r="F907" s="1"/>
  <c r="B909" l="1"/>
  <c r="E909" s="1"/>
  <c r="C908"/>
  <c r="D908"/>
  <c r="F908" s="1"/>
  <c r="B910" l="1"/>
  <c r="E910" s="1"/>
  <c r="C909"/>
  <c r="D909"/>
  <c r="F909" s="1"/>
  <c r="C910" l="1"/>
  <c r="B911"/>
  <c r="E911" s="1"/>
  <c r="D910"/>
  <c r="F910" s="1"/>
  <c r="C911" l="1"/>
  <c r="B912"/>
  <c r="E912" s="1"/>
  <c r="D911"/>
  <c r="F911" s="1"/>
  <c r="B913" l="1"/>
  <c r="E913" s="1"/>
  <c r="C912"/>
  <c r="D912"/>
  <c r="F912" s="1"/>
  <c r="B914" l="1"/>
  <c r="E914" s="1"/>
  <c r="C913"/>
  <c r="D913"/>
  <c r="F913" s="1"/>
  <c r="B915" l="1"/>
  <c r="E915" s="1"/>
  <c r="C914"/>
  <c r="D914"/>
  <c r="F914" s="1"/>
  <c r="B916" l="1"/>
  <c r="E916" s="1"/>
  <c r="C915"/>
  <c r="D915"/>
  <c r="F915" s="1"/>
  <c r="C916" l="1"/>
  <c r="B917"/>
  <c r="E917" s="1"/>
  <c r="D916"/>
  <c r="F916" s="1"/>
  <c r="C917" l="1"/>
  <c r="B918"/>
  <c r="E918" s="1"/>
  <c r="D917"/>
  <c r="F917" s="1"/>
  <c r="B919" l="1"/>
  <c r="E919" s="1"/>
  <c r="C918"/>
  <c r="D918"/>
  <c r="F918" s="1"/>
  <c r="B920" l="1"/>
  <c r="E920" s="1"/>
  <c r="C919"/>
  <c r="D919"/>
  <c r="F919" s="1"/>
  <c r="B921" l="1"/>
  <c r="E921" s="1"/>
  <c r="C920"/>
  <c r="D920"/>
  <c r="F920" s="1"/>
  <c r="C921" l="1"/>
  <c r="B922"/>
  <c r="E922" s="1"/>
  <c r="D921"/>
  <c r="F921" s="1"/>
  <c r="C922" l="1"/>
  <c r="B923"/>
  <c r="E923" s="1"/>
  <c r="D922"/>
  <c r="F922" s="1"/>
  <c r="C923" l="1"/>
  <c r="B924"/>
  <c r="E924" s="1"/>
  <c r="D923"/>
  <c r="F923" s="1"/>
  <c r="C924" l="1"/>
  <c r="B925"/>
  <c r="E925" s="1"/>
  <c r="D924"/>
  <c r="F924" s="1"/>
  <c r="B926" l="1"/>
  <c r="E926" s="1"/>
  <c r="C925"/>
  <c r="D925"/>
  <c r="F925" s="1"/>
  <c r="B927" l="1"/>
  <c r="E927" s="1"/>
  <c r="C926"/>
  <c r="D926"/>
  <c r="F926" s="1"/>
  <c r="B928" l="1"/>
  <c r="E928" s="1"/>
  <c r="C927"/>
  <c r="D927"/>
  <c r="F927" s="1"/>
  <c r="C928" l="1"/>
  <c r="B929"/>
  <c r="E929" s="1"/>
  <c r="D928"/>
  <c r="F928" s="1"/>
  <c r="B930" l="1"/>
  <c r="E930" s="1"/>
  <c r="C929"/>
  <c r="D929"/>
  <c r="F929" s="1"/>
  <c r="B931" l="1"/>
  <c r="E931" s="1"/>
  <c r="C930"/>
  <c r="D930"/>
  <c r="F930" s="1"/>
  <c r="C931" l="1"/>
  <c r="B932"/>
  <c r="E932" s="1"/>
  <c r="D931"/>
  <c r="F931" s="1"/>
  <c r="B933" l="1"/>
  <c r="E933" s="1"/>
  <c r="C932"/>
  <c r="D932"/>
  <c r="F932" s="1"/>
  <c r="B934" l="1"/>
  <c r="E934" s="1"/>
  <c r="C933"/>
  <c r="D933"/>
  <c r="F933" s="1"/>
  <c r="C934" l="1"/>
  <c r="B935"/>
  <c r="E935" s="1"/>
  <c r="D934"/>
  <c r="F934" s="1"/>
  <c r="B936" l="1"/>
  <c r="E936" s="1"/>
  <c r="C935"/>
  <c r="D935"/>
  <c r="F935" s="1"/>
  <c r="B937" l="1"/>
  <c r="E937" s="1"/>
  <c r="C936"/>
  <c r="D936"/>
  <c r="F936" s="1"/>
  <c r="B938" l="1"/>
  <c r="E938" s="1"/>
  <c r="C937"/>
  <c r="D937"/>
  <c r="F937" s="1"/>
  <c r="C938" l="1"/>
  <c r="B939"/>
  <c r="E939" s="1"/>
  <c r="D938"/>
  <c r="F938" s="1"/>
  <c r="B940" l="1"/>
  <c r="E940" s="1"/>
  <c r="C939"/>
  <c r="D939"/>
  <c r="F939" s="1"/>
  <c r="B941" l="1"/>
  <c r="E941" s="1"/>
  <c r="C940"/>
  <c r="D940"/>
  <c r="F940" s="1"/>
  <c r="C941" l="1"/>
  <c r="B942"/>
  <c r="E942" s="1"/>
  <c r="D941"/>
  <c r="F941" s="1"/>
  <c r="B943" l="1"/>
  <c r="E943" s="1"/>
  <c r="C942"/>
  <c r="D942"/>
  <c r="F942" s="1"/>
  <c r="C943" l="1"/>
  <c r="B944"/>
  <c r="E944" s="1"/>
  <c r="D943"/>
  <c r="F943" s="1"/>
  <c r="B945" l="1"/>
  <c r="E945" s="1"/>
  <c r="C944"/>
  <c r="D944"/>
  <c r="F944" s="1"/>
  <c r="C945" l="1"/>
  <c r="B946"/>
  <c r="E946" s="1"/>
  <c r="D945"/>
  <c r="F945" s="1"/>
  <c r="C946" l="1"/>
  <c r="B947"/>
  <c r="E947" s="1"/>
  <c r="D946"/>
  <c r="F946" s="1"/>
  <c r="C947" l="1"/>
  <c r="B948"/>
  <c r="E948" s="1"/>
  <c r="D947"/>
  <c r="F947" s="1"/>
  <c r="B949" l="1"/>
  <c r="E949" s="1"/>
  <c r="C948"/>
  <c r="D948"/>
  <c r="F948" s="1"/>
  <c r="C949" l="1"/>
  <c r="B950"/>
  <c r="E950" s="1"/>
  <c r="D949"/>
  <c r="F949" s="1"/>
  <c r="B951" l="1"/>
  <c r="E951" s="1"/>
  <c r="C950"/>
  <c r="D950"/>
  <c r="F950" s="1"/>
  <c r="C951" l="1"/>
  <c r="B952"/>
  <c r="E952" s="1"/>
  <c r="D951"/>
  <c r="F951" s="1"/>
  <c r="C952" l="1"/>
  <c r="B953"/>
  <c r="E953" s="1"/>
  <c r="D952"/>
  <c r="F952" s="1"/>
  <c r="C953" l="1"/>
  <c r="B954"/>
  <c r="E954" s="1"/>
  <c r="D953"/>
  <c r="F953" s="1"/>
  <c r="B955" l="1"/>
  <c r="E955" s="1"/>
  <c r="C954"/>
  <c r="D954"/>
  <c r="F954" s="1"/>
  <c r="C955" l="1"/>
  <c r="B956"/>
  <c r="E956" s="1"/>
  <c r="D955"/>
  <c r="F955" s="1"/>
  <c r="B957" l="1"/>
  <c r="E957" s="1"/>
  <c r="C956"/>
  <c r="D956"/>
  <c r="F956" s="1"/>
  <c r="C957" l="1"/>
  <c r="B958"/>
  <c r="E958" s="1"/>
  <c r="D957"/>
  <c r="F957" s="1"/>
  <c r="C958" l="1"/>
  <c r="B959"/>
  <c r="E959" s="1"/>
  <c r="D958"/>
  <c r="F958" s="1"/>
  <c r="C959" l="1"/>
  <c r="B960"/>
  <c r="E960" s="1"/>
  <c r="D959"/>
  <c r="F959" s="1"/>
  <c r="B961" l="1"/>
  <c r="E961" s="1"/>
  <c r="C960"/>
  <c r="D960"/>
  <c r="F960" s="1"/>
  <c r="C961" l="1"/>
  <c r="B962"/>
  <c r="E962" s="1"/>
  <c r="D961"/>
  <c r="F961" s="1"/>
  <c r="B963" l="1"/>
  <c r="E963" s="1"/>
  <c r="C962"/>
  <c r="D962"/>
  <c r="F962" s="1"/>
  <c r="C963" l="1"/>
  <c r="B964"/>
  <c r="E964" s="1"/>
  <c r="D963"/>
  <c r="F963" s="1"/>
  <c r="C964" l="1"/>
  <c r="B965"/>
  <c r="E965" s="1"/>
  <c r="D964"/>
  <c r="F964" s="1"/>
  <c r="C965" l="1"/>
  <c r="B966"/>
  <c r="E966" s="1"/>
  <c r="D965"/>
  <c r="F965" s="1"/>
  <c r="B967" l="1"/>
  <c r="E967" s="1"/>
  <c r="C966"/>
  <c r="D966"/>
  <c r="F966" s="1"/>
  <c r="C967" l="1"/>
  <c r="B968"/>
  <c r="E968" s="1"/>
  <c r="D967"/>
  <c r="F967" s="1"/>
  <c r="B969" l="1"/>
  <c r="E969" s="1"/>
  <c r="C968"/>
  <c r="D968"/>
  <c r="F968" s="1"/>
  <c r="C969" l="1"/>
  <c r="B970"/>
  <c r="E970" s="1"/>
  <c r="D969"/>
  <c r="F969" s="1"/>
  <c r="C970" l="1"/>
  <c r="B971"/>
  <c r="E971" s="1"/>
  <c r="D970"/>
  <c r="F970" s="1"/>
  <c r="C971" l="1"/>
  <c r="B972"/>
  <c r="E972" s="1"/>
  <c r="D971"/>
  <c r="F971" s="1"/>
  <c r="C972" l="1"/>
  <c r="B973"/>
  <c r="E973" s="1"/>
  <c r="D972"/>
  <c r="F972" s="1"/>
  <c r="B974" l="1"/>
  <c r="E974" s="1"/>
  <c r="C973"/>
  <c r="D973"/>
  <c r="F973" s="1"/>
  <c r="C974" l="1"/>
  <c r="B975"/>
  <c r="E975" s="1"/>
  <c r="D974"/>
  <c r="F974" s="1"/>
  <c r="B976" l="1"/>
  <c r="E976" s="1"/>
  <c r="C975"/>
  <c r="D975"/>
  <c r="F975" s="1"/>
  <c r="C976" l="1"/>
  <c r="B977"/>
  <c r="E977" s="1"/>
  <c r="D976"/>
  <c r="F976" s="1"/>
  <c r="B978" l="1"/>
  <c r="E978" s="1"/>
  <c r="C977"/>
  <c r="D977"/>
  <c r="F977" s="1"/>
  <c r="B979" l="1"/>
  <c r="C978"/>
  <c r="D978"/>
  <c r="F978" s="1"/>
  <c r="E979" l="1"/>
  <c r="B980"/>
  <c r="C979"/>
  <c r="D979"/>
  <c r="F979" s="1"/>
  <c r="C10"/>
  <c r="C46"/>
  <c r="C82"/>
  <c r="C118"/>
  <c r="C154"/>
  <c r="C31"/>
  <c r="C67"/>
  <c r="C103"/>
  <c r="C139"/>
  <c r="C175"/>
  <c r="C211"/>
  <c r="C247"/>
  <c r="C259"/>
  <c r="C271"/>
  <c r="C283"/>
  <c r="C295"/>
  <c r="C307"/>
  <c r="C319"/>
  <c r="C331"/>
  <c r="C343"/>
  <c r="C355"/>
  <c r="C367"/>
  <c r="C13"/>
  <c r="C25"/>
  <c r="C37"/>
  <c r="C49"/>
  <c r="C61"/>
  <c r="C73"/>
  <c r="C85"/>
  <c r="C97"/>
  <c r="C109"/>
  <c r="C121"/>
  <c r="C133"/>
  <c r="C145"/>
  <c r="C157"/>
  <c r="C169"/>
  <c r="C181"/>
  <c r="C193"/>
  <c r="C205"/>
  <c r="C217"/>
  <c r="C229"/>
  <c r="C241"/>
  <c r="C258"/>
  <c r="C265"/>
  <c r="C270"/>
  <c r="C282"/>
  <c r="C294"/>
  <c r="C301"/>
  <c r="C306"/>
  <c r="C318"/>
  <c r="C330"/>
  <c r="C337"/>
  <c r="C342"/>
  <c r="C354"/>
  <c r="C38"/>
  <c r="C116"/>
  <c r="C176"/>
  <c r="C248"/>
  <c r="C278"/>
  <c r="C308"/>
  <c r="C27"/>
  <c r="C39"/>
  <c r="C63"/>
  <c r="C75"/>
  <c r="C99"/>
  <c r="C135"/>
  <c r="C147"/>
  <c r="C164"/>
  <c r="C183"/>
  <c r="C195"/>
  <c r="C212"/>
  <c r="C231"/>
  <c r="C255"/>
  <c r="C267"/>
  <c r="C279"/>
  <c r="C291"/>
  <c r="C303"/>
  <c r="C16"/>
  <c r="C52"/>
  <c r="C88"/>
  <c r="C124"/>
  <c r="C160"/>
  <c r="C253"/>
  <c r="C277"/>
  <c r="C289"/>
  <c r="C313"/>
  <c r="C325"/>
  <c r="C349"/>
  <c r="C361"/>
  <c r="C206"/>
  <c r="D296"/>
  <c r="F296" s="1"/>
  <c r="C296"/>
  <c r="C12"/>
  <c r="C24"/>
  <c r="C36"/>
  <c r="C48"/>
  <c r="C60"/>
  <c r="C72"/>
  <c r="C84"/>
  <c r="C96"/>
  <c r="C108"/>
  <c r="C120"/>
  <c r="C132"/>
  <c r="C144"/>
  <c r="C156"/>
  <c r="C168"/>
  <c r="C180"/>
  <c r="C192"/>
  <c r="C204"/>
  <c r="C216"/>
  <c r="C228"/>
  <c r="C240"/>
  <c r="C252"/>
  <c r="D252"/>
  <c r="F252" s="1"/>
  <c r="C264"/>
  <c r="C276"/>
  <c r="D282"/>
  <c r="F282" s="1"/>
  <c r="D288"/>
  <c r="F288" s="1"/>
  <c r="C288"/>
  <c r="C300"/>
  <c r="C312"/>
  <c r="D318"/>
  <c r="F318" s="1"/>
  <c r="C324"/>
  <c r="D324"/>
  <c r="F324" s="1"/>
  <c r="C336"/>
  <c r="C348"/>
  <c r="D354"/>
  <c r="F354" s="1"/>
  <c r="C360"/>
  <c r="D360"/>
  <c r="F360" s="1"/>
  <c r="C50"/>
  <c r="C122"/>
  <c r="C188"/>
  <c r="C266"/>
  <c r="C290"/>
  <c r="C9"/>
  <c r="C26"/>
  <c r="C45"/>
  <c r="C62"/>
  <c r="C81"/>
  <c r="C98"/>
  <c r="C117"/>
  <c r="C134"/>
  <c r="C153"/>
  <c r="C165"/>
  <c r="C189"/>
  <c r="C201"/>
  <c r="C213"/>
  <c r="C237"/>
  <c r="C249"/>
  <c r="C261"/>
  <c r="C22"/>
  <c r="C58"/>
  <c r="C94"/>
  <c r="C130"/>
  <c r="C7"/>
  <c r="C43"/>
  <c r="C79"/>
  <c r="C115"/>
  <c r="C151"/>
  <c r="C187"/>
  <c r="C223"/>
  <c r="D253"/>
  <c r="F253" s="1"/>
  <c r="D265"/>
  <c r="F265" s="1"/>
  <c r="D277"/>
  <c r="F277" s="1"/>
  <c r="D289"/>
  <c r="F289" s="1"/>
  <c r="D301"/>
  <c r="F301" s="1"/>
  <c r="D313"/>
  <c r="F313" s="1"/>
  <c r="D325"/>
  <c r="F325" s="1"/>
  <c r="D337"/>
  <c r="F337" s="1"/>
  <c r="D349"/>
  <c r="F349" s="1"/>
  <c r="D361"/>
  <c r="F361" s="1"/>
  <c r="C254"/>
  <c r="C6"/>
  <c r="C18"/>
  <c r="C30"/>
  <c r="C42"/>
  <c r="C54"/>
  <c r="C66"/>
  <c r="C78"/>
  <c r="C90"/>
  <c r="C102"/>
  <c r="C114"/>
  <c r="C126"/>
  <c r="C138"/>
  <c r="C150"/>
  <c r="C162"/>
  <c r="C174"/>
  <c r="C186"/>
  <c r="C198"/>
  <c r="C210"/>
  <c r="C222"/>
  <c r="C234"/>
  <c r="C246"/>
  <c r="D276"/>
  <c r="F276" s="1"/>
  <c r="D312"/>
  <c r="F312" s="1"/>
  <c r="D348"/>
  <c r="F348" s="1"/>
  <c r="C194"/>
  <c r="D266"/>
  <c r="F266" s="1"/>
  <c r="D290"/>
  <c r="F290" s="1"/>
  <c r="C15"/>
  <c r="C51"/>
  <c r="C87"/>
  <c r="C123"/>
  <c r="C152"/>
  <c r="C171"/>
  <c r="C207"/>
  <c r="C219"/>
  <c r="C236"/>
  <c r="D261"/>
  <c r="F261" s="1"/>
  <c r="C34"/>
  <c r="C70"/>
  <c r="C106"/>
  <c r="C142"/>
  <c r="C19"/>
  <c r="C55"/>
  <c r="C91"/>
  <c r="C127"/>
  <c r="C163"/>
  <c r="C199"/>
  <c r="C235"/>
  <c r="D264"/>
  <c r="F264" s="1"/>
  <c r="D300"/>
  <c r="F300" s="1"/>
  <c r="D336"/>
  <c r="F336" s="1"/>
  <c r="C14"/>
  <c r="C86"/>
  <c r="C224"/>
  <c r="C111"/>
  <c r="C140"/>
  <c r="C159"/>
  <c r="C243"/>
  <c r="C28"/>
  <c r="C136"/>
  <c r="D254"/>
  <c r="F254" s="1"/>
  <c r="D270"/>
  <c r="F270" s="1"/>
  <c r="C105"/>
  <c r="D255"/>
  <c r="F255" s="1"/>
  <c r="D273"/>
  <c r="F273" s="1"/>
  <c r="C273"/>
  <c r="D285"/>
  <c r="F285" s="1"/>
  <c r="C285"/>
  <c r="C309"/>
  <c r="C21"/>
  <c r="C69"/>
  <c r="C93"/>
  <c r="C272"/>
  <c r="C302"/>
  <c r="C41"/>
  <c r="C113"/>
  <c r="C172"/>
  <c r="C251"/>
  <c r="C305"/>
  <c r="C344"/>
  <c r="C137"/>
  <c r="C107"/>
  <c r="C263"/>
  <c r="D328"/>
  <c r="F328" s="1"/>
  <c r="C328"/>
  <c r="C365"/>
  <c r="C47"/>
  <c r="C119"/>
  <c r="C320"/>
  <c r="C326"/>
  <c r="C299"/>
  <c r="C40"/>
  <c r="C148"/>
  <c r="D271"/>
  <c r="F271" s="1"/>
  <c r="D307"/>
  <c r="F307" s="1"/>
  <c r="D343"/>
  <c r="F343" s="1"/>
  <c r="D294"/>
  <c r="F294" s="1"/>
  <c r="D308"/>
  <c r="F308" s="1"/>
  <c r="C57"/>
  <c r="D279"/>
  <c r="F279" s="1"/>
  <c r="D297"/>
  <c r="F297" s="1"/>
  <c r="C297"/>
  <c r="D309"/>
  <c r="F309" s="1"/>
  <c r="D315"/>
  <c r="F315" s="1"/>
  <c r="C315"/>
  <c r="D327"/>
  <c r="F327" s="1"/>
  <c r="C327"/>
  <c r="D339"/>
  <c r="F339" s="1"/>
  <c r="C339"/>
  <c r="D351"/>
  <c r="F351" s="1"/>
  <c r="C351"/>
  <c r="D363"/>
  <c r="F363" s="1"/>
  <c r="C363"/>
  <c r="C20"/>
  <c r="C44"/>
  <c r="C68"/>
  <c r="C92"/>
  <c r="C110"/>
  <c r="C146"/>
  <c r="C170"/>
  <c r="C200"/>
  <c r="C230"/>
  <c r="D260"/>
  <c r="F260" s="1"/>
  <c r="C260"/>
  <c r="C284"/>
  <c r="C314"/>
  <c r="C112"/>
  <c r="C190"/>
  <c r="D262"/>
  <c r="F262" s="1"/>
  <c r="C262"/>
  <c r="D298"/>
  <c r="F298" s="1"/>
  <c r="C298"/>
  <c r="D352"/>
  <c r="F352" s="1"/>
  <c r="C352"/>
  <c r="C155"/>
  <c r="C269"/>
  <c r="C332"/>
  <c r="D344"/>
  <c r="F344" s="1"/>
  <c r="D356"/>
  <c r="F356" s="1"/>
  <c r="C356"/>
  <c r="C238"/>
  <c r="D362"/>
  <c r="F362" s="1"/>
  <c r="C362"/>
  <c r="C209"/>
  <c r="C64"/>
  <c r="D342"/>
  <c r="F342" s="1"/>
  <c r="C177"/>
  <c r="C225"/>
  <c r="D291"/>
  <c r="F291" s="1"/>
  <c r="C321"/>
  <c r="C333"/>
  <c r="C345"/>
  <c r="C357"/>
  <c r="C8"/>
  <c r="C32"/>
  <c r="C56"/>
  <c r="C80"/>
  <c r="C104"/>
  <c r="C128"/>
  <c r="C158"/>
  <c r="C182"/>
  <c r="C218"/>
  <c r="C242"/>
  <c r="D314"/>
  <c r="F314" s="1"/>
  <c r="C208"/>
  <c r="C280"/>
  <c r="C316"/>
  <c r="C340"/>
  <c r="C364"/>
  <c r="C197"/>
  <c r="D269"/>
  <c r="F269" s="1"/>
  <c r="D332"/>
  <c r="F332" s="1"/>
  <c r="C292"/>
  <c r="C215"/>
  <c r="C233"/>
  <c r="C250"/>
  <c r="C76"/>
  <c r="D283"/>
  <c r="F283" s="1"/>
  <c r="D319"/>
  <c r="F319" s="1"/>
  <c r="D355"/>
  <c r="F355" s="1"/>
  <c r="D258"/>
  <c r="F258" s="1"/>
  <c r="C74"/>
  <c r="C129"/>
  <c r="D267"/>
  <c r="F267" s="1"/>
  <c r="D321"/>
  <c r="F321" s="1"/>
  <c r="D333"/>
  <c r="F333" s="1"/>
  <c r="D345"/>
  <c r="F345" s="1"/>
  <c r="D357"/>
  <c r="F357" s="1"/>
  <c r="C33"/>
  <c r="D302"/>
  <c r="F302" s="1"/>
  <c r="C77"/>
  <c r="C149"/>
  <c r="C226"/>
  <c r="D280"/>
  <c r="F280" s="1"/>
  <c r="D316"/>
  <c r="F316" s="1"/>
  <c r="D340"/>
  <c r="F340" s="1"/>
  <c r="D364"/>
  <c r="F364" s="1"/>
  <c r="D292"/>
  <c r="F292" s="1"/>
  <c r="C329"/>
  <c r="D365"/>
  <c r="F365" s="1"/>
  <c r="I6" i="1" s="1"/>
  <c r="C11" i="3"/>
  <c r="C83"/>
  <c r="C287"/>
  <c r="D299"/>
  <c r="F299" s="1"/>
  <c r="C17"/>
  <c r="C89"/>
  <c r="C161"/>
  <c r="C196"/>
  <c r="C232"/>
  <c r="C268"/>
  <c r="C304"/>
  <c r="C335"/>
  <c r="C359"/>
  <c r="C100"/>
  <c r="C274"/>
  <c r="C244"/>
  <c r="C179"/>
  <c r="D286"/>
  <c r="F286" s="1"/>
  <c r="C286"/>
  <c r="C347"/>
  <c r="C358"/>
  <c r="C166"/>
  <c r="C338"/>
  <c r="C173"/>
  <c r="C281"/>
  <c r="C23"/>
  <c r="C95"/>
  <c r="C167"/>
  <c r="C220"/>
  <c r="C275"/>
  <c r="C311"/>
  <c r="D323"/>
  <c r="F323" s="1"/>
  <c r="C323"/>
  <c r="C334"/>
  <c r="C65"/>
  <c r="C256"/>
  <c r="C350"/>
  <c r="C191"/>
  <c r="C317"/>
  <c r="C366"/>
  <c r="C203"/>
  <c r="C178"/>
  <c r="C214"/>
  <c r="D338"/>
  <c r="F338" s="1"/>
  <c r="C341"/>
  <c r="D341"/>
  <c r="F341" s="1"/>
  <c r="C257"/>
  <c r="D257"/>
  <c r="F257" s="1"/>
  <c r="D259"/>
  <c r="F259" s="1"/>
  <c r="D272"/>
  <c r="F272" s="1"/>
  <c r="D305"/>
  <c r="F305" s="1"/>
  <c r="D263"/>
  <c r="F263" s="1"/>
  <c r="C202"/>
  <c r="C125"/>
  <c r="D359"/>
  <c r="F359" s="1"/>
  <c r="C29"/>
  <c r="D281"/>
  <c r="F281" s="1"/>
  <c r="C59"/>
  <c r="C131"/>
  <c r="C185"/>
  <c r="C221"/>
  <c r="C293"/>
  <c r="D311"/>
  <c r="F311" s="1"/>
  <c r="C322"/>
  <c r="C346"/>
  <c r="D256"/>
  <c r="F256" s="1"/>
  <c r="D310"/>
  <c r="F310" s="1"/>
  <c r="C310"/>
  <c r="D317"/>
  <c r="F317" s="1"/>
  <c r="D353"/>
  <c r="F353" s="1"/>
  <c r="C353"/>
  <c r="D331"/>
  <c r="F331" s="1"/>
  <c r="D278"/>
  <c r="F278" s="1"/>
  <c r="D251"/>
  <c r="F251" s="1"/>
  <c r="D320"/>
  <c r="F320" s="1"/>
  <c r="C53"/>
  <c r="D347"/>
  <c r="F347" s="1"/>
  <c r="C101"/>
  <c r="D306"/>
  <c r="F306" s="1"/>
  <c r="D284"/>
  <c r="F284" s="1"/>
  <c r="D326"/>
  <c r="F326" s="1"/>
  <c r="D250"/>
  <c r="F250" s="1"/>
  <c r="D304"/>
  <c r="F304" s="1"/>
  <c r="D335"/>
  <c r="F335" s="1"/>
  <c r="C239"/>
  <c r="D293"/>
  <c r="F293" s="1"/>
  <c r="D346"/>
  <c r="F346" s="1"/>
  <c r="C143"/>
  <c r="D330"/>
  <c r="F330" s="1"/>
  <c r="C141"/>
  <c r="D268"/>
  <c r="F268" s="1"/>
  <c r="C35"/>
  <c r="D295"/>
  <c r="F295" s="1"/>
  <c r="D329"/>
  <c r="F329" s="1"/>
  <c r="D287"/>
  <c r="F287" s="1"/>
  <c r="D274"/>
  <c r="F274" s="1"/>
  <c r="C227"/>
  <c r="D275"/>
  <c r="F275" s="1"/>
  <c r="D334"/>
  <c r="F334" s="1"/>
  <c r="C184"/>
  <c r="C71"/>
  <c r="C245"/>
  <c r="D303"/>
  <c r="F303" s="1"/>
  <c r="D358"/>
  <c r="F358" s="1"/>
  <c r="D322"/>
  <c r="F322" s="1"/>
  <c r="D367"/>
  <c r="F367" s="1"/>
  <c r="D366"/>
  <c r="F366" s="1"/>
  <c r="J6" i="1" s="1"/>
  <c r="D350" i="3"/>
  <c r="F350" s="1"/>
  <c r="B981" l="1"/>
  <c r="E980"/>
  <c r="D980" s="1"/>
  <c r="F980" s="1"/>
  <c r="C980"/>
  <c r="J92" i="1"/>
  <c r="J158"/>
  <c r="J171"/>
  <c r="J174"/>
  <c r="J165"/>
  <c r="J175"/>
  <c r="J172"/>
  <c r="J185"/>
  <c r="J178"/>
  <c r="J152"/>
  <c r="J167"/>
  <c r="J173"/>
  <c r="J164"/>
  <c r="J141"/>
  <c r="J135"/>
  <c r="J149"/>
  <c r="J163"/>
  <c r="J166"/>
  <c r="J189"/>
  <c r="J153"/>
  <c r="J162"/>
  <c r="J176"/>
  <c r="J155"/>
  <c r="J139"/>
  <c r="J181"/>
  <c r="J182"/>
  <c r="J148"/>
  <c r="J184"/>
  <c r="J151"/>
  <c r="J156"/>
  <c r="J177"/>
  <c r="J140"/>
  <c r="J183"/>
  <c r="J150"/>
  <c r="J170"/>
  <c r="I92"/>
  <c r="I178"/>
  <c r="I152"/>
  <c r="I167"/>
  <c r="I140"/>
  <c r="I183"/>
  <c r="I173"/>
  <c r="I164"/>
  <c r="I141"/>
  <c r="I135"/>
  <c r="I149"/>
  <c r="I163"/>
  <c r="I166"/>
  <c r="I153"/>
  <c r="I162"/>
  <c r="I148"/>
  <c r="I156"/>
  <c r="I176"/>
  <c r="I177"/>
  <c r="I151"/>
  <c r="I165"/>
  <c r="I189"/>
  <c r="I171"/>
  <c r="I172"/>
  <c r="I174"/>
  <c r="I170"/>
  <c r="I150"/>
  <c r="I139"/>
  <c r="I181"/>
  <c r="I182"/>
  <c r="I184"/>
  <c r="I185"/>
  <c r="I158"/>
  <c r="I155"/>
  <c r="I175"/>
  <c r="J159"/>
  <c r="J112"/>
  <c r="I159"/>
  <c r="I112"/>
  <c r="J145"/>
  <c r="J146"/>
  <c r="I145"/>
  <c r="I146"/>
  <c r="J147"/>
  <c r="I147"/>
  <c r="J169"/>
  <c r="I169"/>
  <c r="J12"/>
  <c r="J60"/>
  <c r="J11"/>
  <c r="J33"/>
  <c r="J86"/>
  <c r="J32"/>
  <c r="J19"/>
  <c r="J64"/>
  <c r="J69"/>
  <c r="J13"/>
  <c r="J31"/>
  <c r="J107"/>
  <c r="J68"/>
  <c r="J77"/>
  <c r="J88"/>
  <c r="J142"/>
  <c r="J179"/>
  <c r="J168"/>
  <c r="J160"/>
  <c r="J111"/>
  <c r="J161"/>
  <c r="J91"/>
  <c r="J87"/>
  <c r="J109"/>
  <c r="J110"/>
  <c r="J154"/>
  <c r="J7"/>
  <c r="J42"/>
  <c r="J10"/>
  <c r="J73"/>
  <c r="J93"/>
  <c r="J22"/>
  <c r="J99"/>
  <c r="J41"/>
  <c r="J180"/>
  <c r="J96"/>
  <c r="J157"/>
  <c r="J8"/>
  <c r="J74"/>
  <c r="J113"/>
  <c r="J43"/>
  <c r="J90"/>
  <c r="J23"/>
  <c r="J143"/>
  <c r="J76"/>
  <c r="J123"/>
  <c r="J101"/>
  <c r="J144"/>
  <c r="J103"/>
  <c r="J70"/>
  <c r="J75"/>
  <c r="J89"/>
  <c r="J102"/>
  <c r="J54"/>
  <c r="J125"/>
  <c r="J20"/>
  <c r="J34"/>
  <c r="J30"/>
  <c r="J100"/>
  <c r="J15"/>
  <c r="J29"/>
  <c r="J46"/>
  <c r="J26"/>
  <c r="J51"/>
  <c r="J67"/>
  <c r="J85"/>
  <c r="J78"/>
  <c r="J117"/>
  <c r="J14"/>
  <c r="J28"/>
  <c r="J81"/>
  <c r="J116"/>
  <c r="J134"/>
  <c r="J40"/>
  <c r="J21"/>
  <c r="J115"/>
  <c r="J16"/>
  <c r="J61"/>
  <c r="J65"/>
  <c r="J59"/>
  <c r="J132"/>
  <c r="J45"/>
  <c r="J71"/>
  <c r="J83"/>
  <c r="J95"/>
  <c r="J120"/>
  <c r="J79"/>
  <c r="J55"/>
  <c r="J133"/>
  <c r="J48"/>
  <c r="J18"/>
  <c r="J63"/>
  <c r="J108"/>
  <c r="J44"/>
  <c r="J50"/>
  <c r="J106"/>
  <c r="J80"/>
  <c r="J36"/>
  <c r="J124"/>
  <c r="J27"/>
  <c r="J72"/>
  <c r="J94"/>
  <c r="J136"/>
  <c r="J35"/>
  <c r="J57"/>
  <c r="J130"/>
  <c r="J188"/>
  <c r="J17"/>
  <c r="J62"/>
  <c r="J66"/>
  <c r="J105"/>
  <c r="J119"/>
  <c r="J98"/>
  <c r="J25"/>
  <c r="J114"/>
  <c r="J122"/>
  <c r="J138"/>
  <c r="J104"/>
  <c r="J58"/>
  <c r="J128"/>
  <c r="J82"/>
  <c r="J137"/>
  <c r="J24"/>
  <c r="J52"/>
  <c r="J131"/>
  <c r="J186"/>
  <c r="J39"/>
  <c r="J47"/>
  <c r="J118"/>
  <c r="J53"/>
  <c r="J127"/>
  <c r="J97"/>
  <c r="J129"/>
  <c r="J84"/>
  <c r="J49"/>
  <c r="J121"/>
  <c r="J37"/>
  <c r="J56"/>
  <c r="J126"/>
  <c r="J187"/>
  <c r="J38"/>
  <c r="J9"/>
  <c r="I11"/>
  <c r="I33"/>
  <c r="I32"/>
  <c r="I77"/>
  <c r="I31"/>
  <c r="I13"/>
  <c r="I12"/>
  <c r="I107"/>
  <c r="I101"/>
  <c r="I60"/>
  <c r="I68"/>
  <c r="I86"/>
  <c r="I87"/>
  <c r="I168"/>
  <c r="I111"/>
  <c r="I161"/>
  <c r="I10"/>
  <c r="I64"/>
  <c r="I91"/>
  <c r="I157"/>
  <c r="I19"/>
  <c r="I109"/>
  <c r="I110"/>
  <c r="I143"/>
  <c r="I180"/>
  <c r="I144"/>
  <c r="I7"/>
  <c r="I73"/>
  <c r="I99"/>
  <c r="I41"/>
  <c r="I90"/>
  <c r="I154"/>
  <c r="I179"/>
  <c r="I96"/>
  <c r="I8"/>
  <c r="I69"/>
  <c r="I160"/>
  <c r="I43"/>
  <c r="I103"/>
  <c r="I142"/>
  <c r="I74"/>
  <c r="I22"/>
  <c r="I88"/>
  <c r="I93"/>
  <c r="I70"/>
  <c r="I117"/>
  <c r="I75"/>
  <c r="I89"/>
  <c r="I59"/>
  <c r="I55"/>
  <c r="I113"/>
  <c r="I78"/>
  <c r="I116"/>
  <c r="I100"/>
  <c r="I123"/>
  <c r="I15"/>
  <c r="I29"/>
  <c r="I46"/>
  <c r="I42"/>
  <c r="I102"/>
  <c r="I54"/>
  <c r="I14"/>
  <c r="I28"/>
  <c r="I81"/>
  <c r="I18"/>
  <c r="I50"/>
  <c r="I66"/>
  <c r="I84"/>
  <c r="I76"/>
  <c r="I134"/>
  <c r="I40"/>
  <c r="I125"/>
  <c r="I21"/>
  <c r="I133"/>
  <c r="I115"/>
  <c r="I132"/>
  <c r="I26"/>
  <c r="I45"/>
  <c r="I71"/>
  <c r="I20"/>
  <c r="I48"/>
  <c r="I51"/>
  <c r="I63"/>
  <c r="I94"/>
  <c r="I119"/>
  <c r="I138"/>
  <c r="I23"/>
  <c r="I108"/>
  <c r="I44"/>
  <c r="I67"/>
  <c r="I82"/>
  <c r="I30"/>
  <c r="I47"/>
  <c r="I17"/>
  <c r="I62"/>
  <c r="I124"/>
  <c r="I27"/>
  <c r="I72"/>
  <c r="I120"/>
  <c r="I136"/>
  <c r="I35"/>
  <c r="I34"/>
  <c r="I65"/>
  <c r="I105"/>
  <c r="I79"/>
  <c r="I98"/>
  <c r="I25"/>
  <c r="I56"/>
  <c r="I129"/>
  <c r="I187"/>
  <c r="I114"/>
  <c r="I122"/>
  <c r="I24"/>
  <c r="I16"/>
  <c r="I61"/>
  <c r="I85"/>
  <c r="I104"/>
  <c r="I118"/>
  <c r="I97"/>
  <c r="I137"/>
  <c r="I52"/>
  <c r="I131"/>
  <c r="I186"/>
  <c r="I106"/>
  <c r="I95"/>
  <c r="I36"/>
  <c r="I57"/>
  <c r="I127"/>
  <c r="I39"/>
  <c r="I49"/>
  <c r="I83"/>
  <c r="I121"/>
  <c r="I37"/>
  <c r="I130"/>
  <c r="I188"/>
  <c r="I53"/>
  <c r="I38"/>
  <c r="I126"/>
  <c r="I80"/>
  <c r="I128"/>
  <c r="I58"/>
  <c r="I9"/>
  <c r="C981" i="3" l="1"/>
  <c r="B982"/>
  <c r="E981"/>
  <c r="D981" s="1"/>
  <c r="F981" s="1"/>
  <c r="G89" i="2"/>
  <c r="G88"/>
  <c r="E982" i="3" l="1"/>
  <c r="D982" s="1"/>
  <c r="F982" s="1"/>
  <c r="C982"/>
  <c r="B983"/>
  <c r="E983" l="1"/>
  <c r="D983" s="1"/>
  <c r="F983" s="1"/>
  <c r="B984"/>
  <c r="C983"/>
  <c r="B985" l="1"/>
  <c r="E984"/>
  <c r="D984" s="1"/>
  <c r="F984" s="1"/>
  <c r="C984"/>
  <c r="E985" l="1"/>
  <c r="D985" s="1"/>
  <c r="F985" s="1"/>
  <c r="C985"/>
  <c r="B986"/>
  <c r="B987" l="1"/>
  <c r="E986"/>
  <c r="D986" s="1"/>
  <c r="F986" s="1"/>
  <c r="C986"/>
  <c r="B988" l="1"/>
  <c r="C987"/>
  <c r="E987"/>
  <c r="D987" s="1"/>
  <c r="F987" s="1"/>
  <c r="C988" l="1"/>
  <c r="E988"/>
  <c r="D988" s="1"/>
  <c r="F988" s="1"/>
  <c r="B989"/>
  <c r="C989" l="1"/>
  <c r="E989"/>
  <c r="D989" s="1"/>
  <c r="F989" s="1"/>
  <c r="B990"/>
  <c r="C990" l="1"/>
  <c r="B991"/>
  <c r="E990"/>
  <c r="D990" s="1"/>
  <c r="F990" s="1"/>
  <c r="C991" l="1"/>
  <c r="E991"/>
  <c r="D991" s="1"/>
  <c r="F991" s="1"/>
  <c r="B992"/>
  <c r="B993" l="1"/>
  <c r="E992"/>
  <c r="D992" s="1"/>
  <c r="F992" s="1"/>
  <c r="C992"/>
  <c r="B994" l="1"/>
  <c r="C993"/>
  <c r="E993"/>
  <c r="D993" s="1"/>
  <c r="F993" s="1"/>
  <c r="C994" l="1"/>
  <c r="E994"/>
  <c r="D994" s="1"/>
  <c r="F994" s="1"/>
  <c r="B995"/>
  <c r="C995" l="1"/>
  <c r="E995"/>
  <c r="D995" s="1"/>
  <c r="F995" s="1"/>
  <c r="B996"/>
  <c r="E996" l="1"/>
  <c r="D996" s="1"/>
  <c r="F996" s="1"/>
  <c r="B997"/>
  <c r="C996"/>
  <c r="E997" l="1"/>
  <c r="D997" s="1"/>
  <c r="F997" s="1"/>
  <c r="B998"/>
  <c r="C997"/>
  <c r="B999" l="1"/>
  <c r="C998"/>
  <c r="E998"/>
  <c r="D998" s="1"/>
  <c r="F998" s="1"/>
  <c r="B1000" l="1"/>
  <c r="C999"/>
  <c r="E999"/>
  <c r="D999" s="1"/>
  <c r="F999" s="1"/>
  <c r="C1000" l="1"/>
  <c r="E1000"/>
  <c r="D1000" s="1"/>
  <c r="F1000" s="1"/>
  <c r="B1001"/>
  <c r="B1002" l="1"/>
  <c r="C1001"/>
  <c r="E1001"/>
  <c r="D1001" s="1"/>
  <c r="F1001" s="1"/>
  <c r="E1002" l="1"/>
  <c r="D1002" s="1"/>
  <c r="F1002" s="1"/>
  <c r="C1002"/>
  <c r="B1003"/>
  <c r="B1004" l="1"/>
  <c r="C1003"/>
  <c r="E1003"/>
  <c r="D1003" s="1"/>
  <c r="F1003" s="1"/>
  <c r="B1005" l="1"/>
  <c r="C1004"/>
  <c r="E1004"/>
  <c r="D1004" s="1"/>
  <c r="F1004" s="1"/>
  <c r="C1005" l="1"/>
  <c r="E1005"/>
  <c r="D1005" s="1"/>
  <c r="F1005" s="1"/>
  <c r="B1006"/>
  <c r="B1007" l="1"/>
  <c r="E1006"/>
  <c r="D1006" s="1"/>
  <c r="F1006" s="1"/>
  <c r="C1006"/>
  <c r="B1008" l="1"/>
  <c r="C1007"/>
  <c r="E1007"/>
  <c r="D1007" s="1"/>
  <c r="F1007" s="1"/>
  <c r="C1008" l="1"/>
  <c r="E1008"/>
  <c r="D1008" s="1"/>
  <c r="F1008" s="1"/>
  <c r="B1009"/>
  <c r="B1010" l="1"/>
  <c r="C1009"/>
  <c r="E1009"/>
  <c r="D1009" s="1"/>
  <c r="F1009" s="1"/>
  <c r="B1011" l="1"/>
  <c r="C1010"/>
  <c r="E1010"/>
  <c r="D1010" s="1"/>
  <c r="F1010" s="1"/>
  <c r="C1011" l="1"/>
  <c r="E1011"/>
  <c r="D1011" s="1"/>
  <c r="F1011" s="1"/>
  <c r="B1012"/>
  <c r="C1012" l="1"/>
  <c r="E1012"/>
  <c r="D1012" s="1"/>
  <c r="F1012" s="1"/>
  <c r="B1013"/>
  <c r="E1013" l="1"/>
  <c r="D1013" s="1"/>
  <c r="F1013" s="1"/>
  <c r="B1014"/>
  <c r="C1013"/>
  <c r="E1014" l="1"/>
  <c r="D1014" s="1"/>
  <c r="F1014" s="1"/>
  <c r="B1015"/>
  <c r="C1014"/>
  <c r="B1016" l="1"/>
  <c r="C1015"/>
  <c r="E1015"/>
  <c r="D1015" s="1"/>
  <c r="F1015" s="1"/>
  <c r="B1017" l="1"/>
  <c r="E1016"/>
  <c r="D1016" s="1"/>
  <c r="F1016" s="1"/>
  <c r="C1016"/>
  <c r="C1017" l="1"/>
  <c r="E1017"/>
  <c r="D1017" s="1"/>
  <c r="F1017" s="1"/>
  <c r="B1018"/>
  <c r="C1018" l="1"/>
  <c r="E1018"/>
  <c r="D1018" s="1"/>
  <c r="F1018" s="1"/>
  <c r="B1019"/>
  <c r="E1019" l="1"/>
  <c r="D1019" s="1"/>
  <c r="F1019" s="1"/>
  <c r="B1020"/>
  <c r="C1019"/>
  <c r="E1020" l="1"/>
  <c r="D1020" s="1"/>
  <c r="F1020" s="1"/>
  <c r="B1021"/>
  <c r="C1020"/>
  <c r="B1022" l="1"/>
  <c r="C1021"/>
  <c r="E1021"/>
  <c r="D1021" s="1"/>
  <c r="F1021" s="1"/>
  <c r="B1023" l="1"/>
  <c r="C1022"/>
  <c r="E1022"/>
  <c r="D1022" s="1"/>
  <c r="F1022" s="1"/>
  <c r="C1023" l="1"/>
  <c r="E1023"/>
  <c r="D1023" s="1"/>
  <c r="F1023" s="1"/>
  <c r="B1024"/>
  <c r="C1024" l="1"/>
  <c r="E1024"/>
  <c r="D1024" s="1"/>
  <c r="F1024" s="1"/>
  <c r="B1025"/>
  <c r="E1025" l="1"/>
  <c r="D1025" s="1"/>
  <c r="F1025" s="1"/>
  <c r="B1026"/>
  <c r="C1025"/>
  <c r="E1026" l="1"/>
  <c r="D1026" s="1"/>
  <c r="F1026" s="1"/>
  <c r="B1027"/>
  <c r="C1026"/>
  <c r="B1028" l="1"/>
  <c r="C1027"/>
  <c r="E1027"/>
  <c r="D1027" s="1"/>
  <c r="F1027" s="1"/>
  <c r="B1029" l="1"/>
  <c r="C1028"/>
  <c r="E1028"/>
  <c r="D1028" s="1"/>
  <c r="F1028" s="1"/>
  <c r="C1029" l="1"/>
  <c r="E1029"/>
  <c r="D1029" s="1"/>
  <c r="F1029" s="1"/>
  <c r="B1030"/>
  <c r="C1030" l="1"/>
  <c r="E1030"/>
  <c r="D1030" s="1"/>
  <c r="F1030" s="1"/>
  <c r="B1031"/>
  <c r="E1031" l="1"/>
  <c r="D1031" s="1"/>
  <c r="F1031" s="1"/>
  <c r="B1032"/>
  <c r="C1031"/>
  <c r="E1032" l="1"/>
  <c r="D1032" s="1"/>
  <c r="F1032" s="1"/>
  <c r="B1033"/>
  <c r="C1032"/>
  <c r="B1034" l="1"/>
  <c r="C1033"/>
  <c r="E1033"/>
  <c r="D1033" s="1"/>
  <c r="F1033" s="1"/>
  <c r="B1035" l="1"/>
  <c r="C1034"/>
  <c r="E1034"/>
  <c r="D1034" s="1"/>
  <c r="F1034" s="1"/>
  <c r="C1035" l="1"/>
  <c r="E1035"/>
  <c r="D1035" s="1"/>
  <c r="F1035" s="1"/>
  <c r="B1036"/>
  <c r="C1036" l="1"/>
  <c r="E1036"/>
  <c r="D1036" s="1"/>
  <c r="F1036" s="1"/>
  <c r="B1037"/>
  <c r="E1037" l="1"/>
  <c r="D1037" s="1"/>
  <c r="F1037" s="1"/>
  <c r="B1038"/>
  <c r="C1037"/>
  <c r="E1038" l="1"/>
  <c r="D1038" s="1"/>
  <c r="F1038" s="1"/>
  <c r="B1039"/>
  <c r="C1038"/>
  <c r="B1040" l="1"/>
  <c r="C1039"/>
  <c r="E1039"/>
  <c r="D1039" s="1"/>
  <c r="F1039" s="1"/>
  <c r="B1041" l="1"/>
  <c r="C1040"/>
  <c r="E1040"/>
  <c r="D1040" s="1"/>
  <c r="F1040" s="1"/>
  <c r="C1041" l="1"/>
  <c r="B1042"/>
  <c r="E1041"/>
  <c r="D1041" s="1"/>
  <c r="F1041" s="1"/>
  <c r="C1042" l="1"/>
  <c r="E1042"/>
  <c r="D1042" s="1"/>
  <c r="F1042" s="1"/>
  <c r="B1043"/>
  <c r="E1043" l="1"/>
  <c r="D1043" s="1"/>
  <c r="F1043" s="1"/>
  <c r="C1043"/>
  <c r="B1044"/>
  <c r="E1044" l="1"/>
  <c r="D1044" s="1"/>
  <c r="F1044" s="1"/>
  <c r="B1045"/>
  <c r="C1044"/>
  <c r="B1046" l="1"/>
  <c r="C1045"/>
  <c r="E1045"/>
  <c r="D1045" s="1"/>
  <c r="F1045" s="1"/>
  <c r="B1047" l="1"/>
  <c r="C1046"/>
  <c r="E1046"/>
  <c r="D1046" s="1"/>
  <c r="F1046" s="1"/>
  <c r="B1048" l="1"/>
  <c r="C1047"/>
  <c r="E1047"/>
  <c r="D1047" s="1"/>
  <c r="F1047" s="1"/>
  <c r="C1048" l="1"/>
  <c r="E1048"/>
  <c r="D1048" s="1"/>
  <c r="F1048" s="1"/>
  <c r="B1049"/>
  <c r="E1049" l="1"/>
  <c r="D1049" s="1"/>
  <c r="F1049" s="1"/>
  <c r="B1050"/>
  <c r="C1049"/>
  <c r="E1050" l="1"/>
  <c r="D1050" s="1"/>
  <c r="F1050" s="1"/>
  <c r="B1051"/>
  <c r="C1050"/>
  <c r="E1051" l="1"/>
  <c r="D1051" s="1"/>
  <c r="F1051" s="1"/>
  <c r="B1052"/>
  <c r="C1051"/>
  <c r="B1053" l="1"/>
  <c r="C1052"/>
  <c r="E1052"/>
  <c r="D1052" s="1"/>
  <c r="F1052" s="1"/>
  <c r="C1053" l="1"/>
  <c r="E1053"/>
  <c r="D1053" s="1"/>
  <c r="F1053" s="1"/>
  <c r="B1054"/>
  <c r="C1054" l="1"/>
  <c r="E1054"/>
  <c r="D1054" s="1"/>
  <c r="F1054" s="1"/>
  <c r="B1055"/>
  <c r="C1055" l="1"/>
  <c r="E1055"/>
  <c r="D1055" s="1"/>
  <c r="F1055" s="1"/>
  <c r="B1056"/>
  <c r="E1056" l="1"/>
  <c r="D1056" s="1"/>
  <c r="F1056" s="1"/>
  <c r="B1057"/>
  <c r="C1056"/>
  <c r="C1057" l="1"/>
  <c r="E1057"/>
  <c r="D1057" s="1"/>
  <c r="F1057" s="1"/>
  <c r="B1058"/>
  <c r="B1059" l="1"/>
  <c r="C1058"/>
  <c r="E1058"/>
  <c r="D1058" s="1"/>
  <c r="F1058" s="1"/>
  <c r="C1059" l="1"/>
  <c r="E1059"/>
  <c r="D1059" s="1"/>
  <c r="F1059" s="1"/>
  <c r="B1060"/>
  <c r="C1060" l="1"/>
  <c r="E1060"/>
  <c r="D1060" s="1"/>
  <c r="F1060" s="1"/>
  <c r="B1061"/>
  <c r="B1062" l="1"/>
  <c r="C1061"/>
  <c r="E1061"/>
  <c r="D1061" s="1"/>
  <c r="F1061" s="1"/>
  <c r="E1062" l="1"/>
  <c r="D1062" s="1"/>
  <c r="F1062" s="1"/>
  <c r="B1063"/>
  <c r="C1062"/>
  <c r="C1063" l="1"/>
  <c r="B1064"/>
  <c r="E1063"/>
  <c r="D1063" s="1"/>
  <c r="F1063" s="1"/>
  <c r="B1065" l="1"/>
  <c r="C1064"/>
  <c r="E1064"/>
  <c r="D1064" s="1"/>
  <c r="F1064" s="1"/>
  <c r="E1065" l="1"/>
  <c r="D1065" s="1"/>
  <c r="F1065" s="1"/>
  <c r="B1066"/>
  <c r="C1065"/>
  <c r="E1066" l="1"/>
  <c r="D1066" s="1"/>
  <c r="F1066" s="1"/>
  <c r="C1066"/>
  <c r="B1067"/>
  <c r="B1068" l="1"/>
  <c r="C1067"/>
  <c r="E1067"/>
  <c r="D1067" s="1"/>
  <c r="F1067" s="1"/>
  <c r="C1068" l="1"/>
  <c r="E1068"/>
  <c r="D1068" s="1"/>
  <c r="F1068" s="1"/>
  <c r="B1069"/>
  <c r="C1069" l="1"/>
  <c r="E1069"/>
  <c r="D1069" s="1"/>
  <c r="F1069" s="1"/>
  <c r="B1070"/>
  <c r="E1070" l="1"/>
  <c r="D1070" s="1"/>
  <c r="F1070" s="1"/>
  <c r="C1070"/>
  <c r="B1071"/>
  <c r="E1071" l="1"/>
  <c r="D1071" s="1"/>
  <c r="F1071" s="1"/>
  <c r="B1072"/>
  <c r="C1071"/>
  <c r="B1073" l="1"/>
  <c r="E1072"/>
  <c r="D1072" s="1"/>
  <c r="F1072" s="1"/>
  <c r="C1072"/>
  <c r="B1074" l="1"/>
  <c r="E1073"/>
  <c r="D1073" s="1"/>
  <c r="F1073" s="1"/>
  <c r="C1073"/>
  <c r="C1074" l="1"/>
  <c r="E1074"/>
  <c r="D1074" s="1"/>
  <c r="F1074" s="1"/>
  <c r="B1075"/>
  <c r="C1075" l="1"/>
  <c r="E1075"/>
  <c r="D1075" s="1"/>
  <c r="F1075" s="1"/>
  <c r="B1076"/>
  <c r="C1076" l="1"/>
  <c r="B1077"/>
  <c r="E1076"/>
  <c r="D1076" s="1"/>
  <c r="F1076" s="1"/>
  <c r="B1078" l="1"/>
  <c r="E1077"/>
  <c r="D1077" s="1"/>
  <c r="F1077" s="1"/>
  <c r="C1077"/>
  <c r="C1078" l="1"/>
  <c r="E1078"/>
  <c r="D1078" s="1"/>
  <c r="F1078" s="1"/>
  <c r="B1079"/>
  <c r="C1079" l="1"/>
  <c r="B1080"/>
  <c r="E1079"/>
  <c r="D1079" s="1"/>
  <c r="F1079" s="1"/>
  <c r="E1080" l="1"/>
  <c r="D1080" s="1"/>
  <c r="F1080" s="1"/>
  <c r="B1081"/>
  <c r="C1080"/>
  <c r="E1081" l="1"/>
  <c r="D1081" s="1"/>
  <c r="F1081" s="1"/>
  <c r="B1082"/>
  <c r="C1081"/>
  <c r="B1083" l="1"/>
  <c r="E1082"/>
  <c r="D1082" s="1"/>
  <c r="F1082" s="1"/>
  <c r="C1082"/>
  <c r="E1083" l="1"/>
  <c r="D1083" s="1"/>
  <c r="F1083" s="1"/>
  <c r="C1083"/>
  <c r="B1084"/>
  <c r="B1085" l="1"/>
  <c r="C1084"/>
  <c r="E1084"/>
  <c r="D1084" s="1"/>
  <c r="F1084" s="1"/>
  <c r="B1086" l="1"/>
  <c r="C1085"/>
  <c r="E1085"/>
  <c r="D1085" s="1"/>
  <c r="F1085" s="1"/>
  <c r="C1086" l="1"/>
  <c r="B1087"/>
  <c r="E1086"/>
  <c r="D1086" s="1"/>
  <c r="F1086" s="1"/>
  <c r="C1087" l="1"/>
  <c r="B1088"/>
  <c r="E1087"/>
  <c r="D1087" s="1"/>
  <c r="F1087" s="1"/>
  <c r="E1088" l="1"/>
  <c r="D1088" s="1"/>
  <c r="F1088" s="1"/>
  <c r="C1088"/>
  <c r="B1089"/>
  <c r="B1090" l="1"/>
  <c r="E1089"/>
  <c r="D1089" s="1"/>
  <c r="F1089" s="1"/>
  <c r="C1089"/>
  <c r="B1091" l="1"/>
  <c r="E1090"/>
  <c r="D1090" s="1"/>
  <c r="F1090" s="1"/>
  <c r="C1090"/>
  <c r="E1091" l="1"/>
  <c r="D1091" s="1"/>
  <c r="F1091" s="1"/>
  <c r="B1092"/>
  <c r="C1091"/>
  <c r="C1092" l="1"/>
  <c r="B1093"/>
  <c r="E1092"/>
  <c r="D1092" s="1"/>
  <c r="F1092" s="1"/>
  <c r="E1093" l="1"/>
  <c r="D1093" s="1"/>
  <c r="F1093" s="1"/>
  <c r="C1093"/>
  <c r="B1094"/>
  <c r="E1094" l="1"/>
  <c r="D1094" s="1"/>
  <c r="F1094" s="1"/>
  <c r="B1095"/>
  <c r="C1094"/>
  <c r="B1096" l="1"/>
  <c r="E1095"/>
  <c r="D1095" s="1"/>
  <c r="F1095" s="1"/>
  <c r="C1095"/>
  <c r="B1097" l="1"/>
  <c r="C1096"/>
  <c r="E1096"/>
  <c r="D1096" s="1"/>
  <c r="F1096" s="1"/>
  <c r="C1097" l="1"/>
  <c r="E1097"/>
  <c r="D1097" s="1"/>
  <c r="F1097" s="1"/>
  <c r="B1098"/>
  <c r="C1098" l="1"/>
  <c r="B1099"/>
  <c r="E1098"/>
  <c r="D1098" s="1"/>
  <c r="F1098" s="1"/>
  <c r="E1099" l="1"/>
  <c r="D1099" s="1"/>
  <c r="F1099" s="1"/>
  <c r="K6" i="1" s="1"/>
  <c r="C1099" i="3"/>
  <c r="K92" i="1" l="1"/>
  <c r="K165"/>
  <c r="K150"/>
  <c r="K189"/>
  <c r="K162"/>
  <c r="K175"/>
  <c r="K158"/>
  <c r="K177"/>
  <c r="K151"/>
  <c r="K185"/>
  <c r="K183"/>
  <c r="K170"/>
  <c r="K141"/>
  <c r="K149"/>
  <c r="K173"/>
  <c r="K181"/>
  <c r="K163"/>
  <c r="K152"/>
  <c r="K112"/>
  <c r="K146"/>
  <c r="K169"/>
  <c r="K64"/>
  <c r="K60"/>
  <c r="K33"/>
  <c r="K19"/>
  <c r="K32"/>
  <c r="K109"/>
  <c r="K91"/>
  <c r="K101"/>
  <c r="K142"/>
  <c r="K99"/>
  <c r="K168"/>
  <c r="K111"/>
  <c r="K157"/>
  <c r="K110"/>
  <c r="K144"/>
  <c r="K7"/>
  <c r="K102"/>
  <c r="K73"/>
  <c r="K41"/>
  <c r="K96"/>
  <c r="K89"/>
  <c r="K54"/>
  <c r="K90"/>
  <c r="K23"/>
  <c r="K124"/>
  <c r="K103"/>
  <c r="K70"/>
  <c r="K100"/>
  <c r="K59"/>
  <c r="K132"/>
  <c r="K123"/>
  <c r="K34"/>
  <c r="K47"/>
  <c r="K61"/>
  <c r="K15"/>
  <c r="K46"/>
  <c r="K14"/>
  <c r="K116"/>
  <c r="K49"/>
  <c r="K115"/>
  <c r="K26"/>
  <c r="K104"/>
  <c r="K80"/>
  <c r="K40"/>
  <c r="K51"/>
  <c r="K133"/>
  <c r="K18"/>
  <c r="K44"/>
  <c r="K84"/>
  <c r="K137"/>
  <c r="K106"/>
  <c r="K36"/>
  <c r="K131"/>
  <c r="K72"/>
  <c r="K136"/>
  <c r="K35"/>
  <c r="K62"/>
  <c r="K105"/>
  <c r="K50"/>
  <c r="K53"/>
  <c r="K187"/>
  <c r="K128"/>
  <c r="K130"/>
  <c r="K37"/>
  <c r="K39"/>
  <c r="K85"/>
  <c r="K24"/>
  <c r="K57"/>
  <c r="K97"/>
  <c r="K129"/>
  <c r="K9"/>
  <c r="K71"/>
  <c r="K81"/>
  <c r="K65"/>
  <c r="K125"/>
  <c r="K83"/>
  <c r="K63"/>
  <c r="K95"/>
  <c r="K120"/>
  <c r="K134"/>
  <c r="K79"/>
  <c r="K17"/>
  <c r="K119"/>
  <c r="K138"/>
  <c r="K98"/>
  <c r="K56"/>
  <c r="K122"/>
  <c r="K188"/>
  <c r="K126"/>
  <c r="K148"/>
  <c r="K135"/>
  <c r="K184"/>
  <c r="K172"/>
  <c r="K153"/>
  <c r="K167"/>
  <c r="K174"/>
  <c r="K182"/>
  <c r="K176"/>
  <c r="K164"/>
  <c r="K140"/>
  <c r="K139"/>
  <c r="K171"/>
  <c r="K156"/>
  <c r="K155"/>
  <c r="K166"/>
  <c r="K178"/>
  <c r="K159"/>
  <c r="K145"/>
  <c r="K147"/>
  <c r="K13"/>
  <c r="K12"/>
  <c r="K11"/>
  <c r="K31"/>
  <c r="K87"/>
  <c r="K69"/>
  <c r="K68"/>
  <c r="K88"/>
  <c r="K143"/>
  <c r="K179"/>
  <c r="K107"/>
  <c r="K86"/>
  <c r="K77"/>
  <c r="K8"/>
  <c r="K161"/>
  <c r="K43"/>
  <c r="K42"/>
  <c r="K10"/>
  <c r="K154"/>
  <c r="K180"/>
  <c r="K75"/>
  <c r="K113"/>
  <c r="K74"/>
  <c r="K22"/>
  <c r="K78"/>
  <c r="K93"/>
  <c r="K160"/>
  <c r="K55"/>
  <c r="K117"/>
  <c r="K108"/>
  <c r="K114"/>
  <c r="K20"/>
  <c r="K30"/>
  <c r="K27"/>
  <c r="K29"/>
  <c r="K76"/>
  <c r="K28"/>
  <c r="K21"/>
  <c r="K16"/>
  <c r="K121"/>
  <c r="K45"/>
  <c r="K48"/>
  <c r="K82"/>
  <c r="K67"/>
  <c r="K58"/>
  <c r="K94"/>
  <c r="K66"/>
  <c r="K38"/>
  <c r="K186"/>
  <c r="K25"/>
  <c r="K118"/>
  <c r="K52"/>
  <c r="K127"/>
</calcChain>
</file>

<file path=xl/comments1.xml><?xml version="1.0" encoding="utf-8"?>
<comments xmlns="http://schemas.openxmlformats.org/spreadsheetml/2006/main">
  <authors>
    <author>Julia PEROUX</author>
  </authors>
  <commentList>
    <comment ref="B6" authorId="0">
      <text>
        <r>
          <rPr>
            <b/>
            <sz val="9"/>
            <color indexed="81"/>
            <rFont val="Tahoma"/>
            <family val="2"/>
          </rPr>
          <t>Tiphaine:</t>
        </r>
        <r>
          <rPr>
            <sz val="9"/>
            <color indexed="81"/>
            <rFont val="Tahoma"/>
            <family val="2"/>
          </rPr>
          <t xml:space="preserve">
Pour trier par noms et par motif d'absence
se positionner en B7 , puis appuyer sur "CTRL + MAJ + touche de direction bas, puis droite" pour selectionner tout le tableau. 
Aller dans l'onglet "Données"&gt; Trier &gt; trier par "colonne D" , valeurs, de A à Z.
Cliquer sur "Ajouter un Niveau"
 Trier &gt; trier par "colonne B" , valeurs, de A à Z.</t>
        </r>
      </text>
    </comment>
  </commentList>
</comments>
</file>

<file path=xl/comments2.xml><?xml version="1.0" encoding="utf-8"?>
<comments xmlns="http://schemas.openxmlformats.org/spreadsheetml/2006/main">
  <authors>
    <author>Julia PEROUX</author>
  </authors>
  <commentList>
    <comment ref="C5" authorId="0">
      <text>
        <r>
          <rPr>
            <b/>
            <sz val="9"/>
            <color indexed="81"/>
            <rFont val="Tahoma"/>
            <family val="2"/>
          </rPr>
          <t>Tiphaine:</t>
        </r>
        <r>
          <rPr>
            <sz val="9"/>
            <color indexed="81"/>
            <rFont val="Tahoma"/>
            <family val="2"/>
          </rPr>
          <t xml:space="preserve">
pour trier par noms, et ainsi mettre à jour la liste automatique pour le planning,
se positionner en C7 , puis appuyer sur "CTRL + MAJ + touche de direction bas, puis droite" pour selectionner tout le tableau. 
Aller dans l'onglet "Données"&gt; Trier &gt; trier par "colonne C" , valeurs, de A à Z.</t>
        </r>
      </text>
    </comment>
  </commentList>
</comments>
</file>

<file path=xl/comments3.xml><?xml version="1.0" encoding="utf-8"?>
<comments xmlns="http://schemas.openxmlformats.org/spreadsheetml/2006/main">
  <authors>
    <author/>
  </authors>
  <commentList>
    <comment ref="A1" authorId="0">
      <text>
        <r>
          <rPr>
            <b/>
            <sz val="9"/>
            <color indexed="8"/>
            <rFont val="Arial"/>
            <family val="2"/>
          </rPr>
          <t>Julia PEROUX:</t>
        </r>
        <r>
          <rPr>
            <b/>
            <sz val="9"/>
            <color indexed="8"/>
            <rFont val="Arial"/>
            <family val="2"/>
          </rPr>
          <t xml:space="preserve">
</t>
        </r>
        <r>
          <rPr>
            <sz val="9"/>
            <color indexed="8"/>
            <rFont val="Arial"/>
            <family val="2"/>
          </rPr>
          <t>pour ajouter des éléments à la liste déroulante, ajouter l'item à sa catégorie d'absence, selectionner la plage en entier puis dans "Formules"&gt;""Noms définis"&gt;"depuis sélection". Conserver "Noms issus de la ligne du haut", puis valider.</t>
        </r>
        <r>
          <rPr>
            <sz val="9"/>
            <color indexed="8"/>
            <rFont val="Arial"/>
            <family val="2"/>
          </rPr>
          <t xml:space="preserve">
Ne pas oublier de rajouter le code dans les "motifs d'absence" et de mettre à jour la formule de Si imbriqués pour que celui-ci se mette à jour automatiquement.</t>
        </r>
      </text>
    </comment>
  </commentList>
</comments>
</file>

<file path=xl/comments4.xml><?xml version="1.0" encoding="utf-8"?>
<comments xmlns="http://schemas.openxmlformats.org/spreadsheetml/2006/main">
  <authors>
    <author>Julia PEROUX</author>
  </authors>
  <commentList>
    <comment ref="F3" authorId="0">
      <text>
        <r>
          <rPr>
            <b/>
            <sz val="9"/>
            <color indexed="81"/>
            <rFont val="Tahoma"/>
            <family val="2"/>
          </rPr>
          <t>Julia PEROUX:nom de cette plage de données: jourferies17</t>
        </r>
      </text>
    </comment>
    <comment ref="G3" authorId="0">
      <text>
        <r>
          <rPr>
            <b/>
            <sz val="9"/>
            <color indexed="81"/>
            <rFont val="Tahoma"/>
            <family val="2"/>
          </rPr>
          <t>Julia PEROUX:</t>
        </r>
        <r>
          <rPr>
            <sz val="9"/>
            <color indexed="81"/>
            <rFont val="Tahoma"/>
            <family val="2"/>
          </rPr>
          <t xml:space="preserve">
nom de cette plage de donnée: joursferies18</t>
        </r>
      </text>
    </comment>
    <comment ref="H3" authorId="0">
      <text>
        <r>
          <rPr>
            <b/>
            <sz val="9"/>
            <color indexed="81"/>
            <rFont val="Tahoma"/>
            <family val="2"/>
          </rPr>
          <t>Julia PEROUX:</t>
        </r>
        <r>
          <rPr>
            <sz val="9"/>
            <color indexed="81"/>
            <rFont val="Tahoma"/>
            <family val="2"/>
          </rPr>
          <t xml:space="preserve">
nom de cette plage de données : joursferies19</t>
        </r>
      </text>
    </comment>
    <comment ref="A6" authorId="0">
      <text>
        <r>
          <rPr>
            <b/>
            <sz val="9"/>
            <color indexed="81"/>
            <rFont val="Tahoma"/>
            <family val="2"/>
          </rPr>
          <t>Julia PEROUX:</t>
        </r>
        <r>
          <rPr>
            <sz val="9"/>
            <color indexed="81"/>
            <rFont val="Tahoma"/>
            <family val="2"/>
          </rPr>
          <t xml:space="preserve">
- date_départ : représente une date correspondant à la date de début.
- date_fin : représente une date correspondant à la date de fin.
- jours_fériés : représente une plage facultative d'une ou plusieurs
dates à exclure du calendrier des jours de travail, comme les jours
fériés ou d'autres jours contractuellement chômés.</t>
        </r>
      </text>
    </comment>
    <comment ref="B6" authorId="0">
      <text>
        <r>
          <rPr>
            <b/>
            <sz val="9"/>
            <color indexed="81"/>
            <rFont val="Tahoma"/>
            <family val="2"/>
          </rPr>
          <t>Julia PEROUX:</t>
        </r>
        <r>
          <rPr>
            <sz val="9"/>
            <color indexed="81"/>
            <rFont val="Tahoma"/>
            <family val="2"/>
          </rPr>
          <t xml:space="preserve">
=date_fin-date_départ-ENT((date_fin-date_départ
-SI(JOURSEM(date_départ)=1;0;8-JOURSEM(date_départ)))/7)
-SOMMEPROD((jours_fériés&gt;=date_départ)*(jours_fériés&lt;=date_fin)*
(JOURSEM(jours_fériés)&lt;&gt;1))</t>
        </r>
      </text>
    </comment>
  </commentList>
</comments>
</file>

<file path=xl/sharedStrings.xml><?xml version="1.0" encoding="utf-8"?>
<sst xmlns="http://schemas.openxmlformats.org/spreadsheetml/2006/main" count="551" uniqueCount="137">
  <si>
    <t>Gestion des absences</t>
  </si>
  <si>
    <t>Date</t>
  </si>
  <si>
    <t>code</t>
  </si>
  <si>
    <t>Key</t>
  </si>
  <si>
    <t>déb.</t>
  </si>
  <si>
    <t>fin</t>
  </si>
  <si>
    <t>Gestion des Absences</t>
  </si>
  <si>
    <t>N°</t>
  </si>
  <si>
    <t>Droit vac.</t>
  </si>
  <si>
    <t>Nb j. pris</t>
  </si>
  <si>
    <t>Solde vacances</t>
  </si>
  <si>
    <t>Autres absences</t>
  </si>
  <si>
    <t>week n°</t>
  </si>
  <si>
    <t>date</t>
  </si>
  <si>
    <t>l</t>
  </si>
  <si>
    <t>Nouvel-an</t>
  </si>
  <si>
    <t>m</t>
  </si>
  <si>
    <t>j</t>
  </si>
  <si>
    <t>v</t>
  </si>
  <si>
    <t>Ascension</t>
  </si>
  <si>
    <t>s</t>
  </si>
  <si>
    <t>Lundi de Pentecôte</t>
  </si>
  <si>
    <t>d</t>
  </si>
  <si>
    <t>Fête National</t>
  </si>
  <si>
    <t>Noël</t>
  </si>
  <si>
    <t>demi-jour</t>
  </si>
  <si>
    <t>Jour</t>
  </si>
  <si>
    <t>Salarié</t>
  </si>
  <si>
    <t>Type d'absence</t>
  </si>
  <si>
    <t>Catégorie d'absence</t>
  </si>
  <si>
    <t>Exécution_du_contrat_de_travail</t>
  </si>
  <si>
    <t>Santé_et_vie_familiale</t>
  </si>
  <si>
    <t>Formation</t>
  </si>
  <si>
    <t>Convenances_personnelles</t>
  </si>
  <si>
    <t>Activités_de_représentation_du_personnel</t>
  </si>
  <si>
    <t>Vie_politique_activités_judiciaires_ou_d_intérêt_général_et_civiles</t>
  </si>
  <si>
    <t>Autres</t>
  </si>
  <si>
    <t>Congés payés</t>
  </si>
  <si>
    <t>Accident de travail</t>
  </si>
  <si>
    <t>Création d’entreprise, congé sabbatique, congé sans solde</t>
  </si>
  <si>
    <t>Comité d’entreprise</t>
  </si>
  <si>
    <t>Mandat parlementaire, conseil municipal/général/régional, conseiller prud’homal, sapeur-pompier volontaire…</t>
  </si>
  <si>
    <t>Absence autorisée payées</t>
  </si>
  <si>
    <t>Jour de repos mobil</t>
  </si>
  <si>
    <t>Accident de trajet</t>
  </si>
  <si>
    <t>CHSCT</t>
  </si>
  <si>
    <t>Absence autorisée non payée</t>
  </si>
  <si>
    <t>Grève</t>
  </si>
  <si>
    <t>Maladie courte</t>
  </si>
  <si>
    <t>Délégué du personnel</t>
  </si>
  <si>
    <t>Absence non autorisée</t>
  </si>
  <si>
    <t>Recherche d’emploi</t>
  </si>
  <si>
    <t>Grossesse pathologique</t>
  </si>
  <si>
    <t>Délégation</t>
  </si>
  <si>
    <t>Chômage partiel</t>
  </si>
  <si>
    <t>Maternité</t>
  </si>
  <si>
    <t>Mise à pied</t>
  </si>
  <si>
    <t>Maladie longue</t>
  </si>
  <si>
    <t>Maladie professionnelle</t>
  </si>
  <si>
    <t>Congé paternité</t>
  </si>
  <si>
    <t>Enfant malade</t>
  </si>
  <si>
    <t>Evènements familiaux (congés spéciaux)</t>
  </si>
  <si>
    <t>CODE</t>
  </si>
  <si>
    <t>Motif de l’absence</t>
  </si>
  <si>
    <t>Les absences et congés liés à l’exécution du contrat de travail</t>
  </si>
  <si>
    <t>ZCP</t>
  </si>
  <si>
    <t>ZRJ</t>
  </si>
  <si>
    <t>ZNG</t>
  </si>
  <si>
    <t>ZRE</t>
  </si>
  <si>
    <t>Les absences et congés liés à la santé et à la vie familiale</t>
  </si>
  <si>
    <t>ZAT</t>
  </si>
  <si>
    <t>ZTJ</t>
  </si>
  <si>
    <t>ZMA</t>
  </si>
  <si>
    <t>ZMP</t>
  </si>
  <si>
    <t>ZMT</t>
  </si>
  <si>
    <t>ZLM</t>
  </si>
  <si>
    <t>ZPM</t>
  </si>
  <si>
    <t>ZPA</t>
  </si>
  <si>
    <t>ZAE</t>
  </si>
  <si>
    <t>ZAV</t>
  </si>
  <si>
    <t>Les congés liés à la formation</t>
  </si>
  <si>
    <t>ZFO</t>
  </si>
  <si>
    <t>Les congés pour convenances personnelles</t>
  </si>
  <si>
    <t>Les congés ou absences liés à des activités de représentation du personnel</t>
  </si>
  <si>
    <t>ZDE</t>
  </si>
  <si>
    <t>ZDH</t>
  </si>
  <si>
    <t>ZDP</t>
  </si>
  <si>
    <t>ZDL</t>
  </si>
  <si>
    <t>Les congés et absences liés à la vie politique, aux activités judiciaires et activités d’intérêt général et civiles</t>
  </si>
  <si>
    <t>Les congés ou absences autres</t>
  </si>
  <si>
    <t>ZAA</t>
  </si>
  <si>
    <t>ZNP</t>
  </si>
  <si>
    <t>ZNN</t>
  </si>
  <si>
    <t>ZAC</t>
  </si>
  <si>
    <t>ZNM</t>
  </si>
  <si>
    <t>L. de Pâque</t>
  </si>
  <si>
    <t>F. du travail</t>
  </si>
  <si>
    <t>Assomption</t>
  </si>
  <si>
    <t>Toussaint</t>
  </si>
  <si>
    <t>Armistice</t>
  </si>
  <si>
    <t>Jours fériés</t>
  </si>
  <si>
    <t>Structure :</t>
  </si>
  <si>
    <t>Motif absence</t>
  </si>
  <si>
    <t>En jours ouvrés</t>
  </si>
  <si>
    <t>Dimanche de Pâque</t>
  </si>
  <si>
    <t>Pentecôte</t>
  </si>
  <si>
    <t>Création d’entreprise, congé sabbatique, congé sans solde, congé parental, CIF</t>
  </si>
  <si>
    <t>CIF</t>
  </si>
  <si>
    <t>Congé parental</t>
  </si>
  <si>
    <t>Ajouter TPT</t>
  </si>
  <si>
    <t>macro pour tri automatique (liste sal + tableau abs? - TRI PAR NOMS / TRI PAR MOTIF D'ABS°) + pr ajouter une ligne ac les formule)</t>
  </si>
  <si>
    <t>cp jusqu’à S06 ok</t>
  </si>
  <si>
    <t>nb j</t>
  </si>
  <si>
    <t>avoir poss de + d'un ans pour les boutons de défilement N, N-1, N+1</t>
  </si>
  <si>
    <t>revoir les abs débutant le 01/06</t>
  </si>
  <si>
    <t>Jours ouvrables</t>
  </si>
  <si>
    <r>
      <t>Date début</t>
    </r>
    <r>
      <rPr>
        <b/>
        <sz val="14"/>
        <color indexed="8"/>
        <rFont val="Calibri"/>
        <family val="2"/>
      </rPr>
      <t>*</t>
    </r>
  </si>
  <si>
    <r>
      <t>Date fin</t>
    </r>
    <r>
      <rPr>
        <b/>
        <sz val="14"/>
        <color indexed="8"/>
        <rFont val="Calibri"/>
        <family val="2"/>
      </rPr>
      <t>*</t>
    </r>
  </si>
  <si>
    <t>Nb de jours ouvrables</t>
  </si>
  <si>
    <t>Année N</t>
  </si>
  <si>
    <t>Année N+1</t>
  </si>
  <si>
    <t>Année N+2</t>
  </si>
  <si>
    <t>Jour de l'an</t>
  </si>
  <si>
    <t>Lundi de Pâques</t>
  </si>
  <si>
    <t>Fête du Travail</t>
  </si>
  <si>
    <t>08 mai</t>
  </si>
  <si>
    <t>Jeudi de l'Ascension</t>
  </si>
  <si>
    <t>Fête Nationale</t>
  </si>
  <si>
    <t>La Toussaint</t>
  </si>
  <si>
    <t>* champs à remplir</t>
  </si>
  <si>
    <t>jour fériés 
changeants</t>
  </si>
  <si>
    <t>= 1 jour ouvrable 
dans le calcul</t>
  </si>
  <si>
    <t>refaire la formule pour la baser sur les jf automatique</t>
  </si>
  <si>
    <t>Total des sommes filtrées</t>
  </si>
  <si>
    <t>Ma S07 ok/ AT s06 ok + zlm, zav,zpm, zjt</t>
  </si>
  <si>
    <t>du 01/01/17 au 31/12/19</t>
  </si>
  <si>
    <t xml:space="preserve">faire pour 2017-2018-2019? </t>
  </si>
</sst>
</file>

<file path=xl/styles.xml><?xml version="1.0" encoding="utf-8"?>
<styleSheet xmlns="http://schemas.openxmlformats.org/spreadsheetml/2006/main">
  <numFmts count="15">
    <numFmt numFmtId="164" formatCode="yyyy"/>
    <numFmt numFmtId="165" formatCode="mmmm"/>
    <numFmt numFmtId="166" formatCode="dd"/>
    <numFmt numFmtId="167" formatCode="ddd\ dd\ mmm"/>
    <numFmt numFmtId="168" formatCode="dd/mm"/>
    <numFmt numFmtId="169" formatCode="dddd&quot;, &quot;mmmm\ dd&quot;, &quot;yyyy"/>
    <numFmt numFmtId="170" formatCode="dd/mm/yy;@"/>
    <numFmt numFmtId="171" formatCode="dddd"/>
    <numFmt numFmtId="172" formatCode="\ #,##0.00\ ;&quot; -&quot;#,##0.00\ ;&quot; -&quot;#\ ;@\ "/>
    <numFmt numFmtId="173" formatCode="\ #,##0\ ;&quot; -&quot;#,##0\ ;&quot; -&quot;#\ ;@\ "/>
    <numFmt numFmtId="174" formatCode="ddd"/>
    <numFmt numFmtId="175" formatCode="[$-F800]dddd\,\ mmmm\ dd\,\ yyyy"/>
    <numFmt numFmtId="176" formatCode="[$-40C]General"/>
    <numFmt numFmtId="177" formatCode="ddd&quot; &quot;dd/mm/yy"/>
    <numFmt numFmtId="179" formatCode=";;;"/>
  </numFmts>
  <fonts count="47">
    <font>
      <sz val="10"/>
      <name val="Arial"/>
      <family val="2"/>
    </font>
    <font>
      <sz val="10"/>
      <name val="Trebuchet MS"/>
      <family val="2"/>
    </font>
    <font>
      <sz val="11"/>
      <name val="Trebuchet MS"/>
      <family val="2"/>
    </font>
    <font>
      <sz val="11"/>
      <color indexed="18"/>
      <name val="Trebuchet MS"/>
      <family val="2"/>
    </font>
    <font>
      <sz val="8"/>
      <name val="Trebuchet MS"/>
      <family val="2"/>
    </font>
    <font>
      <sz val="8"/>
      <color indexed="62"/>
      <name val="Trebuchet MS"/>
      <family val="2"/>
    </font>
    <font>
      <b/>
      <sz val="14"/>
      <color indexed="18"/>
      <name val="Trebuchet MS"/>
      <family val="2"/>
    </font>
    <font>
      <i/>
      <sz val="10"/>
      <name val="Trebuchet MS"/>
      <family val="2"/>
    </font>
    <font>
      <sz val="16"/>
      <name val="Trebuchet MS"/>
      <family val="2"/>
    </font>
    <font>
      <b/>
      <sz val="18"/>
      <color indexed="10"/>
      <name val="Trebuchet MS"/>
      <family val="2"/>
    </font>
    <font>
      <b/>
      <sz val="8"/>
      <name val="Trebuchet MS"/>
      <family val="2"/>
    </font>
    <font>
      <b/>
      <sz val="10"/>
      <color indexed="18"/>
      <name val="Trebuchet MS"/>
      <family val="2"/>
    </font>
    <font>
      <b/>
      <sz val="12"/>
      <color indexed="18"/>
      <name val="Trebuchet MS"/>
      <family val="2"/>
    </font>
    <font>
      <b/>
      <sz val="12"/>
      <name val="Trebuchet MS"/>
      <family val="2"/>
    </font>
    <font>
      <b/>
      <sz val="11"/>
      <color indexed="8"/>
      <name val="Trebuchet MS"/>
      <family val="2"/>
    </font>
    <font>
      <b/>
      <sz val="20"/>
      <color indexed="9"/>
      <name val="Trebuchet MS"/>
      <family val="2"/>
    </font>
    <font>
      <b/>
      <sz val="9"/>
      <color indexed="9"/>
      <name val="Trebuchet MS"/>
      <family val="2"/>
    </font>
    <font>
      <sz val="8"/>
      <color indexed="9"/>
      <name val="Trebuchet MS"/>
      <family val="2"/>
    </font>
    <font>
      <b/>
      <sz val="11"/>
      <name val="Trebuchet MS"/>
      <family val="2"/>
    </font>
    <font>
      <b/>
      <sz val="11"/>
      <color indexed="18"/>
      <name val="Trebuchet MS"/>
      <family val="2"/>
    </font>
    <font>
      <sz val="12"/>
      <name val="Trebuchet MS"/>
      <family val="2"/>
    </font>
    <font>
      <b/>
      <sz val="18"/>
      <name val="Trebuchet MS"/>
      <family val="2"/>
    </font>
    <font>
      <b/>
      <sz val="16"/>
      <color indexed="18"/>
      <name val="Trebuchet MS"/>
      <family val="2"/>
    </font>
    <font>
      <b/>
      <sz val="12"/>
      <color indexed="9"/>
      <name val="Trebuchet MS"/>
      <family val="2"/>
    </font>
    <font>
      <sz val="14"/>
      <name val="Trebuchet MS"/>
      <family val="2"/>
    </font>
    <font>
      <b/>
      <sz val="14"/>
      <name val="Trebuchet MS"/>
      <family val="2"/>
    </font>
    <font>
      <b/>
      <sz val="10"/>
      <name val="Trebuchet MS"/>
      <family val="2"/>
    </font>
    <font>
      <sz val="10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b/>
      <i/>
      <sz val="12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name val="Calibri"/>
      <family val="2"/>
      <scheme val="minor"/>
    </font>
    <font>
      <sz val="11"/>
      <color rgb="FF00000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indexed="8"/>
      <name val="Calibri"/>
      <family val="2"/>
    </font>
    <font>
      <i/>
      <sz val="11"/>
      <color theme="1"/>
      <name val="Calibri"/>
      <family val="2"/>
      <scheme val="minor"/>
    </font>
    <font>
      <b/>
      <sz val="10"/>
      <color rgb="FFFF0000"/>
      <name val="Arial"/>
      <family val="2"/>
    </font>
    <font>
      <b/>
      <sz val="11"/>
      <color indexed="9"/>
      <name val="Trebuchet MS"/>
      <family val="2"/>
    </font>
    <font>
      <b/>
      <sz val="10"/>
      <color indexed="9"/>
      <name val="Trebuchet MS"/>
      <family val="2"/>
    </font>
    <font>
      <b/>
      <sz val="20"/>
      <name val="Trebuchet MS"/>
      <family val="2"/>
    </font>
  </fonts>
  <fills count="17">
    <fill>
      <patternFill patternType="none"/>
    </fill>
    <fill>
      <patternFill patternType="gray125"/>
    </fill>
    <fill>
      <patternFill patternType="solid">
        <fgColor indexed="26"/>
        <bgColor indexed="31"/>
      </patternFill>
    </fill>
    <fill>
      <patternFill patternType="solid">
        <fgColor indexed="18"/>
        <bgColor indexed="32"/>
      </patternFill>
    </fill>
    <fill>
      <patternFill patternType="solid">
        <fgColor indexed="62"/>
        <bgColor indexed="56"/>
      </patternFill>
    </fill>
    <fill>
      <patternFill patternType="solid">
        <fgColor indexed="8"/>
        <bgColor indexed="58"/>
      </patternFill>
    </fill>
    <fill>
      <patternFill patternType="solid">
        <fgColor indexed="44"/>
        <bgColor indexed="22"/>
      </patternFill>
    </fill>
    <fill>
      <patternFill patternType="solid">
        <fgColor indexed="31"/>
        <bgColor indexed="26"/>
      </patternFill>
    </fill>
    <fill>
      <patternFill patternType="solid">
        <fgColor rgb="FF9CC2E5"/>
        <bgColor rgb="FF9CC2E5"/>
      </patternFill>
    </fill>
    <fill>
      <patternFill patternType="solid">
        <fgColor rgb="FFDEEAF6"/>
        <bgColor rgb="FFDEEAF6"/>
      </patternFill>
    </fill>
    <fill>
      <patternFill patternType="solid">
        <fgColor rgb="FFFFFF00"/>
        <bgColor indexed="31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3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</fills>
  <borders count="41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hair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hair">
        <color indexed="8"/>
      </bottom>
      <diagonal/>
    </border>
    <border>
      <left style="medium">
        <color indexed="8"/>
      </left>
      <right/>
      <top style="thin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hair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medium">
        <color indexed="8"/>
      </right>
      <top/>
      <bottom style="hair">
        <color indexed="8"/>
      </bottom>
      <diagonal/>
    </border>
    <border>
      <left style="medium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9" tint="-0.24997711111789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/>
      <diagonal/>
    </border>
  </borders>
  <cellStyleXfs count="3">
    <xf numFmtId="0" fontId="0" fillId="0" borderId="0"/>
    <xf numFmtId="176" fontId="30" fillId="0" borderId="0" applyBorder="0" applyProtection="0"/>
    <xf numFmtId="172" fontId="27" fillId="0" borderId="0" applyFill="0" applyBorder="0" applyAlignment="0" applyProtection="0"/>
  </cellStyleXfs>
  <cellXfs count="215">
    <xf numFmtId="0" fontId="0" fillId="0" borderId="0" xfId="0"/>
    <xf numFmtId="14" fontId="1" fillId="0" borderId="0" xfId="0" applyNumberFormat="1" applyFont="1" applyProtection="1"/>
    <xf numFmtId="0" fontId="2" fillId="0" borderId="0" xfId="0" applyFont="1" applyProtection="1">
      <protection locked="0"/>
    </xf>
    <xf numFmtId="14" fontId="2" fillId="0" borderId="0" xfId="0" applyNumberFormat="1" applyFont="1" applyProtection="1">
      <protection locked="0"/>
    </xf>
    <xf numFmtId="14" fontId="2" fillId="0" borderId="0" xfId="0" applyNumberFormat="1" applyFont="1" applyProtection="1"/>
    <xf numFmtId="0" fontId="3" fillId="0" borderId="0" xfId="0" applyFont="1" applyProtection="1"/>
    <xf numFmtId="0" fontId="4" fillId="0" borderId="0" xfId="0" applyFont="1" applyProtection="1"/>
    <xf numFmtId="0" fontId="1" fillId="0" borderId="0" xfId="0" applyFont="1" applyProtection="1"/>
    <xf numFmtId="0" fontId="4" fillId="0" borderId="0" xfId="0" applyFont="1" applyFill="1" applyBorder="1" applyAlignment="1" applyProtection="1">
      <alignment vertical="top"/>
      <protection hidden="1"/>
    </xf>
    <xf numFmtId="165" fontId="9" fillId="0" borderId="0" xfId="0" applyNumberFormat="1" applyFont="1" applyFill="1" applyBorder="1" applyAlignment="1" applyProtection="1">
      <alignment vertical="center"/>
      <protection locked="0"/>
    </xf>
    <xf numFmtId="164" fontId="10" fillId="0" borderId="0" xfId="0" applyNumberFormat="1" applyFont="1" applyFill="1" applyBorder="1" applyAlignment="1" applyProtection="1">
      <alignment vertical="center"/>
      <protection locked="0"/>
    </xf>
    <xf numFmtId="0" fontId="4" fillId="0" borderId="0" xfId="0" applyFont="1" applyFill="1" applyBorder="1" applyAlignment="1" applyProtection="1">
      <alignment vertical="center"/>
      <protection locked="0"/>
    </xf>
    <xf numFmtId="166" fontId="10" fillId="0" borderId="0" xfId="0" applyNumberFormat="1" applyFont="1" applyFill="1" applyBorder="1" applyAlignment="1" applyProtection="1">
      <alignment vertical="center"/>
      <protection locked="0"/>
    </xf>
    <xf numFmtId="0" fontId="10" fillId="0" borderId="0" xfId="0" applyFont="1" applyFill="1" applyBorder="1" applyAlignment="1" applyProtection="1">
      <alignment vertical="center"/>
      <protection locked="0"/>
    </xf>
    <xf numFmtId="0" fontId="10" fillId="0" borderId="0" xfId="0" applyNumberFormat="1" applyFont="1" applyFill="1" applyBorder="1" applyAlignment="1" applyProtection="1">
      <alignment vertical="center"/>
      <protection locked="0"/>
    </xf>
    <xf numFmtId="0" fontId="4" fillId="0" borderId="0" xfId="0" applyFont="1" applyFill="1" applyBorder="1" applyAlignment="1" applyProtection="1">
      <alignment vertical="center"/>
      <protection hidden="1"/>
    </xf>
    <xf numFmtId="0" fontId="4" fillId="0" borderId="0" xfId="0" applyFont="1" applyFill="1" applyBorder="1" applyAlignment="1" applyProtection="1">
      <alignment vertical="top" wrapText="1"/>
      <protection hidden="1"/>
    </xf>
    <xf numFmtId="0" fontId="1" fillId="0" borderId="0" xfId="0" applyFont="1" applyBorder="1" applyAlignment="1" applyProtection="1">
      <alignment vertical="center"/>
    </xf>
    <xf numFmtId="14" fontId="12" fillId="2" borderId="1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vertical="center"/>
    </xf>
    <xf numFmtId="14" fontId="12" fillId="2" borderId="2" xfId="0" applyNumberFormat="1" applyFont="1" applyFill="1" applyBorder="1" applyAlignment="1" applyProtection="1">
      <alignment horizontal="left" vertical="center"/>
    </xf>
    <xf numFmtId="0" fontId="16" fillId="3" borderId="3" xfId="0" applyFont="1" applyFill="1" applyBorder="1" applyAlignment="1" applyProtection="1">
      <alignment vertical="center"/>
    </xf>
    <xf numFmtId="0" fontId="16" fillId="3" borderId="3" xfId="0" applyFont="1" applyFill="1" applyBorder="1" applyAlignment="1" applyProtection="1">
      <alignment horizontal="left" vertical="center"/>
    </xf>
    <xf numFmtId="14" fontId="16" fillId="3" borderId="3" xfId="0" applyNumberFormat="1" applyFont="1" applyFill="1" applyBorder="1" applyAlignment="1" applyProtection="1">
      <alignment horizontal="left" vertical="center"/>
    </xf>
    <xf numFmtId="167" fontId="17" fillId="4" borderId="3" xfId="0" applyNumberFormat="1" applyFont="1" applyFill="1" applyBorder="1" applyAlignment="1" applyProtection="1">
      <alignment horizontal="center" vertical="center"/>
      <protection hidden="1"/>
    </xf>
    <xf numFmtId="168" fontId="1" fillId="0" borderId="4" xfId="0" applyNumberFormat="1" applyFont="1" applyFill="1" applyBorder="1" applyAlignment="1" applyProtection="1">
      <alignment horizontal="left" vertical="center"/>
      <protection hidden="1"/>
    </xf>
    <xf numFmtId="49" fontId="18" fillId="0" borderId="5" xfId="0" applyNumberFormat="1" applyFont="1" applyFill="1" applyBorder="1" applyAlignment="1" applyProtection="1">
      <alignment horizontal="left" vertical="center"/>
      <protection locked="0"/>
    </xf>
    <xf numFmtId="49" fontId="2" fillId="0" borderId="6" xfId="0" applyNumberFormat="1" applyFont="1" applyFill="1" applyBorder="1" applyAlignment="1" applyProtection="1">
      <alignment horizontal="left" vertical="center"/>
      <protection locked="0"/>
    </xf>
    <xf numFmtId="168" fontId="2" fillId="0" borderId="7" xfId="0" applyNumberFormat="1" applyFont="1" applyFill="1" applyBorder="1" applyAlignment="1" applyProtection="1">
      <alignment horizontal="left" vertical="center"/>
      <protection locked="0"/>
    </xf>
    <xf numFmtId="168" fontId="2" fillId="0" borderId="8" xfId="0" applyNumberFormat="1" applyFont="1" applyFill="1" applyBorder="1" applyAlignment="1" applyProtection="1">
      <alignment horizontal="left" vertical="center"/>
      <protection locked="0"/>
    </xf>
    <xf numFmtId="0" fontId="4" fillId="0" borderId="10" xfId="0" applyFont="1" applyFill="1" applyBorder="1" applyAlignment="1" applyProtection="1">
      <alignment horizontal="center"/>
      <protection hidden="1"/>
    </xf>
    <xf numFmtId="49" fontId="18" fillId="0" borderId="11" xfId="0" applyNumberFormat="1" applyFont="1" applyFill="1" applyBorder="1" applyAlignment="1" applyProtection="1">
      <alignment horizontal="left" vertical="center"/>
      <protection locked="0"/>
    </xf>
    <xf numFmtId="49" fontId="2" fillId="0" borderId="12" xfId="0" applyNumberFormat="1" applyFont="1" applyFill="1" applyBorder="1" applyAlignment="1" applyProtection="1">
      <alignment horizontal="left" vertical="center"/>
      <protection locked="0"/>
    </xf>
    <xf numFmtId="168" fontId="2" fillId="0" borderId="13" xfId="0" applyNumberFormat="1" applyFont="1" applyFill="1" applyBorder="1" applyAlignment="1" applyProtection="1">
      <alignment horizontal="left" vertical="center"/>
      <protection locked="0"/>
    </xf>
    <xf numFmtId="168" fontId="2" fillId="0" borderId="14" xfId="0" applyNumberFormat="1" applyFont="1" applyFill="1" applyBorder="1" applyAlignment="1" applyProtection="1">
      <alignment horizontal="left" vertical="center"/>
      <protection locked="0"/>
    </xf>
    <xf numFmtId="0" fontId="20" fillId="0" borderId="0" xfId="0" applyFont="1" applyBorder="1" applyProtection="1">
      <protection hidden="1"/>
    </xf>
    <xf numFmtId="0" fontId="20" fillId="0" borderId="0" xfId="0" applyFont="1" applyBorder="1" applyAlignment="1" applyProtection="1">
      <alignment horizontal="center"/>
      <protection hidden="1"/>
    </xf>
    <xf numFmtId="0" fontId="7" fillId="0" borderId="0" xfId="0" applyFont="1" applyBorder="1" applyAlignment="1" applyProtection="1">
      <alignment horizontal="left"/>
      <protection hidden="1"/>
    </xf>
    <xf numFmtId="0" fontId="8" fillId="0" borderId="0" xfId="0" applyFont="1" applyBorder="1" applyProtection="1">
      <protection locked="0"/>
    </xf>
    <xf numFmtId="164" fontId="22" fillId="2" borderId="0" xfId="0" applyNumberFormat="1" applyFont="1" applyFill="1" applyBorder="1" applyAlignment="1" applyProtection="1">
      <alignment horizontal="center"/>
      <protection hidden="1"/>
    </xf>
    <xf numFmtId="0" fontId="8" fillId="0" borderId="0" xfId="0" applyFont="1" applyFill="1" applyBorder="1" applyAlignment="1" applyProtection="1">
      <alignment horizontal="center"/>
      <protection locked="0"/>
    </xf>
    <xf numFmtId="0" fontId="8" fillId="0" borderId="0" xfId="0" applyFont="1" applyFill="1" applyBorder="1" applyProtection="1">
      <protection locked="0"/>
    </xf>
    <xf numFmtId="0" fontId="20" fillId="0" borderId="0" xfId="0" applyFont="1" applyFill="1" applyBorder="1" applyAlignment="1" applyProtection="1">
      <alignment horizontal="center"/>
      <protection hidden="1"/>
    </xf>
    <xf numFmtId="0" fontId="18" fillId="0" borderId="0" xfId="0" applyFont="1" applyBorder="1" applyAlignment="1" applyProtection="1">
      <alignment vertical="center"/>
      <protection hidden="1"/>
    </xf>
    <xf numFmtId="0" fontId="19" fillId="2" borderId="9" xfId="0" applyFont="1" applyFill="1" applyBorder="1" applyAlignment="1" applyProtection="1">
      <alignment vertical="center"/>
      <protection hidden="1"/>
    </xf>
    <xf numFmtId="0" fontId="19" fillId="2" borderId="9" xfId="0" applyFont="1" applyFill="1" applyBorder="1" applyAlignment="1" applyProtection="1">
      <alignment horizontal="center" vertical="center"/>
      <protection hidden="1"/>
    </xf>
    <xf numFmtId="0" fontId="19" fillId="2" borderId="9" xfId="0" applyFont="1" applyFill="1" applyBorder="1" applyAlignment="1" applyProtection="1">
      <alignment horizontal="left" vertical="center" wrapText="1"/>
      <protection hidden="1"/>
    </xf>
    <xf numFmtId="0" fontId="18" fillId="0" borderId="0" xfId="0" applyFont="1" applyFill="1" applyBorder="1" applyAlignment="1" applyProtection="1">
      <alignment vertical="center"/>
      <protection hidden="1"/>
    </xf>
    <xf numFmtId="0" fontId="20" fillId="0" borderId="9" xfId="0" applyFont="1" applyBorder="1" applyProtection="1">
      <protection hidden="1"/>
    </xf>
    <xf numFmtId="0" fontId="20" fillId="0" borderId="9" xfId="0" applyFont="1" applyBorder="1" applyAlignment="1" applyProtection="1">
      <alignment horizontal="center"/>
      <protection hidden="1"/>
    </xf>
    <xf numFmtId="0" fontId="20" fillId="2" borderId="9" xfId="0" applyFont="1" applyFill="1" applyBorder="1" applyAlignment="1" applyProtection="1">
      <alignment horizontal="center"/>
      <protection hidden="1"/>
    </xf>
    <xf numFmtId="0" fontId="23" fillId="5" borderId="9" xfId="0" applyFont="1" applyFill="1" applyBorder="1" applyAlignment="1" applyProtection="1">
      <alignment horizontal="center"/>
      <protection hidden="1"/>
    </xf>
    <xf numFmtId="0" fontId="20" fillId="0" borderId="0" xfId="0" applyFont="1" applyFill="1" applyBorder="1" applyAlignment="1" applyProtection="1">
      <protection hidden="1"/>
    </xf>
    <xf numFmtId="0" fontId="20" fillId="0" borderId="0" xfId="0" applyFont="1" applyFill="1" applyBorder="1" applyProtection="1">
      <protection hidden="1"/>
    </xf>
    <xf numFmtId="0" fontId="13" fillId="0" borderId="9" xfId="0" applyFont="1" applyBorder="1" applyAlignment="1" applyProtection="1">
      <alignment horizontal="center"/>
      <protection locked="0"/>
    </xf>
    <xf numFmtId="0" fontId="13" fillId="2" borderId="9" xfId="0" applyFont="1" applyFill="1" applyBorder="1" applyAlignment="1" applyProtection="1">
      <alignment horizontal="center"/>
      <protection hidden="1"/>
    </xf>
    <xf numFmtId="0" fontId="20" fillId="0" borderId="0" xfId="0" applyFont="1" applyFill="1" applyBorder="1" applyAlignment="1" applyProtection="1">
      <alignment vertical="center"/>
      <protection hidden="1"/>
    </xf>
    <xf numFmtId="0" fontId="1" fillId="0" borderId="0" xfId="0" applyFont="1" applyAlignment="1" applyProtection="1">
      <alignment horizontal="left"/>
      <protection hidden="1"/>
    </xf>
    <xf numFmtId="169" fontId="1" fillId="0" borderId="0" xfId="0" applyNumberFormat="1" applyFont="1" applyAlignment="1" applyProtection="1">
      <alignment horizontal="left"/>
      <protection hidden="1"/>
    </xf>
    <xf numFmtId="0" fontId="1" fillId="0" borderId="0" xfId="0" applyFont="1" applyAlignment="1" applyProtection="1">
      <alignment horizontal="center"/>
      <protection hidden="1"/>
    </xf>
    <xf numFmtId="14" fontId="1" fillId="0" borderId="0" xfId="0" applyNumberFormat="1" applyFont="1" applyAlignment="1" applyProtection="1">
      <alignment horizontal="left"/>
      <protection hidden="1"/>
    </xf>
    <xf numFmtId="0" fontId="24" fillId="0" borderId="0" xfId="0" applyFont="1" applyAlignment="1" applyProtection="1">
      <alignment horizontal="left"/>
      <protection hidden="1"/>
    </xf>
    <xf numFmtId="0" fontId="24" fillId="0" borderId="0" xfId="0" applyFont="1" applyFill="1" applyBorder="1" applyAlignment="1" applyProtection="1">
      <alignment horizontal="left"/>
      <protection hidden="1"/>
    </xf>
    <xf numFmtId="0" fontId="24" fillId="0" borderId="0" xfId="0" applyFont="1" applyFill="1" applyAlignment="1" applyProtection="1">
      <alignment horizontal="center"/>
      <protection hidden="1"/>
    </xf>
    <xf numFmtId="0" fontId="25" fillId="0" borderId="0" xfId="0" applyFont="1" applyAlignment="1" applyProtection="1">
      <alignment horizontal="left"/>
      <protection hidden="1"/>
    </xf>
    <xf numFmtId="0" fontId="1" fillId="0" borderId="0" xfId="0" applyFont="1" applyAlignment="1" applyProtection="1">
      <alignment vertical="center"/>
      <protection hidden="1"/>
    </xf>
    <xf numFmtId="173" fontId="1" fillId="0" borderId="0" xfId="2" applyNumberFormat="1" applyFont="1" applyFill="1" applyBorder="1" applyAlignment="1" applyProtection="1">
      <alignment horizontal="left"/>
      <protection hidden="1"/>
    </xf>
    <xf numFmtId="174" fontId="1" fillId="0" borderId="0" xfId="0" applyNumberFormat="1" applyFont="1" applyAlignment="1" applyProtection="1">
      <alignment horizontal="left"/>
      <protection hidden="1"/>
    </xf>
    <xf numFmtId="0" fontId="13" fillId="0" borderId="0" xfId="0" applyFont="1" applyFill="1" applyBorder="1" applyAlignment="1" applyProtection="1">
      <protection hidden="1"/>
    </xf>
    <xf numFmtId="14" fontId="11" fillId="2" borderId="15" xfId="0" applyNumberFormat="1" applyFont="1" applyFill="1" applyBorder="1" applyAlignment="1" applyProtection="1">
      <alignment horizontal="center" vertical="center"/>
    </xf>
    <xf numFmtId="0" fontId="12" fillId="6" borderId="16" xfId="0" applyFont="1" applyFill="1" applyBorder="1" applyAlignment="1" applyProtection="1">
      <alignment vertical="center"/>
      <protection locked="0"/>
    </xf>
    <xf numFmtId="0" fontId="8" fillId="0" borderId="0" xfId="0" applyFont="1" applyBorder="1" applyAlignment="1" applyProtection="1">
      <alignment vertical="center"/>
      <protection hidden="1"/>
    </xf>
    <xf numFmtId="0" fontId="8" fillId="0" borderId="0" xfId="0" applyFont="1" applyBorder="1" applyAlignment="1" applyProtection="1">
      <alignment vertical="center"/>
      <protection locked="0"/>
    </xf>
    <xf numFmtId="175" fontId="25" fillId="6" borderId="2" xfId="0" applyNumberFormat="1" applyFont="1" applyFill="1" applyBorder="1" applyAlignment="1" applyProtection="1">
      <alignment horizontal="left"/>
      <protection locked="0"/>
    </xf>
    <xf numFmtId="169" fontId="26" fillId="0" borderId="3" xfId="0" applyNumberFormat="1" applyFont="1" applyBorder="1" applyAlignment="1" applyProtection="1">
      <alignment vertical="center"/>
      <protection hidden="1"/>
    </xf>
    <xf numFmtId="175" fontId="1" fillId="2" borderId="17" xfId="0" applyNumberFormat="1" applyFont="1" applyFill="1" applyBorder="1" applyAlignment="1" applyProtection="1">
      <alignment horizontal="left"/>
      <protection hidden="1"/>
    </xf>
    <xf numFmtId="0" fontId="26" fillId="0" borderId="3" xfId="0" applyFont="1" applyBorder="1" applyAlignment="1" applyProtection="1">
      <alignment vertical="center"/>
      <protection hidden="1"/>
    </xf>
    <xf numFmtId="1" fontId="1" fillId="2" borderId="17" xfId="0" applyNumberFormat="1" applyFont="1" applyFill="1" applyBorder="1" applyAlignment="1" applyProtection="1">
      <alignment horizontal="left"/>
      <protection hidden="1"/>
    </xf>
    <xf numFmtId="170" fontId="1" fillId="2" borderId="17" xfId="0" applyNumberFormat="1" applyFont="1" applyFill="1" applyBorder="1" applyAlignment="1" applyProtection="1">
      <alignment horizontal="left"/>
      <protection hidden="1"/>
    </xf>
    <xf numFmtId="171" fontId="1" fillId="2" borderId="17" xfId="0" applyNumberFormat="1" applyFont="1" applyFill="1" applyBorder="1" applyAlignment="1" applyProtection="1">
      <alignment horizontal="center"/>
      <protection hidden="1"/>
    </xf>
    <xf numFmtId="49" fontId="18" fillId="0" borderId="18" xfId="0" applyNumberFormat="1" applyFont="1" applyFill="1" applyBorder="1" applyAlignment="1" applyProtection="1">
      <alignment horizontal="left" vertical="center"/>
      <protection locked="0"/>
    </xf>
    <xf numFmtId="49" fontId="18" fillId="0" borderId="4" xfId="0" applyNumberFormat="1" applyFont="1" applyFill="1" applyBorder="1" applyAlignment="1" applyProtection="1">
      <alignment horizontal="left" vertical="center"/>
      <protection locked="0"/>
    </xf>
    <xf numFmtId="176" fontId="30" fillId="0" borderId="22" xfId="1" applyFont="1" applyFill="1" applyBorder="1" applyAlignment="1"/>
    <xf numFmtId="176" fontId="31" fillId="0" borderId="22" xfId="1" applyFont="1" applyFill="1" applyBorder="1" applyAlignment="1"/>
    <xf numFmtId="176" fontId="31" fillId="0" borderId="22" xfId="1" applyFont="1" applyFill="1" applyBorder="1" applyAlignment="1">
      <alignment horizontal="left" vertical="center" wrapText="1"/>
    </xf>
    <xf numFmtId="176" fontId="30" fillId="0" borderId="0" xfId="1" applyFont="1" applyFill="1" applyAlignment="1"/>
    <xf numFmtId="176" fontId="32" fillId="8" borderId="22" xfId="1" applyFont="1" applyFill="1" applyBorder="1" applyAlignment="1">
      <alignment vertical="center"/>
    </xf>
    <xf numFmtId="176" fontId="33" fillId="9" borderId="22" xfId="1" applyFont="1" applyFill="1" applyBorder="1" applyAlignment="1">
      <alignment vertical="center" wrapText="1"/>
    </xf>
    <xf numFmtId="176" fontId="33" fillId="9" borderId="22" xfId="1" applyFont="1" applyFill="1" applyBorder="1" applyAlignment="1">
      <alignment vertical="center"/>
    </xf>
    <xf numFmtId="176" fontId="34" fillId="0" borderId="22" xfId="1" applyFont="1" applyFill="1" applyBorder="1" applyAlignment="1">
      <alignment vertical="center"/>
    </xf>
    <xf numFmtId="176" fontId="34" fillId="0" borderId="22" xfId="1" applyFont="1" applyFill="1" applyBorder="1" applyAlignment="1">
      <alignment vertical="center" wrapText="1"/>
    </xf>
    <xf numFmtId="176" fontId="34" fillId="0" borderId="0" xfId="1" applyFont="1" applyFill="1" applyAlignment="1">
      <alignment vertical="center"/>
    </xf>
    <xf numFmtId="176" fontId="32" fillId="8" borderId="22" xfId="1" applyFont="1" applyFill="1" applyBorder="1" applyAlignment="1">
      <alignment horizontal="center" vertical="center"/>
    </xf>
    <xf numFmtId="176" fontId="34" fillId="0" borderId="22" xfId="1" applyFont="1" applyFill="1" applyBorder="1" applyAlignment="1">
      <alignment horizontal="center" vertical="center"/>
    </xf>
    <xf numFmtId="0" fontId="35" fillId="0" borderId="0" xfId="0" applyFont="1" applyFill="1" applyBorder="1" applyProtection="1">
      <protection hidden="1"/>
    </xf>
    <xf numFmtId="176" fontId="34" fillId="0" borderId="0" xfId="1" applyFont="1" applyFill="1" applyAlignment="1"/>
    <xf numFmtId="177" fontId="36" fillId="0" borderId="22" xfId="0" applyNumberFormat="1" applyFont="1" applyFill="1" applyBorder="1"/>
    <xf numFmtId="0" fontId="36" fillId="0" borderId="22" xfId="0" applyFont="1" applyFill="1" applyBorder="1"/>
    <xf numFmtId="0" fontId="19" fillId="2" borderId="9" xfId="0" applyNumberFormat="1" applyFont="1" applyFill="1" applyBorder="1" applyAlignment="1" applyProtection="1">
      <alignment horizontal="center"/>
      <protection hidden="1"/>
    </xf>
    <xf numFmtId="14" fontId="16" fillId="3" borderId="2" xfId="0" applyNumberFormat="1" applyFont="1" applyFill="1" applyBorder="1" applyAlignment="1" applyProtection="1">
      <alignment horizontal="left" vertical="center"/>
    </xf>
    <xf numFmtId="167" fontId="17" fillId="4" borderId="19" xfId="0" applyNumberFormat="1" applyFont="1" applyFill="1" applyBorder="1" applyAlignment="1" applyProtection="1">
      <alignment horizontal="center" vertical="center"/>
      <protection hidden="1"/>
    </xf>
    <xf numFmtId="0" fontId="19" fillId="2" borderId="16" xfId="0" applyNumberFormat="1" applyFont="1" applyFill="1" applyBorder="1" applyAlignment="1" applyProtection="1">
      <alignment horizontal="center"/>
      <protection hidden="1"/>
    </xf>
    <xf numFmtId="176" fontId="34" fillId="0" borderId="23" xfId="1" applyFont="1" applyFill="1" applyBorder="1" applyAlignment="1">
      <alignment vertical="center"/>
    </xf>
    <xf numFmtId="176" fontId="34" fillId="0" borderId="24" xfId="1" applyFont="1" applyFill="1" applyBorder="1" applyAlignment="1">
      <alignment vertical="center"/>
    </xf>
    <xf numFmtId="176" fontId="33" fillId="9" borderId="25" xfId="1" applyFont="1" applyFill="1" applyBorder="1" applyAlignment="1">
      <alignment vertical="center"/>
    </xf>
    <xf numFmtId="176" fontId="34" fillId="0" borderId="17" xfId="1" applyFont="1" applyFill="1" applyBorder="1" applyAlignment="1">
      <alignment vertical="center"/>
    </xf>
    <xf numFmtId="176" fontId="34" fillId="0" borderId="17" xfId="1" applyFont="1" applyFill="1" applyBorder="1" applyAlignment="1">
      <alignment vertical="center" wrapText="1"/>
    </xf>
    <xf numFmtId="0" fontId="12" fillId="6" borderId="17" xfId="0" applyFont="1" applyFill="1" applyBorder="1" applyAlignment="1" applyProtection="1">
      <alignment vertical="center"/>
      <protection locked="0"/>
    </xf>
    <xf numFmtId="166" fontId="5" fillId="6" borderId="21" xfId="0" applyNumberFormat="1" applyFont="1" applyFill="1" applyBorder="1" applyAlignment="1" applyProtection="1">
      <alignment horizontal="center" vertical="center"/>
      <protection hidden="1"/>
    </xf>
    <xf numFmtId="166" fontId="5" fillId="6" borderId="16" xfId="0" applyNumberFormat="1" applyFont="1" applyFill="1" applyBorder="1" applyAlignment="1" applyProtection="1">
      <alignment horizontal="center" vertical="center"/>
      <protection hidden="1"/>
    </xf>
    <xf numFmtId="0" fontId="18" fillId="2" borderId="16" xfId="0" applyNumberFormat="1" applyFont="1" applyFill="1" applyBorder="1" applyAlignment="1" applyProtection="1">
      <alignment horizontal="center" vertical="center"/>
      <protection hidden="1"/>
    </xf>
    <xf numFmtId="0" fontId="19" fillId="10" borderId="9" xfId="0" applyNumberFormat="1" applyFont="1" applyFill="1" applyBorder="1" applyAlignment="1" applyProtection="1">
      <alignment horizontal="center"/>
      <protection hidden="1"/>
    </xf>
    <xf numFmtId="176" fontId="30" fillId="0" borderId="9" xfId="1" applyFont="1" applyFill="1" applyBorder="1" applyAlignment="1"/>
    <xf numFmtId="0" fontId="20" fillId="0" borderId="22" xfId="0" applyFont="1" applyFill="1" applyBorder="1" applyAlignment="1" applyProtection="1">
      <protection hidden="1"/>
    </xf>
    <xf numFmtId="176" fontId="30" fillId="11" borderId="22" xfId="1" applyFont="1" applyFill="1" applyBorder="1" applyAlignment="1"/>
    <xf numFmtId="0" fontId="6" fillId="2" borderId="9" xfId="0" applyFont="1" applyFill="1" applyBorder="1" applyAlignment="1" applyProtection="1">
      <alignment vertical="center"/>
      <protection hidden="1"/>
    </xf>
    <xf numFmtId="0" fontId="1" fillId="0" borderId="0" xfId="0" applyFont="1" applyFill="1" applyBorder="1" applyAlignment="1" applyProtection="1">
      <alignment horizontal="left"/>
      <protection hidden="1"/>
    </xf>
    <xf numFmtId="177" fontId="36" fillId="0" borderId="0" xfId="0" applyNumberFormat="1" applyFont="1" applyFill="1" applyBorder="1"/>
    <xf numFmtId="0" fontId="36" fillId="0" borderId="0" xfId="0" applyFont="1" applyFill="1" applyBorder="1"/>
    <xf numFmtId="177" fontId="36" fillId="12" borderId="22" xfId="0" applyNumberFormat="1" applyFont="1" applyFill="1" applyBorder="1"/>
    <xf numFmtId="176" fontId="30" fillId="0" borderId="0" xfId="1" applyFont="1" applyFill="1" applyBorder="1" applyAlignment="1"/>
    <xf numFmtId="177" fontId="36" fillId="12" borderId="25" xfId="0" applyNumberFormat="1" applyFont="1" applyFill="1" applyBorder="1"/>
    <xf numFmtId="0" fontId="36" fillId="0" borderId="25" xfId="0" applyFont="1" applyFill="1" applyBorder="1"/>
    <xf numFmtId="177" fontId="36" fillId="0" borderId="27" xfId="0" applyNumberFormat="1" applyFont="1" applyFill="1" applyBorder="1"/>
    <xf numFmtId="0" fontId="36" fillId="0" borderId="27" xfId="0" applyFont="1" applyFill="1" applyBorder="1"/>
    <xf numFmtId="0" fontId="36" fillId="0" borderId="26" xfId="0" applyFont="1" applyFill="1" applyBorder="1"/>
    <xf numFmtId="177" fontId="36" fillId="12" borderId="26" xfId="0" applyNumberFormat="1" applyFont="1" applyFill="1" applyBorder="1"/>
    <xf numFmtId="0" fontId="1" fillId="0" borderId="17" xfId="0" applyFont="1" applyBorder="1" applyProtection="1">
      <protection locked="0"/>
    </xf>
    <xf numFmtId="0" fontId="4" fillId="0" borderId="17" xfId="0" applyFont="1" applyBorder="1" applyProtection="1">
      <protection locked="0"/>
    </xf>
    <xf numFmtId="0" fontId="4" fillId="0" borderId="17" xfId="0" applyFont="1" applyBorder="1" applyProtection="1">
      <protection hidden="1"/>
    </xf>
    <xf numFmtId="0" fontId="1" fillId="0" borderId="17" xfId="0" applyFont="1" applyBorder="1" applyProtection="1">
      <protection hidden="1"/>
    </xf>
    <xf numFmtId="0" fontId="7" fillId="0" borderId="17" xfId="0" applyFont="1" applyBorder="1" applyAlignment="1" applyProtection="1">
      <alignment horizontal="right"/>
      <protection hidden="1"/>
    </xf>
    <xf numFmtId="0" fontId="4" fillId="0" borderId="17" xfId="0" applyFont="1" applyBorder="1" applyAlignment="1" applyProtection="1">
      <alignment vertical="top"/>
      <protection hidden="1"/>
    </xf>
    <xf numFmtId="0" fontId="4" fillId="0" borderId="17" xfId="0" applyFont="1" applyBorder="1" applyAlignment="1" applyProtection="1">
      <alignment vertical="top" wrapText="1"/>
      <protection hidden="1"/>
    </xf>
    <xf numFmtId="0" fontId="4" fillId="0" borderId="17" xfId="0" applyFont="1" applyFill="1" applyBorder="1" applyAlignment="1" applyProtection="1">
      <alignment vertical="top"/>
      <protection hidden="1"/>
    </xf>
    <xf numFmtId="0" fontId="4" fillId="0" borderId="18" xfId="0" applyFont="1" applyFill="1" applyBorder="1" applyAlignment="1" applyProtection="1">
      <alignment horizontal="center"/>
      <protection hidden="1"/>
    </xf>
    <xf numFmtId="0" fontId="1" fillId="0" borderId="0" xfId="0" applyFont="1" applyFill="1" applyBorder="1" applyProtection="1"/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0" fontId="27" fillId="0" borderId="0" xfId="0" applyFont="1" applyFill="1" applyBorder="1"/>
    <xf numFmtId="0" fontId="0" fillId="0" borderId="0" xfId="0" applyNumberFormat="1" applyFill="1" applyBorder="1" applyAlignment="1">
      <alignment horizontal="center" vertical="center"/>
    </xf>
    <xf numFmtId="0" fontId="27" fillId="0" borderId="0" xfId="0" applyFont="1" applyFill="1" applyBorder="1" applyAlignment="1"/>
    <xf numFmtId="0" fontId="1" fillId="0" borderId="0" xfId="0" applyFont="1" applyFill="1" applyAlignment="1" applyProtection="1">
      <alignment horizontal="left"/>
      <protection hidden="1"/>
    </xf>
    <xf numFmtId="0" fontId="26" fillId="0" borderId="9" xfId="0" applyFont="1" applyFill="1" applyBorder="1" applyAlignment="1" applyProtection="1">
      <alignment vertical="center"/>
      <protection hidden="1"/>
    </xf>
    <xf numFmtId="1" fontId="1" fillId="0" borderId="0" xfId="0" applyNumberFormat="1" applyFont="1" applyFill="1" applyAlignment="1" applyProtection="1">
      <alignment horizontal="left"/>
      <protection hidden="1"/>
    </xf>
    <xf numFmtId="0" fontId="20" fillId="0" borderId="0" xfId="0" applyFont="1" applyBorder="1" applyAlignment="1" applyProtection="1">
      <alignment horizontal="center" wrapText="1"/>
      <protection hidden="1"/>
    </xf>
    <xf numFmtId="0" fontId="13" fillId="7" borderId="30" xfId="0" applyFont="1" applyFill="1" applyBorder="1" applyAlignment="1" applyProtection="1">
      <alignment vertical="center" textRotation="90"/>
    </xf>
    <xf numFmtId="14" fontId="13" fillId="7" borderId="32" xfId="0" applyNumberFormat="1" applyFont="1" applyFill="1" applyBorder="1" applyAlignment="1" applyProtection="1">
      <alignment vertical="center" textRotation="90"/>
    </xf>
    <xf numFmtId="14" fontId="13" fillId="7" borderId="28" xfId="0" applyNumberFormat="1" applyFont="1" applyFill="1" applyBorder="1" applyAlignment="1" applyProtection="1">
      <alignment horizontal="right" vertical="center"/>
    </xf>
    <xf numFmtId="0" fontId="13" fillId="7" borderId="17" xfId="0" applyFont="1" applyFill="1" applyBorder="1" applyAlignment="1" applyProtection="1">
      <alignment horizontal="center" vertical="center"/>
    </xf>
    <xf numFmtId="14" fontId="13" fillId="0" borderId="33" xfId="0" applyNumberFormat="1" applyFont="1" applyFill="1" applyBorder="1" applyAlignment="1" applyProtection="1">
      <alignment vertical="center" textRotation="90"/>
    </xf>
    <xf numFmtId="0" fontId="13" fillId="0" borderId="31" xfId="0" applyFont="1" applyFill="1" applyBorder="1" applyAlignment="1" applyProtection="1">
      <alignment vertical="center" textRotation="90"/>
    </xf>
    <xf numFmtId="0" fontId="12" fillId="0" borderId="15" xfId="0" applyFont="1" applyFill="1" applyBorder="1" applyAlignment="1" applyProtection="1">
      <alignment vertical="center"/>
      <protection locked="0"/>
    </xf>
    <xf numFmtId="0" fontId="12" fillId="0" borderId="20" xfId="0" applyFont="1" applyFill="1" applyBorder="1" applyAlignment="1" applyProtection="1">
      <alignment vertical="center"/>
      <protection locked="0"/>
    </xf>
    <xf numFmtId="0" fontId="13" fillId="13" borderId="9" xfId="0" applyFont="1" applyFill="1" applyBorder="1" applyAlignment="1" applyProtection="1">
      <alignment horizontal="center"/>
      <protection hidden="1"/>
    </xf>
    <xf numFmtId="0" fontId="20" fillId="13" borderId="9" xfId="0" applyFont="1" applyFill="1" applyBorder="1" applyAlignment="1" applyProtection="1">
      <alignment horizontal="center"/>
      <protection hidden="1"/>
    </xf>
    <xf numFmtId="0" fontId="12" fillId="0" borderId="17" xfId="0" applyFont="1" applyFill="1" applyBorder="1" applyAlignment="1" applyProtection="1">
      <alignment vertical="center" wrapText="1"/>
      <protection locked="0"/>
    </xf>
    <xf numFmtId="0" fontId="39" fillId="0" borderId="37" xfId="0" applyFont="1" applyBorder="1" applyAlignment="1">
      <alignment horizontal="center" vertical="center"/>
    </xf>
    <xf numFmtId="0" fontId="39" fillId="0" borderId="36" xfId="0" applyFont="1" applyBorder="1" applyAlignment="1">
      <alignment horizontal="center" vertical="center" wrapText="1"/>
    </xf>
    <xf numFmtId="0" fontId="39" fillId="0" borderId="35" xfId="0" applyFont="1" applyBorder="1" applyAlignment="1">
      <alignment horizontal="center" vertical="center"/>
    </xf>
    <xf numFmtId="14" fontId="0" fillId="0" borderId="17" xfId="0" applyNumberFormat="1" applyFill="1" applyBorder="1"/>
    <xf numFmtId="14" fontId="0" fillId="0" borderId="17" xfId="0" applyNumberFormat="1" applyBorder="1"/>
    <xf numFmtId="0" fontId="39" fillId="14" borderId="38" xfId="0" applyFont="1" applyFill="1" applyBorder="1" applyAlignment="1">
      <alignment horizontal="center" vertical="center"/>
    </xf>
    <xf numFmtId="16" fontId="39" fillId="0" borderId="38" xfId="0" applyNumberFormat="1" applyFont="1" applyBorder="1" applyAlignment="1">
      <alignment horizontal="center" vertical="center"/>
    </xf>
    <xf numFmtId="14" fontId="0" fillId="0" borderId="38" xfId="0" applyNumberFormat="1" applyBorder="1" applyAlignment="1">
      <alignment horizontal="center" vertical="center"/>
    </xf>
    <xf numFmtId="0" fontId="39" fillId="12" borderId="39" xfId="0" applyFont="1" applyFill="1" applyBorder="1" applyAlignment="1">
      <alignment horizontal="center" vertical="center"/>
    </xf>
    <xf numFmtId="14" fontId="0" fillId="12" borderId="17" xfId="0" applyNumberFormat="1" applyFill="1" applyBorder="1" applyAlignment="1">
      <alignment horizontal="center" vertical="center"/>
    </xf>
    <xf numFmtId="0" fontId="39" fillId="0" borderId="17" xfId="0" applyFont="1" applyBorder="1" applyAlignment="1">
      <alignment vertical="center" wrapText="1"/>
    </xf>
    <xf numFmtId="0" fontId="39" fillId="0" borderId="17" xfId="0" applyFont="1" applyBorder="1" applyAlignment="1">
      <alignment horizontal="center" vertical="center"/>
    </xf>
    <xf numFmtId="14" fontId="0" fillId="0" borderId="17" xfId="0" applyNumberFormat="1" applyBorder="1" applyAlignment="1">
      <alignment horizontal="center" vertical="center"/>
    </xf>
    <xf numFmtId="49" fontId="39" fillId="0" borderId="17" xfId="0" applyNumberFormat="1" applyFont="1" applyBorder="1" applyAlignment="1">
      <alignment horizontal="center" vertical="center"/>
    </xf>
    <xf numFmtId="0" fontId="39" fillId="0" borderId="0" xfId="0" applyFont="1" applyBorder="1" applyAlignment="1">
      <alignment vertical="center" wrapText="1"/>
    </xf>
    <xf numFmtId="0" fontId="39" fillId="0" borderId="0" xfId="0" applyFont="1" applyBorder="1" applyAlignment="1">
      <alignment horizontal="center" vertical="center"/>
    </xf>
    <xf numFmtId="0" fontId="0" fillId="0" borderId="0" xfId="0" applyBorder="1"/>
    <xf numFmtId="0" fontId="39" fillId="0" borderId="0" xfId="0" applyFont="1" applyFill="1" applyBorder="1" applyAlignment="1">
      <alignment vertical="center" wrapText="1"/>
    </xf>
    <xf numFmtId="0" fontId="39" fillId="0" borderId="0" xfId="0" applyFont="1" applyFill="1" applyBorder="1" applyAlignment="1">
      <alignment horizontal="center" vertical="center"/>
    </xf>
    <xf numFmtId="0" fontId="0" fillId="12" borderId="17" xfId="0" applyFill="1" applyBorder="1"/>
    <xf numFmtId="0" fontId="42" fillId="0" borderId="17" xfId="0" applyFont="1" applyBorder="1" applyAlignment="1">
      <alignment wrapText="1"/>
    </xf>
    <xf numFmtId="0" fontId="0" fillId="0" borderId="17" xfId="0" quotePrefix="1" applyBorder="1" applyAlignment="1">
      <alignment wrapText="1"/>
    </xf>
    <xf numFmtId="0" fontId="39" fillId="16" borderId="39" xfId="0" applyFont="1" applyFill="1" applyBorder="1" applyAlignment="1">
      <alignment horizontal="center" vertical="center"/>
    </xf>
    <xf numFmtId="14" fontId="0" fillId="16" borderId="17" xfId="0" applyNumberFormat="1" applyFill="1" applyBorder="1" applyAlignment="1">
      <alignment horizontal="center" vertical="center"/>
    </xf>
    <xf numFmtId="0" fontId="43" fillId="0" borderId="0" xfId="0" applyFont="1"/>
    <xf numFmtId="0" fontId="45" fillId="3" borderId="3" xfId="0" applyFont="1" applyFill="1" applyBorder="1" applyAlignment="1" applyProtection="1">
      <alignment horizontal="center" vertical="center"/>
    </xf>
    <xf numFmtId="14" fontId="1" fillId="0" borderId="17" xfId="0" applyNumberFormat="1" applyFont="1" applyBorder="1" applyAlignment="1" applyProtection="1">
      <protection hidden="1"/>
    </xf>
    <xf numFmtId="0" fontId="21" fillId="0" borderId="17" xfId="0" applyFont="1" applyFill="1" applyBorder="1" applyAlignment="1" applyProtection="1">
      <protection locked="0"/>
    </xf>
    <xf numFmtId="0" fontId="25" fillId="0" borderId="17" xfId="0" applyFont="1" applyFill="1" applyBorder="1" applyAlignment="1" applyProtection="1">
      <protection locked="0"/>
    </xf>
    <xf numFmtId="0" fontId="1" fillId="0" borderId="17" xfId="0" applyFont="1" applyBorder="1" applyAlignment="1" applyProtection="1">
      <protection locked="0"/>
    </xf>
    <xf numFmtId="14" fontId="1" fillId="0" borderId="17" xfId="0" applyNumberFormat="1" applyFont="1" applyBorder="1" applyAlignment="1" applyProtection="1">
      <protection locked="0"/>
    </xf>
    <xf numFmtId="0" fontId="4" fillId="0" borderId="17" xfId="0" applyFont="1" applyBorder="1" applyAlignment="1" applyProtection="1">
      <protection locked="0"/>
    </xf>
    <xf numFmtId="0" fontId="4" fillId="0" borderId="17" xfId="0" applyFont="1" applyBorder="1" applyAlignment="1" applyProtection="1">
      <protection hidden="1"/>
    </xf>
    <xf numFmtId="0" fontId="1" fillId="0" borderId="17" xfId="0" applyFont="1" applyBorder="1" applyAlignment="1" applyProtection="1">
      <protection hidden="1"/>
    </xf>
    <xf numFmtId="0" fontId="4" fillId="0" borderId="17" xfId="0" applyFont="1" applyBorder="1" applyAlignment="1" applyProtection="1">
      <alignment wrapText="1"/>
      <protection hidden="1"/>
    </xf>
    <xf numFmtId="0" fontId="4" fillId="0" borderId="17" xfId="0" applyFont="1" applyFill="1" applyBorder="1" applyAlignment="1" applyProtection="1">
      <protection hidden="1"/>
    </xf>
    <xf numFmtId="0" fontId="25" fillId="0" borderId="17" xfId="0" applyFont="1" applyFill="1" applyBorder="1" applyAlignment="1" applyProtection="1">
      <alignment vertical="center"/>
    </xf>
    <xf numFmtId="0" fontId="25" fillId="0" borderId="17" xfId="0" applyFont="1" applyFill="1" applyBorder="1" applyAlignment="1" applyProtection="1">
      <alignment vertical="center"/>
      <protection locked="0"/>
    </xf>
    <xf numFmtId="0" fontId="25" fillId="0" borderId="0" xfId="0" applyFont="1" applyFill="1" applyBorder="1" applyAlignment="1" applyProtection="1">
      <alignment vertical="center"/>
      <protection locked="0"/>
    </xf>
    <xf numFmtId="165" fontId="21" fillId="0" borderId="0" xfId="0" applyNumberFormat="1" applyFont="1" applyFill="1" applyBorder="1" applyAlignment="1" applyProtection="1">
      <alignment vertical="center"/>
      <protection locked="0"/>
    </xf>
    <xf numFmtId="0" fontId="44" fillId="3" borderId="0" xfId="0" applyFont="1" applyFill="1" applyBorder="1" applyAlignment="1" applyProtection="1">
      <alignment horizontal="center" vertical="center"/>
    </xf>
    <xf numFmtId="0" fontId="44" fillId="3" borderId="40" xfId="0" applyFont="1" applyFill="1" applyBorder="1" applyAlignment="1" applyProtection="1">
      <alignment horizontal="center" vertical="center"/>
    </xf>
    <xf numFmtId="165" fontId="14" fillId="6" borderId="17" xfId="0" applyNumberFormat="1" applyFont="1" applyFill="1" applyBorder="1" applyAlignment="1" applyProtection="1">
      <alignment horizontal="center" vertical="center" wrapText="1"/>
      <protection hidden="1"/>
    </xf>
    <xf numFmtId="164" fontId="46" fillId="12" borderId="17" xfId="0" applyNumberFormat="1" applyFont="1" applyFill="1" applyBorder="1" applyAlignment="1" applyProtection="1">
      <alignment horizontal="left"/>
      <protection locked="0"/>
    </xf>
    <xf numFmtId="165" fontId="21" fillId="0" borderId="17" xfId="0" applyNumberFormat="1" applyFont="1" applyFill="1" applyBorder="1" applyAlignment="1" applyProtection="1">
      <alignment horizontal="center"/>
      <protection locked="0"/>
    </xf>
    <xf numFmtId="14" fontId="12" fillId="6" borderId="17" xfId="0" applyNumberFormat="1" applyFont="1" applyFill="1" applyBorder="1" applyAlignment="1" applyProtection="1">
      <alignment horizontal="center" vertical="center"/>
      <protection locked="0"/>
    </xf>
    <xf numFmtId="14" fontId="12" fillId="6" borderId="28" xfId="0" applyNumberFormat="1" applyFont="1" applyFill="1" applyBorder="1" applyAlignment="1" applyProtection="1">
      <alignment horizontal="center" vertical="center"/>
      <protection locked="0"/>
    </xf>
    <xf numFmtId="165" fontId="14" fillId="6" borderId="29" xfId="0" applyNumberFormat="1" applyFont="1" applyFill="1" applyBorder="1" applyAlignment="1" applyProtection="1">
      <alignment horizontal="center" vertical="center" wrapText="1"/>
      <protection hidden="1"/>
    </xf>
    <xf numFmtId="165" fontId="15" fillId="4" borderId="17" xfId="0" applyNumberFormat="1" applyFont="1" applyFill="1" applyBorder="1" applyAlignment="1" applyProtection="1">
      <alignment horizontal="center" vertical="center" wrapText="1"/>
      <protection hidden="1"/>
    </xf>
    <xf numFmtId="0" fontId="21" fillId="0" borderId="0" xfId="0" applyFont="1" applyFill="1" applyBorder="1" applyAlignment="1" applyProtection="1">
      <alignment horizontal="center" vertical="center"/>
      <protection locked="0"/>
    </xf>
    <xf numFmtId="0" fontId="22" fillId="2" borderId="0" xfId="0" applyFont="1" applyFill="1" applyBorder="1" applyAlignment="1" applyProtection="1">
      <alignment horizontal="center"/>
      <protection locked="0"/>
    </xf>
    <xf numFmtId="0" fontId="6" fillId="0" borderId="0" xfId="0" applyFont="1" applyFill="1" applyBorder="1" applyAlignment="1" applyProtection="1">
      <alignment horizontal="center" vertical="center"/>
      <protection hidden="1"/>
    </xf>
    <xf numFmtId="176" fontId="33" fillId="9" borderId="22" xfId="1" applyFont="1" applyFill="1" applyBorder="1" applyAlignment="1">
      <alignment horizontal="center" vertical="center"/>
    </xf>
    <xf numFmtId="176" fontId="33" fillId="9" borderId="22" xfId="1" applyFont="1" applyFill="1" applyBorder="1" applyAlignment="1">
      <alignment horizontal="center" vertical="center" wrapText="1"/>
    </xf>
    <xf numFmtId="0" fontId="40" fillId="15" borderId="34" xfId="0" applyFont="1" applyFill="1" applyBorder="1" applyAlignment="1">
      <alignment horizontal="center"/>
    </xf>
    <xf numFmtId="0" fontId="40" fillId="15" borderId="35" xfId="0" applyFont="1" applyFill="1" applyBorder="1" applyAlignment="1">
      <alignment horizontal="center"/>
    </xf>
    <xf numFmtId="0" fontId="40" fillId="15" borderId="36" xfId="0" applyFont="1" applyFill="1" applyBorder="1" applyAlignment="1">
      <alignment horizontal="center"/>
    </xf>
    <xf numFmtId="179" fontId="1" fillId="0" borderId="17" xfId="0" applyNumberFormat="1" applyFont="1" applyBorder="1" applyAlignment="1" applyProtection="1">
      <protection locked="0" hidden="1"/>
    </xf>
  </cellXfs>
  <cellStyles count="3">
    <cellStyle name="Excel Built-in Normal" xfId="1"/>
    <cellStyle name="Milliers" xfId="2" builtinId="3"/>
    <cellStyle name="Normal" xfId="0" builtinId="0"/>
  </cellStyles>
  <dxfs count="17">
    <dxf>
      <font>
        <b val="0"/>
        <condense val="0"/>
        <extend val="0"/>
        <color indexed="26"/>
      </font>
    </dxf>
    <dxf>
      <font>
        <b/>
        <i val="0"/>
        <condense val="0"/>
        <extend val="0"/>
        <color indexed="18"/>
      </font>
      <fill>
        <patternFill patternType="solid">
          <fgColor indexed="52"/>
          <bgColor indexed="53"/>
        </patternFill>
      </fill>
    </dxf>
    <dxf>
      <font>
        <b val="0"/>
        <condense val="0"/>
        <extend val="0"/>
        <color indexed="0"/>
      </font>
    </dxf>
    <dxf>
      <font>
        <b/>
        <i val="0"/>
        <condense val="0"/>
        <extend val="0"/>
        <color indexed="1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color indexed="18"/>
      </font>
      <fill>
        <patternFill patternType="solid">
          <fgColor indexed="52"/>
          <bgColor indexed="53"/>
        </patternFill>
      </fill>
    </dxf>
    <dxf>
      <font>
        <color theme="9" tint="0.79998168889431442"/>
      </font>
      <fill>
        <patternFill patternType="solid">
          <fgColor indexed="30"/>
          <bgColor theme="9" tint="0.79998168889431442"/>
        </patternFill>
      </fill>
    </dxf>
    <dxf>
      <font>
        <color rgb="FFCCFF99"/>
      </font>
      <fill>
        <patternFill patternType="solid">
          <fgColor indexed="21"/>
          <bgColor rgb="FFCCFF99"/>
        </patternFill>
      </fill>
    </dxf>
    <dxf>
      <font>
        <color rgb="FFCCCCFF"/>
      </font>
      <fill>
        <patternFill>
          <bgColor rgb="FFCCCCFF"/>
        </patternFill>
      </fill>
    </dxf>
    <dxf>
      <font>
        <color rgb="FFFF99CC"/>
      </font>
      <fill>
        <patternFill patternType="solid">
          <bgColor rgb="FFFF99CC"/>
        </patternFill>
      </fill>
    </dxf>
    <dxf>
      <font>
        <color rgb="FFFFCCFF"/>
      </font>
      <fill>
        <patternFill>
          <bgColor rgb="FFFFCCFF"/>
        </patternFill>
      </fill>
    </dxf>
    <dxf>
      <font>
        <color theme="4"/>
      </font>
      <fill>
        <patternFill>
          <bgColor theme="4"/>
        </patternFill>
      </fill>
    </dxf>
    <dxf>
      <font>
        <color rgb="FFFFFF99"/>
      </font>
      <fill>
        <patternFill>
          <bgColor rgb="FFFFFF99"/>
        </patternFill>
      </fill>
    </dxf>
    <dxf>
      <font>
        <color rgb="FFCCECFF"/>
      </font>
      <fill>
        <patternFill>
          <bgColor rgb="FFCCECFF"/>
        </patternFill>
      </fill>
    </dxf>
    <dxf>
      <font>
        <b val="0"/>
        <condense val="0"/>
        <extend val="0"/>
        <color indexed="31"/>
      </font>
      <fill>
        <patternFill patternType="solid">
          <fgColor indexed="26"/>
          <bgColor indexed="31"/>
        </patternFill>
      </fill>
    </dxf>
    <dxf>
      <font>
        <b/>
        <i val="0"/>
        <condense val="0"/>
        <extend val="0"/>
        <color indexed="12"/>
      </font>
      <fill>
        <patternFill patternType="solid">
          <fgColor indexed="26"/>
          <bgColor indexed="31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26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EAEAEA"/>
      <rgbColor rgb="00CCFFFF"/>
      <rgbColor rgb="00660066"/>
      <rgbColor rgb="00FF8080"/>
      <rgbColor rgb="000066CC"/>
      <rgbColor rgb="00DDDDDD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ECFF"/>
      <color rgb="FFFFFF99"/>
      <color rgb="FFFFCCFF"/>
      <color rgb="FFFF99CC"/>
      <color rgb="FFCCCCFF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Spin" dx="15" fmlaLink="$AU$1" max="12" min="1" page="10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33</xdr:col>
      <xdr:colOff>19050</xdr:colOff>
      <xdr:row>0</xdr:row>
      <xdr:rowOff>123825</xdr:rowOff>
    </xdr:from>
    <xdr:to>
      <xdr:col>46</xdr:col>
      <xdr:colOff>85725</xdr:colOff>
      <xdr:row>0</xdr:row>
      <xdr:rowOff>476250</xdr:rowOff>
    </xdr:to>
    <xdr:sp macro="" textlink="">
      <xdr:nvSpPr>
        <xdr:cNvPr id="2" name="Rectangle avec flèche vers la droite 1"/>
        <xdr:cNvSpPr/>
      </xdr:nvSpPr>
      <xdr:spPr bwMode="auto">
        <a:xfrm>
          <a:off x="12906375" y="123825"/>
          <a:ext cx="2924175" cy="352425"/>
        </a:xfrm>
        <a:prstGeom prst="rightArrowCallout">
          <a:avLst/>
        </a:prstGeom>
        <a:ln>
          <a:headEnd type="none" w="med" len="med"/>
          <a:tailEnd type="none" w="med" len="med"/>
        </a:ln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format personnalisé ;;; en AU1 pour ne</a:t>
          </a:r>
          <a:r>
            <a:rPr lang="fr-FR" sz="1100" baseline="0"/>
            <a:t> pas voir le nombre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379056</xdr:colOff>
      <xdr:row>0</xdr:row>
      <xdr:rowOff>145790</xdr:rowOff>
    </xdr:from>
    <xdr:to>
      <xdr:col>12</xdr:col>
      <xdr:colOff>384304</xdr:colOff>
      <xdr:row>2</xdr:row>
      <xdr:rowOff>40821</xdr:rowOff>
    </xdr:to>
    <xdr:sp macro="" textlink="" fLocksText="0">
      <xdr:nvSpPr>
        <xdr:cNvPr id="4" name="AutoShape 10"/>
        <xdr:cNvSpPr>
          <a:spLocks noChangeArrowheads="1"/>
        </xdr:cNvSpPr>
      </xdr:nvSpPr>
      <xdr:spPr bwMode="auto">
        <a:xfrm flipH="1">
          <a:off x="8174005" y="145790"/>
          <a:ext cx="1958845" cy="575388"/>
        </a:xfrm>
        <a:prstGeom prst="wedgeEllipseCallout">
          <a:avLst>
            <a:gd name="adj1" fmla="val -52880"/>
            <a:gd name="adj2" fmla="val 68519"/>
          </a:avLst>
        </a:prstGeom>
        <a:solidFill>
          <a:srgbClr val="FFFFFF"/>
        </a:solidFill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36360" rIns="0" bIns="0" anchor="t"/>
        <a:lstStyle/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Gill Sans MT"/>
            </a:rPr>
            <a:t>Saisissez ici l'année</a:t>
          </a:r>
        </a:p>
        <a:p>
          <a:pPr algn="l" rtl="0">
            <a:defRPr sz="1000"/>
          </a:pPr>
          <a:r>
            <a:rPr lang="fr-FR" sz="900" b="0" i="1" u="none" strike="noStrike" baseline="0">
              <a:solidFill>
                <a:srgbClr val="000000"/>
              </a:solidFill>
              <a:latin typeface="Gill Sans MT"/>
            </a:rPr>
            <a:t>en cours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comments" Target="../comments1.xml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indexed="8"/>
    <pageSetUpPr fitToPage="1"/>
  </sheetPr>
  <dimension ref="A1:BB193"/>
  <sheetViews>
    <sheetView showGridLines="0" tabSelected="1" zoomScaleNormal="100" zoomScaleSheetLayoutView="100" workbookViewId="0">
      <pane ySplit="1" topLeftCell="A2" activePane="bottomLeft" state="frozen"/>
      <selection activeCell="B1" sqref="B1"/>
      <selection pane="bottomLeft" activeCell="AX7" sqref="AX7"/>
    </sheetView>
  </sheetViews>
  <sheetFormatPr baseColWidth="10" defaultRowHeight="16.5"/>
  <cols>
    <col min="1" max="1" width="11.42578125" style="1" hidden="1" customWidth="1"/>
    <col min="2" max="2" width="24.5703125" style="2" customWidth="1"/>
    <col min="3" max="3" width="42.42578125" style="2" customWidth="1"/>
    <col min="4" max="4" width="19.42578125" style="2" customWidth="1"/>
    <col min="5" max="6" width="6.7109375" style="3" bestFit="1" customWidth="1"/>
    <col min="7" max="7" width="5.7109375" style="4" customWidth="1"/>
    <col min="8" max="8" width="5.5703125" style="5" bestFit="1" customWidth="1"/>
    <col min="9" max="35" width="3.28515625" style="6" customWidth="1"/>
    <col min="36" max="36" width="3.42578125" style="6" customWidth="1"/>
    <col min="37" max="49" width="3.28515625" style="6" customWidth="1"/>
    <col min="50" max="16384" width="11.42578125" style="7"/>
  </cols>
  <sheetData>
    <row r="1" spans="1:54" s="190" customFormat="1" ht="48.75" customHeight="1">
      <c r="A1" s="183"/>
      <c r="B1" s="184" t="s">
        <v>0</v>
      </c>
      <c r="C1" s="184"/>
      <c r="D1" s="185"/>
      <c r="E1" s="186"/>
      <c r="F1" s="187"/>
      <c r="G1" s="200">
        <f>N1</f>
        <v>43132</v>
      </c>
      <c r="H1" s="200"/>
      <c r="I1" s="200"/>
      <c r="J1" s="200"/>
      <c r="K1" s="188"/>
      <c r="L1" s="188"/>
      <c r="M1" s="186"/>
      <c r="N1" s="201">
        <f>VLOOKUP($AU$1,débmois,2,FALSE)</f>
        <v>43132</v>
      </c>
      <c r="O1" s="201"/>
      <c r="P1" s="201"/>
      <c r="Q1" s="201"/>
      <c r="R1" s="201"/>
      <c r="S1" s="201"/>
      <c r="T1" s="186"/>
      <c r="U1" s="186"/>
      <c r="V1" s="186"/>
      <c r="W1" s="186"/>
      <c r="X1" s="188"/>
      <c r="Y1" s="188"/>
      <c r="Z1" s="188"/>
      <c r="AA1" s="188"/>
      <c r="AB1" s="189"/>
      <c r="AC1" s="189"/>
      <c r="AD1" s="189"/>
      <c r="AE1" s="189"/>
      <c r="AF1" s="189"/>
      <c r="AH1" s="189"/>
      <c r="AI1" s="189"/>
      <c r="AJ1" s="189"/>
      <c r="AK1" s="189"/>
      <c r="AL1" s="189"/>
      <c r="AM1" s="189"/>
      <c r="AN1" s="189"/>
      <c r="AO1" s="189"/>
      <c r="AP1" s="189"/>
      <c r="AQ1" s="189"/>
      <c r="AR1" s="191"/>
      <c r="AT1" s="192"/>
      <c r="AU1" s="214">
        <v>13</v>
      </c>
      <c r="AV1" s="192"/>
      <c r="AW1" s="192"/>
      <c r="AY1" s="190" t="s">
        <v>111</v>
      </c>
    </row>
    <row r="2" spans="1:54" s="130" customFormat="1" ht="13.5" customHeight="1">
      <c r="A2" s="193"/>
      <c r="B2" s="127" t="s">
        <v>103</v>
      </c>
      <c r="C2" s="127" t="s">
        <v>135</v>
      </c>
      <c r="D2" s="127"/>
      <c r="E2" s="194"/>
      <c r="F2" s="194"/>
      <c r="G2" s="194"/>
      <c r="H2" s="127"/>
      <c r="I2" s="127"/>
      <c r="J2" s="127"/>
      <c r="K2" s="127"/>
      <c r="L2" s="127"/>
      <c r="M2" s="127"/>
      <c r="N2" s="127"/>
      <c r="O2" s="127"/>
      <c r="P2" s="128"/>
      <c r="Q2" s="127"/>
      <c r="R2" s="127"/>
      <c r="S2" s="127"/>
      <c r="T2" s="127"/>
      <c r="U2" s="128"/>
      <c r="V2" s="128"/>
      <c r="W2" s="128"/>
      <c r="X2" s="128"/>
      <c r="Y2" s="128"/>
      <c r="Z2" s="128"/>
      <c r="AA2" s="128"/>
      <c r="AB2" s="129"/>
      <c r="AC2" s="129"/>
      <c r="AD2" s="129"/>
      <c r="AF2" s="131"/>
      <c r="AG2" s="129"/>
      <c r="AH2" s="129"/>
      <c r="AI2" s="129"/>
      <c r="AJ2" s="129"/>
      <c r="AK2" s="132"/>
      <c r="AL2" s="132"/>
      <c r="AM2" s="132"/>
      <c r="AN2" s="132"/>
      <c r="AO2" s="132"/>
      <c r="AP2" s="132"/>
      <c r="AQ2" s="132"/>
      <c r="AR2" s="133"/>
      <c r="AT2" s="134"/>
      <c r="AU2" s="134"/>
      <c r="AV2" s="134"/>
      <c r="AW2" s="134"/>
      <c r="AY2" s="130" t="s">
        <v>134</v>
      </c>
    </row>
    <row r="3" spans="1:54" s="71" customFormat="1" ht="23.25">
      <c r="B3" s="195"/>
      <c r="C3" s="196"/>
      <c r="D3" s="195"/>
      <c r="E3" s="72"/>
      <c r="F3" s="72"/>
      <c r="G3" s="72"/>
      <c r="H3" s="72"/>
      <c r="J3" s="196"/>
      <c r="K3" s="10"/>
      <c r="L3" s="11"/>
      <c r="M3" s="11"/>
      <c r="N3" s="11"/>
      <c r="O3" s="11"/>
      <c r="P3" s="12"/>
      <c r="Q3" s="13"/>
      <c r="R3" s="13"/>
      <c r="S3" s="14"/>
      <c r="T3" s="14"/>
      <c r="U3" s="14"/>
      <c r="V3" s="11"/>
      <c r="W3" s="11"/>
      <c r="X3" s="11"/>
      <c r="Y3" s="11"/>
      <c r="Z3" s="11"/>
      <c r="AA3" s="11"/>
      <c r="AB3" s="15"/>
      <c r="AC3" s="15"/>
      <c r="AD3" s="15"/>
      <c r="AE3" s="15"/>
      <c r="AF3" s="15"/>
      <c r="AG3" s="15"/>
      <c r="AH3" s="15"/>
      <c r="AI3" s="15"/>
      <c r="AJ3" s="15"/>
      <c r="AK3" s="8"/>
      <c r="AL3" s="8"/>
      <c r="AM3" s="8"/>
      <c r="AN3" s="8"/>
      <c r="AO3" s="8"/>
      <c r="AP3" s="8"/>
      <c r="AQ3" s="16"/>
      <c r="AR3" s="16"/>
      <c r="AS3" s="16"/>
      <c r="AT3" s="8"/>
      <c r="AU3" s="8"/>
      <c r="AV3" s="8"/>
      <c r="AW3" s="8"/>
    </row>
    <row r="4" spans="1:54" s="17" customFormat="1" ht="54">
      <c r="A4" s="69"/>
      <c r="B4" s="107"/>
      <c r="C4" s="107"/>
      <c r="D4" s="156" t="s">
        <v>114</v>
      </c>
      <c r="E4" s="202" t="s">
        <v>1</v>
      </c>
      <c r="F4" s="203"/>
      <c r="G4" s="147"/>
      <c r="H4" s="146"/>
      <c r="I4" s="204">
        <f>+M5</f>
        <v>43131</v>
      </c>
      <c r="J4" s="199"/>
      <c r="K4" s="199"/>
      <c r="L4" s="199"/>
      <c r="M4" s="199"/>
      <c r="N4" s="205">
        <f>+N1</f>
        <v>43132</v>
      </c>
      <c r="O4" s="205"/>
      <c r="P4" s="205"/>
      <c r="Q4" s="205"/>
      <c r="R4" s="205"/>
      <c r="S4" s="205"/>
      <c r="T4" s="205"/>
      <c r="U4" s="205"/>
      <c r="V4" s="205"/>
      <c r="W4" s="205"/>
      <c r="X4" s="205"/>
      <c r="Y4" s="205"/>
      <c r="Z4" s="205"/>
      <c r="AA4" s="205"/>
      <c r="AB4" s="205"/>
      <c r="AC4" s="205"/>
      <c r="AD4" s="205"/>
      <c r="AE4" s="205"/>
      <c r="AF4" s="205"/>
      <c r="AG4" s="205"/>
      <c r="AH4" s="205"/>
      <c r="AI4" s="205"/>
      <c r="AJ4" s="205"/>
      <c r="AK4" s="205"/>
      <c r="AL4" s="205"/>
      <c r="AM4" s="205"/>
      <c r="AN4" s="205"/>
      <c r="AO4" s="205"/>
      <c r="AP4" s="205"/>
      <c r="AQ4" s="205"/>
      <c r="AR4" s="205"/>
      <c r="AS4" s="199">
        <f>+AS5</f>
        <v>43163</v>
      </c>
      <c r="AT4" s="199"/>
      <c r="AU4" s="199"/>
      <c r="AV4" s="199"/>
      <c r="AW4" s="199"/>
    </row>
    <row r="5" spans="1:54" s="19" customFormat="1" ht="18">
      <c r="A5" s="18"/>
      <c r="B5" s="70" t="s">
        <v>101</v>
      </c>
      <c r="C5" s="152"/>
      <c r="D5" s="153"/>
      <c r="E5" s="153"/>
      <c r="F5" s="153"/>
      <c r="G5" s="150"/>
      <c r="H5" s="151"/>
      <c r="I5" s="108">
        <f>J5-1</f>
        <v>43127</v>
      </c>
      <c r="J5" s="109">
        <f>+K5-1</f>
        <v>43128</v>
      </c>
      <c r="K5" s="109">
        <f>+L5-1</f>
        <v>43129</v>
      </c>
      <c r="L5" s="109">
        <f>+M5-1</f>
        <v>43130</v>
      </c>
      <c r="M5" s="109">
        <f>+N5-1</f>
        <v>43131</v>
      </c>
      <c r="N5" s="109">
        <f>$N$1</f>
        <v>43132</v>
      </c>
      <c r="O5" s="109">
        <f t="shared" ref="O5:AW5" si="0">+N5+1</f>
        <v>43133</v>
      </c>
      <c r="P5" s="109">
        <f>+O5+1</f>
        <v>43134</v>
      </c>
      <c r="Q5" s="109">
        <f t="shared" si="0"/>
        <v>43135</v>
      </c>
      <c r="R5" s="109">
        <f t="shared" si="0"/>
        <v>43136</v>
      </c>
      <c r="S5" s="109">
        <f t="shared" si="0"/>
        <v>43137</v>
      </c>
      <c r="T5" s="109">
        <f t="shared" si="0"/>
        <v>43138</v>
      </c>
      <c r="U5" s="109">
        <f t="shared" si="0"/>
        <v>43139</v>
      </c>
      <c r="V5" s="109">
        <f t="shared" si="0"/>
        <v>43140</v>
      </c>
      <c r="W5" s="109">
        <f t="shared" si="0"/>
        <v>43141</v>
      </c>
      <c r="X5" s="109">
        <f t="shared" si="0"/>
        <v>43142</v>
      </c>
      <c r="Y5" s="109">
        <f t="shared" si="0"/>
        <v>43143</v>
      </c>
      <c r="Z5" s="109">
        <f t="shared" si="0"/>
        <v>43144</v>
      </c>
      <c r="AA5" s="109">
        <f t="shared" si="0"/>
        <v>43145</v>
      </c>
      <c r="AB5" s="109">
        <f t="shared" si="0"/>
        <v>43146</v>
      </c>
      <c r="AC5" s="109">
        <f t="shared" si="0"/>
        <v>43147</v>
      </c>
      <c r="AD5" s="109">
        <f t="shared" si="0"/>
        <v>43148</v>
      </c>
      <c r="AE5" s="109">
        <f t="shared" si="0"/>
        <v>43149</v>
      </c>
      <c r="AF5" s="109">
        <f t="shared" si="0"/>
        <v>43150</v>
      </c>
      <c r="AG5" s="109">
        <f t="shared" si="0"/>
        <v>43151</v>
      </c>
      <c r="AH5" s="109">
        <f t="shared" si="0"/>
        <v>43152</v>
      </c>
      <c r="AI5" s="109">
        <f t="shared" si="0"/>
        <v>43153</v>
      </c>
      <c r="AJ5" s="109">
        <f t="shared" si="0"/>
        <v>43154</v>
      </c>
      <c r="AK5" s="109">
        <f t="shared" si="0"/>
        <v>43155</v>
      </c>
      <c r="AL5" s="109">
        <f t="shared" si="0"/>
        <v>43156</v>
      </c>
      <c r="AM5" s="109">
        <f t="shared" si="0"/>
        <v>43157</v>
      </c>
      <c r="AN5" s="109">
        <f t="shared" si="0"/>
        <v>43158</v>
      </c>
      <c r="AO5" s="109">
        <f t="shared" si="0"/>
        <v>43159</v>
      </c>
      <c r="AP5" s="109">
        <f t="shared" si="0"/>
        <v>43160</v>
      </c>
      <c r="AQ5" s="109">
        <f t="shared" si="0"/>
        <v>43161</v>
      </c>
      <c r="AR5" s="109">
        <f t="shared" si="0"/>
        <v>43162</v>
      </c>
      <c r="AS5" s="109">
        <f t="shared" si="0"/>
        <v>43163</v>
      </c>
      <c r="AT5" s="109">
        <f t="shared" si="0"/>
        <v>43164</v>
      </c>
      <c r="AU5" s="109">
        <f t="shared" si="0"/>
        <v>43165</v>
      </c>
      <c r="AV5" s="109">
        <f t="shared" si="0"/>
        <v>43166</v>
      </c>
      <c r="AW5" s="109">
        <f t="shared" si="0"/>
        <v>43167</v>
      </c>
    </row>
    <row r="6" spans="1:54" s="19" customFormat="1" ht="24" customHeight="1">
      <c r="A6" s="20" t="s">
        <v>3</v>
      </c>
      <c r="B6" s="21" t="s">
        <v>27</v>
      </c>
      <c r="C6" s="21" t="s">
        <v>28</v>
      </c>
      <c r="D6" s="22" t="s">
        <v>102</v>
      </c>
      <c r="E6" s="23" t="s">
        <v>4</v>
      </c>
      <c r="F6" s="99" t="s">
        <v>5</v>
      </c>
      <c r="G6" s="148" t="s">
        <v>2</v>
      </c>
      <c r="H6" s="149" t="s">
        <v>112</v>
      </c>
      <c r="I6" s="100" t="str">
        <f t="shared" ref="I6:AW6" si="1">VLOOKUP(I5,dates,2,FALSE)</f>
        <v>s</v>
      </c>
      <c r="J6" s="24" t="str">
        <f t="shared" si="1"/>
        <v>d</v>
      </c>
      <c r="K6" s="24" t="str">
        <f>VLOOKUP(K5,dates,2,FALSE)</f>
        <v>l</v>
      </c>
      <c r="L6" s="24" t="str">
        <f t="shared" si="1"/>
        <v>m</v>
      </c>
      <c r="M6" s="24" t="str">
        <f t="shared" si="1"/>
        <v>m</v>
      </c>
      <c r="N6" s="24" t="str">
        <f>VLOOKUP(N5,dates,2,FALSE)</f>
        <v>j</v>
      </c>
      <c r="O6" s="24" t="str">
        <f t="shared" si="1"/>
        <v>v</v>
      </c>
      <c r="P6" s="24" t="str">
        <f>VLOOKUP(P5,dates,2,FALSE)</f>
        <v>s</v>
      </c>
      <c r="Q6" s="24" t="str">
        <f t="shared" si="1"/>
        <v>d</v>
      </c>
      <c r="R6" s="24" t="str">
        <f t="shared" si="1"/>
        <v>l</v>
      </c>
      <c r="S6" s="24" t="str">
        <f t="shared" si="1"/>
        <v>m</v>
      </c>
      <c r="T6" s="24" t="str">
        <f t="shared" si="1"/>
        <v>m</v>
      </c>
      <c r="U6" s="24" t="str">
        <f t="shared" si="1"/>
        <v>j</v>
      </c>
      <c r="V6" s="24" t="str">
        <f t="shared" si="1"/>
        <v>v</v>
      </c>
      <c r="W6" s="24" t="str">
        <f t="shared" si="1"/>
        <v>s</v>
      </c>
      <c r="X6" s="24" t="str">
        <f t="shared" si="1"/>
        <v>d</v>
      </c>
      <c r="Y6" s="24" t="str">
        <f t="shared" si="1"/>
        <v>l</v>
      </c>
      <c r="Z6" s="24" t="str">
        <f t="shared" si="1"/>
        <v>m</v>
      </c>
      <c r="AA6" s="24" t="str">
        <f t="shared" si="1"/>
        <v>m</v>
      </c>
      <c r="AB6" s="24" t="str">
        <f t="shared" si="1"/>
        <v>j</v>
      </c>
      <c r="AC6" s="24" t="str">
        <f t="shared" si="1"/>
        <v>v</v>
      </c>
      <c r="AD6" s="24" t="str">
        <f t="shared" si="1"/>
        <v>s</v>
      </c>
      <c r="AE6" s="24" t="str">
        <f t="shared" si="1"/>
        <v>d</v>
      </c>
      <c r="AF6" s="24" t="str">
        <f t="shared" si="1"/>
        <v>l</v>
      </c>
      <c r="AG6" s="24" t="str">
        <f t="shared" si="1"/>
        <v>m</v>
      </c>
      <c r="AH6" s="24" t="str">
        <f t="shared" si="1"/>
        <v>m</v>
      </c>
      <c r="AI6" s="24" t="str">
        <f t="shared" si="1"/>
        <v>j</v>
      </c>
      <c r="AJ6" s="24" t="str">
        <f t="shared" si="1"/>
        <v>v</v>
      </c>
      <c r="AK6" s="24" t="str">
        <f t="shared" si="1"/>
        <v>s</v>
      </c>
      <c r="AL6" s="24" t="str">
        <f t="shared" si="1"/>
        <v>d</v>
      </c>
      <c r="AM6" s="24" t="str">
        <f t="shared" si="1"/>
        <v>l</v>
      </c>
      <c r="AN6" s="24" t="str">
        <f t="shared" si="1"/>
        <v>m</v>
      </c>
      <c r="AO6" s="24" t="str">
        <f t="shared" si="1"/>
        <v>m</v>
      </c>
      <c r="AP6" s="24" t="str">
        <f t="shared" si="1"/>
        <v>j</v>
      </c>
      <c r="AQ6" s="24" t="str">
        <f t="shared" si="1"/>
        <v>v</v>
      </c>
      <c r="AR6" s="24" t="str">
        <f t="shared" si="1"/>
        <v>s</v>
      </c>
      <c r="AS6" s="24" t="str">
        <f t="shared" si="1"/>
        <v>d</v>
      </c>
      <c r="AT6" s="24" t="str">
        <f t="shared" si="1"/>
        <v>l</v>
      </c>
      <c r="AU6" s="24" t="str">
        <f t="shared" si="1"/>
        <v>m</v>
      </c>
      <c r="AV6" s="24" t="str">
        <f t="shared" si="1"/>
        <v>m</v>
      </c>
      <c r="AW6" s="24" t="str">
        <f t="shared" si="1"/>
        <v>j</v>
      </c>
    </row>
    <row r="7" spans="1:54">
      <c r="A7" s="25" t="str">
        <f t="shared" ref="A7:A38" si="2">+B7&amp;G7</f>
        <v>ZAT</v>
      </c>
      <c r="B7" s="26"/>
      <c r="C7" s="80" t="s">
        <v>31</v>
      </c>
      <c r="D7" s="27" t="s">
        <v>38</v>
      </c>
      <c r="E7" s="28">
        <v>43045</v>
      </c>
      <c r="F7" s="29">
        <v>43079</v>
      </c>
      <c r="G7" s="110" t="str">
        <f>IF(D7='Paramètre DIVERS'!$B$16,'Paramètre DIVERS'!$A$16,IF(D7='Paramètre DIVERS'!$B$17,'Paramètre DIVERS'!$A$17,IF(D7='Paramètre DIVERS'!$B$18,'Paramètre DIVERS'!$A$18,IF(D7='Paramètre DIVERS'!$B$19,'Paramètre DIVERS'!$A$19,IF(D7='Paramètre DIVERS'!$B$21,'Paramètre DIVERS'!$A$21,IF(D7='Paramètre DIVERS'!$B$22,'Paramètre DIVERS'!$A$22,""))))))&amp;IF(D7='Paramètre DIVERS'!$B$24,'Paramètre DIVERS'!$A$24,IF(D7='Paramètre DIVERS'!$B$25,'Paramètre DIVERS'!$A$25,IF(D7='Paramètre DIVERS'!$B$26,'Paramètre DIVERS'!$A$26,IF(D7='Paramètre DIVERS'!$B$27,'Paramètre DIVERS'!$A$27,IF(D7='Paramètre DIVERS'!$B$28,'Paramètre DIVERS'!$A$28,IF(D7='Paramètre DIVERS'!$B$29,'Paramètre DIVERS'!$A$29,IF(D7='Paramètre DIVERS'!$B$30,'Paramètre DIVERS'!$A$30,"")))))))&amp;IF(D7='Paramètre DIVERS'!$B$32,'Paramètre DIVERS'!$A$32,IF(D7='Paramètre DIVERS'!$B$36,'Paramètre DIVERS'!$A$36,IF(D7='Paramètre DIVERS'!$B$37,'Paramètre DIVERS'!$A$37,IF(D7='Paramètre DIVERS'!$B$38,'Paramètre DIVERS'!$A$38,IF(D7='Paramètre DIVERS'!$B$39,'Paramètre DIVERS'!$A$39,IF(D7='Paramètre DIVERS'!$B$43,'Paramètre DIVERS'!$A$43,IF(D7='Paramètre DIVERS'!$B$44,'Paramètre DIVERS'!$A$44,"")))))))&amp;IF(D7='Paramètre DIVERS'!$B$45,'Paramètre DIVERS'!$A$45,IF(D7='Paramètre DIVERS'!$B$46,'Paramètre DIVERS'!$A$46,IF(D7='Paramètre DIVERS'!$B$47,'Paramètre DIVERS'!$A$47,IF(D7='Paramètre DIVERS'!$B$23,'Paramètre DIVERS'!$A$23,""))))</f>
        <v>ZAT</v>
      </c>
      <c r="H7" s="101">
        <f t="shared" ref="H7:H38" si="3">IF(D7="demi-jour",NETWORKDAYS(E7,F7,jfdate)-0.5,NETWORKDAYS(E7,F7,jfdate))</f>
        <v>25</v>
      </c>
      <c r="I7" s="30" t="str">
        <f t="shared" ref="I7:R16" si="4">IF(OR(I$6="s",I$6="f",I$6="d"),"C",IF(AND(I$5&gt;=$E7,I$5&lt;=$F7,$G7="ZCP"),$G7,IF(AND(I$5&gt;=$E7,I$5&lt;=$F7,$G7="ZPM"),$G7,IF(AND(I$5&gt;=$E7,I$5&lt;=$F7,$G7="ZMA"),$G7,IF(AND(I$5&gt;=$E7,I$5&lt;=$F7,$G7="ZMP"),$G7,IF(AND(I$5&gt;=$E7,I$5&lt;=$F7,$G7="ZMT"),$G7,IF(AND(I$5&gt;=$E7,I$5&lt;=$F7,$G7="ZFO"),$G7,IF(AND(I$5&gt;=$E7,I$5&lt;=$F7,$G7="ZRJ"),$G7,IF(AND(I$5&gt;=$E7,I$5&lt;=$F7,$G7="ZAT"),$G7,"")))))))))</f>
        <v>C</v>
      </c>
      <c r="J7" s="30" t="str">
        <f t="shared" si="4"/>
        <v>C</v>
      </c>
      <c r="K7" s="30" t="str">
        <f t="shared" si="4"/>
        <v/>
      </c>
      <c r="L7" s="30" t="str">
        <f t="shared" si="4"/>
        <v/>
      </c>
      <c r="M7" s="30" t="str">
        <f t="shared" si="4"/>
        <v/>
      </c>
      <c r="N7" s="30" t="str">
        <f>IF(OR(N$6="s",N$6="f",N$6="d"),"C",IF(AND(N$5&gt;=$E7,N$5&lt;=$F7,$G7="ZCP"),$G7,IF(AND(N$5&gt;=$E7,N$5&lt;=$F7,$G7="ZPM"),$G7,IF(AND(N$5&gt;=$E7,N$5&lt;=$F7,$G7="ZMA"),$G7,IF(AND(N$5&gt;=$E7,N$5&lt;=$F7,$G7="ZMP"),$G7,IF(AND(N$5&gt;=$E7,N$5&lt;=$F7,$G7="ZMT"),$G7,IF(AND(N$5&gt;=$E7,N$5&lt;=$F7,$G7="ZFO"),$G7,IF(AND(N$5&gt;=$E7,N$5&lt;=$F7,$G7="ZRJ"),$G7,IF(AND(N$5&gt;=$E7,N$5&lt;=$F7,$G7="ZAT"),$G7,"")))))))))</f>
        <v/>
      </c>
      <c r="O7" s="30" t="str">
        <f t="shared" si="4"/>
        <v/>
      </c>
      <c r="P7" s="30" t="str">
        <f t="shared" si="4"/>
        <v>C</v>
      </c>
      <c r="Q7" s="30" t="str">
        <f t="shared" si="4"/>
        <v>C</v>
      </c>
      <c r="R7" s="30" t="str">
        <f t="shared" si="4"/>
        <v/>
      </c>
      <c r="S7" s="30" t="str">
        <f t="shared" ref="S7:AB16" si="5">IF(OR(S$6="s",S$6="f",S$6="d"),"C",IF(AND(S$5&gt;=$E7,S$5&lt;=$F7,$G7="ZCP"),$G7,IF(AND(S$5&gt;=$E7,S$5&lt;=$F7,$G7="ZPM"),$G7,IF(AND(S$5&gt;=$E7,S$5&lt;=$F7,$G7="ZMA"),$G7,IF(AND(S$5&gt;=$E7,S$5&lt;=$F7,$G7="ZMP"),$G7,IF(AND(S$5&gt;=$E7,S$5&lt;=$F7,$G7="ZMT"),$G7,IF(AND(S$5&gt;=$E7,S$5&lt;=$F7,$G7="ZFO"),$G7,IF(AND(S$5&gt;=$E7,S$5&lt;=$F7,$G7="ZRJ"),$G7,IF(AND(S$5&gt;=$E7,S$5&lt;=$F7,$G7="ZAT"),$G7,"")))))))))</f>
        <v/>
      </c>
      <c r="T7" s="30" t="str">
        <f t="shared" si="5"/>
        <v/>
      </c>
      <c r="U7" s="30" t="str">
        <f t="shared" si="5"/>
        <v/>
      </c>
      <c r="V7" s="30" t="str">
        <f t="shared" si="5"/>
        <v/>
      </c>
      <c r="W7" s="30" t="str">
        <f t="shared" si="5"/>
        <v>C</v>
      </c>
      <c r="X7" s="30" t="str">
        <f t="shared" si="5"/>
        <v>C</v>
      </c>
      <c r="Y7" s="30" t="str">
        <f t="shared" si="5"/>
        <v/>
      </c>
      <c r="Z7" s="30" t="str">
        <f t="shared" si="5"/>
        <v/>
      </c>
      <c r="AA7" s="30" t="str">
        <f t="shared" si="5"/>
        <v/>
      </c>
      <c r="AB7" s="30" t="str">
        <f t="shared" si="5"/>
        <v/>
      </c>
      <c r="AC7" s="30" t="str">
        <f t="shared" ref="AC7:AL16" si="6">IF(OR(AC$6="s",AC$6="f",AC$6="d"),"C",IF(AND(AC$5&gt;=$E7,AC$5&lt;=$F7,$G7="ZCP"),$G7,IF(AND(AC$5&gt;=$E7,AC$5&lt;=$F7,$G7="ZPM"),$G7,IF(AND(AC$5&gt;=$E7,AC$5&lt;=$F7,$G7="ZMA"),$G7,IF(AND(AC$5&gt;=$E7,AC$5&lt;=$F7,$G7="ZMP"),$G7,IF(AND(AC$5&gt;=$E7,AC$5&lt;=$F7,$G7="ZMT"),$G7,IF(AND(AC$5&gt;=$E7,AC$5&lt;=$F7,$G7="ZFO"),$G7,IF(AND(AC$5&gt;=$E7,AC$5&lt;=$F7,$G7="ZRJ"),$G7,IF(AND(AC$5&gt;=$E7,AC$5&lt;=$F7,$G7="ZAT"),$G7,"")))))))))</f>
        <v/>
      </c>
      <c r="AD7" s="30" t="str">
        <f t="shared" si="6"/>
        <v>C</v>
      </c>
      <c r="AE7" s="30" t="str">
        <f t="shared" si="6"/>
        <v>C</v>
      </c>
      <c r="AF7" s="30" t="str">
        <f t="shared" si="6"/>
        <v/>
      </c>
      <c r="AG7" s="30" t="str">
        <f t="shared" si="6"/>
        <v/>
      </c>
      <c r="AH7" s="30" t="str">
        <f t="shared" si="6"/>
        <v/>
      </c>
      <c r="AI7" s="30" t="str">
        <f t="shared" si="6"/>
        <v/>
      </c>
      <c r="AJ7" s="30" t="str">
        <f t="shared" si="6"/>
        <v/>
      </c>
      <c r="AK7" s="30" t="str">
        <f t="shared" si="6"/>
        <v>C</v>
      </c>
      <c r="AL7" s="30" t="str">
        <f t="shared" si="6"/>
        <v>C</v>
      </c>
      <c r="AM7" s="30" t="str">
        <f t="shared" ref="AM7:AW16" si="7">IF(OR(AM$6="s",AM$6="f",AM$6="d"),"C",IF(AND(AM$5&gt;=$E7,AM$5&lt;=$F7,$G7="ZCP"),$G7,IF(AND(AM$5&gt;=$E7,AM$5&lt;=$F7,$G7="ZPM"),$G7,IF(AND(AM$5&gt;=$E7,AM$5&lt;=$F7,$G7="ZMA"),$G7,IF(AND(AM$5&gt;=$E7,AM$5&lt;=$F7,$G7="ZMP"),$G7,IF(AND(AM$5&gt;=$E7,AM$5&lt;=$F7,$G7="ZMT"),$G7,IF(AND(AM$5&gt;=$E7,AM$5&lt;=$F7,$G7="ZFO"),$G7,IF(AND(AM$5&gt;=$E7,AM$5&lt;=$F7,$G7="ZRJ"),$G7,IF(AND(AM$5&gt;=$E7,AM$5&lt;=$F7,$G7="ZAT"),$G7,"")))))))))</f>
        <v/>
      </c>
      <c r="AN7" s="30" t="str">
        <f t="shared" si="7"/>
        <v/>
      </c>
      <c r="AO7" s="30" t="str">
        <f t="shared" si="7"/>
        <v/>
      </c>
      <c r="AP7" s="30" t="str">
        <f t="shared" si="7"/>
        <v/>
      </c>
      <c r="AQ7" s="30" t="str">
        <f t="shared" si="7"/>
        <v/>
      </c>
      <c r="AR7" s="30" t="str">
        <f t="shared" si="7"/>
        <v>C</v>
      </c>
      <c r="AS7" s="30" t="str">
        <f>IF(OR(AS$6="s",AS$6="f",AS$6="d"),"C",IF(AND(AS$5&gt;=$E7,AS$5&lt;=$F7,$G7="ZCP"),$G7,IF(AND(AS$5&gt;=$E7,AS$5&lt;=$F7,$G7="ZPM"),$G7,IF(AND(AS$5&gt;=$E7,AS$5&lt;=$F7,$G7="ZMA"),$G7,IF(AND(AS$5&gt;=$E7,AS$5&lt;=$F7,$G7="ZMP"),$G7,IF(AND(AS$5&gt;=$E7,AS$5&lt;=$F7,$G7="ZMT"),$G7,IF(AND(AS$5&gt;=$E7,AS$5&lt;=$F7,$G7="ZFO"),$G7,IF(AND(AS$5&gt;=$E7,AS$5&lt;=$F7,$G7="ZRJ"),$G7,IF(AND(AS$5&gt;=$E7,AS$5&lt;=$F7,$G7="ZAT"),$G7,"")))))))))</f>
        <v>C</v>
      </c>
      <c r="AT7" s="30" t="str">
        <f t="shared" si="7"/>
        <v/>
      </c>
      <c r="AU7" s="30" t="str">
        <f t="shared" si="7"/>
        <v/>
      </c>
      <c r="AV7" s="30" t="str">
        <f t="shared" si="7"/>
        <v/>
      </c>
      <c r="AW7" s="135" t="str">
        <f t="shared" si="7"/>
        <v/>
      </c>
    </row>
    <row r="8" spans="1:54" ht="21">
      <c r="A8" s="25" t="str">
        <f t="shared" si="2"/>
        <v>ZAT</v>
      </c>
      <c r="B8" s="31"/>
      <c r="C8" s="81" t="s">
        <v>31</v>
      </c>
      <c r="D8" s="32" t="s">
        <v>38</v>
      </c>
      <c r="E8" s="33">
        <v>43010</v>
      </c>
      <c r="F8" s="34">
        <v>43014</v>
      </c>
      <c r="G8" s="110" t="str">
        <f>IF(D8='Paramètre DIVERS'!$B$16,'Paramètre DIVERS'!$A$16,IF(D8='Paramètre DIVERS'!$B$17,'Paramètre DIVERS'!$A$17,IF(D8='Paramètre DIVERS'!$B$18,'Paramètre DIVERS'!$A$18,IF(D8='Paramètre DIVERS'!$B$19,'Paramètre DIVERS'!$A$19,IF(D8='Paramètre DIVERS'!$B$21,'Paramètre DIVERS'!$A$21,IF(D8='Paramètre DIVERS'!$B$22,'Paramètre DIVERS'!$A$22,""))))))&amp;IF(D8='Paramètre DIVERS'!$B$24,'Paramètre DIVERS'!$A$24,IF(D8='Paramètre DIVERS'!$B$25,'Paramètre DIVERS'!$A$25,IF(D8='Paramètre DIVERS'!$B$26,'Paramètre DIVERS'!$A$26,IF(D8='Paramètre DIVERS'!$B$27,'Paramètre DIVERS'!$A$27,IF(D8='Paramètre DIVERS'!$B$28,'Paramètre DIVERS'!$A$28,IF(D8='Paramètre DIVERS'!$B$29,'Paramètre DIVERS'!$A$29,IF(D8='Paramètre DIVERS'!$B$30,'Paramètre DIVERS'!$A$30,"")))))))&amp;IF(D8='Paramètre DIVERS'!$B$32,'Paramètre DIVERS'!$A$32,IF(D8='Paramètre DIVERS'!$B$36,'Paramètre DIVERS'!$A$36,IF(D8='Paramètre DIVERS'!$B$37,'Paramètre DIVERS'!$A$37,IF(D8='Paramètre DIVERS'!$B$38,'Paramètre DIVERS'!$A$38,IF(D8='Paramètre DIVERS'!$B$39,'Paramètre DIVERS'!$A$39,IF(D8='Paramètre DIVERS'!$B$43,'Paramètre DIVERS'!$A$43,IF(D8='Paramètre DIVERS'!$B$44,'Paramètre DIVERS'!$A$44,"")))))))&amp;IF(D8='Paramètre DIVERS'!$B$45,'Paramètre DIVERS'!$A$45,IF(D8='Paramètre DIVERS'!$B$46,'Paramètre DIVERS'!$A$46,IF(D8='Paramètre DIVERS'!$B$47,'Paramètre DIVERS'!$A$47,IF(D8='Paramètre DIVERS'!$B$23,'Paramètre DIVERS'!$A$23,""))))</f>
        <v>ZAT</v>
      </c>
      <c r="H8" s="98">
        <f t="shared" si="3"/>
        <v>5</v>
      </c>
      <c r="I8" s="30" t="str">
        <f t="shared" si="4"/>
        <v>C</v>
      </c>
      <c r="J8" s="30" t="str">
        <f t="shared" si="4"/>
        <v>C</v>
      </c>
      <c r="K8" s="30" t="str">
        <f t="shared" si="4"/>
        <v/>
      </c>
      <c r="L8" s="30" t="str">
        <f t="shared" si="4"/>
        <v/>
      </c>
      <c r="M8" s="30" t="str">
        <f t="shared" si="4"/>
        <v/>
      </c>
      <c r="N8" s="30" t="str">
        <f t="shared" si="4"/>
        <v/>
      </c>
      <c r="O8" s="30" t="str">
        <f t="shared" si="4"/>
        <v/>
      </c>
      <c r="P8" s="30" t="str">
        <f t="shared" si="4"/>
        <v>C</v>
      </c>
      <c r="Q8" s="30" t="str">
        <f t="shared" si="4"/>
        <v>C</v>
      </c>
      <c r="R8" s="30" t="str">
        <f t="shared" si="4"/>
        <v/>
      </c>
      <c r="S8" s="30" t="str">
        <f t="shared" si="5"/>
        <v/>
      </c>
      <c r="T8" s="30" t="str">
        <f t="shared" si="5"/>
        <v/>
      </c>
      <c r="U8" s="30" t="str">
        <f t="shared" si="5"/>
        <v/>
      </c>
      <c r="V8" s="30" t="str">
        <f t="shared" si="5"/>
        <v/>
      </c>
      <c r="W8" s="30" t="str">
        <f t="shared" si="5"/>
        <v>C</v>
      </c>
      <c r="X8" s="30" t="str">
        <f t="shared" si="5"/>
        <v>C</v>
      </c>
      <c r="Y8" s="30" t="str">
        <f t="shared" si="5"/>
        <v/>
      </c>
      <c r="Z8" s="30" t="str">
        <f t="shared" si="5"/>
        <v/>
      </c>
      <c r="AA8" s="30" t="str">
        <f t="shared" si="5"/>
        <v/>
      </c>
      <c r="AB8" s="30" t="str">
        <f t="shared" si="5"/>
        <v/>
      </c>
      <c r="AC8" s="30" t="str">
        <f t="shared" si="6"/>
        <v/>
      </c>
      <c r="AD8" s="30" t="str">
        <f t="shared" si="6"/>
        <v>C</v>
      </c>
      <c r="AE8" s="30" t="str">
        <f t="shared" si="6"/>
        <v>C</v>
      </c>
      <c r="AF8" s="30" t="str">
        <f t="shared" si="6"/>
        <v/>
      </c>
      <c r="AG8" s="30" t="str">
        <f t="shared" si="6"/>
        <v/>
      </c>
      <c r="AH8" s="30" t="str">
        <f t="shared" si="6"/>
        <v/>
      </c>
      <c r="AI8" s="30" t="str">
        <f t="shared" si="6"/>
        <v/>
      </c>
      <c r="AJ8" s="30" t="str">
        <f t="shared" si="6"/>
        <v/>
      </c>
      <c r="AK8" s="30" t="str">
        <f t="shared" si="6"/>
        <v>C</v>
      </c>
      <c r="AL8" s="30" t="str">
        <f t="shared" si="6"/>
        <v>C</v>
      </c>
      <c r="AM8" s="30" t="str">
        <f t="shared" si="7"/>
        <v/>
      </c>
      <c r="AN8" s="30" t="str">
        <f t="shared" si="7"/>
        <v/>
      </c>
      <c r="AO8" s="30" t="str">
        <f t="shared" si="7"/>
        <v/>
      </c>
      <c r="AP8" s="30" t="str">
        <f t="shared" si="7"/>
        <v/>
      </c>
      <c r="AQ8" s="30" t="str">
        <f t="shared" si="7"/>
        <v/>
      </c>
      <c r="AR8" s="30" t="str">
        <f t="shared" si="7"/>
        <v>C</v>
      </c>
      <c r="AS8" s="30" t="str">
        <f t="shared" si="7"/>
        <v>C</v>
      </c>
      <c r="AT8" s="30" t="str">
        <f t="shared" si="7"/>
        <v/>
      </c>
      <c r="AU8" s="30" t="str">
        <f t="shared" si="7"/>
        <v/>
      </c>
      <c r="AV8" s="30" t="str">
        <f t="shared" si="7"/>
        <v/>
      </c>
      <c r="AW8" s="135" t="str">
        <f t="shared" si="7"/>
        <v/>
      </c>
      <c r="AY8" s="71" t="s">
        <v>109</v>
      </c>
    </row>
    <row r="9" spans="1:54">
      <c r="A9" s="25" t="str">
        <f t="shared" si="2"/>
        <v>ZAT</v>
      </c>
      <c r="B9" s="31"/>
      <c r="C9" s="81" t="s">
        <v>31</v>
      </c>
      <c r="D9" s="32" t="s">
        <v>38</v>
      </c>
      <c r="E9" s="33">
        <v>43123</v>
      </c>
      <c r="F9" s="34">
        <v>43128</v>
      </c>
      <c r="G9" s="110" t="str">
        <f>IF(D9='Paramètre DIVERS'!$B$16,'Paramètre DIVERS'!$A$16,IF(D9='Paramètre DIVERS'!$B$17,'Paramètre DIVERS'!$A$17,IF(D9='Paramètre DIVERS'!$B$18,'Paramètre DIVERS'!$A$18,IF(D9='Paramètre DIVERS'!$B$19,'Paramètre DIVERS'!$A$19,IF(D9='Paramètre DIVERS'!$B$21,'Paramètre DIVERS'!$A$21,IF(D9='Paramètre DIVERS'!$B$22,'Paramètre DIVERS'!$A$22,""))))))&amp;IF(D9='Paramètre DIVERS'!$B$24,'Paramètre DIVERS'!$A$24,IF(D9='Paramètre DIVERS'!$B$25,'Paramètre DIVERS'!$A$25,IF(D9='Paramètre DIVERS'!$B$26,'Paramètre DIVERS'!$A$26,IF(D9='Paramètre DIVERS'!$B$27,'Paramètre DIVERS'!$A$27,IF(D9='Paramètre DIVERS'!$B$28,'Paramètre DIVERS'!$A$28,IF(D9='Paramètre DIVERS'!$B$29,'Paramètre DIVERS'!$A$29,IF(D9='Paramètre DIVERS'!$B$30,'Paramètre DIVERS'!$A$30,"")))))))&amp;IF(D9='Paramètre DIVERS'!$B$32,'Paramètre DIVERS'!$A$32,IF(D9='Paramètre DIVERS'!$B$36,'Paramètre DIVERS'!$A$36,IF(D9='Paramètre DIVERS'!$B$37,'Paramètre DIVERS'!$A$37,IF(D9='Paramètre DIVERS'!$B$38,'Paramètre DIVERS'!$A$38,IF(D9='Paramètre DIVERS'!$B$39,'Paramètre DIVERS'!$A$39,IF(D9='Paramètre DIVERS'!$B$43,'Paramètre DIVERS'!$A$43,IF(D9='Paramètre DIVERS'!$B$44,'Paramètre DIVERS'!$A$44,"")))))))&amp;IF(D9='Paramètre DIVERS'!$B$45,'Paramètre DIVERS'!$A$45,IF(D9='Paramètre DIVERS'!$B$46,'Paramètre DIVERS'!$A$46,IF(D9='Paramètre DIVERS'!$B$47,'Paramètre DIVERS'!$A$47,IF(D9='Paramètre DIVERS'!$B$23,'Paramètre DIVERS'!$A$23,""))))</f>
        <v>ZAT</v>
      </c>
      <c r="H9" s="98">
        <f t="shared" si="3"/>
        <v>4</v>
      </c>
      <c r="I9" s="30" t="str">
        <f t="shared" si="4"/>
        <v>C</v>
      </c>
      <c r="J9" s="30" t="str">
        <f t="shared" si="4"/>
        <v>C</v>
      </c>
      <c r="K9" s="30" t="str">
        <f t="shared" si="4"/>
        <v/>
      </c>
      <c r="L9" s="30" t="str">
        <f t="shared" si="4"/>
        <v/>
      </c>
      <c r="M9" s="30" t="str">
        <f t="shared" si="4"/>
        <v/>
      </c>
      <c r="N9" s="30" t="str">
        <f t="shared" si="4"/>
        <v/>
      </c>
      <c r="O9" s="30" t="str">
        <f t="shared" si="4"/>
        <v/>
      </c>
      <c r="P9" s="30" t="str">
        <f t="shared" si="4"/>
        <v>C</v>
      </c>
      <c r="Q9" s="30" t="str">
        <f t="shared" si="4"/>
        <v>C</v>
      </c>
      <c r="R9" s="30" t="str">
        <f t="shared" si="4"/>
        <v/>
      </c>
      <c r="S9" s="30" t="str">
        <f t="shared" si="5"/>
        <v/>
      </c>
      <c r="T9" s="30" t="str">
        <f t="shared" si="5"/>
        <v/>
      </c>
      <c r="U9" s="30" t="str">
        <f t="shared" si="5"/>
        <v/>
      </c>
      <c r="V9" s="30" t="str">
        <f t="shared" si="5"/>
        <v/>
      </c>
      <c r="W9" s="30" t="str">
        <f t="shared" si="5"/>
        <v>C</v>
      </c>
      <c r="X9" s="30" t="str">
        <f t="shared" si="5"/>
        <v>C</v>
      </c>
      <c r="Y9" s="30" t="str">
        <f t="shared" si="5"/>
        <v/>
      </c>
      <c r="Z9" s="30" t="str">
        <f t="shared" si="5"/>
        <v/>
      </c>
      <c r="AA9" s="30" t="str">
        <f t="shared" si="5"/>
        <v/>
      </c>
      <c r="AB9" s="30" t="str">
        <f t="shared" si="5"/>
        <v/>
      </c>
      <c r="AC9" s="30" t="str">
        <f t="shared" si="6"/>
        <v/>
      </c>
      <c r="AD9" s="30" t="str">
        <f t="shared" si="6"/>
        <v>C</v>
      </c>
      <c r="AE9" s="30" t="str">
        <f t="shared" si="6"/>
        <v>C</v>
      </c>
      <c r="AF9" s="30" t="str">
        <f t="shared" si="6"/>
        <v/>
      </c>
      <c r="AG9" s="30" t="str">
        <f t="shared" si="6"/>
        <v/>
      </c>
      <c r="AH9" s="30" t="str">
        <f t="shared" si="6"/>
        <v/>
      </c>
      <c r="AI9" s="30" t="str">
        <f t="shared" si="6"/>
        <v/>
      </c>
      <c r="AJ9" s="30" t="str">
        <f t="shared" si="6"/>
        <v/>
      </c>
      <c r="AK9" s="30" t="str">
        <f t="shared" si="6"/>
        <v>C</v>
      </c>
      <c r="AL9" s="30" t="str">
        <f t="shared" si="6"/>
        <v>C</v>
      </c>
      <c r="AM9" s="30" t="str">
        <f t="shared" si="7"/>
        <v/>
      </c>
      <c r="AN9" s="30" t="str">
        <f t="shared" si="7"/>
        <v/>
      </c>
      <c r="AO9" s="30" t="str">
        <f t="shared" si="7"/>
        <v/>
      </c>
      <c r="AP9" s="30" t="str">
        <f t="shared" si="7"/>
        <v/>
      </c>
      <c r="AQ9" s="30" t="str">
        <f t="shared" si="7"/>
        <v/>
      </c>
      <c r="AR9" s="30" t="str">
        <f t="shared" si="7"/>
        <v>C</v>
      </c>
      <c r="AS9" s="30" t="str">
        <f t="shared" si="7"/>
        <v>C</v>
      </c>
      <c r="AT9" s="30" t="str">
        <f t="shared" si="7"/>
        <v/>
      </c>
      <c r="AU9" s="30" t="str">
        <f t="shared" si="7"/>
        <v/>
      </c>
      <c r="AV9" s="30" t="str">
        <f t="shared" si="7"/>
        <v/>
      </c>
      <c r="AW9" s="135" t="str">
        <f t="shared" si="7"/>
        <v/>
      </c>
      <c r="AX9" s="136"/>
      <c r="AY9" s="17" t="s">
        <v>113</v>
      </c>
      <c r="AZ9" s="136"/>
      <c r="BA9" s="136"/>
      <c r="BB9" s="136"/>
    </row>
    <row r="10" spans="1:54">
      <c r="A10" s="25" t="str">
        <f t="shared" si="2"/>
        <v>ZAT</v>
      </c>
      <c r="B10" s="31"/>
      <c r="C10" s="81" t="s">
        <v>31</v>
      </c>
      <c r="D10" s="32" t="s">
        <v>38</v>
      </c>
      <c r="E10" s="33">
        <v>42985</v>
      </c>
      <c r="F10" s="34">
        <v>43014</v>
      </c>
      <c r="G10" s="110" t="str">
        <f>IF(D10='Paramètre DIVERS'!$B$16,'Paramètre DIVERS'!$A$16,IF(D10='Paramètre DIVERS'!$B$17,'Paramètre DIVERS'!$A$17,IF(D10='Paramètre DIVERS'!$B$18,'Paramètre DIVERS'!$A$18,IF(D10='Paramètre DIVERS'!$B$19,'Paramètre DIVERS'!$A$19,IF(D10='Paramètre DIVERS'!$B$21,'Paramètre DIVERS'!$A$21,IF(D10='Paramètre DIVERS'!$B$22,'Paramètre DIVERS'!$A$22,""))))))&amp;IF(D10='Paramètre DIVERS'!$B$24,'Paramètre DIVERS'!$A$24,IF(D10='Paramètre DIVERS'!$B$25,'Paramètre DIVERS'!$A$25,IF(D10='Paramètre DIVERS'!$B$26,'Paramètre DIVERS'!$A$26,IF(D10='Paramètre DIVERS'!$B$27,'Paramètre DIVERS'!$A$27,IF(D10='Paramètre DIVERS'!$B$28,'Paramètre DIVERS'!$A$28,IF(D10='Paramètre DIVERS'!$B$29,'Paramètre DIVERS'!$A$29,IF(D10='Paramètre DIVERS'!$B$30,'Paramètre DIVERS'!$A$30,"")))))))&amp;IF(D10='Paramètre DIVERS'!$B$32,'Paramètre DIVERS'!$A$32,IF(D10='Paramètre DIVERS'!$B$36,'Paramètre DIVERS'!$A$36,IF(D10='Paramètre DIVERS'!$B$37,'Paramètre DIVERS'!$A$37,IF(D10='Paramètre DIVERS'!$B$38,'Paramètre DIVERS'!$A$38,IF(D10='Paramètre DIVERS'!$B$39,'Paramètre DIVERS'!$A$39,IF(D10='Paramètre DIVERS'!$B$43,'Paramètre DIVERS'!$A$43,IF(D10='Paramètre DIVERS'!$B$44,'Paramètre DIVERS'!$A$44,"")))))))&amp;IF(D10='Paramètre DIVERS'!$B$45,'Paramètre DIVERS'!$A$45,IF(D10='Paramètre DIVERS'!$B$46,'Paramètre DIVERS'!$A$46,IF(D10='Paramètre DIVERS'!$B$47,'Paramètre DIVERS'!$A$47,IF(D10='Paramètre DIVERS'!$B$23,'Paramètre DIVERS'!$A$23,""))))</f>
        <v>ZAT</v>
      </c>
      <c r="H10" s="98">
        <f t="shared" si="3"/>
        <v>22</v>
      </c>
      <c r="I10" s="30" t="str">
        <f t="shared" si="4"/>
        <v>C</v>
      </c>
      <c r="J10" s="30" t="str">
        <f t="shared" si="4"/>
        <v>C</v>
      </c>
      <c r="K10" s="30" t="str">
        <f t="shared" si="4"/>
        <v/>
      </c>
      <c r="L10" s="30" t="str">
        <f t="shared" si="4"/>
        <v/>
      </c>
      <c r="M10" s="30" t="str">
        <f t="shared" si="4"/>
        <v/>
      </c>
      <c r="N10" s="30" t="str">
        <f t="shared" si="4"/>
        <v/>
      </c>
      <c r="O10" s="30" t="str">
        <f t="shared" si="4"/>
        <v/>
      </c>
      <c r="P10" s="30" t="str">
        <f t="shared" si="4"/>
        <v>C</v>
      </c>
      <c r="Q10" s="30" t="str">
        <f t="shared" si="4"/>
        <v>C</v>
      </c>
      <c r="R10" s="30" t="str">
        <f t="shared" si="4"/>
        <v/>
      </c>
      <c r="S10" s="30" t="str">
        <f t="shared" si="5"/>
        <v/>
      </c>
      <c r="T10" s="30" t="str">
        <f t="shared" si="5"/>
        <v/>
      </c>
      <c r="U10" s="30" t="str">
        <f t="shared" si="5"/>
        <v/>
      </c>
      <c r="V10" s="30" t="str">
        <f t="shared" si="5"/>
        <v/>
      </c>
      <c r="W10" s="30" t="str">
        <f t="shared" si="5"/>
        <v>C</v>
      </c>
      <c r="X10" s="30" t="str">
        <f t="shared" si="5"/>
        <v>C</v>
      </c>
      <c r="Y10" s="30" t="str">
        <f t="shared" si="5"/>
        <v/>
      </c>
      <c r="Z10" s="30" t="str">
        <f t="shared" si="5"/>
        <v/>
      </c>
      <c r="AA10" s="30" t="str">
        <f t="shared" si="5"/>
        <v/>
      </c>
      <c r="AB10" s="30" t="str">
        <f t="shared" si="5"/>
        <v/>
      </c>
      <c r="AC10" s="30" t="str">
        <f t="shared" si="6"/>
        <v/>
      </c>
      <c r="AD10" s="30" t="str">
        <f t="shared" si="6"/>
        <v>C</v>
      </c>
      <c r="AE10" s="30" t="str">
        <f t="shared" si="6"/>
        <v>C</v>
      </c>
      <c r="AF10" s="30" t="str">
        <f t="shared" si="6"/>
        <v/>
      </c>
      <c r="AG10" s="30" t="str">
        <f t="shared" si="6"/>
        <v/>
      </c>
      <c r="AH10" s="30" t="str">
        <f t="shared" si="6"/>
        <v/>
      </c>
      <c r="AI10" s="30" t="str">
        <f t="shared" si="6"/>
        <v/>
      </c>
      <c r="AJ10" s="30" t="str">
        <f t="shared" si="6"/>
        <v/>
      </c>
      <c r="AK10" s="30" t="str">
        <f t="shared" si="6"/>
        <v>C</v>
      </c>
      <c r="AL10" s="30" t="str">
        <f t="shared" si="6"/>
        <v>C</v>
      </c>
      <c r="AM10" s="30" t="str">
        <f t="shared" si="7"/>
        <v/>
      </c>
      <c r="AN10" s="30" t="str">
        <f t="shared" si="7"/>
        <v/>
      </c>
      <c r="AO10" s="30" t="str">
        <f t="shared" si="7"/>
        <v/>
      </c>
      <c r="AP10" s="30" t="str">
        <f t="shared" si="7"/>
        <v/>
      </c>
      <c r="AQ10" s="30" t="str">
        <f t="shared" si="7"/>
        <v/>
      </c>
      <c r="AR10" s="30" t="str">
        <f t="shared" si="7"/>
        <v>C</v>
      </c>
      <c r="AS10" s="30" t="str">
        <f t="shared" si="7"/>
        <v>C</v>
      </c>
      <c r="AT10" s="30" t="str">
        <f t="shared" si="7"/>
        <v/>
      </c>
      <c r="AU10" s="30" t="str">
        <f t="shared" si="7"/>
        <v/>
      </c>
      <c r="AV10" s="30" t="str">
        <f t="shared" si="7"/>
        <v/>
      </c>
      <c r="AW10" s="135" t="str">
        <f t="shared" si="7"/>
        <v/>
      </c>
      <c r="AY10" s="19"/>
    </row>
    <row r="11" spans="1:54">
      <c r="A11" s="25" t="str">
        <f t="shared" si="2"/>
        <v/>
      </c>
      <c r="B11" s="31"/>
      <c r="C11" s="81" t="s">
        <v>33</v>
      </c>
      <c r="D11" s="32" t="s">
        <v>107</v>
      </c>
      <c r="E11" s="33">
        <v>43129</v>
      </c>
      <c r="F11" s="34">
        <v>43396</v>
      </c>
      <c r="G11" s="110" t="str">
        <f>IF(D11='Paramètre DIVERS'!$B$16,'Paramètre DIVERS'!$A$16,IF(D11='Paramètre DIVERS'!$B$17,'Paramètre DIVERS'!$A$17,IF(D11='Paramètre DIVERS'!$B$18,'Paramètre DIVERS'!$A$18,IF(D11='Paramètre DIVERS'!$B$19,'Paramètre DIVERS'!$A$19,IF(D11='Paramètre DIVERS'!$B$21,'Paramètre DIVERS'!$A$21,IF(D11='Paramètre DIVERS'!$B$22,'Paramètre DIVERS'!$A$22,""))))))&amp;IF(D11='Paramètre DIVERS'!$B$24,'Paramètre DIVERS'!$A$24,IF(D11='Paramètre DIVERS'!$B$25,'Paramètre DIVERS'!$A$25,IF(D11='Paramètre DIVERS'!$B$26,'Paramètre DIVERS'!$A$26,IF(D11='Paramètre DIVERS'!$B$27,'Paramètre DIVERS'!$A$27,IF(D11='Paramètre DIVERS'!$B$28,'Paramètre DIVERS'!$A$28,IF(D11='Paramètre DIVERS'!$B$29,'Paramètre DIVERS'!$A$29,IF(D11='Paramètre DIVERS'!$B$30,'Paramètre DIVERS'!$A$30,"")))))))&amp;IF(D11='Paramètre DIVERS'!$B$32,'Paramètre DIVERS'!$A$32,IF(D11='Paramètre DIVERS'!$B$36,'Paramètre DIVERS'!$A$36,IF(D11='Paramètre DIVERS'!$B$37,'Paramètre DIVERS'!$A$37,IF(D11='Paramètre DIVERS'!$B$38,'Paramètre DIVERS'!$A$38,IF(D11='Paramètre DIVERS'!$B$39,'Paramètre DIVERS'!$A$39,IF(D11='Paramètre DIVERS'!$B$43,'Paramètre DIVERS'!$A$43,IF(D11='Paramètre DIVERS'!$B$44,'Paramètre DIVERS'!$A$44,"")))))))&amp;IF(D11='Paramètre DIVERS'!$B$45,'Paramètre DIVERS'!$A$45,IF(D11='Paramètre DIVERS'!$B$46,'Paramètre DIVERS'!$A$46,IF(D11='Paramètre DIVERS'!$B$47,'Paramètre DIVERS'!$A$47,IF(D11='Paramètre DIVERS'!$B$23,'Paramètre DIVERS'!$A$23,""))))</f>
        <v/>
      </c>
      <c r="H11" s="98">
        <f t="shared" si="3"/>
        <v>186</v>
      </c>
      <c r="I11" s="30" t="str">
        <f t="shared" si="4"/>
        <v>C</v>
      </c>
      <c r="J11" s="30" t="str">
        <f t="shared" si="4"/>
        <v>C</v>
      </c>
      <c r="K11" s="30" t="str">
        <f t="shared" si="4"/>
        <v/>
      </c>
      <c r="L11" s="30" t="str">
        <f t="shared" si="4"/>
        <v/>
      </c>
      <c r="M11" s="30" t="str">
        <f t="shared" si="4"/>
        <v/>
      </c>
      <c r="N11" s="30" t="str">
        <f t="shared" si="4"/>
        <v/>
      </c>
      <c r="O11" s="30" t="str">
        <f t="shared" si="4"/>
        <v/>
      </c>
      <c r="P11" s="30" t="str">
        <f t="shared" si="4"/>
        <v>C</v>
      </c>
      <c r="Q11" s="30" t="str">
        <f t="shared" si="4"/>
        <v>C</v>
      </c>
      <c r="R11" s="30" t="str">
        <f t="shared" si="4"/>
        <v/>
      </c>
      <c r="S11" s="30" t="str">
        <f t="shared" si="5"/>
        <v/>
      </c>
      <c r="T11" s="30" t="str">
        <f t="shared" si="5"/>
        <v/>
      </c>
      <c r="U11" s="30" t="str">
        <f t="shared" si="5"/>
        <v/>
      </c>
      <c r="V11" s="30" t="str">
        <f t="shared" si="5"/>
        <v/>
      </c>
      <c r="W11" s="30" t="str">
        <f t="shared" si="5"/>
        <v>C</v>
      </c>
      <c r="X11" s="30" t="str">
        <f t="shared" si="5"/>
        <v>C</v>
      </c>
      <c r="Y11" s="30" t="str">
        <f t="shared" si="5"/>
        <v/>
      </c>
      <c r="Z11" s="30" t="str">
        <f t="shared" si="5"/>
        <v/>
      </c>
      <c r="AA11" s="30" t="str">
        <f t="shared" si="5"/>
        <v/>
      </c>
      <c r="AB11" s="30" t="str">
        <f t="shared" si="5"/>
        <v/>
      </c>
      <c r="AC11" s="30" t="str">
        <f t="shared" si="6"/>
        <v/>
      </c>
      <c r="AD11" s="30" t="str">
        <f t="shared" si="6"/>
        <v>C</v>
      </c>
      <c r="AE11" s="30" t="str">
        <f t="shared" si="6"/>
        <v>C</v>
      </c>
      <c r="AF11" s="30" t="str">
        <f t="shared" si="6"/>
        <v/>
      </c>
      <c r="AG11" s="30" t="str">
        <f t="shared" si="6"/>
        <v/>
      </c>
      <c r="AH11" s="30" t="str">
        <f t="shared" si="6"/>
        <v/>
      </c>
      <c r="AI11" s="30" t="str">
        <f t="shared" si="6"/>
        <v/>
      </c>
      <c r="AJ11" s="30" t="str">
        <f t="shared" si="6"/>
        <v/>
      </c>
      <c r="AK11" s="30" t="str">
        <f t="shared" si="6"/>
        <v>C</v>
      </c>
      <c r="AL11" s="30" t="str">
        <f t="shared" si="6"/>
        <v>C</v>
      </c>
      <c r="AM11" s="30" t="str">
        <f t="shared" si="7"/>
        <v/>
      </c>
      <c r="AN11" s="30" t="str">
        <f t="shared" si="7"/>
        <v/>
      </c>
      <c r="AO11" s="30" t="str">
        <f t="shared" si="7"/>
        <v/>
      </c>
      <c r="AP11" s="30" t="str">
        <f t="shared" si="7"/>
        <v/>
      </c>
      <c r="AQ11" s="30" t="str">
        <f t="shared" si="7"/>
        <v/>
      </c>
      <c r="AR11" s="30" t="str">
        <f t="shared" si="7"/>
        <v>C</v>
      </c>
      <c r="AS11" s="30" t="str">
        <f t="shared" si="7"/>
        <v>C</v>
      </c>
      <c r="AT11" s="30" t="str">
        <f t="shared" si="7"/>
        <v/>
      </c>
      <c r="AU11" s="30" t="str">
        <f t="shared" si="7"/>
        <v/>
      </c>
      <c r="AV11" s="30" t="str">
        <f t="shared" si="7"/>
        <v/>
      </c>
      <c r="AW11" s="135" t="str">
        <f t="shared" si="7"/>
        <v/>
      </c>
      <c r="AX11" s="136"/>
      <c r="AY11" s="19" t="s">
        <v>110</v>
      </c>
      <c r="AZ11" s="138"/>
      <c r="BA11" s="136"/>
      <c r="BB11" s="136"/>
    </row>
    <row r="12" spans="1:54">
      <c r="A12" s="25" t="str">
        <f t="shared" si="2"/>
        <v/>
      </c>
      <c r="B12" s="31"/>
      <c r="C12" s="81" t="s">
        <v>33</v>
      </c>
      <c r="D12" s="32" t="s">
        <v>108</v>
      </c>
      <c r="E12" s="33">
        <v>43146</v>
      </c>
      <c r="F12" s="34">
        <v>43327</v>
      </c>
      <c r="G12" s="110" t="str">
        <f>IF(D12='Paramètre DIVERS'!$B$16,'Paramètre DIVERS'!$A$16,IF(D12='Paramètre DIVERS'!$B$17,'Paramètre DIVERS'!$A$17,IF(D12='Paramètre DIVERS'!$B$18,'Paramètre DIVERS'!$A$18,IF(D12='Paramètre DIVERS'!$B$19,'Paramètre DIVERS'!$A$19,IF(D12='Paramètre DIVERS'!$B$21,'Paramètre DIVERS'!$A$21,IF(D12='Paramètre DIVERS'!$B$22,'Paramètre DIVERS'!$A$22,""))))))&amp;IF(D12='Paramètre DIVERS'!$B$24,'Paramètre DIVERS'!$A$24,IF(D12='Paramètre DIVERS'!$B$25,'Paramètre DIVERS'!$A$25,IF(D12='Paramètre DIVERS'!$B$26,'Paramètre DIVERS'!$A$26,IF(D12='Paramètre DIVERS'!$B$27,'Paramètre DIVERS'!$A$27,IF(D12='Paramètre DIVERS'!$B$28,'Paramètre DIVERS'!$A$28,IF(D12='Paramètre DIVERS'!$B$29,'Paramètre DIVERS'!$A$29,IF(D12='Paramètre DIVERS'!$B$30,'Paramètre DIVERS'!$A$30,"")))))))&amp;IF(D12='Paramètre DIVERS'!$B$32,'Paramètre DIVERS'!$A$32,IF(D12='Paramètre DIVERS'!$B$36,'Paramètre DIVERS'!$A$36,IF(D12='Paramètre DIVERS'!$B$37,'Paramètre DIVERS'!$A$37,IF(D12='Paramètre DIVERS'!$B$38,'Paramètre DIVERS'!$A$38,IF(D12='Paramètre DIVERS'!$B$39,'Paramètre DIVERS'!$A$39,IF(D12='Paramètre DIVERS'!$B$43,'Paramètre DIVERS'!$A$43,IF(D12='Paramètre DIVERS'!$B$44,'Paramètre DIVERS'!$A$44,"")))))))&amp;IF(D12='Paramètre DIVERS'!$B$45,'Paramètre DIVERS'!$A$45,IF(D12='Paramètre DIVERS'!$B$46,'Paramètre DIVERS'!$A$46,IF(D12='Paramètre DIVERS'!$B$47,'Paramètre DIVERS'!$A$47,IF(D12='Paramètre DIVERS'!$B$23,'Paramètre DIVERS'!$A$23,""))))</f>
        <v/>
      </c>
      <c r="H12" s="98">
        <f t="shared" si="3"/>
        <v>124</v>
      </c>
      <c r="I12" s="30" t="str">
        <f t="shared" si="4"/>
        <v>C</v>
      </c>
      <c r="J12" s="30" t="str">
        <f t="shared" si="4"/>
        <v>C</v>
      </c>
      <c r="K12" s="30" t="str">
        <f t="shared" si="4"/>
        <v/>
      </c>
      <c r="L12" s="30" t="str">
        <f t="shared" si="4"/>
        <v/>
      </c>
      <c r="M12" s="30" t="str">
        <f t="shared" si="4"/>
        <v/>
      </c>
      <c r="N12" s="30" t="str">
        <f t="shared" si="4"/>
        <v/>
      </c>
      <c r="O12" s="30" t="str">
        <f t="shared" si="4"/>
        <v/>
      </c>
      <c r="P12" s="30" t="str">
        <f t="shared" si="4"/>
        <v>C</v>
      </c>
      <c r="Q12" s="30" t="str">
        <f t="shared" si="4"/>
        <v>C</v>
      </c>
      <c r="R12" s="30" t="str">
        <f t="shared" si="4"/>
        <v/>
      </c>
      <c r="S12" s="30" t="str">
        <f t="shared" si="5"/>
        <v/>
      </c>
      <c r="T12" s="30" t="str">
        <f t="shared" si="5"/>
        <v/>
      </c>
      <c r="U12" s="30" t="str">
        <f t="shared" si="5"/>
        <v/>
      </c>
      <c r="V12" s="30" t="str">
        <f t="shared" si="5"/>
        <v/>
      </c>
      <c r="W12" s="30" t="str">
        <f t="shared" si="5"/>
        <v>C</v>
      </c>
      <c r="X12" s="30" t="str">
        <f t="shared" si="5"/>
        <v>C</v>
      </c>
      <c r="Y12" s="30" t="str">
        <f t="shared" si="5"/>
        <v/>
      </c>
      <c r="Z12" s="30" t="str">
        <f t="shared" si="5"/>
        <v/>
      </c>
      <c r="AA12" s="30" t="str">
        <f t="shared" si="5"/>
        <v/>
      </c>
      <c r="AB12" s="30" t="str">
        <f t="shared" si="5"/>
        <v/>
      </c>
      <c r="AC12" s="30" t="str">
        <f t="shared" si="6"/>
        <v/>
      </c>
      <c r="AD12" s="30" t="str">
        <f t="shared" si="6"/>
        <v>C</v>
      </c>
      <c r="AE12" s="30" t="str">
        <f t="shared" si="6"/>
        <v>C</v>
      </c>
      <c r="AF12" s="30" t="str">
        <f t="shared" si="6"/>
        <v/>
      </c>
      <c r="AG12" s="30" t="str">
        <f t="shared" si="6"/>
        <v/>
      </c>
      <c r="AH12" s="30" t="str">
        <f t="shared" si="6"/>
        <v/>
      </c>
      <c r="AI12" s="30" t="str">
        <f t="shared" si="6"/>
        <v/>
      </c>
      <c r="AJ12" s="30" t="str">
        <f t="shared" si="6"/>
        <v/>
      </c>
      <c r="AK12" s="30" t="str">
        <f t="shared" si="6"/>
        <v>C</v>
      </c>
      <c r="AL12" s="30" t="str">
        <f t="shared" si="6"/>
        <v>C</v>
      </c>
      <c r="AM12" s="30" t="str">
        <f t="shared" si="7"/>
        <v/>
      </c>
      <c r="AN12" s="30" t="str">
        <f t="shared" si="7"/>
        <v/>
      </c>
      <c r="AO12" s="30" t="str">
        <f t="shared" si="7"/>
        <v/>
      </c>
      <c r="AP12" s="30" t="str">
        <f t="shared" si="7"/>
        <v/>
      </c>
      <c r="AQ12" s="30" t="str">
        <f t="shared" si="7"/>
        <v/>
      </c>
      <c r="AR12" s="30" t="str">
        <f t="shared" si="7"/>
        <v>C</v>
      </c>
      <c r="AS12" s="30" t="str">
        <f t="shared" si="7"/>
        <v>C</v>
      </c>
      <c r="AT12" s="30" t="str">
        <f t="shared" si="7"/>
        <v/>
      </c>
      <c r="AU12" s="30" t="str">
        <f t="shared" si="7"/>
        <v/>
      </c>
      <c r="AV12" s="30" t="str">
        <f t="shared" si="7"/>
        <v/>
      </c>
      <c r="AW12" s="135" t="str">
        <f t="shared" si="7"/>
        <v/>
      </c>
      <c r="AX12" s="136"/>
      <c r="AY12" s="137"/>
      <c r="AZ12" s="139"/>
      <c r="BA12" s="136"/>
      <c r="BB12" s="136"/>
    </row>
    <row r="13" spans="1:54">
      <c r="A13" s="25" t="str">
        <f t="shared" si="2"/>
        <v/>
      </c>
      <c r="B13" s="31"/>
      <c r="C13" s="81" t="s">
        <v>33</v>
      </c>
      <c r="D13" s="32" t="s">
        <v>108</v>
      </c>
      <c r="E13" s="33">
        <v>43124</v>
      </c>
      <c r="F13" s="34">
        <v>43488</v>
      </c>
      <c r="G13" s="110" t="str">
        <f>IF(D13='Paramètre DIVERS'!$B$16,'Paramètre DIVERS'!$A$16,IF(D13='Paramètre DIVERS'!$B$17,'Paramètre DIVERS'!$A$17,IF(D13='Paramètre DIVERS'!$B$18,'Paramètre DIVERS'!$A$18,IF(D13='Paramètre DIVERS'!$B$19,'Paramètre DIVERS'!$A$19,IF(D13='Paramètre DIVERS'!$B$21,'Paramètre DIVERS'!$A$21,IF(D13='Paramètre DIVERS'!$B$22,'Paramètre DIVERS'!$A$22,""))))))&amp;IF(D13='Paramètre DIVERS'!$B$24,'Paramètre DIVERS'!$A$24,IF(D13='Paramètre DIVERS'!$B$25,'Paramètre DIVERS'!$A$25,IF(D13='Paramètre DIVERS'!$B$26,'Paramètre DIVERS'!$A$26,IF(D13='Paramètre DIVERS'!$B$27,'Paramètre DIVERS'!$A$27,IF(D13='Paramètre DIVERS'!$B$28,'Paramètre DIVERS'!$A$28,IF(D13='Paramètre DIVERS'!$B$29,'Paramètre DIVERS'!$A$29,IF(D13='Paramètre DIVERS'!$B$30,'Paramètre DIVERS'!$A$30,"")))))))&amp;IF(D13='Paramètre DIVERS'!$B$32,'Paramètre DIVERS'!$A$32,IF(D13='Paramètre DIVERS'!$B$36,'Paramètre DIVERS'!$A$36,IF(D13='Paramètre DIVERS'!$B$37,'Paramètre DIVERS'!$A$37,IF(D13='Paramètre DIVERS'!$B$38,'Paramètre DIVERS'!$A$38,IF(D13='Paramètre DIVERS'!$B$39,'Paramètre DIVERS'!$A$39,IF(D13='Paramètre DIVERS'!$B$43,'Paramètre DIVERS'!$A$43,IF(D13='Paramètre DIVERS'!$B$44,'Paramètre DIVERS'!$A$44,"")))))))&amp;IF(D13='Paramètre DIVERS'!$B$45,'Paramètre DIVERS'!$A$45,IF(D13='Paramètre DIVERS'!$B$46,'Paramètre DIVERS'!$A$46,IF(D13='Paramètre DIVERS'!$B$47,'Paramètre DIVERS'!$A$47,IF(D13='Paramètre DIVERS'!$B$23,'Paramètre DIVERS'!$A$23,""))))</f>
        <v/>
      </c>
      <c r="H13" s="98">
        <f t="shared" si="3"/>
        <v>252</v>
      </c>
      <c r="I13" s="30" t="str">
        <f t="shared" si="4"/>
        <v>C</v>
      </c>
      <c r="J13" s="30" t="str">
        <f t="shared" si="4"/>
        <v>C</v>
      </c>
      <c r="K13" s="30" t="str">
        <f t="shared" si="4"/>
        <v/>
      </c>
      <c r="L13" s="30" t="str">
        <f t="shared" si="4"/>
        <v/>
      </c>
      <c r="M13" s="30" t="str">
        <f t="shared" si="4"/>
        <v/>
      </c>
      <c r="N13" s="30" t="str">
        <f t="shared" si="4"/>
        <v/>
      </c>
      <c r="O13" s="30" t="str">
        <f t="shared" si="4"/>
        <v/>
      </c>
      <c r="P13" s="30" t="str">
        <f t="shared" si="4"/>
        <v>C</v>
      </c>
      <c r="Q13" s="30" t="str">
        <f t="shared" si="4"/>
        <v>C</v>
      </c>
      <c r="R13" s="30" t="str">
        <f t="shared" si="4"/>
        <v/>
      </c>
      <c r="S13" s="30" t="str">
        <f t="shared" si="5"/>
        <v/>
      </c>
      <c r="T13" s="30" t="str">
        <f t="shared" si="5"/>
        <v/>
      </c>
      <c r="U13" s="30" t="str">
        <f t="shared" si="5"/>
        <v/>
      </c>
      <c r="V13" s="30" t="str">
        <f t="shared" si="5"/>
        <v/>
      </c>
      <c r="W13" s="30" t="str">
        <f t="shared" si="5"/>
        <v>C</v>
      </c>
      <c r="X13" s="30" t="str">
        <f t="shared" si="5"/>
        <v>C</v>
      </c>
      <c r="Y13" s="30" t="str">
        <f t="shared" si="5"/>
        <v/>
      </c>
      <c r="Z13" s="30" t="str">
        <f t="shared" si="5"/>
        <v/>
      </c>
      <c r="AA13" s="30" t="str">
        <f t="shared" si="5"/>
        <v/>
      </c>
      <c r="AB13" s="30" t="str">
        <f t="shared" si="5"/>
        <v/>
      </c>
      <c r="AC13" s="30" t="str">
        <f t="shared" si="6"/>
        <v/>
      </c>
      <c r="AD13" s="30" t="str">
        <f t="shared" si="6"/>
        <v>C</v>
      </c>
      <c r="AE13" s="30" t="str">
        <f t="shared" si="6"/>
        <v>C</v>
      </c>
      <c r="AF13" s="30" t="str">
        <f t="shared" si="6"/>
        <v/>
      </c>
      <c r="AG13" s="30" t="str">
        <f t="shared" si="6"/>
        <v/>
      </c>
      <c r="AH13" s="30" t="str">
        <f t="shared" si="6"/>
        <v/>
      </c>
      <c r="AI13" s="30" t="str">
        <f t="shared" si="6"/>
        <v/>
      </c>
      <c r="AJ13" s="30" t="str">
        <f t="shared" si="6"/>
        <v/>
      </c>
      <c r="AK13" s="30" t="str">
        <f t="shared" si="6"/>
        <v>C</v>
      </c>
      <c r="AL13" s="30" t="str">
        <f t="shared" si="6"/>
        <v>C</v>
      </c>
      <c r="AM13" s="30" t="str">
        <f t="shared" si="7"/>
        <v/>
      </c>
      <c r="AN13" s="30" t="str">
        <f t="shared" si="7"/>
        <v/>
      </c>
      <c r="AO13" s="30" t="str">
        <f t="shared" si="7"/>
        <v/>
      </c>
      <c r="AP13" s="30" t="str">
        <f t="shared" si="7"/>
        <v/>
      </c>
      <c r="AQ13" s="30" t="str">
        <f t="shared" si="7"/>
        <v/>
      </c>
      <c r="AR13" s="30" t="str">
        <f t="shared" si="7"/>
        <v>C</v>
      </c>
      <c r="AS13" s="30" t="str">
        <f t="shared" si="7"/>
        <v>C</v>
      </c>
      <c r="AT13" s="30" t="str">
        <f t="shared" si="7"/>
        <v/>
      </c>
      <c r="AU13" s="30" t="str">
        <f t="shared" si="7"/>
        <v/>
      </c>
      <c r="AV13" s="30" t="str">
        <f t="shared" si="7"/>
        <v/>
      </c>
      <c r="AW13" s="135" t="str">
        <f t="shared" si="7"/>
        <v/>
      </c>
      <c r="AX13" s="136"/>
      <c r="AY13" s="137"/>
      <c r="AZ13" s="138"/>
      <c r="BA13" s="136"/>
      <c r="BB13" s="136"/>
    </row>
    <row r="14" spans="1:54">
      <c r="A14" s="25" t="str">
        <f t="shared" si="2"/>
        <v>ZCP</v>
      </c>
      <c r="B14" s="31"/>
      <c r="C14" s="81" t="s">
        <v>30</v>
      </c>
      <c r="D14" s="32" t="s">
        <v>37</v>
      </c>
      <c r="E14" s="33">
        <v>42954</v>
      </c>
      <c r="F14" s="34">
        <v>42972</v>
      </c>
      <c r="G14" s="110" t="str">
        <f>IF(D14='Paramètre DIVERS'!$B$16,'Paramètre DIVERS'!$A$16,IF(D14='Paramètre DIVERS'!$B$17,'Paramètre DIVERS'!$A$17,IF(D14='Paramètre DIVERS'!$B$18,'Paramètre DIVERS'!$A$18,IF(D14='Paramètre DIVERS'!$B$19,'Paramètre DIVERS'!$A$19,IF(D14='Paramètre DIVERS'!$B$21,'Paramètre DIVERS'!$A$21,IF(D14='Paramètre DIVERS'!$B$22,'Paramètre DIVERS'!$A$22,""))))))&amp;IF(D14='Paramètre DIVERS'!$B$24,'Paramètre DIVERS'!$A$24,IF(D14='Paramètre DIVERS'!$B$25,'Paramètre DIVERS'!$A$25,IF(D14='Paramètre DIVERS'!$B$26,'Paramètre DIVERS'!$A$26,IF(D14='Paramètre DIVERS'!$B$27,'Paramètre DIVERS'!$A$27,IF(D14='Paramètre DIVERS'!$B$28,'Paramètre DIVERS'!$A$28,IF(D14='Paramètre DIVERS'!$B$29,'Paramètre DIVERS'!$A$29,IF(D14='Paramètre DIVERS'!$B$30,'Paramètre DIVERS'!$A$30,"")))))))&amp;IF(D14='Paramètre DIVERS'!$B$32,'Paramètre DIVERS'!$A$32,IF(D14='Paramètre DIVERS'!$B$36,'Paramètre DIVERS'!$A$36,IF(D14='Paramètre DIVERS'!$B$37,'Paramètre DIVERS'!$A$37,IF(D14='Paramètre DIVERS'!$B$38,'Paramètre DIVERS'!$A$38,IF(D14='Paramètre DIVERS'!$B$39,'Paramètre DIVERS'!$A$39,IF(D14='Paramètre DIVERS'!$B$43,'Paramètre DIVERS'!$A$43,IF(D14='Paramètre DIVERS'!$B$44,'Paramètre DIVERS'!$A$44,"")))))))&amp;IF(D14='Paramètre DIVERS'!$B$45,'Paramètre DIVERS'!$A$45,IF(D14='Paramètre DIVERS'!$B$46,'Paramètre DIVERS'!$A$46,IF(D14='Paramètre DIVERS'!$B$47,'Paramètre DIVERS'!$A$47,IF(D14='Paramètre DIVERS'!$B$23,'Paramètre DIVERS'!$A$23,""))))</f>
        <v>ZCP</v>
      </c>
      <c r="H14" s="98">
        <f t="shared" si="3"/>
        <v>14</v>
      </c>
      <c r="I14" s="30" t="str">
        <f t="shared" si="4"/>
        <v>C</v>
      </c>
      <c r="J14" s="30" t="str">
        <f t="shared" si="4"/>
        <v>C</v>
      </c>
      <c r="K14" s="30" t="str">
        <f t="shared" si="4"/>
        <v/>
      </c>
      <c r="L14" s="30" t="str">
        <f t="shared" si="4"/>
        <v/>
      </c>
      <c r="M14" s="30" t="str">
        <f t="shared" si="4"/>
        <v/>
      </c>
      <c r="N14" s="30" t="str">
        <f t="shared" si="4"/>
        <v/>
      </c>
      <c r="O14" s="30" t="str">
        <f t="shared" si="4"/>
        <v/>
      </c>
      <c r="P14" s="30" t="str">
        <f t="shared" si="4"/>
        <v>C</v>
      </c>
      <c r="Q14" s="30" t="str">
        <f t="shared" si="4"/>
        <v>C</v>
      </c>
      <c r="R14" s="30" t="str">
        <f t="shared" si="4"/>
        <v/>
      </c>
      <c r="S14" s="30" t="str">
        <f t="shared" si="5"/>
        <v/>
      </c>
      <c r="T14" s="30" t="str">
        <f t="shared" si="5"/>
        <v/>
      </c>
      <c r="U14" s="30" t="str">
        <f t="shared" si="5"/>
        <v/>
      </c>
      <c r="V14" s="30" t="str">
        <f t="shared" si="5"/>
        <v/>
      </c>
      <c r="W14" s="30" t="str">
        <f t="shared" si="5"/>
        <v>C</v>
      </c>
      <c r="X14" s="30" t="str">
        <f t="shared" si="5"/>
        <v>C</v>
      </c>
      <c r="Y14" s="30" t="str">
        <f t="shared" si="5"/>
        <v/>
      </c>
      <c r="Z14" s="30" t="str">
        <f t="shared" si="5"/>
        <v/>
      </c>
      <c r="AA14" s="30" t="str">
        <f t="shared" si="5"/>
        <v/>
      </c>
      <c r="AB14" s="30" t="str">
        <f t="shared" si="5"/>
        <v/>
      </c>
      <c r="AC14" s="30" t="str">
        <f t="shared" si="6"/>
        <v/>
      </c>
      <c r="AD14" s="30" t="str">
        <f t="shared" si="6"/>
        <v>C</v>
      </c>
      <c r="AE14" s="30" t="str">
        <f t="shared" si="6"/>
        <v>C</v>
      </c>
      <c r="AF14" s="30" t="str">
        <f t="shared" si="6"/>
        <v/>
      </c>
      <c r="AG14" s="30" t="str">
        <f t="shared" si="6"/>
        <v/>
      </c>
      <c r="AH14" s="30" t="str">
        <f t="shared" si="6"/>
        <v/>
      </c>
      <c r="AI14" s="30" t="str">
        <f t="shared" si="6"/>
        <v/>
      </c>
      <c r="AJ14" s="30" t="str">
        <f t="shared" si="6"/>
        <v/>
      </c>
      <c r="AK14" s="30" t="str">
        <f t="shared" si="6"/>
        <v>C</v>
      </c>
      <c r="AL14" s="30" t="str">
        <f t="shared" si="6"/>
        <v>C</v>
      </c>
      <c r="AM14" s="30" t="str">
        <f t="shared" si="7"/>
        <v/>
      </c>
      <c r="AN14" s="30" t="str">
        <f t="shared" si="7"/>
        <v/>
      </c>
      <c r="AO14" s="30" t="str">
        <f t="shared" si="7"/>
        <v/>
      </c>
      <c r="AP14" s="30" t="str">
        <f t="shared" si="7"/>
        <v/>
      </c>
      <c r="AQ14" s="30" t="str">
        <f t="shared" si="7"/>
        <v/>
      </c>
      <c r="AR14" s="30" t="str">
        <f t="shared" si="7"/>
        <v>C</v>
      </c>
      <c r="AS14" s="30" t="str">
        <f t="shared" si="7"/>
        <v>C</v>
      </c>
      <c r="AT14" s="30" t="str">
        <f t="shared" si="7"/>
        <v/>
      </c>
      <c r="AU14" s="30" t="str">
        <f t="shared" si="7"/>
        <v/>
      </c>
      <c r="AV14" s="30" t="str">
        <f t="shared" si="7"/>
        <v/>
      </c>
      <c r="AW14" s="135" t="str">
        <f t="shared" si="7"/>
        <v/>
      </c>
    </row>
    <row r="15" spans="1:54">
      <c r="A15" s="25" t="str">
        <f t="shared" si="2"/>
        <v>ZCP</v>
      </c>
      <c r="B15" s="31"/>
      <c r="C15" s="81" t="s">
        <v>30</v>
      </c>
      <c r="D15" s="32" t="s">
        <v>37</v>
      </c>
      <c r="E15" s="33">
        <v>43102</v>
      </c>
      <c r="F15" s="34">
        <v>43105</v>
      </c>
      <c r="G15" s="110" t="str">
        <f>IF(D15='Paramètre DIVERS'!$B$16,'Paramètre DIVERS'!$A$16,IF(D15='Paramètre DIVERS'!$B$17,'Paramètre DIVERS'!$A$17,IF(D15='Paramètre DIVERS'!$B$18,'Paramètre DIVERS'!$A$18,IF(D15='Paramètre DIVERS'!$B$19,'Paramètre DIVERS'!$A$19,IF(D15='Paramètre DIVERS'!$B$21,'Paramètre DIVERS'!$A$21,IF(D15='Paramètre DIVERS'!$B$22,'Paramètre DIVERS'!$A$22,""))))))&amp;IF(D15='Paramètre DIVERS'!$B$24,'Paramètre DIVERS'!$A$24,IF(D15='Paramètre DIVERS'!$B$25,'Paramètre DIVERS'!$A$25,IF(D15='Paramètre DIVERS'!$B$26,'Paramètre DIVERS'!$A$26,IF(D15='Paramètre DIVERS'!$B$27,'Paramètre DIVERS'!$A$27,IF(D15='Paramètre DIVERS'!$B$28,'Paramètre DIVERS'!$A$28,IF(D15='Paramètre DIVERS'!$B$29,'Paramètre DIVERS'!$A$29,IF(D15='Paramètre DIVERS'!$B$30,'Paramètre DIVERS'!$A$30,"")))))))&amp;IF(D15='Paramètre DIVERS'!$B$32,'Paramètre DIVERS'!$A$32,IF(D15='Paramètre DIVERS'!$B$36,'Paramètre DIVERS'!$A$36,IF(D15='Paramètre DIVERS'!$B$37,'Paramètre DIVERS'!$A$37,IF(D15='Paramètre DIVERS'!$B$38,'Paramètre DIVERS'!$A$38,IF(D15='Paramètre DIVERS'!$B$39,'Paramètre DIVERS'!$A$39,IF(D15='Paramètre DIVERS'!$B$43,'Paramètre DIVERS'!$A$43,IF(D15='Paramètre DIVERS'!$B$44,'Paramètre DIVERS'!$A$44,"")))))))&amp;IF(D15='Paramètre DIVERS'!$B$45,'Paramètre DIVERS'!$A$45,IF(D15='Paramètre DIVERS'!$B$46,'Paramètre DIVERS'!$A$46,IF(D15='Paramètre DIVERS'!$B$47,'Paramètre DIVERS'!$A$47,IF(D15='Paramètre DIVERS'!$B$23,'Paramètre DIVERS'!$A$23,""))))</f>
        <v>ZCP</v>
      </c>
      <c r="H15" s="98">
        <f t="shared" si="3"/>
        <v>4</v>
      </c>
      <c r="I15" s="30" t="str">
        <f t="shared" si="4"/>
        <v>C</v>
      </c>
      <c r="J15" s="30" t="str">
        <f t="shared" si="4"/>
        <v>C</v>
      </c>
      <c r="K15" s="30" t="str">
        <f t="shared" si="4"/>
        <v/>
      </c>
      <c r="L15" s="30" t="str">
        <f t="shared" si="4"/>
        <v/>
      </c>
      <c r="M15" s="30" t="str">
        <f t="shared" si="4"/>
        <v/>
      </c>
      <c r="N15" s="30" t="str">
        <f t="shared" si="4"/>
        <v/>
      </c>
      <c r="O15" s="30" t="str">
        <f t="shared" si="4"/>
        <v/>
      </c>
      <c r="P15" s="30" t="str">
        <f t="shared" si="4"/>
        <v>C</v>
      </c>
      <c r="Q15" s="30" t="str">
        <f t="shared" si="4"/>
        <v>C</v>
      </c>
      <c r="R15" s="30" t="str">
        <f t="shared" si="4"/>
        <v/>
      </c>
      <c r="S15" s="30" t="str">
        <f t="shared" si="5"/>
        <v/>
      </c>
      <c r="T15" s="30" t="str">
        <f t="shared" si="5"/>
        <v/>
      </c>
      <c r="U15" s="30" t="str">
        <f t="shared" si="5"/>
        <v/>
      </c>
      <c r="V15" s="30" t="str">
        <f t="shared" si="5"/>
        <v/>
      </c>
      <c r="W15" s="30" t="str">
        <f t="shared" si="5"/>
        <v>C</v>
      </c>
      <c r="X15" s="30" t="str">
        <f t="shared" si="5"/>
        <v>C</v>
      </c>
      <c r="Y15" s="30" t="str">
        <f t="shared" si="5"/>
        <v/>
      </c>
      <c r="Z15" s="30" t="str">
        <f t="shared" si="5"/>
        <v/>
      </c>
      <c r="AA15" s="30" t="str">
        <f t="shared" si="5"/>
        <v/>
      </c>
      <c r="AB15" s="30" t="str">
        <f t="shared" si="5"/>
        <v/>
      </c>
      <c r="AC15" s="30" t="str">
        <f t="shared" si="6"/>
        <v/>
      </c>
      <c r="AD15" s="30" t="str">
        <f t="shared" si="6"/>
        <v>C</v>
      </c>
      <c r="AE15" s="30" t="str">
        <f t="shared" si="6"/>
        <v>C</v>
      </c>
      <c r="AF15" s="30" t="str">
        <f t="shared" si="6"/>
        <v/>
      </c>
      <c r="AG15" s="30" t="str">
        <f t="shared" si="6"/>
        <v/>
      </c>
      <c r="AH15" s="30" t="str">
        <f t="shared" si="6"/>
        <v/>
      </c>
      <c r="AI15" s="30" t="str">
        <f t="shared" si="6"/>
        <v/>
      </c>
      <c r="AJ15" s="30" t="str">
        <f t="shared" si="6"/>
        <v/>
      </c>
      <c r="AK15" s="30" t="str">
        <f t="shared" si="6"/>
        <v>C</v>
      </c>
      <c r="AL15" s="30" t="str">
        <f t="shared" si="6"/>
        <v>C</v>
      </c>
      <c r="AM15" s="30" t="str">
        <f t="shared" si="7"/>
        <v/>
      </c>
      <c r="AN15" s="30" t="str">
        <f t="shared" si="7"/>
        <v/>
      </c>
      <c r="AO15" s="30" t="str">
        <f t="shared" si="7"/>
        <v/>
      </c>
      <c r="AP15" s="30" t="str">
        <f t="shared" si="7"/>
        <v/>
      </c>
      <c r="AQ15" s="30" t="str">
        <f t="shared" si="7"/>
        <v/>
      </c>
      <c r="AR15" s="30" t="str">
        <f t="shared" si="7"/>
        <v>C</v>
      </c>
      <c r="AS15" s="30" t="str">
        <f t="shared" si="7"/>
        <v>C</v>
      </c>
      <c r="AT15" s="30" t="str">
        <f t="shared" si="7"/>
        <v/>
      </c>
      <c r="AU15" s="30" t="str">
        <f t="shared" si="7"/>
        <v/>
      </c>
      <c r="AV15" s="30" t="str">
        <f t="shared" si="7"/>
        <v/>
      </c>
      <c r="AW15" s="135" t="str">
        <f t="shared" si="7"/>
        <v/>
      </c>
    </row>
    <row r="16" spans="1:54">
      <c r="A16" s="25" t="str">
        <f t="shared" si="2"/>
        <v>ZCP</v>
      </c>
      <c r="B16" s="31"/>
      <c r="C16" s="81" t="s">
        <v>30</v>
      </c>
      <c r="D16" s="32" t="s">
        <v>37</v>
      </c>
      <c r="E16" s="33">
        <v>42940</v>
      </c>
      <c r="F16" s="34">
        <v>42958</v>
      </c>
      <c r="G16" s="110" t="str">
        <f>IF(D16='Paramètre DIVERS'!$B$16,'Paramètre DIVERS'!$A$16,IF(D16='Paramètre DIVERS'!$B$17,'Paramètre DIVERS'!$A$17,IF(D16='Paramètre DIVERS'!$B$18,'Paramètre DIVERS'!$A$18,IF(D16='Paramètre DIVERS'!$B$19,'Paramètre DIVERS'!$A$19,IF(D16='Paramètre DIVERS'!$B$21,'Paramètre DIVERS'!$A$21,IF(D16='Paramètre DIVERS'!$B$22,'Paramètre DIVERS'!$A$22,""))))))&amp;IF(D16='Paramètre DIVERS'!$B$24,'Paramètre DIVERS'!$A$24,IF(D16='Paramètre DIVERS'!$B$25,'Paramètre DIVERS'!$A$25,IF(D16='Paramètre DIVERS'!$B$26,'Paramètre DIVERS'!$A$26,IF(D16='Paramètre DIVERS'!$B$27,'Paramètre DIVERS'!$A$27,IF(D16='Paramètre DIVERS'!$B$28,'Paramètre DIVERS'!$A$28,IF(D16='Paramètre DIVERS'!$B$29,'Paramètre DIVERS'!$A$29,IF(D16='Paramètre DIVERS'!$B$30,'Paramètre DIVERS'!$A$30,"")))))))&amp;IF(D16='Paramètre DIVERS'!$B$32,'Paramètre DIVERS'!$A$32,IF(D16='Paramètre DIVERS'!$B$36,'Paramètre DIVERS'!$A$36,IF(D16='Paramètre DIVERS'!$B$37,'Paramètre DIVERS'!$A$37,IF(D16='Paramètre DIVERS'!$B$38,'Paramètre DIVERS'!$A$38,IF(D16='Paramètre DIVERS'!$B$39,'Paramètre DIVERS'!$A$39,IF(D16='Paramètre DIVERS'!$B$43,'Paramètre DIVERS'!$A$43,IF(D16='Paramètre DIVERS'!$B$44,'Paramètre DIVERS'!$A$44,"")))))))&amp;IF(D16='Paramètre DIVERS'!$B$45,'Paramètre DIVERS'!$A$45,IF(D16='Paramètre DIVERS'!$B$46,'Paramètre DIVERS'!$A$46,IF(D16='Paramètre DIVERS'!$B$47,'Paramètre DIVERS'!$A$47,IF(D16='Paramètre DIVERS'!$B$23,'Paramètre DIVERS'!$A$23,""))))</f>
        <v>ZCP</v>
      </c>
      <c r="H16" s="98">
        <f t="shared" si="3"/>
        <v>15</v>
      </c>
      <c r="I16" s="30" t="str">
        <f t="shared" si="4"/>
        <v>C</v>
      </c>
      <c r="J16" s="30" t="str">
        <f t="shared" si="4"/>
        <v>C</v>
      </c>
      <c r="K16" s="30" t="str">
        <f t="shared" si="4"/>
        <v/>
      </c>
      <c r="L16" s="30" t="str">
        <f t="shared" si="4"/>
        <v/>
      </c>
      <c r="M16" s="30" t="str">
        <f t="shared" si="4"/>
        <v/>
      </c>
      <c r="N16" s="30" t="str">
        <f t="shared" si="4"/>
        <v/>
      </c>
      <c r="O16" s="30" t="str">
        <f t="shared" si="4"/>
        <v/>
      </c>
      <c r="P16" s="30" t="str">
        <f t="shared" si="4"/>
        <v>C</v>
      </c>
      <c r="Q16" s="30" t="str">
        <f t="shared" si="4"/>
        <v>C</v>
      </c>
      <c r="R16" s="30" t="str">
        <f t="shared" si="4"/>
        <v/>
      </c>
      <c r="S16" s="30" t="str">
        <f t="shared" si="5"/>
        <v/>
      </c>
      <c r="T16" s="30" t="str">
        <f t="shared" si="5"/>
        <v/>
      </c>
      <c r="U16" s="30" t="str">
        <f t="shared" si="5"/>
        <v/>
      </c>
      <c r="V16" s="30" t="str">
        <f t="shared" si="5"/>
        <v/>
      </c>
      <c r="W16" s="30" t="str">
        <f t="shared" si="5"/>
        <v>C</v>
      </c>
      <c r="X16" s="30" t="str">
        <f t="shared" si="5"/>
        <v>C</v>
      </c>
      <c r="Y16" s="30" t="str">
        <f t="shared" si="5"/>
        <v/>
      </c>
      <c r="Z16" s="30" t="str">
        <f t="shared" si="5"/>
        <v/>
      </c>
      <c r="AA16" s="30" t="str">
        <f t="shared" si="5"/>
        <v/>
      </c>
      <c r="AB16" s="30" t="str">
        <f t="shared" si="5"/>
        <v/>
      </c>
      <c r="AC16" s="30" t="str">
        <f t="shared" si="6"/>
        <v/>
      </c>
      <c r="AD16" s="30" t="str">
        <f t="shared" si="6"/>
        <v>C</v>
      </c>
      <c r="AE16" s="30" t="str">
        <f t="shared" si="6"/>
        <v>C</v>
      </c>
      <c r="AF16" s="30" t="str">
        <f t="shared" si="6"/>
        <v/>
      </c>
      <c r="AG16" s="30" t="str">
        <f t="shared" si="6"/>
        <v/>
      </c>
      <c r="AH16" s="30" t="str">
        <f t="shared" si="6"/>
        <v/>
      </c>
      <c r="AI16" s="30" t="str">
        <f t="shared" si="6"/>
        <v/>
      </c>
      <c r="AJ16" s="30" t="str">
        <f t="shared" si="6"/>
        <v/>
      </c>
      <c r="AK16" s="30" t="str">
        <f t="shared" si="6"/>
        <v>C</v>
      </c>
      <c r="AL16" s="30" t="str">
        <f t="shared" si="6"/>
        <v>C</v>
      </c>
      <c r="AM16" s="30" t="str">
        <f t="shared" si="7"/>
        <v/>
      </c>
      <c r="AN16" s="30" t="str">
        <f t="shared" si="7"/>
        <v/>
      </c>
      <c r="AO16" s="30" t="str">
        <f t="shared" si="7"/>
        <v/>
      </c>
      <c r="AP16" s="30" t="str">
        <f t="shared" si="7"/>
        <v/>
      </c>
      <c r="AQ16" s="30" t="str">
        <f t="shared" si="7"/>
        <v/>
      </c>
      <c r="AR16" s="30" t="str">
        <f t="shared" si="7"/>
        <v>C</v>
      </c>
      <c r="AS16" s="30" t="str">
        <f t="shared" si="7"/>
        <v>C</v>
      </c>
      <c r="AT16" s="30" t="str">
        <f t="shared" si="7"/>
        <v/>
      </c>
      <c r="AU16" s="30" t="str">
        <f t="shared" si="7"/>
        <v/>
      </c>
      <c r="AV16" s="30" t="str">
        <f t="shared" si="7"/>
        <v/>
      </c>
      <c r="AW16" s="135" t="str">
        <f t="shared" si="7"/>
        <v/>
      </c>
    </row>
    <row r="17" spans="1:54">
      <c r="A17" s="25" t="str">
        <f t="shared" si="2"/>
        <v>ZCP</v>
      </c>
      <c r="B17" s="31"/>
      <c r="C17" s="81" t="s">
        <v>30</v>
      </c>
      <c r="D17" s="32" t="s">
        <v>37</v>
      </c>
      <c r="E17" s="33">
        <v>42993</v>
      </c>
      <c r="F17" s="34">
        <v>42993</v>
      </c>
      <c r="G17" s="110" t="str">
        <f>IF(D17='Paramètre DIVERS'!$B$16,'Paramètre DIVERS'!$A$16,IF(D17='Paramètre DIVERS'!$B$17,'Paramètre DIVERS'!$A$17,IF(D17='Paramètre DIVERS'!$B$18,'Paramètre DIVERS'!$A$18,IF(D17='Paramètre DIVERS'!$B$19,'Paramètre DIVERS'!$A$19,IF(D17='Paramètre DIVERS'!$B$21,'Paramètre DIVERS'!$A$21,IF(D17='Paramètre DIVERS'!$B$22,'Paramètre DIVERS'!$A$22,""))))))&amp;IF(D17='Paramètre DIVERS'!$B$24,'Paramètre DIVERS'!$A$24,IF(D17='Paramètre DIVERS'!$B$25,'Paramètre DIVERS'!$A$25,IF(D17='Paramètre DIVERS'!$B$26,'Paramètre DIVERS'!$A$26,IF(D17='Paramètre DIVERS'!$B$27,'Paramètre DIVERS'!$A$27,IF(D17='Paramètre DIVERS'!$B$28,'Paramètre DIVERS'!$A$28,IF(D17='Paramètre DIVERS'!$B$29,'Paramètre DIVERS'!$A$29,IF(D17='Paramètre DIVERS'!$B$30,'Paramètre DIVERS'!$A$30,"")))))))&amp;IF(D17='Paramètre DIVERS'!$B$32,'Paramètre DIVERS'!$A$32,IF(D17='Paramètre DIVERS'!$B$36,'Paramètre DIVERS'!$A$36,IF(D17='Paramètre DIVERS'!$B$37,'Paramètre DIVERS'!$A$37,IF(D17='Paramètre DIVERS'!$B$38,'Paramètre DIVERS'!$A$38,IF(D17='Paramètre DIVERS'!$B$39,'Paramètre DIVERS'!$A$39,IF(D17='Paramètre DIVERS'!$B$43,'Paramètre DIVERS'!$A$43,IF(D17='Paramètre DIVERS'!$B$44,'Paramètre DIVERS'!$A$44,"")))))))&amp;IF(D17='Paramètre DIVERS'!$B$45,'Paramètre DIVERS'!$A$45,IF(D17='Paramètre DIVERS'!$B$46,'Paramètre DIVERS'!$A$46,IF(D17='Paramètre DIVERS'!$B$47,'Paramètre DIVERS'!$A$47,IF(D17='Paramètre DIVERS'!$B$23,'Paramètre DIVERS'!$A$23,""))))</f>
        <v>ZCP</v>
      </c>
      <c r="H17" s="98">
        <f t="shared" si="3"/>
        <v>1</v>
      </c>
      <c r="I17" s="30" t="str">
        <f t="shared" ref="I17:R26" si="8">IF(OR(I$6="s",I$6="f",I$6="d"),"C",IF(AND(I$5&gt;=$E17,I$5&lt;=$F17,$G17="ZCP"),$G17,IF(AND(I$5&gt;=$E17,I$5&lt;=$F17,$G17="ZPM"),$G17,IF(AND(I$5&gt;=$E17,I$5&lt;=$F17,$G17="ZMA"),$G17,IF(AND(I$5&gt;=$E17,I$5&lt;=$F17,$G17="ZMP"),$G17,IF(AND(I$5&gt;=$E17,I$5&lt;=$F17,$G17="ZMT"),$G17,IF(AND(I$5&gt;=$E17,I$5&lt;=$F17,$G17="ZFO"),$G17,IF(AND(I$5&gt;=$E17,I$5&lt;=$F17,$G17="ZRJ"),$G17,IF(AND(I$5&gt;=$E17,I$5&lt;=$F17,$G17="ZAT"),$G17,"")))))))))</f>
        <v>C</v>
      </c>
      <c r="J17" s="30" t="str">
        <f t="shared" si="8"/>
        <v>C</v>
      </c>
      <c r="K17" s="30" t="str">
        <f t="shared" si="8"/>
        <v/>
      </c>
      <c r="L17" s="30" t="str">
        <f t="shared" si="8"/>
        <v/>
      </c>
      <c r="M17" s="30" t="str">
        <f t="shared" si="8"/>
        <v/>
      </c>
      <c r="N17" s="30" t="str">
        <f t="shared" si="8"/>
        <v/>
      </c>
      <c r="O17" s="30" t="str">
        <f t="shared" si="8"/>
        <v/>
      </c>
      <c r="P17" s="30" t="str">
        <f t="shared" si="8"/>
        <v>C</v>
      </c>
      <c r="Q17" s="30" t="str">
        <f t="shared" si="8"/>
        <v>C</v>
      </c>
      <c r="R17" s="30" t="str">
        <f t="shared" si="8"/>
        <v/>
      </c>
      <c r="S17" s="30" t="str">
        <f t="shared" ref="S17:AB26" si="9">IF(OR(S$6="s",S$6="f",S$6="d"),"C",IF(AND(S$5&gt;=$E17,S$5&lt;=$F17,$G17="ZCP"),$G17,IF(AND(S$5&gt;=$E17,S$5&lt;=$F17,$G17="ZPM"),$G17,IF(AND(S$5&gt;=$E17,S$5&lt;=$F17,$G17="ZMA"),$G17,IF(AND(S$5&gt;=$E17,S$5&lt;=$F17,$G17="ZMP"),$G17,IF(AND(S$5&gt;=$E17,S$5&lt;=$F17,$G17="ZMT"),$G17,IF(AND(S$5&gt;=$E17,S$5&lt;=$F17,$G17="ZFO"),$G17,IF(AND(S$5&gt;=$E17,S$5&lt;=$F17,$G17="ZRJ"),$G17,IF(AND(S$5&gt;=$E17,S$5&lt;=$F17,$G17="ZAT"),$G17,"")))))))))</f>
        <v/>
      </c>
      <c r="T17" s="30" t="str">
        <f t="shared" si="9"/>
        <v/>
      </c>
      <c r="U17" s="30" t="str">
        <f t="shared" si="9"/>
        <v/>
      </c>
      <c r="V17" s="30" t="str">
        <f t="shared" si="9"/>
        <v/>
      </c>
      <c r="W17" s="30" t="str">
        <f t="shared" si="9"/>
        <v>C</v>
      </c>
      <c r="X17" s="30" t="str">
        <f t="shared" si="9"/>
        <v>C</v>
      </c>
      <c r="Y17" s="30" t="str">
        <f t="shared" si="9"/>
        <v/>
      </c>
      <c r="Z17" s="30" t="str">
        <f t="shared" si="9"/>
        <v/>
      </c>
      <c r="AA17" s="30" t="str">
        <f t="shared" si="9"/>
        <v/>
      </c>
      <c r="AB17" s="30" t="str">
        <f t="shared" si="9"/>
        <v/>
      </c>
      <c r="AC17" s="30" t="str">
        <f t="shared" ref="AC17:AL26" si="10">IF(OR(AC$6="s",AC$6="f",AC$6="d"),"C",IF(AND(AC$5&gt;=$E17,AC$5&lt;=$F17,$G17="ZCP"),$G17,IF(AND(AC$5&gt;=$E17,AC$5&lt;=$F17,$G17="ZPM"),$G17,IF(AND(AC$5&gt;=$E17,AC$5&lt;=$F17,$G17="ZMA"),$G17,IF(AND(AC$5&gt;=$E17,AC$5&lt;=$F17,$G17="ZMP"),$G17,IF(AND(AC$5&gt;=$E17,AC$5&lt;=$F17,$G17="ZMT"),$G17,IF(AND(AC$5&gt;=$E17,AC$5&lt;=$F17,$G17="ZFO"),$G17,IF(AND(AC$5&gt;=$E17,AC$5&lt;=$F17,$G17="ZRJ"),$G17,IF(AND(AC$5&gt;=$E17,AC$5&lt;=$F17,$G17="ZAT"),$G17,"")))))))))</f>
        <v/>
      </c>
      <c r="AD17" s="30" t="str">
        <f t="shared" si="10"/>
        <v>C</v>
      </c>
      <c r="AE17" s="30" t="str">
        <f t="shared" si="10"/>
        <v>C</v>
      </c>
      <c r="AF17" s="30" t="str">
        <f t="shared" si="10"/>
        <v/>
      </c>
      <c r="AG17" s="30" t="str">
        <f t="shared" si="10"/>
        <v/>
      </c>
      <c r="AH17" s="30" t="str">
        <f t="shared" si="10"/>
        <v/>
      </c>
      <c r="AI17" s="30" t="str">
        <f t="shared" si="10"/>
        <v/>
      </c>
      <c r="AJ17" s="30" t="str">
        <f t="shared" si="10"/>
        <v/>
      </c>
      <c r="AK17" s="30" t="str">
        <f t="shared" si="10"/>
        <v>C</v>
      </c>
      <c r="AL17" s="30" t="str">
        <f t="shared" si="10"/>
        <v>C</v>
      </c>
      <c r="AM17" s="30" t="str">
        <f t="shared" ref="AM17:AW26" si="11">IF(OR(AM$6="s",AM$6="f",AM$6="d"),"C",IF(AND(AM$5&gt;=$E17,AM$5&lt;=$F17,$G17="ZCP"),$G17,IF(AND(AM$5&gt;=$E17,AM$5&lt;=$F17,$G17="ZPM"),$G17,IF(AND(AM$5&gt;=$E17,AM$5&lt;=$F17,$G17="ZMA"),$G17,IF(AND(AM$5&gt;=$E17,AM$5&lt;=$F17,$G17="ZMP"),$G17,IF(AND(AM$5&gt;=$E17,AM$5&lt;=$F17,$G17="ZMT"),$G17,IF(AND(AM$5&gt;=$E17,AM$5&lt;=$F17,$G17="ZFO"),$G17,IF(AND(AM$5&gt;=$E17,AM$5&lt;=$F17,$G17="ZRJ"),$G17,IF(AND(AM$5&gt;=$E17,AM$5&lt;=$F17,$G17="ZAT"),$G17,"")))))))))</f>
        <v/>
      </c>
      <c r="AN17" s="30" t="str">
        <f t="shared" si="11"/>
        <v/>
      </c>
      <c r="AO17" s="30" t="str">
        <f t="shared" si="11"/>
        <v/>
      </c>
      <c r="AP17" s="30" t="str">
        <f t="shared" si="11"/>
        <v/>
      </c>
      <c r="AQ17" s="30" t="str">
        <f t="shared" si="11"/>
        <v/>
      </c>
      <c r="AR17" s="30" t="str">
        <f t="shared" si="11"/>
        <v>C</v>
      </c>
      <c r="AS17" s="30" t="str">
        <f t="shared" si="11"/>
        <v>C</v>
      </c>
      <c r="AT17" s="30" t="str">
        <f t="shared" si="11"/>
        <v/>
      </c>
      <c r="AU17" s="30" t="str">
        <f t="shared" si="11"/>
        <v/>
      </c>
      <c r="AV17" s="30" t="str">
        <f t="shared" si="11"/>
        <v/>
      </c>
      <c r="AW17" s="135" t="str">
        <f t="shared" si="11"/>
        <v/>
      </c>
    </row>
    <row r="18" spans="1:54">
      <c r="A18" s="25" t="str">
        <f t="shared" si="2"/>
        <v>ZCP</v>
      </c>
      <c r="B18" s="31"/>
      <c r="C18" s="81" t="s">
        <v>30</v>
      </c>
      <c r="D18" s="32" t="s">
        <v>37</v>
      </c>
      <c r="E18" s="33">
        <v>43095</v>
      </c>
      <c r="F18" s="34">
        <v>43098</v>
      </c>
      <c r="G18" s="110" t="str">
        <f>IF(D18='Paramètre DIVERS'!$B$16,'Paramètre DIVERS'!$A$16,IF(D18='Paramètre DIVERS'!$B$17,'Paramètre DIVERS'!$A$17,IF(D18='Paramètre DIVERS'!$B$18,'Paramètre DIVERS'!$A$18,IF(D18='Paramètre DIVERS'!$B$19,'Paramètre DIVERS'!$A$19,IF(D18='Paramètre DIVERS'!$B$21,'Paramètre DIVERS'!$A$21,IF(D18='Paramètre DIVERS'!$B$22,'Paramètre DIVERS'!$A$22,""))))))&amp;IF(D18='Paramètre DIVERS'!$B$24,'Paramètre DIVERS'!$A$24,IF(D18='Paramètre DIVERS'!$B$25,'Paramètre DIVERS'!$A$25,IF(D18='Paramètre DIVERS'!$B$26,'Paramètre DIVERS'!$A$26,IF(D18='Paramètre DIVERS'!$B$27,'Paramètre DIVERS'!$A$27,IF(D18='Paramètre DIVERS'!$B$28,'Paramètre DIVERS'!$A$28,IF(D18='Paramètre DIVERS'!$B$29,'Paramètre DIVERS'!$A$29,IF(D18='Paramètre DIVERS'!$B$30,'Paramètre DIVERS'!$A$30,"")))))))&amp;IF(D18='Paramètre DIVERS'!$B$32,'Paramètre DIVERS'!$A$32,IF(D18='Paramètre DIVERS'!$B$36,'Paramètre DIVERS'!$A$36,IF(D18='Paramètre DIVERS'!$B$37,'Paramètre DIVERS'!$A$37,IF(D18='Paramètre DIVERS'!$B$38,'Paramètre DIVERS'!$A$38,IF(D18='Paramètre DIVERS'!$B$39,'Paramètre DIVERS'!$A$39,IF(D18='Paramètre DIVERS'!$B$43,'Paramètre DIVERS'!$A$43,IF(D18='Paramètre DIVERS'!$B$44,'Paramètre DIVERS'!$A$44,"")))))))&amp;IF(D18='Paramètre DIVERS'!$B$45,'Paramètre DIVERS'!$A$45,IF(D18='Paramètre DIVERS'!$B$46,'Paramètre DIVERS'!$A$46,IF(D18='Paramètre DIVERS'!$B$47,'Paramètre DIVERS'!$A$47,IF(D18='Paramètre DIVERS'!$B$23,'Paramètre DIVERS'!$A$23,""))))</f>
        <v>ZCP</v>
      </c>
      <c r="H18" s="98">
        <f t="shared" si="3"/>
        <v>4</v>
      </c>
      <c r="I18" s="30" t="str">
        <f t="shared" si="8"/>
        <v>C</v>
      </c>
      <c r="J18" s="30" t="str">
        <f t="shared" si="8"/>
        <v>C</v>
      </c>
      <c r="K18" s="30" t="str">
        <f t="shared" si="8"/>
        <v/>
      </c>
      <c r="L18" s="30" t="str">
        <f t="shared" si="8"/>
        <v/>
      </c>
      <c r="M18" s="30" t="str">
        <f t="shared" si="8"/>
        <v/>
      </c>
      <c r="N18" s="30" t="str">
        <f t="shared" si="8"/>
        <v/>
      </c>
      <c r="O18" s="30" t="str">
        <f t="shared" si="8"/>
        <v/>
      </c>
      <c r="P18" s="30" t="str">
        <f t="shared" si="8"/>
        <v>C</v>
      </c>
      <c r="Q18" s="30" t="str">
        <f t="shared" si="8"/>
        <v>C</v>
      </c>
      <c r="R18" s="30" t="str">
        <f t="shared" si="8"/>
        <v/>
      </c>
      <c r="S18" s="30" t="str">
        <f t="shared" si="9"/>
        <v/>
      </c>
      <c r="T18" s="30" t="str">
        <f t="shared" si="9"/>
        <v/>
      </c>
      <c r="U18" s="30" t="str">
        <f t="shared" si="9"/>
        <v/>
      </c>
      <c r="V18" s="30" t="str">
        <f t="shared" si="9"/>
        <v/>
      </c>
      <c r="W18" s="30" t="str">
        <f t="shared" si="9"/>
        <v>C</v>
      </c>
      <c r="X18" s="30" t="str">
        <f t="shared" si="9"/>
        <v>C</v>
      </c>
      <c r="Y18" s="30" t="str">
        <f t="shared" si="9"/>
        <v/>
      </c>
      <c r="Z18" s="30" t="str">
        <f t="shared" si="9"/>
        <v/>
      </c>
      <c r="AA18" s="30" t="str">
        <f t="shared" si="9"/>
        <v/>
      </c>
      <c r="AB18" s="30" t="str">
        <f t="shared" si="9"/>
        <v/>
      </c>
      <c r="AC18" s="30" t="str">
        <f t="shared" si="10"/>
        <v/>
      </c>
      <c r="AD18" s="30" t="str">
        <f t="shared" si="10"/>
        <v>C</v>
      </c>
      <c r="AE18" s="30" t="str">
        <f t="shared" si="10"/>
        <v>C</v>
      </c>
      <c r="AF18" s="30" t="str">
        <f t="shared" si="10"/>
        <v/>
      </c>
      <c r="AG18" s="30" t="str">
        <f t="shared" si="10"/>
        <v/>
      </c>
      <c r="AH18" s="30" t="str">
        <f t="shared" si="10"/>
        <v/>
      </c>
      <c r="AI18" s="30" t="str">
        <f t="shared" si="10"/>
        <v/>
      </c>
      <c r="AJ18" s="30" t="str">
        <f t="shared" si="10"/>
        <v/>
      </c>
      <c r="AK18" s="30" t="str">
        <f t="shared" si="10"/>
        <v>C</v>
      </c>
      <c r="AL18" s="30" t="str">
        <f t="shared" si="10"/>
        <v>C</v>
      </c>
      <c r="AM18" s="30" t="str">
        <f t="shared" si="11"/>
        <v/>
      </c>
      <c r="AN18" s="30" t="str">
        <f t="shared" si="11"/>
        <v/>
      </c>
      <c r="AO18" s="30" t="str">
        <f t="shared" si="11"/>
        <v/>
      </c>
      <c r="AP18" s="30" t="str">
        <f t="shared" si="11"/>
        <v/>
      </c>
      <c r="AQ18" s="30" t="str">
        <f t="shared" si="11"/>
        <v/>
      </c>
      <c r="AR18" s="30" t="str">
        <f t="shared" si="11"/>
        <v>C</v>
      </c>
      <c r="AS18" s="30" t="str">
        <f t="shared" si="11"/>
        <v>C</v>
      </c>
      <c r="AT18" s="30" t="str">
        <f t="shared" si="11"/>
        <v/>
      </c>
      <c r="AU18" s="30" t="str">
        <f t="shared" si="11"/>
        <v/>
      </c>
      <c r="AV18" s="30" t="str">
        <f t="shared" si="11"/>
        <v/>
      </c>
      <c r="AW18" s="135" t="str">
        <f t="shared" si="11"/>
        <v/>
      </c>
    </row>
    <row r="19" spans="1:54">
      <c r="A19" s="25" t="str">
        <f t="shared" si="2"/>
        <v>ZCP</v>
      </c>
      <c r="B19" s="31"/>
      <c r="C19" s="81" t="s">
        <v>30</v>
      </c>
      <c r="D19" s="32" t="s">
        <v>37</v>
      </c>
      <c r="E19" s="33">
        <v>43132</v>
      </c>
      <c r="F19" s="34">
        <v>43132</v>
      </c>
      <c r="G19" s="110" t="str">
        <f>IF(D19='Paramètre DIVERS'!$B$16,'Paramètre DIVERS'!$A$16,IF(D19='Paramètre DIVERS'!$B$17,'Paramètre DIVERS'!$A$17,IF(D19='Paramètre DIVERS'!$B$18,'Paramètre DIVERS'!$A$18,IF(D19='Paramètre DIVERS'!$B$19,'Paramètre DIVERS'!$A$19,IF(D19='Paramètre DIVERS'!$B$21,'Paramètre DIVERS'!$A$21,IF(D19='Paramètre DIVERS'!$B$22,'Paramètre DIVERS'!$A$22,""))))))&amp;IF(D19='Paramètre DIVERS'!$B$24,'Paramètre DIVERS'!$A$24,IF(D19='Paramètre DIVERS'!$B$25,'Paramètre DIVERS'!$A$25,IF(D19='Paramètre DIVERS'!$B$26,'Paramètre DIVERS'!$A$26,IF(D19='Paramètre DIVERS'!$B$27,'Paramètre DIVERS'!$A$27,IF(D19='Paramètre DIVERS'!$B$28,'Paramètre DIVERS'!$A$28,IF(D19='Paramètre DIVERS'!$B$29,'Paramètre DIVERS'!$A$29,IF(D19='Paramètre DIVERS'!$B$30,'Paramètre DIVERS'!$A$30,"")))))))&amp;IF(D19='Paramètre DIVERS'!$B$32,'Paramètre DIVERS'!$A$32,IF(D19='Paramètre DIVERS'!$B$36,'Paramètre DIVERS'!$A$36,IF(D19='Paramètre DIVERS'!$B$37,'Paramètre DIVERS'!$A$37,IF(D19='Paramètre DIVERS'!$B$38,'Paramètre DIVERS'!$A$38,IF(D19='Paramètre DIVERS'!$B$39,'Paramètre DIVERS'!$A$39,IF(D19='Paramètre DIVERS'!$B$43,'Paramètre DIVERS'!$A$43,IF(D19='Paramètre DIVERS'!$B$44,'Paramètre DIVERS'!$A$44,"")))))))&amp;IF(D19='Paramètre DIVERS'!$B$45,'Paramètre DIVERS'!$A$45,IF(D19='Paramètre DIVERS'!$B$46,'Paramètre DIVERS'!$A$46,IF(D19='Paramètre DIVERS'!$B$47,'Paramètre DIVERS'!$A$47,IF(D19='Paramètre DIVERS'!$B$23,'Paramètre DIVERS'!$A$23,""))))</f>
        <v>ZCP</v>
      </c>
      <c r="H19" s="98">
        <f t="shared" si="3"/>
        <v>1</v>
      </c>
      <c r="I19" s="30" t="str">
        <f t="shared" si="8"/>
        <v>C</v>
      </c>
      <c r="J19" s="30" t="str">
        <f t="shared" si="8"/>
        <v>C</v>
      </c>
      <c r="K19" s="30" t="str">
        <f t="shared" si="8"/>
        <v/>
      </c>
      <c r="L19" s="30" t="str">
        <f t="shared" si="8"/>
        <v/>
      </c>
      <c r="M19" s="30" t="str">
        <f t="shared" si="8"/>
        <v/>
      </c>
      <c r="N19" s="30" t="str">
        <f t="shared" si="8"/>
        <v>ZCP</v>
      </c>
      <c r="O19" s="30" t="str">
        <f t="shared" si="8"/>
        <v/>
      </c>
      <c r="P19" s="30" t="str">
        <f t="shared" si="8"/>
        <v>C</v>
      </c>
      <c r="Q19" s="30" t="str">
        <f t="shared" si="8"/>
        <v>C</v>
      </c>
      <c r="R19" s="30" t="str">
        <f t="shared" si="8"/>
        <v/>
      </c>
      <c r="S19" s="30" t="str">
        <f t="shared" si="9"/>
        <v/>
      </c>
      <c r="T19" s="30" t="str">
        <f t="shared" si="9"/>
        <v/>
      </c>
      <c r="U19" s="30" t="str">
        <f t="shared" si="9"/>
        <v/>
      </c>
      <c r="V19" s="30" t="str">
        <f t="shared" si="9"/>
        <v/>
      </c>
      <c r="W19" s="30" t="str">
        <f t="shared" si="9"/>
        <v>C</v>
      </c>
      <c r="X19" s="30" t="str">
        <f t="shared" si="9"/>
        <v>C</v>
      </c>
      <c r="Y19" s="30" t="str">
        <f t="shared" si="9"/>
        <v/>
      </c>
      <c r="Z19" s="30" t="str">
        <f t="shared" si="9"/>
        <v/>
      </c>
      <c r="AA19" s="30" t="str">
        <f t="shared" si="9"/>
        <v/>
      </c>
      <c r="AB19" s="30" t="str">
        <f t="shared" si="9"/>
        <v/>
      </c>
      <c r="AC19" s="30" t="str">
        <f t="shared" si="10"/>
        <v/>
      </c>
      <c r="AD19" s="30" t="str">
        <f t="shared" si="10"/>
        <v>C</v>
      </c>
      <c r="AE19" s="30" t="str">
        <f t="shared" si="10"/>
        <v>C</v>
      </c>
      <c r="AF19" s="30" t="str">
        <f t="shared" si="10"/>
        <v/>
      </c>
      <c r="AG19" s="30" t="str">
        <f t="shared" si="10"/>
        <v/>
      </c>
      <c r="AH19" s="30" t="str">
        <f t="shared" si="10"/>
        <v/>
      </c>
      <c r="AI19" s="30" t="str">
        <f t="shared" si="10"/>
        <v/>
      </c>
      <c r="AJ19" s="30" t="str">
        <f t="shared" si="10"/>
        <v/>
      </c>
      <c r="AK19" s="30" t="str">
        <f t="shared" si="10"/>
        <v>C</v>
      </c>
      <c r="AL19" s="30" t="str">
        <f t="shared" si="10"/>
        <v>C</v>
      </c>
      <c r="AM19" s="30" t="str">
        <f t="shared" si="11"/>
        <v/>
      </c>
      <c r="AN19" s="30" t="str">
        <f t="shared" si="11"/>
        <v/>
      </c>
      <c r="AO19" s="30" t="str">
        <f t="shared" si="11"/>
        <v/>
      </c>
      <c r="AP19" s="30" t="str">
        <f t="shared" si="11"/>
        <v/>
      </c>
      <c r="AQ19" s="30" t="str">
        <f t="shared" si="11"/>
        <v/>
      </c>
      <c r="AR19" s="30" t="str">
        <f t="shared" si="11"/>
        <v>C</v>
      </c>
      <c r="AS19" s="30" t="str">
        <f t="shared" si="11"/>
        <v>C</v>
      </c>
      <c r="AT19" s="30" t="str">
        <f t="shared" si="11"/>
        <v/>
      </c>
      <c r="AU19" s="30" t="str">
        <f t="shared" si="11"/>
        <v/>
      </c>
      <c r="AV19" s="30" t="str">
        <f t="shared" si="11"/>
        <v/>
      </c>
      <c r="AW19" s="30" t="str">
        <f t="shared" si="11"/>
        <v/>
      </c>
      <c r="AX19" s="136"/>
      <c r="AY19" s="140"/>
      <c r="AZ19" s="138"/>
      <c r="BA19" s="136"/>
      <c r="BB19" s="136"/>
    </row>
    <row r="20" spans="1:54">
      <c r="A20" s="25" t="str">
        <f t="shared" si="2"/>
        <v>ZCP</v>
      </c>
      <c r="B20" s="31"/>
      <c r="C20" s="81" t="s">
        <v>30</v>
      </c>
      <c r="D20" s="32" t="s">
        <v>37</v>
      </c>
      <c r="E20" s="33">
        <v>42919</v>
      </c>
      <c r="F20" s="34">
        <v>42923</v>
      </c>
      <c r="G20" s="110" t="str">
        <f>IF(D20='Paramètre DIVERS'!$B$16,'Paramètre DIVERS'!$A$16,IF(D20='Paramètre DIVERS'!$B$17,'Paramètre DIVERS'!$A$17,IF(D20='Paramètre DIVERS'!$B$18,'Paramètre DIVERS'!$A$18,IF(D20='Paramètre DIVERS'!$B$19,'Paramètre DIVERS'!$A$19,IF(D20='Paramètre DIVERS'!$B$21,'Paramètre DIVERS'!$A$21,IF(D20='Paramètre DIVERS'!$B$22,'Paramètre DIVERS'!$A$22,""))))))&amp;IF(D20='Paramètre DIVERS'!$B$24,'Paramètre DIVERS'!$A$24,IF(D20='Paramètre DIVERS'!$B$25,'Paramètre DIVERS'!$A$25,IF(D20='Paramètre DIVERS'!$B$26,'Paramètre DIVERS'!$A$26,IF(D20='Paramètre DIVERS'!$B$27,'Paramètre DIVERS'!$A$27,IF(D20='Paramètre DIVERS'!$B$28,'Paramètre DIVERS'!$A$28,IF(D20='Paramètre DIVERS'!$B$29,'Paramètre DIVERS'!$A$29,IF(D20='Paramètre DIVERS'!$B$30,'Paramètre DIVERS'!$A$30,"")))))))&amp;IF(D20='Paramètre DIVERS'!$B$32,'Paramètre DIVERS'!$A$32,IF(D20='Paramètre DIVERS'!$B$36,'Paramètre DIVERS'!$A$36,IF(D20='Paramètre DIVERS'!$B$37,'Paramètre DIVERS'!$A$37,IF(D20='Paramètre DIVERS'!$B$38,'Paramètre DIVERS'!$A$38,IF(D20='Paramètre DIVERS'!$B$39,'Paramètre DIVERS'!$A$39,IF(D20='Paramètre DIVERS'!$B$43,'Paramètre DIVERS'!$A$43,IF(D20='Paramètre DIVERS'!$B$44,'Paramètre DIVERS'!$A$44,"")))))))&amp;IF(D20='Paramètre DIVERS'!$B$45,'Paramètre DIVERS'!$A$45,IF(D20='Paramètre DIVERS'!$B$46,'Paramètre DIVERS'!$A$46,IF(D20='Paramètre DIVERS'!$B$47,'Paramètre DIVERS'!$A$47,IF(D20='Paramètre DIVERS'!$B$23,'Paramètre DIVERS'!$A$23,""))))</f>
        <v>ZCP</v>
      </c>
      <c r="H20" s="98">
        <f t="shared" si="3"/>
        <v>5</v>
      </c>
      <c r="I20" s="30" t="str">
        <f t="shared" si="8"/>
        <v>C</v>
      </c>
      <c r="J20" s="30" t="str">
        <f t="shared" si="8"/>
        <v>C</v>
      </c>
      <c r="K20" s="30" t="str">
        <f t="shared" si="8"/>
        <v/>
      </c>
      <c r="L20" s="30" t="str">
        <f t="shared" si="8"/>
        <v/>
      </c>
      <c r="M20" s="30" t="str">
        <f t="shared" si="8"/>
        <v/>
      </c>
      <c r="N20" s="30" t="str">
        <f t="shared" si="8"/>
        <v/>
      </c>
      <c r="O20" s="30" t="str">
        <f t="shared" si="8"/>
        <v/>
      </c>
      <c r="P20" s="30" t="str">
        <f t="shared" si="8"/>
        <v>C</v>
      </c>
      <c r="Q20" s="30" t="str">
        <f t="shared" si="8"/>
        <v>C</v>
      </c>
      <c r="R20" s="30" t="str">
        <f t="shared" si="8"/>
        <v/>
      </c>
      <c r="S20" s="30" t="str">
        <f t="shared" si="9"/>
        <v/>
      </c>
      <c r="T20" s="30" t="str">
        <f t="shared" si="9"/>
        <v/>
      </c>
      <c r="U20" s="30" t="str">
        <f t="shared" si="9"/>
        <v/>
      </c>
      <c r="V20" s="30" t="str">
        <f t="shared" si="9"/>
        <v/>
      </c>
      <c r="W20" s="30" t="str">
        <f t="shared" si="9"/>
        <v>C</v>
      </c>
      <c r="X20" s="30" t="str">
        <f t="shared" si="9"/>
        <v>C</v>
      </c>
      <c r="Y20" s="30" t="str">
        <f t="shared" si="9"/>
        <v/>
      </c>
      <c r="Z20" s="30" t="str">
        <f t="shared" si="9"/>
        <v/>
      </c>
      <c r="AA20" s="30" t="str">
        <f t="shared" si="9"/>
        <v/>
      </c>
      <c r="AB20" s="30" t="str">
        <f t="shared" si="9"/>
        <v/>
      </c>
      <c r="AC20" s="30" t="str">
        <f t="shared" si="10"/>
        <v/>
      </c>
      <c r="AD20" s="30" t="str">
        <f t="shared" si="10"/>
        <v>C</v>
      </c>
      <c r="AE20" s="30" t="str">
        <f t="shared" si="10"/>
        <v>C</v>
      </c>
      <c r="AF20" s="30" t="str">
        <f t="shared" si="10"/>
        <v/>
      </c>
      <c r="AG20" s="30" t="str">
        <f t="shared" si="10"/>
        <v/>
      </c>
      <c r="AH20" s="30" t="str">
        <f t="shared" si="10"/>
        <v/>
      </c>
      <c r="AI20" s="30" t="str">
        <f t="shared" si="10"/>
        <v/>
      </c>
      <c r="AJ20" s="30" t="str">
        <f t="shared" si="10"/>
        <v/>
      </c>
      <c r="AK20" s="30" t="str">
        <f t="shared" si="10"/>
        <v>C</v>
      </c>
      <c r="AL20" s="30" t="str">
        <f t="shared" si="10"/>
        <v>C</v>
      </c>
      <c r="AM20" s="30" t="str">
        <f t="shared" si="11"/>
        <v/>
      </c>
      <c r="AN20" s="30" t="str">
        <f t="shared" si="11"/>
        <v/>
      </c>
      <c r="AO20" s="30" t="str">
        <f t="shared" si="11"/>
        <v/>
      </c>
      <c r="AP20" s="30" t="str">
        <f t="shared" si="11"/>
        <v/>
      </c>
      <c r="AQ20" s="30" t="str">
        <f t="shared" si="11"/>
        <v/>
      </c>
      <c r="AR20" s="30" t="str">
        <f t="shared" si="11"/>
        <v>C</v>
      </c>
      <c r="AS20" s="30" t="str">
        <f t="shared" si="11"/>
        <v>C</v>
      </c>
      <c r="AT20" s="30" t="str">
        <f t="shared" si="11"/>
        <v/>
      </c>
      <c r="AU20" s="30" t="str">
        <f t="shared" si="11"/>
        <v/>
      </c>
      <c r="AV20" s="30" t="str">
        <f t="shared" si="11"/>
        <v/>
      </c>
      <c r="AW20" s="30" t="str">
        <f t="shared" si="11"/>
        <v/>
      </c>
    </row>
    <row r="21" spans="1:54">
      <c r="A21" s="25" t="str">
        <f t="shared" si="2"/>
        <v>ZCP</v>
      </c>
      <c r="B21" s="31"/>
      <c r="C21" s="81" t="s">
        <v>30</v>
      </c>
      <c r="D21" s="32" t="s">
        <v>37</v>
      </c>
      <c r="E21" s="33">
        <v>42954</v>
      </c>
      <c r="F21" s="34">
        <v>42965</v>
      </c>
      <c r="G21" s="110" t="str">
        <f>IF(D21='Paramètre DIVERS'!$B$16,'Paramètre DIVERS'!$A$16,IF(D21='Paramètre DIVERS'!$B$17,'Paramètre DIVERS'!$A$17,IF(D21='Paramètre DIVERS'!$B$18,'Paramètre DIVERS'!$A$18,IF(D21='Paramètre DIVERS'!$B$19,'Paramètre DIVERS'!$A$19,IF(D21='Paramètre DIVERS'!$B$21,'Paramètre DIVERS'!$A$21,IF(D21='Paramètre DIVERS'!$B$22,'Paramètre DIVERS'!$A$22,""))))))&amp;IF(D21='Paramètre DIVERS'!$B$24,'Paramètre DIVERS'!$A$24,IF(D21='Paramètre DIVERS'!$B$25,'Paramètre DIVERS'!$A$25,IF(D21='Paramètre DIVERS'!$B$26,'Paramètre DIVERS'!$A$26,IF(D21='Paramètre DIVERS'!$B$27,'Paramètre DIVERS'!$A$27,IF(D21='Paramètre DIVERS'!$B$28,'Paramètre DIVERS'!$A$28,IF(D21='Paramètre DIVERS'!$B$29,'Paramètre DIVERS'!$A$29,IF(D21='Paramètre DIVERS'!$B$30,'Paramètre DIVERS'!$A$30,"")))))))&amp;IF(D21='Paramètre DIVERS'!$B$32,'Paramètre DIVERS'!$A$32,IF(D21='Paramètre DIVERS'!$B$36,'Paramètre DIVERS'!$A$36,IF(D21='Paramètre DIVERS'!$B$37,'Paramètre DIVERS'!$A$37,IF(D21='Paramètre DIVERS'!$B$38,'Paramètre DIVERS'!$A$38,IF(D21='Paramètre DIVERS'!$B$39,'Paramètre DIVERS'!$A$39,IF(D21='Paramètre DIVERS'!$B$43,'Paramètre DIVERS'!$A$43,IF(D21='Paramètre DIVERS'!$B$44,'Paramètre DIVERS'!$A$44,"")))))))&amp;IF(D21='Paramètre DIVERS'!$B$45,'Paramètre DIVERS'!$A$45,IF(D21='Paramètre DIVERS'!$B$46,'Paramètre DIVERS'!$A$46,IF(D21='Paramètre DIVERS'!$B$47,'Paramètre DIVERS'!$A$47,IF(D21='Paramètre DIVERS'!$B$23,'Paramètre DIVERS'!$A$23,""))))</f>
        <v>ZCP</v>
      </c>
      <c r="H21" s="98">
        <f t="shared" si="3"/>
        <v>9</v>
      </c>
      <c r="I21" s="30" t="str">
        <f t="shared" si="8"/>
        <v>C</v>
      </c>
      <c r="J21" s="30" t="str">
        <f t="shared" si="8"/>
        <v>C</v>
      </c>
      <c r="K21" s="30" t="str">
        <f t="shared" si="8"/>
        <v/>
      </c>
      <c r="L21" s="30" t="str">
        <f t="shared" si="8"/>
        <v/>
      </c>
      <c r="M21" s="30" t="str">
        <f t="shared" si="8"/>
        <v/>
      </c>
      <c r="N21" s="30" t="str">
        <f t="shared" si="8"/>
        <v/>
      </c>
      <c r="O21" s="30" t="str">
        <f t="shared" si="8"/>
        <v/>
      </c>
      <c r="P21" s="30" t="str">
        <f t="shared" si="8"/>
        <v>C</v>
      </c>
      <c r="Q21" s="30" t="str">
        <f t="shared" si="8"/>
        <v>C</v>
      </c>
      <c r="R21" s="30" t="str">
        <f t="shared" si="8"/>
        <v/>
      </c>
      <c r="S21" s="30" t="str">
        <f t="shared" si="9"/>
        <v/>
      </c>
      <c r="T21" s="30" t="str">
        <f t="shared" si="9"/>
        <v/>
      </c>
      <c r="U21" s="30" t="str">
        <f t="shared" si="9"/>
        <v/>
      </c>
      <c r="V21" s="30" t="str">
        <f t="shared" si="9"/>
        <v/>
      </c>
      <c r="W21" s="30" t="str">
        <f t="shared" si="9"/>
        <v>C</v>
      </c>
      <c r="X21" s="30" t="str">
        <f t="shared" si="9"/>
        <v>C</v>
      </c>
      <c r="Y21" s="30" t="str">
        <f t="shared" si="9"/>
        <v/>
      </c>
      <c r="Z21" s="30" t="str">
        <f t="shared" si="9"/>
        <v/>
      </c>
      <c r="AA21" s="30" t="str">
        <f t="shared" si="9"/>
        <v/>
      </c>
      <c r="AB21" s="30" t="str">
        <f t="shared" si="9"/>
        <v/>
      </c>
      <c r="AC21" s="30" t="str">
        <f t="shared" si="10"/>
        <v/>
      </c>
      <c r="AD21" s="30" t="str">
        <f t="shared" si="10"/>
        <v>C</v>
      </c>
      <c r="AE21" s="30" t="str">
        <f t="shared" si="10"/>
        <v>C</v>
      </c>
      <c r="AF21" s="30" t="str">
        <f t="shared" si="10"/>
        <v/>
      </c>
      <c r="AG21" s="30" t="str">
        <f t="shared" si="10"/>
        <v/>
      </c>
      <c r="AH21" s="30" t="str">
        <f t="shared" si="10"/>
        <v/>
      </c>
      <c r="AI21" s="30" t="str">
        <f t="shared" si="10"/>
        <v/>
      </c>
      <c r="AJ21" s="30" t="str">
        <f t="shared" si="10"/>
        <v/>
      </c>
      <c r="AK21" s="30" t="str">
        <f t="shared" si="10"/>
        <v>C</v>
      </c>
      <c r="AL21" s="30" t="str">
        <f t="shared" si="10"/>
        <v>C</v>
      </c>
      <c r="AM21" s="30" t="str">
        <f t="shared" si="11"/>
        <v/>
      </c>
      <c r="AN21" s="30" t="str">
        <f t="shared" si="11"/>
        <v/>
      </c>
      <c r="AO21" s="30" t="str">
        <f t="shared" si="11"/>
        <v/>
      </c>
      <c r="AP21" s="30" t="str">
        <f t="shared" si="11"/>
        <v/>
      </c>
      <c r="AQ21" s="30" t="str">
        <f t="shared" si="11"/>
        <v/>
      </c>
      <c r="AR21" s="30" t="str">
        <f t="shared" si="11"/>
        <v>C</v>
      </c>
      <c r="AS21" s="30" t="str">
        <f t="shared" si="11"/>
        <v>C</v>
      </c>
      <c r="AT21" s="30" t="str">
        <f t="shared" si="11"/>
        <v/>
      </c>
      <c r="AU21" s="30" t="str">
        <f t="shared" si="11"/>
        <v/>
      </c>
      <c r="AV21" s="30" t="str">
        <f t="shared" si="11"/>
        <v/>
      </c>
      <c r="AW21" s="30" t="str">
        <f t="shared" si="11"/>
        <v/>
      </c>
    </row>
    <row r="22" spans="1:54">
      <c r="A22" s="25" t="str">
        <f t="shared" si="2"/>
        <v>ZCP</v>
      </c>
      <c r="B22" s="31"/>
      <c r="C22" s="81" t="s">
        <v>30</v>
      </c>
      <c r="D22" s="32" t="s">
        <v>37</v>
      </c>
      <c r="E22" s="33">
        <v>42933</v>
      </c>
      <c r="F22" s="34">
        <v>42951</v>
      </c>
      <c r="G22" s="110" t="str">
        <f>IF(D22='Paramètre DIVERS'!$B$16,'Paramètre DIVERS'!$A$16,IF(D22='Paramètre DIVERS'!$B$17,'Paramètre DIVERS'!$A$17,IF(D22='Paramètre DIVERS'!$B$18,'Paramètre DIVERS'!$A$18,IF(D22='Paramètre DIVERS'!$B$19,'Paramètre DIVERS'!$A$19,IF(D22='Paramètre DIVERS'!$B$21,'Paramètre DIVERS'!$A$21,IF(D22='Paramètre DIVERS'!$B$22,'Paramètre DIVERS'!$A$22,""))))))&amp;IF(D22='Paramètre DIVERS'!$B$24,'Paramètre DIVERS'!$A$24,IF(D22='Paramètre DIVERS'!$B$25,'Paramètre DIVERS'!$A$25,IF(D22='Paramètre DIVERS'!$B$26,'Paramètre DIVERS'!$A$26,IF(D22='Paramètre DIVERS'!$B$27,'Paramètre DIVERS'!$A$27,IF(D22='Paramètre DIVERS'!$B$28,'Paramètre DIVERS'!$A$28,IF(D22='Paramètre DIVERS'!$B$29,'Paramètre DIVERS'!$A$29,IF(D22='Paramètre DIVERS'!$B$30,'Paramètre DIVERS'!$A$30,"")))))))&amp;IF(D22='Paramètre DIVERS'!$B$32,'Paramètre DIVERS'!$A$32,IF(D22='Paramètre DIVERS'!$B$36,'Paramètre DIVERS'!$A$36,IF(D22='Paramètre DIVERS'!$B$37,'Paramètre DIVERS'!$A$37,IF(D22='Paramètre DIVERS'!$B$38,'Paramètre DIVERS'!$A$38,IF(D22='Paramètre DIVERS'!$B$39,'Paramètre DIVERS'!$A$39,IF(D22='Paramètre DIVERS'!$B$43,'Paramètre DIVERS'!$A$43,IF(D22='Paramètre DIVERS'!$B$44,'Paramètre DIVERS'!$A$44,"")))))))&amp;IF(D22='Paramètre DIVERS'!$B$45,'Paramètre DIVERS'!$A$45,IF(D22='Paramètre DIVERS'!$B$46,'Paramètre DIVERS'!$A$46,IF(D22='Paramètre DIVERS'!$B$47,'Paramètre DIVERS'!$A$47,IF(D22='Paramètre DIVERS'!$B$23,'Paramètre DIVERS'!$A$23,""))))</f>
        <v>ZCP</v>
      </c>
      <c r="H22" s="98">
        <f t="shared" si="3"/>
        <v>15</v>
      </c>
      <c r="I22" s="30" t="str">
        <f t="shared" si="8"/>
        <v>C</v>
      </c>
      <c r="J22" s="30" t="str">
        <f t="shared" si="8"/>
        <v>C</v>
      </c>
      <c r="K22" s="30" t="str">
        <f t="shared" si="8"/>
        <v/>
      </c>
      <c r="L22" s="30" t="str">
        <f t="shared" si="8"/>
        <v/>
      </c>
      <c r="M22" s="30" t="str">
        <f t="shared" si="8"/>
        <v/>
      </c>
      <c r="N22" s="30" t="str">
        <f t="shared" si="8"/>
        <v/>
      </c>
      <c r="O22" s="30" t="str">
        <f t="shared" si="8"/>
        <v/>
      </c>
      <c r="P22" s="30" t="str">
        <f t="shared" si="8"/>
        <v>C</v>
      </c>
      <c r="Q22" s="30" t="str">
        <f t="shared" si="8"/>
        <v>C</v>
      </c>
      <c r="R22" s="30" t="str">
        <f t="shared" si="8"/>
        <v/>
      </c>
      <c r="S22" s="30" t="str">
        <f t="shared" si="9"/>
        <v/>
      </c>
      <c r="T22" s="30" t="str">
        <f t="shared" si="9"/>
        <v/>
      </c>
      <c r="U22" s="30" t="str">
        <f t="shared" si="9"/>
        <v/>
      </c>
      <c r="V22" s="30" t="str">
        <f t="shared" si="9"/>
        <v/>
      </c>
      <c r="W22" s="30" t="str">
        <f t="shared" si="9"/>
        <v>C</v>
      </c>
      <c r="X22" s="30" t="str">
        <f t="shared" si="9"/>
        <v>C</v>
      </c>
      <c r="Y22" s="30" t="str">
        <f t="shared" si="9"/>
        <v/>
      </c>
      <c r="Z22" s="30" t="str">
        <f t="shared" si="9"/>
        <v/>
      </c>
      <c r="AA22" s="30" t="str">
        <f t="shared" si="9"/>
        <v/>
      </c>
      <c r="AB22" s="30" t="str">
        <f t="shared" si="9"/>
        <v/>
      </c>
      <c r="AC22" s="30" t="str">
        <f t="shared" si="10"/>
        <v/>
      </c>
      <c r="AD22" s="30" t="str">
        <f t="shared" si="10"/>
        <v>C</v>
      </c>
      <c r="AE22" s="30" t="str">
        <f t="shared" si="10"/>
        <v>C</v>
      </c>
      <c r="AF22" s="30" t="str">
        <f t="shared" si="10"/>
        <v/>
      </c>
      <c r="AG22" s="30" t="str">
        <f t="shared" si="10"/>
        <v/>
      </c>
      <c r="AH22" s="30" t="str">
        <f t="shared" si="10"/>
        <v/>
      </c>
      <c r="AI22" s="30" t="str">
        <f t="shared" si="10"/>
        <v/>
      </c>
      <c r="AJ22" s="30" t="str">
        <f t="shared" si="10"/>
        <v/>
      </c>
      <c r="AK22" s="30" t="str">
        <f t="shared" si="10"/>
        <v>C</v>
      </c>
      <c r="AL22" s="30" t="str">
        <f t="shared" si="10"/>
        <v>C</v>
      </c>
      <c r="AM22" s="30" t="str">
        <f t="shared" si="11"/>
        <v/>
      </c>
      <c r="AN22" s="30" t="str">
        <f t="shared" si="11"/>
        <v/>
      </c>
      <c r="AO22" s="30" t="str">
        <f t="shared" si="11"/>
        <v/>
      </c>
      <c r="AP22" s="30" t="str">
        <f t="shared" si="11"/>
        <v/>
      </c>
      <c r="AQ22" s="30" t="str">
        <f t="shared" si="11"/>
        <v/>
      </c>
      <c r="AR22" s="30" t="str">
        <f t="shared" si="11"/>
        <v>C</v>
      </c>
      <c r="AS22" s="30" t="str">
        <f t="shared" si="11"/>
        <v>C</v>
      </c>
      <c r="AT22" s="30" t="str">
        <f t="shared" si="11"/>
        <v/>
      </c>
      <c r="AU22" s="30" t="str">
        <f t="shared" si="11"/>
        <v/>
      </c>
      <c r="AV22" s="30" t="str">
        <f t="shared" si="11"/>
        <v/>
      </c>
      <c r="AW22" s="30" t="str">
        <f t="shared" si="11"/>
        <v/>
      </c>
    </row>
    <row r="23" spans="1:54">
      <c r="A23" s="25" t="str">
        <f t="shared" si="2"/>
        <v>ZCP</v>
      </c>
      <c r="B23" s="31"/>
      <c r="C23" s="81" t="s">
        <v>30</v>
      </c>
      <c r="D23" s="32" t="s">
        <v>37</v>
      </c>
      <c r="E23" s="33">
        <v>43095</v>
      </c>
      <c r="F23" s="34">
        <v>43105</v>
      </c>
      <c r="G23" s="110" t="str">
        <f>IF(D23='Paramètre DIVERS'!$B$16,'Paramètre DIVERS'!$A$16,IF(D23='Paramètre DIVERS'!$B$17,'Paramètre DIVERS'!$A$17,IF(D23='Paramètre DIVERS'!$B$18,'Paramètre DIVERS'!$A$18,IF(D23='Paramètre DIVERS'!$B$19,'Paramètre DIVERS'!$A$19,IF(D23='Paramètre DIVERS'!$B$21,'Paramètre DIVERS'!$A$21,IF(D23='Paramètre DIVERS'!$B$22,'Paramètre DIVERS'!$A$22,""))))))&amp;IF(D23='Paramètre DIVERS'!$B$24,'Paramètre DIVERS'!$A$24,IF(D23='Paramètre DIVERS'!$B$25,'Paramètre DIVERS'!$A$25,IF(D23='Paramètre DIVERS'!$B$26,'Paramètre DIVERS'!$A$26,IF(D23='Paramètre DIVERS'!$B$27,'Paramètre DIVERS'!$A$27,IF(D23='Paramètre DIVERS'!$B$28,'Paramètre DIVERS'!$A$28,IF(D23='Paramètre DIVERS'!$B$29,'Paramètre DIVERS'!$A$29,IF(D23='Paramètre DIVERS'!$B$30,'Paramètre DIVERS'!$A$30,"")))))))&amp;IF(D23='Paramètre DIVERS'!$B$32,'Paramètre DIVERS'!$A$32,IF(D23='Paramètre DIVERS'!$B$36,'Paramètre DIVERS'!$A$36,IF(D23='Paramètre DIVERS'!$B$37,'Paramètre DIVERS'!$A$37,IF(D23='Paramètre DIVERS'!$B$38,'Paramètre DIVERS'!$A$38,IF(D23='Paramètre DIVERS'!$B$39,'Paramètre DIVERS'!$A$39,IF(D23='Paramètre DIVERS'!$B$43,'Paramètre DIVERS'!$A$43,IF(D23='Paramètre DIVERS'!$B$44,'Paramètre DIVERS'!$A$44,"")))))))&amp;IF(D23='Paramètre DIVERS'!$B$45,'Paramètre DIVERS'!$A$45,IF(D23='Paramètre DIVERS'!$B$46,'Paramètre DIVERS'!$A$46,IF(D23='Paramètre DIVERS'!$B$47,'Paramètre DIVERS'!$A$47,IF(D23='Paramètre DIVERS'!$B$23,'Paramètre DIVERS'!$A$23,""))))</f>
        <v>ZCP</v>
      </c>
      <c r="H23" s="98">
        <f t="shared" si="3"/>
        <v>8</v>
      </c>
      <c r="I23" s="30" t="str">
        <f t="shared" si="8"/>
        <v>C</v>
      </c>
      <c r="J23" s="30" t="str">
        <f t="shared" si="8"/>
        <v>C</v>
      </c>
      <c r="K23" s="30" t="str">
        <f t="shared" si="8"/>
        <v/>
      </c>
      <c r="L23" s="30" t="str">
        <f t="shared" si="8"/>
        <v/>
      </c>
      <c r="M23" s="30" t="str">
        <f t="shared" si="8"/>
        <v/>
      </c>
      <c r="N23" s="30" t="str">
        <f t="shared" si="8"/>
        <v/>
      </c>
      <c r="O23" s="30" t="str">
        <f t="shared" si="8"/>
        <v/>
      </c>
      <c r="P23" s="30" t="str">
        <f t="shared" si="8"/>
        <v>C</v>
      </c>
      <c r="Q23" s="30" t="str">
        <f t="shared" si="8"/>
        <v>C</v>
      </c>
      <c r="R23" s="30" t="str">
        <f t="shared" si="8"/>
        <v/>
      </c>
      <c r="S23" s="30" t="str">
        <f t="shared" si="9"/>
        <v/>
      </c>
      <c r="T23" s="30" t="str">
        <f t="shared" si="9"/>
        <v/>
      </c>
      <c r="U23" s="30" t="str">
        <f t="shared" si="9"/>
        <v/>
      </c>
      <c r="V23" s="30" t="str">
        <f t="shared" si="9"/>
        <v/>
      </c>
      <c r="W23" s="30" t="str">
        <f t="shared" si="9"/>
        <v>C</v>
      </c>
      <c r="X23" s="30" t="str">
        <f t="shared" si="9"/>
        <v>C</v>
      </c>
      <c r="Y23" s="30" t="str">
        <f t="shared" si="9"/>
        <v/>
      </c>
      <c r="Z23" s="30" t="str">
        <f t="shared" si="9"/>
        <v/>
      </c>
      <c r="AA23" s="30" t="str">
        <f t="shared" si="9"/>
        <v/>
      </c>
      <c r="AB23" s="30" t="str">
        <f t="shared" si="9"/>
        <v/>
      </c>
      <c r="AC23" s="30" t="str">
        <f t="shared" si="10"/>
        <v/>
      </c>
      <c r="AD23" s="30" t="str">
        <f t="shared" si="10"/>
        <v>C</v>
      </c>
      <c r="AE23" s="30" t="str">
        <f t="shared" si="10"/>
        <v>C</v>
      </c>
      <c r="AF23" s="30" t="str">
        <f t="shared" si="10"/>
        <v/>
      </c>
      <c r="AG23" s="30" t="str">
        <f t="shared" si="10"/>
        <v/>
      </c>
      <c r="AH23" s="30" t="str">
        <f t="shared" si="10"/>
        <v/>
      </c>
      <c r="AI23" s="30" t="str">
        <f t="shared" si="10"/>
        <v/>
      </c>
      <c r="AJ23" s="30" t="str">
        <f t="shared" si="10"/>
        <v/>
      </c>
      <c r="AK23" s="30" t="str">
        <f t="shared" si="10"/>
        <v>C</v>
      </c>
      <c r="AL23" s="30" t="str">
        <f t="shared" si="10"/>
        <v>C</v>
      </c>
      <c r="AM23" s="30" t="str">
        <f t="shared" si="11"/>
        <v/>
      </c>
      <c r="AN23" s="30" t="str">
        <f t="shared" si="11"/>
        <v/>
      </c>
      <c r="AO23" s="30" t="str">
        <f t="shared" si="11"/>
        <v/>
      </c>
      <c r="AP23" s="30" t="str">
        <f t="shared" si="11"/>
        <v/>
      </c>
      <c r="AQ23" s="30" t="str">
        <f t="shared" si="11"/>
        <v/>
      </c>
      <c r="AR23" s="30" t="str">
        <f t="shared" si="11"/>
        <v>C</v>
      </c>
      <c r="AS23" s="30" t="str">
        <f t="shared" si="11"/>
        <v>C</v>
      </c>
      <c r="AT23" s="30" t="str">
        <f t="shared" si="11"/>
        <v/>
      </c>
      <c r="AU23" s="30" t="str">
        <f t="shared" si="11"/>
        <v/>
      </c>
      <c r="AV23" s="30" t="str">
        <f t="shared" si="11"/>
        <v/>
      </c>
      <c r="AW23" s="30" t="str">
        <f t="shared" si="11"/>
        <v/>
      </c>
    </row>
    <row r="24" spans="1:54">
      <c r="A24" s="25" t="str">
        <f t="shared" si="2"/>
        <v>ZCP</v>
      </c>
      <c r="B24" s="31"/>
      <c r="C24" s="81" t="s">
        <v>30</v>
      </c>
      <c r="D24" s="32" t="s">
        <v>37</v>
      </c>
      <c r="E24" s="33">
        <v>42968</v>
      </c>
      <c r="F24" s="34">
        <v>42986</v>
      </c>
      <c r="G24" s="110" t="str">
        <f>IF(D24='Paramètre DIVERS'!$B$16,'Paramètre DIVERS'!$A$16,IF(D24='Paramètre DIVERS'!$B$17,'Paramètre DIVERS'!$A$17,IF(D24='Paramètre DIVERS'!$B$18,'Paramètre DIVERS'!$A$18,IF(D24='Paramètre DIVERS'!$B$19,'Paramètre DIVERS'!$A$19,IF(D24='Paramètre DIVERS'!$B$21,'Paramètre DIVERS'!$A$21,IF(D24='Paramètre DIVERS'!$B$22,'Paramètre DIVERS'!$A$22,""))))))&amp;IF(D24='Paramètre DIVERS'!$B$24,'Paramètre DIVERS'!$A$24,IF(D24='Paramètre DIVERS'!$B$25,'Paramètre DIVERS'!$A$25,IF(D24='Paramètre DIVERS'!$B$26,'Paramètre DIVERS'!$A$26,IF(D24='Paramètre DIVERS'!$B$27,'Paramètre DIVERS'!$A$27,IF(D24='Paramètre DIVERS'!$B$28,'Paramètre DIVERS'!$A$28,IF(D24='Paramètre DIVERS'!$B$29,'Paramètre DIVERS'!$A$29,IF(D24='Paramètre DIVERS'!$B$30,'Paramètre DIVERS'!$A$30,"")))))))&amp;IF(D24='Paramètre DIVERS'!$B$32,'Paramètre DIVERS'!$A$32,IF(D24='Paramètre DIVERS'!$B$36,'Paramètre DIVERS'!$A$36,IF(D24='Paramètre DIVERS'!$B$37,'Paramètre DIVERS'!$A$37,IF(D24='Paramètre DIVERS'!$B$38,'Paramètre DIVERS'!$A$38,IF(D24='Paramètre DIVERS'!$B$39,'Paramètre DIVERS'!$A$39,IF(D24='Paramètre DIVERS'!$B$43,'Paramètre DIVERS'!$A$43,IF(D24='Paramètre DIVERS'!$B$44,'Paramètre DIVERS'!$A$44,"")))))))&amp;IF(D24='Paramètre DIVERS'!$B$45,'Paramètre DIVERS'!$A$45,IF(D24='Paramètre DIVERS'!$B$46,'Paramètre DIVERS'!$A$46,IF(D24='Paramètre DIVERS'!$B$47,'Paramètre DIVERS'!$A$47,IF(D24='Paramètre DIVERS'!$B$23,'Paramètre DIVERS'!$A$23,""))))</f>
        <v>ZCP</v>
      </c>
      <c r="H24" s="98">
        <f t="shared" si="3"/>
        <v>15</v>
      </c>
      <c r="I24" s="30" t="str">
        <f t="shared" si="8"/>
        <v>C</v>
      </c>
      <c r="J24" s="30" t="str">
        <f t="shared" si="8"/>
        <v>C</v>
      </c>
      <c r="K24" s="30" t="str">
        <f t="shared" si="8"/>
        <v/>
      </c>
      <c r="L24" s="30" t="str">
        <f t="shared" si="8"/>
        <v/>
      </c>
      <c r="M24" s="30" t="str">
        <f t="shared" si="8"/>
        <v/>
      </c>
      <c r="N24" s="30" t="str">
        <f t="shared" si="8"/>
        <v/>
      </c>
      <c r="O24" s="30" t="str">
        <f t="shared" si="8"/>
        <v/>
      </c>
      <c r="P24" s="30" t="str">
        <f t="shared" si="8"/>
        <v>C</v>
      </c>
      <c r="Q24" s="30" t="str">
        <f t="shared" si="8"/>
        <v>C</v>
      </c>
      <c r="R24" s="30" t="str">
        <f t="shared" si="8"/>
        <v/>
      </c>
      <c r="S24" s="30" t="str">
        <f t="shared" si="9"/>
        <v/>
      </c>
      <c r="T24" s="30" t="str">
        <f t="shared" si="9"/>
        <v/>
      </c>
      <c r="U24" s="30" t="str">
        <f t="shared" si="9"/>
        <v/>
      </c>
      <c r="V24" s="30" t="str">
        <f t="shared" si="9"/>
        <v/>
      </c>
      <c r="W24" s="30" t="str">
        <f t="shared" si="9"/>
        <v>C</v>
      </c>
      <c r="X24" s="30" t="str">
        <f t="shared" si="9"/>
        <v>C</v>
      </c>
      <c r="Y24" s="30" t="str">
        <f t="shared" si="9"/>
        <v/>
      </c>
      <c r="Z24" s="30" t="str">
        <f t="shared" si="9"/>
        <v/>
      </c>
      <c r="AA24" s="30" t="str">
        <f t="shared" si="9"/>
        <v/>
      </c>
      <c r="AB24" s="30" t="str">
        <f t="shared" si="9"/>
        <v/>
      </c>
      <c r="AC24" s="30" t="str">
        <f t="shared" si="10"/>
        <v/>
      </c>
      <c r="AD24" s="30" t="str">
        <f t="shared" si="10"/>
        <v>C</v>
      </c>
      <c r="AE24" s="30" t="str">
        <f t="shared" si="10"/>
        <v>C</v>
      </c>
      <c r="AF24" s="30" t="str">
        <f t="shared" si="10"/>
        <v/>
      </c>
      <c r="AG24" s="30" t="str">
        <f t="shared" si="10"/>
        <v/>
      </c>
      <c r="AH24" s="30" t="str">
        <f t="shared" si="10"/>
        <v/>
      </c>
      <c r="AI24" s="30" t="str">
        <f t="shared" si="10"/>
        <v/>
      </c>
      <c r="AJ24" s="30" t="str">
        <f t="shared" si="10"/>
        <v/>
      </c>
      <c r="AK24" s="30" t="str">
        <f t="shared" si="10"/>
        <v>C</v>
      </c>
      <c r="AL24" s="30" t="str">
        <f t="shared" si="10"/>
        <v>C</v>
      </c>
      <c r="AM24" s="30" t="str">
        <f t="shared" si="11"/>
        <v/>
      </c>
      <c r="AN24" s="30" t="str">
        <f t="shared" si="11"/>
        <v/>
      </c>
      <c r="AO24" s="30" t="str">
        <f t="shared" si="11"/>
        <v/>
      </c>
      <c r="AP24" s="30" t="str">
        <f t="shared" si="11"/>
        <v/>
      </c>
      <c r="AQ24" s="30" t="str">
        <f t="shared" si="11"/>
        <v/>
      </c>
      <c r="AR24" s="30" t="str">
        <f t="shared" si="11"/>
        <v>C</v>
      </c>
      <c r="AS24" s="30" t="str">
        <f t="shared" si="11"/>
        <v>C</v>
      </c>
      <c r="AT24" s="30" t="str">
        <f t="shared" si="11"/>
        <v/>
      </c>
      <c r="AU24" s="30" t="str">
        <f t="shared" si="11"/>
        <v/>
      </c>
      <c r="AV24" s="30" t="str">
        <f t="shared" si="11"/>
        <v/>
      </c>
      <c r="AW24" s="30" t="str">
        <f t="shared" si="11"/>
        <v/>
      </c>
    </row>
    <row r="25" spans="1:54">
      <c r="A25" s="25" t="str">
        <f t="shared" si="2"/>
        <v>ZCP</v>
      </c>
      <c r="B25" s="31"/>
      <c r="C25" s="81" t="s">
        <v>30</v>
      </c>
      <c r="D25" s="32" t="s">
        <v>37</v>
      </c>
      <c r="E25" s="33">
        <v>43095</v>
      </c>
      <c r="F25" s="34">
        <v>43098</v>
      </c>
      <c r="G25" s="110" t="str">
        <f>IF(D25='Paramètre DIVERS'!$B$16,'Paramètre DIVERS'!$A$16,IF(D25='Paramètre DIVERS'!$B$17,'Paramètre DIVERS'!$A$17,IF(D25='Paramètre DIVERS'!$B$18,'Paramètre DIVERS'!$A$18,IF(D25='Paramètre DIVERS'!$B$19,'Paramètre DIVERS'!$A$19,IF(D25='Paramètre DIVERS'!$B$21,'Paramètre DIVERS'!$A$21,IF(D25='Paramètre DIVERS'!$B$22,'Paramètre DIVERS'!$A$22,""))))))&amp;IF(D25='Paramètre DIVERS'!$B$24,'Paramètre DIVERS'!$A$24,IF(D25='Paramètre DIVERS'!$B$25,'Paramètre DIVERS'!$A$25,IF(D25='Paramètre DIVERS'!$B$26,'Paramètre DIVERS'!$A$26,IF(D25='Paramètre DIVERS'!$B$27,'Paramètre DIVERS'!$A$27,IF(D25='Paramètre DIVERS'!$B$28,'Paramètre DIVERS'!$A$28,IF(D25='Paramètre DIVERS'!$B$29,'Paramètre DIVERS'!$A$29,IF(D25='Paramètre DIVERS'!$B$30,'Paramètre DIVERS'!$A$30,"")))))))&amp;IF(D25='Paramètre DIVERS'!$B$32,'Paramètre DIVERS'!$A$32,IF(D25='Paramètre DIVERS'!$B$36,'Paramètre DIVERS'!$A$36,IF(D25='Paramètre DIVERS'!$B$37,'Paramètre DIVERS'!$A$37,IF(D25='Paramètre DIVERS'!$B$38,'Paramètre DIVERS'!$A$38,IF(D25='Paramètre DIVERS'!$B$39,'Paramètre DIVERS'!$A$39,IF(D25='Paramètre DIVERS'!$B$43,'Paramètre DIVERS'!$A$43,IF(D25='Paramètre DIVERS'!$B$44,'Paramètre DIVERS'!$A$44,"")))))))&amp;IF(D25='Paramètre DIVERS'!$B$45,'Paramètre DIVERS'!$A$45,IF(D25='Paramètre DIVERS'!$B$46,'Paramètre DIVERS'!$A$46,IF(D25='Paramètre DIVERS'!$B$47,'Paramètre DIVERS'!$A$47,IF(D25='Paramètre DIVERS'!$B$23,'Paramètre DIVERS'!$A$23,""))))</f>
        <v>ZCP</v>
      </c>
      <c r="H25" s="98">
        <f t="shared" si="3"/>
        <v>4</v>
      </c>
      <c r="I25" s="30" t="str">
        <f t="shared" si="8"/>
        <v>C</v>
      </c>
      <c r="J25" s="30" t="str">
        <f t="shared" si="8"/>
        <v>C</v>
      </c>
      <c r="K25" s="30" t="str">
        <f t="shared" si="8"/>
        <v/>
      </c>
      <c r="L25" s="30" t="str">
        <f t="shared" si="8"/>
        <v/>
      </c>
      <c r="M25" s="30" t="str">
        <f t="shared" si="8"/>
        <v/>
      </c>
      <c r="N25" s="30" t="str">
        <f t="shared" si="8"/>
        <v/>
      </c>
      <c r="O25" s="30" t="str">
        <f t="shared" si="8"/>
        <v/>
      </c>
      <c r="P25" s="30" t="str">
        <f t="shared" si="8"/>
        <v>C</v>
      </c>
      <c r="Q25" s="30" t="str">
        <f t="shared" si="8"/>
        <v>C</v>
      </c>
      <c r="R25" s="30" t="str">
        <f t="shared" si="8"/>
        <v/>
      </c>
      <c r="S25" s="30" t="str">
        <f t="shared" si="9"/>
        <v/>
      </c>
      <c r="T25" s="30" t="str">
        <f t="shared" si="9"/>
        <v/>
      </c>
      <c r="U25" s="30" t="str">
        <f t="shared" si="9"/>
        <v/>
      </c>
      <c r="V25" s="30" t="str">
        <f t="shared" si="9"/>
        <v/>
      </c>
      <c r="W25" s="30" t="str">
        <f t="shared" si="9"/>
        <v>C</v>
      </c>
      <c r="X25" s="30" t="str">
        <f t="shared" si="9"/>
        <v>C</v>
      </c>
      <c r="Y25" s="30" t="str">
        <f t="shared" si="9"/>
        <v/>
      </c>
      <c r="Z25" s="30" t="str">
        <f t="shared" si="9"/>
        <v/>
      </c>
      <c r="AA25" s="30" t="str">
        <f t="shared" si="9"/>
        <v/>
      </c>
      <c r="AB25" s="30" t="str">
        <f t="shared" si="9"/>
        <v/>
      </c>
      <c r="AC25" s="30" t="str">
        <f t="shared" si="10"/>
        <v/>
      </c>
      <c r="AD25" s="30" t="str">
        <f t="shared" si="10"/>
        <v>C</v>
      </c>
      <c r="AE25" s="30" t="str">
        <f t="shared" si="10"/>
        <v>C</v>
      </c>
      <c r="AF25" s="30" t="str">
        <f t="shared" si="10"/>
        <v/>
      </c>
      <c r="AG25" s="30" t="str">
        <f t="shared" si="10"/>
        <v/>
      </c>
      <c r="AH25" s="30" t="str">
        <f t="shared" si="10"/>
        <v/>
      </c>
      <c r="AI25" s="30" t="str">
        <f t="shared" si="10"/>
        <v/>
      </c>
      <c r="AJ25" s="30" t="str">
        <f t="shared" si="10"/>
        <v/>
      </c>
      <c r="AK25" s="30" t="str">
        <f t="shared" si="10"/>
        <v>C</v>
      </c>
      <c r="AL25" s="30" t="str">
        <f t="shared" si="10"/>
        <v>C</v>
      </c>
      <c r="AM25" s="30" t="str">
        <f t="shared" si="11"/>
        <v/>
      </c>
      <c r="AN25" s="30" t="str">
        <f t="shared" si="11"/>
        <v/>
      </c>
      <c r="AO25" s="30" t="str">
        <f t="shared" si="11"/>
        <v/>
      </c>
      <c r="AP25" s="30" t="str">
        <f t="shared" si="11"/>
        <v/>
      </c>
      <c r="AQ25" s="30" t="str">
        <f t="shared" si="11"/>
        <v/>
      </c>
      <c r="AR25" s="30" t="str">
        <f t="shared" si="11"/>
        <v>C</v>
      </c>
      <c r="AS25" s="30" t="str">
        <f t="shared" si="11"/>
        <v>C</v>
      </c>
      <c r="AT25" s="30" t="str">
        <f t="shared" si="11"/>
        <v/>
      </c>
      <c r="AU25" s="30" t="str">
        <f t="shared" si="11"/>
        <v/>
      </c>
      <c r="AV25" s="30" t="str">
        <f t="shared" si="11"/>
        <v/>
      </c>
      <c r="AW25" s="30" t="str">
        <f t="shared" si="11"/>
        <v/>
      </c>
    </row>
    <row r="26" spans="1:54">
      <c r="A26" s="25" t="str">
        <f t="shared" si="2"/>
        <v>ZCP</v>
      </c>
      <c r="B26" s="31"/>
      <c r="C26" s="81" t="s">
        <v>30</v>
      </c>
      <c r="D26" s="32" t="s">
        <v>37</v>
      </c>
      <c r="E26" s="33">
        <v>42982</v>
      </c>
      <c r="F26" s="34">
        <v>43000</v>
      </c>
      <c r="G26" s="110" t="str">
        <f>IF(D26='Paramètre DIVERS'!$B$16,'Paramètre DIVERS'!$A$16,IF(D26='Paramètre DIVERS'!$B$17,'Paramètre DIVERS'!$A$17,IF(D26='Paramètre DIVERS'!$B$18,'Paramètre DIVERS'!$A$18,IF(D26='Paramètre DIVERS'!$B$19,'Paramètre DIVERS'!$A$19,IF(D26='Paramètre DIVERS'!$B$21,'Paramètre DIVERS'!$A$21,IF(D26='Paramètre DIVERS'!$B$22,'Paramètre DIVERS'!$A$22,""))))))&amp;IF(D26='Paramètre DIVERS'!$B$24,'Paramètre DIVERS'!$A$24,IF(D26='Paramètre DIVERS'!$B$25,'Paramètre DIVERS'!$A$25,IF(D26='Paramètre DIVERS'!$B$26,'Paramètre DIVERS'!$A$26,IF(D26='Paramètre DIVERS'!$B$27,'Paramètre DIVERS'!$A$27,IF(D26='Paramètre DIVERS'!$B$28,'Paramètre DIVERS'!$A$28,IF(D26='Paramètre DIVERS'!$B$29,'Paramètre DIVERS'!$A$29,IF(D26='Paramètre DIVERS'!$B$30,'Paramètre DIVERS'!$A$30,"")))))))&amp;IF(D26='Paramètre DIVERS'!$B$32,'Paramètre DIVERS'!$A$32,IF(D26='Paramètre DIVERS'!$B$36,'Paramètre DIVERS'!$A$36,IF(D26='Paramètre DIVERS'!$B$37,'Paramètre DIVERS'!$A$37,IF(D26='Paramètre DIVERS'!$B$38,'Paramètre DIVERS'!$A$38,IF(D26='Paramètre DIVERS'!$B$39,'Paramètre DIVERS'!$A$39,IF(D26='Paramètre DIVERS'!$B$43,'Paramètre DIVERS'!$A$43,IF(D26='Paramètre DIVERS'!$B$44,'Paramètre DIVERS'!$A$44,"")))))))&amp;IF(D26='Paramètre DIVERS'!$B$45,'Paramètre DIVERS'!$A$45,IF(D26='Paramètre DIVERS'!$B$46,'Paramètre DIVERS'!$A$46,IF(D26='Paramètre DIVERS'!$B$47,'Paramètre DIVERS'!$A$47,IF(D26='Paramètre DIVERS'!$B$23,'Paramètre DIVERS'!$A$23,""))))</f>
        <v>ZCP</v>
      </c>
      <c r="H26" s="98">
        <f t="shared" si="3"/>
        <v>15</v>
      </c>
      <c r="I26" s="30" t="str">
        <f t="shared" si="8"/>
        <v>C</v>
      </c>
      <c r="J26" s="30" t="str">
        <f t="shared" si="8"/>
        <v>C</v>
      </c>
      <c r="K26" s="30" t="str">
        <f t="shared" si="8"/>
        <v/>
      </c>
      <c r="L26" s="30" t="str">
        <f t="shared" si="8"/>
        <v/>
      </c>
      <c r="M26" s="30" t="str">
        <f t="shared" si="8"/>
        <v/>
      </c>
      <c r="N26" s="30" t="str">
        <f t="shared" si="8"/>
        <v/>
      </c>
      <c r="O26" s="30" t="str">
        <f t="shared" si="8"/>
        <v/>
      </c>
      <c r="P26" s="30" t="str">
        <f t="shared" si="8"/>
        <v>C</v>
      </c>
      <c r="Q26" s="30" t="str">
        <f t="shared" si="8"/>
        <v>C</v>
      </c>
      <c r="R26" s="30" t="str">
        <f t="shared" si="8"/>
        <v/>
      </c>
      <c r="S26" s="30" t="str">
        <f t="shared" si="9"/>
        <v/>
      </c>
      <c r="T26" s="30" t="str">
        <f t="shared" si="9"/>
        <v/>
      </c>
      <c r="U26" s="30" t="str">
        <f t="shared" si="9"/>
        <v/>
      </c>
      <c r="V26" s="30" t="str">
        <f t="shared" si="9"/>
        <v/>
      </c>
      <c r="W26" s="30" t="str">
        <f t="shared" si="9"/>
        <v>C</v>
      </c>
      <c r="X26" s="30" t="str">
        <f t="shared" si="9"/>
        <v>C</v>
      </c>
      <c r="Y26" s="30" t="str">
        <f t="shared" si="9"/>
        <v/>
      </c>
      <c r="Z26" s="30" t="str">
        <f t="shared" si="9"/>
        <v/>
      </c>
      <c r="AA26" s="30" t="str">
        <f t="shared" si="9"/>
        <v/>
      </c>
      <c r="AB26" s="30" t="str">
        <f t="shared" si="9"/>
        <v/>
      </c>
      <c r="AC26" s="30" t="str">
        <f t="shared" si="10"/>
        <v/>
      </c>
      <c r="AD26" s="30" t="str">
        <f t="shared" si="10"/>
        <v>C</v>
      </c>
      <c r="AE26" s="30" t="str">
        <f t="shared" si="10"/>
        <v>C</v>
      </c>
      <c r="AF26" s="30" t="str">
        <f t="shared" si="10"/>
        <v/>
      </c>
      <c r="AG26" s="30" t="str">
        <f t="shared" si="10"/>
        <v/>
      </c>
      <c r="AH26" s="30" t="str">
        <f t="shared" si="10"/>
        <v/>
      </c>
      <c r="AI26" s="30" t="str">
        <f t="shared" si="10"/>
        <v/>
      </c>
      <c r="AJ26" s="30" t="str">
        <f t="shared" si="10"/>
        <v/>
      </c>
      <c r="AK26" s="30" t="str">
        <f t="shared" si="10"/>
        <v>C</v>
      </c>
      <c r="AL26" s="30" t="str">
        <f t="shared" si="10"/>
        <v>C</v>
      </c>
      <c r="AM26" s="30" t="str">
        <f t="shared" si="11"/>
        <v/>
      </c>
      <c r="AN26" s="30" t="str">
        <f t="shared" si="11"/>
        <v/>
      </c>
      <c r="AO26" s="30" t="str">
        <f t="shared" si="11"/>
        <v/>
      </c>
      <c r="AP26" s="30" t="str">
        <f t="shared" si="11"/>
        <v/>
      </c>
      <c r="AQ26" s="30" t="str">
        <f t="shared" si="11"/>
        <v/>
      </c>
      <c r="AR26" s="30" t="str">
        <f t="shared" si="11"/>
        <v>C</v>
      </c>
      <c r="AS26" s="30" t="str">
        <f t="shared" si="11"/>
        <v>C</v>
      </c>
      <c r="AT26" s="30" t="str">
        <f t="shared" si="11"/>
        <v/>
      </c>
      <c r="AU26" s="30" t="str">
        <f t="shared" si="11"/>
        <v/>
      </c>
      <c r="AV26" s="30" t="str">
        <f t="shared" si="11"/>
        <v/>
      </c>
      <c r="AW26" s="30" t="str">
        <f t="shared" si="11"/>
        <v/>
      </c>
    </row>
    <row r="27" spans="1:54">
      <c r="A27" s="25" t="str">
        <f t="shared" si="2"/>
        <v>ZCP</v>
      </c>
      <c r="B27" s="31"/>
      <c r="C27" s="81" t="s">
        <v>30</v>
      </c>
      <c r="D27" s="32" t="s">
        <v>37</v>
      </c>
      <c r="E27" s="33">
        <v>43080</v>
      </c>
      <c r="F27" s="34">
        <v>43084</v>
      </c>
      <c r="G27" s="110" t="str">
        <f>IF(D27='Paramètre DIVERS'!$B$16,'Paramètre DIVERS'!$A$16,IF(D27='Paramètre DIVERS'!$B$17,'Paramètre DIVERS'!$A$17,IF(D27='Paramètre DIVERS'!$B$18,'Paramètre DIVERS'!$A$18,IF(D27='Paramètre DIVERS'!$B$19,'Paramètre DIVERS'!$A$19,IF(D27='Paramètre DIVERS'!$B$21,'Paramètre DIVERS'!$A$21,IF(D27='Paramètre DIVERS'!$B$22,'Paramètre DIVERS'!$A$22,""))))))&amp;IF(D27='Paramètre DIVERS'!$B$24,'Paramètre DIVERS'!$A$24,IF(D27='Paramètre DIVERS'!$B$25,'Paramètre DIVERS'!$A$25,IF(D27='Paramètre DIVERS'!$B$26,'Paramètre DIVERS'!$A$26,IF(D27='Paramètre DIVERS'!$B$27,'Paramètre DIVERS'!$A$27,IF(D27='Paramètre DIVERS'!$B$28,'Paramètre DIVERS'!$A$28,IF(D27='Paramètre DIVERS'!$B$29,'Paramètre DIVERS'!$A$29,IF(D27='Paramètre DIVERS'!$B$30,'Paramètre DIVERS'!$A$30,"")))))))&amp;IF(D27='Paramètre DIVERS'!$B$32,'Paramètre DIVERS'!$A$32,IF(D27='Paramètre DIVERS'!$B$36,'Paramètre DIVERS'!$A$36,IF(D27='Paramètre DIVERS'!$B$37,'Paramètre DIVERS'!$A$37,IF(D27='Paramètre DIVERS'!$B$38,'Paramètre DIVERS'!$A$38,IF(D27='Paramètre DIVERS'!$B$39,'Paramètre DIVERS'!$A$39,IF(D27='Paramètre DIVERS'!$B$43,'Paramètre DIVERS'!$A$43,IF(D27='Paramètre DIVERS'!$B$44,'Paramètre DIVERS'!$A$44,"")))))))&amp;IF(D27='Paramètre DIVERS'!$B$45,'Paramètre DIVERS'!$A$45,IF(D27='Paramètre DIVERS'!$B$46,'Paramètre DIVERS'!$A$46,IF(D27='Paramètre DIVERS'!$B$47,'Paramètre DIVERS'!$A$47,IF(D27='Paramètre DIVERS'!$B$23,'Paramètre DIVERS'!$A$23,""))))</f>
        <v>ZCP</v>
      </c>
      <c r="H27" s="98">
        <f t="shared" si="3"/>
        <v>5</v>
      </c>
      <c r="I27" s="30" t="str">
        <f t="shared" ref="I27:R36" si="12">IF(OR(I$6="s",I$6="f",I$6="d"),"C",IF(AND(I$5&gt;=$E27,I$5&lt;=$F27,$G27="ZCP"),$G27,IF(AND(I$5&gt;=$E27,I$5&lt;=$F27,$G27="ZPM"),$G27,IF(AND(I$5&gt;=$E27,I$5&lt;=$F27,$G27="ZMA"),$G27,IF(AND(I$5&gt;=$E27,I$5&lt;=$F27,$G27="ZMP"),$G27,IF(AND(I$5&gt;=$E27,I$5&lt;=$F27,$G27="ZMT"),$G27,IF(AND(I$5&gt;=$E27,I$5&lt;=$F27,$G27="ZFO"),$G27,IF(AND(I$5&gt;=$E27,I$5&lt;=$F27,$G27="ZRJ"),$G27,IF(AND(I$5&gt;=$E27,I$5&lt;=$F27,$G27="ZAT"),$G27,"")))))))))</f>
        <v>C</v>
      </c>
      <c r="J27" s="30" t="str">
        <f t="shared" si="12"/>
        <v>C</v>
      </c>
      <c r="K27" s="30" t="str">
        <f t="shared" si="12"/>
        <v/>
      </c>
      <c r="L27" s="30" t="str">
        <f t="shared" si="12"/>
        <v/>
      </c>
      <c r="M27" s="30" t="str">
        <f t="shared" si="12"/>
        <v/>
      </c>
      <c r="N27" s="30" t="str">
        <f t="shared" si="12"/>
        <v/>
      </c>
      <c r="O27" s="30" t="str">
        <f t="shared" si="12"/>
        <v/>
      </c>
      <c r="P27" s="30" t="str">
        <f t="shared" si="12"/>
        <v>C</v>
      </c>
      <c r="Q27" s="30" t="str">
        <f t="shared" si="12"/>
        <v>C</v>
      </c>
      <c r="R27" s="30" t="str">
        <f t="shared" si="12"/>
        <v/>
      </c>
      <c r="S27" s="30" t="str">
        <f t="shared" ref="S27:AB36" si="13">IF(OR(S$6="s",S$6="f",S$6="d"),"C",IF(AND(S$5&gt;=$E27,S$5&lt;=$F27,$G27="ZCP"),$G27,IF(AND(S$5&gt;=$E27,S$5&lt;=$F27,$G27="ZPM"),$G27,IF(AND(S$5&gt;=$E27,S$5&lt;=$F27,$G27="ZMA"),$G27,IF(AND(S$5&gt;=$E27,S$5&lt;=$F27,$G27="ZMP"),$G27,IF(AND(S$5&gt;=$E27,S$5&lt;=$F27,$G27="ZMT"),$G27,IF(AND(S$5&gt;=$E27,S$5&lt;=$F27,$G27="ZFO"),$G27,IF(AND(S$5&gt;=$E27,S$5&lt;=$F27,$G27="ZRJ"),$G27,IF(AND(S$5&gt;=$E27,S$5&lt;=$F27,$G27="ZAT"),$G27,"")))))))))</f>
        <v/>
      </c>
      <c r="T27" s="30" t="str">
        <f t="shared" si="13"/>
        <v/>
      </c>
      <c r="U27" s="30" t="str">
        <f t="shared" si="13"/>
        <v/>
      </c>
      <c r="V27" s="30" t="str">
        <f t="shared" si="13"/>
        <v/>
      </c>
      <c r="W27" s="30" t="str">
        <f t="shared" si="13"/>
        <v>C</v>
      </c>
      <c r="X27" s="30" t="str">
        <f t="shared" si="13"/>
        <v>C</v>
      </c>
      <c r="Y27" s="30" t="str">
        <f t="shared" si="13"/>
        <v/>
      </c>
      <c r="Z27" s="30" t="str">
        <f t="shared" si="13"/>
        <v/>
      </c>
      <c r="AA27" s="30" t="str">
        <f t="shared" si="13"/>
        <v/>
      </c>
      <c r="AB27" s="30" t="str">
        <f t="shared" si="13"/>
        <v/>
      </c>
      <c r="AC27" s="30" t="str">
        <f t="shared" ref="AC27:AL36" si="14">IF(OR(AC$6="s",AC$6="f",AC$6="d"),"C",IF(AND(AC$5&gt;=$E27,AC$5&lt;=$F27,$G27="ZCP"),$G27,IF(AND(AC$5&gt;=$E27,AC$5&lt;=$F27,$G27="ZPM"),$G27,IF(AND(AC$5&gt;=$E27,AC$5&lt;=$F27,$G27="ZMA"),$G27,IF(AND(AC$5&gt;=$E27,AC$5&lt;=$F27,$G27="ZMP"),$G27,IF(AND(AC$5&gt;=$E27,AC$5&lt;=$F27,$G27="ZMT"),$G27,IF(AND(AC$5&gt;=$E27,AC$5&lt;=$F27,$G27="ZFO"),$G27,IF(AND(AC$5&gt;=$E27,AC$5&lt;=$F27,$G27="ZRJ"),$G27,IF(AND(AC$5&gt;=$E27,AC$5&lt;=$F27,$G27="ZAT"),$G27,"")))))))))</f>
        <v/>
      </c>
      <c r="AD27" s="30" t="str">
        <f t="shared" si="14"/>
        <v>C</v>
      </c>
      <c r="AE27" s="30" t="str">
        <f t="shared" si="14"/>
        <v>C</v>
      </c>
      <c r="AF27" s="30" t="str">
        <f t="shared" si="14"/>
        <v/>
      </c>
      <c r="AG27" s="30" t="str">
        <f t="shared" si="14"/>
        <v/>
      </c>
      <c r="AH27" s="30" t="str">
        <f t="shared" si="14"/>
        <v/>
      </c>
      <c r="AI27" s="30" t="str">
        <f t="shared" si="14"/>
        <v/>
      </c>
      <c r="AJ27" s="30" t="str">
        <f t="shared" si="14"/>
        <v/>
      </c>
      <c r="AK27" s="30" t="str">
        <f t="shared" si="14"/>
        <v>C</v>
      </c>
      <c r="AL27" s="30" t="str">
        <f t="shared" si="14"/>
        <v>C</v>
      </c>
      <c r="AM27" s="30" t="str">
        <f t="shared" ref="AM27:AW36" si="15">IF(OR(AM$6="s",AM$6="f",AM$6="d"),"C",IF(AND(AM$5&gt;=$E27,AM$5&lt;=$F27,$G27="ZCP"),$G27,IF(AND(AM$5&gt;=$E27,AM$5&lt;=$F27,$G27="ZPM"),$G27,IF(AND(AM$5&gt;=$E27,AM$5&lt;=$F27,$G27="ZMA"),$G27,IF(AND(AM$5&gt;=$E27,AM$5&lt;=$F27,$G27="ZMP"),$G27,IF(AND(AM$5&gt;=$E27,AM$5&lt;=$F27,$G27="ZMT"),$G27,IF(AND(AM$5&gt;=$E27,AM$5&lt;=$F27,$G27="ZFO"),$G27,IF(AND(AM$5&gt;=$E27,AM$5&lt;=$F27,$G27="ZRJ"),$G27,IF(AND(AM$5&gt;=$E27,AM$5&lt;=$F27,$G27="ZAT"),$G27,"")))))))))</f>
        <v/>
      </c>
      <c r="AN27" s="30" t="str">
        <f t="shared" si="15"/>
        <v/>
      </c>
      <c r="AO27" s="30" t="str">
        <f t="shared" si="15"/>
        <v/>
      </c>
      <c r="AP27" s="30" t="str">
        <f t="shared" si="15"/>
        <v/>
      </c>
      <c r="AQ27" s="30" t="str">
        <f t="shared" si="15"/>
        <v/>
      </c>
      <c r="AR27" s="30" t="str">
        <f t="shared" si="15"/>
        <v>C</v>
      </c>
      <c r="AS27" s="30" t="str">
        <f t="shared" si="15"/>
        <v>C</v>
      </c>
      <c r="AT27" s="30" t="str">
        <f t="shared" si="15"/>
        <v/>
      </c>
      <c r="AU27" s="30" t="str">
        <f t="shared" si="15"/>
        <v/>
      </c>
      <c r="AV27" s="30" t="str">
        <f t="shared" si="15"/>
        <v/>
      </c>
      <c r="AW27" s="30" t="str">
        <f t="shared" si="15"/>
        <v/>
      </c>
    </row>
    <row r="28" spans="1:54">
      <c r="A28" s="25" t="str">
        <f t="shared" si="2"/>
        <v>ZCP</v>
      </c>
      <c r="B28" s="31"/>
      <c r="C28" s="81" t="s">
        <v>30</v>
      </c>
      <c r="D28" s="32" t="s">
        <v>37</v>
      </c>
      <c r="E28" s="33">
        <v>42961</v>
      </c>
      <c r="F28" s="34">
        <v>42979</v>
      </c>
      <c r="G28" s="110" t="str">
        <f>IF(D28='Paramètre DIVERS'!$B$16,'Paramètre DIVERS'!$A$16,IF(D28='Paramètre DIVERS'!$B$17,'Paramètre DIVERS'!$A$17,IF(D28='Paramètre DIVERS'!$B$18,'Paramètre DIVERS'!$A$18,IF(D28='Paramètre DIVERS'!$B$19,'Paramètre DIVERS'!$A$19,IF(D28='Paramètre DIVERS'!$B$21,'Paramètre DIVERS'!$A$21,IF(D28='Paramètre DIVERS'!$B$22,'Paramètre DIVERS'!$A$22,""))))))&amp;IF(D28='Paramètre DIVERS'!$B$24,'Paramètre DIVERS'!$A$24,IF(D28='Paramètre DIVERS'!$B$25,'Paramètre DIVERS'!$A$25,IF(D28='Paramètre DIVERS'!$B$26,'Paramètre DIVERS'!$A$26,IF(D28='Paramètre DIVERS'!$B$27,'Paramètre DIVERS'!$A$27,IF(D28='Paramètre DIVERS'!$B$28,'Paramètre DIVERS'!$A$28,IF(D28='Paramètre DIVERS'!$B$29,'Paramètre DIVERS'!$A$29,IF(D28='Paramètre DIVERS'!$B$30,'Paramètre DIVERS'!$A$30,"")))))))&amp;IF(D28='Paramètre DIVERS'!$B$32,'Paramètre DIVERS'!$A$32,IF(D28='Paramètre DIVERS'!$B$36,'Paramètre DIVERS'!$A$36,IF(D28='Paramètre DIVERS'!$B$37,'Paramètre DIVERS'!$A$37,IF(D28='Paramètre DIVERS'!$B$38,'Paramètre DIVERS'!$A$38,IF(D28='Paramètre DIVERS'!$B$39,'Paramètre DIVERS'!$A$39,IF(D28='Paramètre DIVERS'!$B$43,'Paramètre DIVERS'!$A$43,IF(D28='Paramètre DIVERS'!$B$44,'Paramètre DIVERS'!$A$44,"")))))))&amp;IF(D28='Paramètre DIVERS'!$B$45,'Paramètre DIVERS'!$A$45,IF(D28='Paramètre DIVERS'!$B$46,'Paramètre DIVERS'!$A$46,IF(D28='Paramètre DIVERS'!$B$47,'Paramètre DIVERS'!$A$47,IF(D28='Paramètre DIVERS'!$B$23,'Paramètre DIVERS'!$A$23,""))))</f>
        <v>ZCP</v>
      </c>
      <c r="H28" s="98">
        <f t="shared" si="3"/>
        <v>14</v>
      </c>
      <c r="I28" s="30" t="str">
        <f t="shared" si="12"/>
        <v>C</v>
      </c>
      <c r="J28" s="30" t="str">
        <f t="shared" si="12"/>
        <v>C</v>
      </c>
      <c r="K28" s="30" t="str">
        <f t="shared" si="12"/>
        <v/>
      </c>
      <c r="L28" s="30" t="str">
        <f t="shared" si="12"/>
        <v/>
      </c>
      <c r="M28" s="30" t="str">
        <f t="shared" si="12"/>
        <v/>
      </c>
      <c r="N28" s="30" t="str">
        <f t="shared" si="12"/>
        <v/>
      </c>
      <c r="O28" s="30" t="str">
        <f t="shared" si="12"/>
        <v/>
      </c>
      <c r="P28" s="30" t="str">
        <f t="shared" si="12"/>
        <v>C</v>
      </c>
      <c r="Q28" s="30" t="str">
        <f t="shared" si="12"/>
        <v>C</v>
      </c>
      <c r="R28" s="30" t="str">
        <f t="shared" si="12"/>
        <v/>
      </c>
      <c r="S28" s="30" t="str">
        <f t="shared" si="13"/>
        <v/>
      </c>
      <c r="T28" s="30" t="str">
        <f t="shared" si="13"/>
        <v/>
      </c>
      <c r="U28" s="30" t="str">
        <f t="shared" si="13"/>
        <v/>
      </c>
      <c r="V28" s="30" t="str">
        <f t="shared" si="13"/>
        <v/>
      </c>
      <c r="W28" s="30" t="str">
        <f t="shared" si="13"/>
        <v>C</v>
      </c>
      <c r="X28" s="30" t="str">
        <f t="shared" si="13"/>
        <v>C</v>
      </c>
      <c r="Y28" s="30" t="str">
        <f t="shared" si="13"/>
        <v/>
      </c>
      <c r="Z28" s="30" t="str">
        <f t="shared" si="13"/>
        <v/>
      </c>
      <c r="AA28" s="30" t="str">
        <f t="shared" si="13"/>
        <v/>
      </c>
      <c r="AB28" s="30" t="str">
        <f t="shared" si="13"/>
        <v/>
      </c>
      <c r="AC28" s="30" t="str">
        <f t="shared" si="14"/>
        <v/>
      </c>
      <c r="AD28" s="30" t="str">
        <f t="shared" si="14"/>
        <v>C</v>
      </c>
      <c r="AE28" s="30" t="str">
        <f t="shared" si="14"/>
        <v>C</v>
      </c>
      <c r="AF28" s="30" t="str">
        <f t="shared" si="14"/>
        <v/>
      </c>
      <c r="AG28" s="30" t="str">
        <f t="shared" si="14"/>
        <v/>
      </c>
      <c r="AH28" s="30" t="str">
        <f t="shared" si="14"/>
        <v/>
      </c>
      <c r="AI28" s="30" t="str">
        <f t="shared" si="14"/>
        <v/>
      </c>
      <c r="AJ28" s="30" t="str">
        <f t="shared" si="14"/>
        <v/>
      </c>
      <c r="AK28" s="30" t="str">
        <f t="shared" si="14"/>
        <v>C</v>
      </c>
      <c r="AL28" s="30" t="str">
        <f t="shared" si="14"/>
        <v>C</v>
      </c>
      <c r="AM28" s="30" t="str">
        <f t="shared" si="15"/>
        <v/>
      </c>
      <c r="AN28" s="30" t="str">
        <f t="shared" si="15"/>
        <v/>
      </c>
      <c r="AO28" s="30" t="str">
        <f t="shared" si="15"/>
        <v/>
      </c>
      <c r="AP28" s="30" t="str">
        <f t="shared" si="15"/>
        <v/>
      </c>
      <c r="AQ28" s="30" t="str">
        <f t="shared" si="15"/>
        <v/>
      </c>
      <c r="AR28" s="30" t="str">
        <f t="shared" si="15"/>
        <v>C</v>
      </c>
      <c r="AS28" s="30" t="str">
        <f t="shared" si="15"/>
        <v>C</v>
      </c>
      <c r="AT28" s="30" t="str">
        <f t="shared" si="15"/>
        <v/>
      </c>
      <c r="AU28" s="30" t="str">
        <f t="shared" si="15"/>
        <v/>
      </c>
      <c r="AV28" s="30" t="str">
        <f t="shared" si="15"/>
        <v/>
      </c>
      <c r="AW28" s="30" t="str">
        <f t="shared" si="15"/>
        <v/>
      </c>
    </row>
    <row r="29" spans="1:54">
      <c r="A29" s="25" t="str">
        <f t="shared" si="2"/>
        <v>ZCP</v>
      </c>
      <c r="B29" s="31"/>
      <c r="C29" s="81" t="s">
        <v>30</v>
      </c>
      <c r="D29" s="32" t="s">
        <v>37</v>
      </c>
      <c r="E29" s="33">
        <v>43083</v>
      </c>
      <c r="F29" s="34">
        <v>43084</v>
      </c>
      <c r="G29" s="110" t="str">
        <f>IF(D29='Paramètre DIVERS'!$B$16,'Paramètre DIVERS'!$A$16,IF(D29='Paramètre DIVERS'!$B$17,'Paramètre DIVERS'!$A$17,IF(D29='Paramètre DIVERS'!$B$18,'Paramètre DIVERS'!$A$18,IF(D29='Paramètre DIVERS'!$B$19,'Paramètre DIVERS'!$A$19,IF(D29='Paramètre DIVERS'!$B$21,'Paramètre DIVERS'!$A$21,IF(D29='Paramètre DIVERS'!$B$22,'Paramètre DIVERS'!$A$22,""))))))&amp;IF(D29='Paramètre DIVERS'!$B$24,'Paramètre DIVERS'!$A$24,IF(D29='Paramètre DIVERS'!$B$25,'Paramètre DIVERS'!$A$25,IF(D29='Paramètre DIVERS'!$B$26,'Paramètre DIVERS'!$A$26,IF(D29='Paramètre DIVERS'!$B$27,'Paramètre DIVERS'!$A$27,IF(D29='Paramètre DIVERS'!$B$28,'Paramètre DIVERS'!$A$28,IF(D29='Paramètre DIVERS'!$B$29,'Paramètre DIVERS'!$A$29,IF(D29='Paramètre DIVERS'!$B$30,'Paramètre DIVERS'!$A$30,"")))))))&amp;IF(D29='Paramètre DIVERS'!$B$32,'Paramètre DIVERS'!$A$32,IF(D29='Paramètre DIVERS'!$B$36,'Paramètre DIVERS'!$A$36,IF(D29='Paramètre DIVERS'!$B$37,'Paramètre DIVERS'!$A$37,IF(D29='Paramètre DIVERS'!$B$38,'Paramètre DIVERS'!$A$38,IF(D29='Paramètre DIVERS'!$B$39,'Paramètre DIVERS'!$A$39,IF(D29='Paramètre DIVERS'!$B$43,'Paramètre DIVERS'!$A$43,IF(D29='Paramètre DIVERS'!$B$44,'Paramètre DIVERS'!$A$44,"")))))))&amp;IF(D29='Paramètre DIVERS'!$B$45,'Paramètre DIVERS'!$A$45,IF(D29='Paramètre DIVERS'!$B$46,'Paramètre DIVERS'!$A$46,IF(D29='Paramètre DIVERS'!$B$47,'Paramètre DIVERS'!$A$47,IF(D29='Paramètre DIVERS'!$B$23,'Paramètre DIVERS'!$A$23,""))))</f>
        <v>ZCP</v>
      </c>
      <c r="H29" s="98">
        <f t="shared" si="3"/>
        <v>2</v>
      </c>
      <c r="I29" s="30" t="str">
        <f t="shared" si="12"/>
        <v>C</v>
      </c>
      <c r="J29" s="30" t="str">
        <f t="shared" si="12"/>
        <v>C</v>
      </c>
      <c r="K29" s="30" t="str">
        <f t="shared" si="12"/>
        <v/>
      </c>
      <c r="L29" s="30" t="str">
        <f t="shared" si="12"/>
        <v/>
      </c>
      <c r="M29" s="30" t="str">
        <f t="shared" si="12"/>
        <v/>
      </c>
      <c r="N29" s="30" t="str">
        <f t="shared" si="12"/>
        <v/>
      </c>
      <c r="O29" s="30" t="str">
        <f t="shared" si="12"/>
        <v/>
      </c>
      <c r="P29" s="30" t="str">
        <f t="shared" si="12"/>
        <v>C</v>
      </c>
      <c r="Q29" s="30" t="str">
        <f t="shared" si="12"/>
        <v>C</v>
      </c>
      <c r="R29" s="30" t="str">
        <f t="shared" si="12"/>
        <v/>
      </c>
      <c r="S29" s="30" t="str">
        <f t="shared" si="13"/>
        <v/>
      </c>
      <c r="T29" s="30" t="str">
        <f t="shared" si="13"/>
        <v/>
      </c>
      <c r="U29" s="30" t="str">
        <f t="shared" si="13"/>
        <v/>
      </c>
      <c r="V29" s="30" t="str">
        <f t="shared" si="13"/>
        <v/>
      </c>
      <c r="W29" s="30" t="str">
        <f t="shared" si="13"/>
        <v>C</v>
      </c>
      <c r="X29" s="30" t="str">
        <f t="shared" si="13"/>
        <v>C</v>
      </c>
      <c r="Y29" s="30" t="str">
        <f t="shared" si="13"/>
        <v/>
      </c>
      <c r="Z29" s="30" t="str">
        <f t="shared" si="13"/>
        <v/>
      </c>
      <c r="AA29" s="30" t="str">
        <f t="shared" si="13"/>
        <v/>
      </c>
      <c r="AB29" s="30" t="str">
        <f t="shared" si="13"/>
        <v/>
      </c>
      <c r="AC29" s="30" t="str">
        <f t="shared" si="14"/>
        <v/>
      </c>
      <c r="AD29" s="30" t="str">
        <f t="shared" si="14"/>
        <v>C</v>
      </c>
      <c r="AE29" s="30" t="str">
        <f t="shared" si="14"/>
        <v>C</v>
      </c>
      <c r="AF29" s="30" t="str">
        <f t="shared" si="14"/>
        <v/>
      </c>
      <c r="AG29" s="30" t="str">
        <f t="shared" si="14"/>
        <v/>
      </c>
      <c r="AH29" s="30" t="str">
        <f t="shared" si="14"/>
        <v/>
      </c>
      <c r="AI29" s="30" t="str">
        <f t="shared" si="14"/>
        <v/>
      </c>
      <c r="AJ29" s="30" t="str">
        <f t="shared" si="14"/>
        <v/>
      </c>
      <c r="AK29" s="30" t="str">
        <f t="shared" si="14"/>
        <v>C</v>
      </c>
      <c r="AL29" s="30" t="str">
        <f t="shared" si="14"/>
        <v>C</v>
      </c>
      <c r="AM29" s="30" t="str">
        <f t="shared" si="15"/>
        <v/>
      </c>
      <c r="AN29" s="30" t="str">
        <f t="shared" si="15"/>
        <v/>
      </c>
      <c r="AO29" s="30" t="str">
        <f t="shared" si="15"/>
        <v/>
      </c>
      <c r="AP29" s="30" t="str">
        <f t="shared" si="15"/>
        <v/>
      </c>
      <c r="AQ29" s="30" t="str">
        <f t="shared" si="15"/>
        <v/>
      </c>
      <c r="AR29" s="30" t="str">
        <f t="shared" si="15"/>
        <v>C</v>
      </c>
      <c r="AS29" s="30" t="str">
        <f t="shared" si="15"/>
        <v>C</v>
      </c>
      <c r="AT29" s="30" t="str">
        <f t="shared" si="15"/>
        <v/>
      </c>
      <c r="AU29" s="30" t="str">
        <f t="shared" si="15"/>
        <v/>
      </c>
      <c r="AV29" s="30" t="str">
        <f t="shared" si="15"/>
        <v/>
      </c>
      <c r="AW29" s="30" t="str">
        <f t="shared" si="15"/>
        <v/>
      </c>
    </row>
    <row r="30" spans="1:54">
      <c r="A30" s="25" t="str">
        <f t="shared" si="2"/>
        <v>ZCP</v>
      </c>
      <c r="B30" s="31"/>
      <c r="C30" s="81" t="s">
        <v>30</v>
      </c>
      <c r="D30" s="32" t="s">
        <v>37</v>
      </c>
      <c r="E30" s="33">
        <v>43095</v>
      </c>
      <c r="F30" s="34">
        <v>43105</v>
      </c>
      <c r="G30" s="110" t="str">
        <f>IF(D30='Paramètre DIVERS'!$B$16,'Paramètre DIVERS'!$A$16,IF(D30='Paramètre DIVERS'!$B$17,'Paramètre DIVERS'!$A$17,IF(D30='Paramètre DIVERS'!$B$18,'Paramètre DIVERS'!$A$18,IF(D30='Paramètre DIVERS'!$B$19,'Paramètre DIVERS'!$A$19,IF(D30='Paramètre DIVERS'!$B$21,'Paramètre DIVERS'!$A$21,IF(D30='Paramètre DIVERS'!$B$22,'Paramètre DIVERS'!$A$22,""))))))&amp;IF(D30='Paramètre DIVERS'!$B$24,'Paramètre DIVERS'!$A$24,IF(D30='Paramètre DIVERS'!$B$25,'Paramètre DIVERS'!$A$25,IF(D30='Paramètre DIVERS'!$B$26,'Paramètre DIVERS'!$A$26,IF(D30='Paramètre DIVERS'!$B$27,'Paramètre DIVERS'!$A$27,IF(D30='Paramètre DIVERS'!$B$28,'Paramètre DIVERS'!$A$28,IF(D30='Paramètre DIVERS'!$B$29,'Paramètre DIVERS'!$A$29,IF(D30='Paramètre DIVERS'!$B$30,'Paramètre DIVERS'!$A$30,"")))))))&amp;IF(D30='Paramètre DIVERS'!$B$32,'Paramètre DIVERS'!$A$32,IF(D30='Paramètre DIVERS'!$B$36,'Paramètre DIVERS'!$A$36,IF(D30='Paramètre DIVERS'!$B$37,'Paramètre DIVERS'!$A$37,IF(D30='Paramètre DIVERS'!$B$38,'Paramètre DIVERS'!$A$38,IF(D30='Paramètre DIVERS'!$B$39,'Paramètre DIVERS'!$A$39,IF(D30='Paramètre DIVERS'!$B$43,'Paramètre DIVERS'!$A$43,IF(D30='Paramètre DIVERS'!$B$44,'Paramètre DIVERS'!$A$44,"")))))))&amp;IF(D30='Paramètre DIVERS'!$B$45,'Paramètre DIVERS'!$A$45,IF(D30='Paramètre DIVERS'!$B$46,'Paramètre DIVERS'!$A$46,IF(D30='Paramètre DIVERS'!$B$47,'Paramètre DIVERS'!$A$47,IF(D30='Paramètre DIVERS'!$B$23,'Paramètre DIVERS'!$A$23,""))))</f>
        <v>ZCP</v>
      </c>
      <c r="H30" s="98">
        <f t="shared" si="3"/>
        <v>8</v>
      </c>
      <c r="I30" s="30" t="str">
        <f t="shared" si="12"/>
        <v>C</v>
      </c>
      <c r="J30" s="30" t="str">
        <f t="shared" si="12"/>
        <v>C</v>
      </c>
      <c r="K30" s="30" t="str">
        <f t="shared" si="12"/>
        <v/>
      </c>
      <c r="L30" s="30" t="str">
        <f t="shared" si="12"/>
        <v/>
      </c>
      <c r="M30" s="30" t="str">
        <f t="shared" si="12"/>
        <v/>
      </c>
      <c r="N30" s="30" t="str">
        <f t="shared" si="12"/>
        <v/>
      </c>
      <c r="O30" s="30" t="str">
        <f t="shared" si="12"/>
        <v/>
      </c>
      <c r="P30" s="30" t="str">
        <f t="shared" si="12"/>
        <v>C</v>
      </c>
      <c r="Q30" s="30" t="str">
        <f t="shared" si="12"/>
        <v>C</v>
      </c>
      <c r="R30" s="30" t="str">
        <f t="shared" si="12"/>
        <v/>
      </c>
      <c r="S30" s="30" t="str">
        <f t="shared" si="13"/>
        <v/>
      </c>
      <c r="T30" s="30" t="str">
        <f t="shared" si="13"/>
        <v/>
      </c>
      <c r="U30" s="30" t="str">
        <f t="shared" si="13"/>
        <v/>
      </c>
      <c r="V30" s="30" t="str">
        <f t="shared" si="13"/>
        <v/>
      </c>
      <c r="W30" s="30" t="str">
        <f t="shared" si="13"/>
        <v>C</v>
      </c>
      <c r="X30" s="30" t="str">
        <f t="shared" si="13"/>
        <v>C</v>
      </c>
      <c r="Y30" s="30" t="str">
        <f t="shared" si="13"/>
        <v/>
      </c>
      <c r="Z30" s="30" t="str">
        <f t="shared" si="13"/>
        <v/>
      </c>
      <c r="AA30" s="30" t="str">
        <f t="shared" si="13"/>
        <v/>
      </c>
      <c r="AB30" s="30" t="str">
        <f t="shared" si="13"/>
        <v/>
      </c>
      <c r="AC30" s="30" t="str">
        <f t="shared" si="14"/>
        <v/>
      </c>
      <c r="AD30" s="30" t="str">
        <f t="shared" si="14"/>
        <v>C</v>
      </c>
      <c r="AE30" s="30" t="str">
        <f t="shared" si="14"/>
        <v>C</v>
      </c>
      <c r="AF30" s="30" t="str">
        <f t="shared" si="14"/>
        <v/>
      </c>
      <c r="AG30" s="30" t="str">
        <f t="shared" si="14"/>
        <v/>
      </c>
      <c r="AH30" s="30" t="str">
        <f t="shared" si="14"/>
        <v/>
      </c>
      <c r="AI30" s="30" t="str">
        <f t="shared" si="14"/>
        <v/>
      </c>
      <c r="AJ30" s="30" t="str">
        <f t="shared" si="14"/>
        <v/>
      </c>
      <c r="AK30" s="30" t="str">
        <f t="shared" si="14"/>
        <v>C</v>
      </c>
      <c r="AL30" s="30" t="str">
        <f t="shared" si="14"/>
        <v>C</v>
      </c>
      <c r="AM30" s="30" t="str">
        <f t="shared" si="15"/>
        <v/>
      </c>
      <c r="AN30" s="30" t="str">
        <f t="shared" si="15"/>
        <v/>
      </c>
      <c r="AO30" s="30" t="str">
        <f t="shared" si="15"/>
        <v/>
      </c>
      <c r="AP30" s="30" t="str">
        <f t="shared" si="15"/>
        <v/>
      </c>
      <c r="AQ30" s="30" t="str">
        <f t="shared" si="15"/>
        <v/>
      </c>
      <c r="AR30" s="30" t="str">
        <f t="shared" si="15"/>
        <v>C</v>
      </c>
      <c r="AS30" s="30" t="str">
        <f t="shared" si="15"/>
        <v>C</v>
      </c>
      <c r="AT30" s="30" t="str">
        <f t="shared" si="15"/>
        <v/>
      </c>
      <c r="AU30" s="30" t="str">
        <f t="shared" si="15"/>
        <v/>
      </c>
      <c r="AV30" s="30" t="str">
        <f t="shared" si="15"/>
        <v/>
      </c>
      <c r="AW30" s="30" t="str">
        <f t="shared" si="15"/>
        <v/>
      </c>
    </row>
    <row r="31" spans="1:54">
      <c r="A31" s="25" t="str">
        <f t="shared" si="2"/>
        <v>ZCP</v>
      </c>
      <c r="B31" s="31"/>
      <c r="C31" s="81" t="s">
        <v>30</v>
      </c>
      <c r="D31" s="32" t="s">
        <v>37</v>
      </c>
      <c r="E31" s="33">
        <v>43080</v>
      </c>
      <c r="F31" s="34">
        <v>43084</v>
      </c>
      <c r="G31" s="110" t="str">
        <f>IF(D31='Paramètre DIVERS'!$B$16,'Paramètre DIVERS'!$A$16,IF(D31='Paramètre DIVERS'!$B$17,'Paramètre DIVERS'!$A$17,IF(D31='Paramètre DIVERS'!$B$18,'Paramètre DIVERS'!$A$18,IF(D31='Paramètre DIVERS'!$B$19,'Paramètre DIVERS'!$A$19,IF(D31='Paramètre DIVERS'!$B$21,'Paramètre DIVERS'!$A$21,IF(D31='Paramètre DIVERS'!$B$22,'Paramètre DIVERS'!$A$22,""))))))&amp;IF(D31='Paramètre DIVERS'!$B$24,'Paramètre DIVERS'!$A$24,IF(D31='Paramètre DIVERS'!$B$25,'Paramètre DIVERS'!$A$25,IF(D31='Paramètre DIVERS'!$B$26,'Paramètre DIVERS'!$A$26,IF(D31='Paramètre DIVERS'!$B$27,'Paramètre DIVERS'!$A$27,IF(D31='Paramètre DIVERS'!$B$28,'Paramètre DIVERS'!$A$28,IF(D31='Paramètre DIVERS'!$B$29,'Paramètre DIVERS'!$A$29,IF(D31='Paramètre DIVERS'!$B$30,'Paramètre DIVERS'!$A$30,"")))))))&amp;IF(D31='Paramètre DIVERS'!$B$32,'Paramètre DIVERS'!$A$32,IF(D31='Paramètre DIVERS'!$B$36,'Paramètre DIVERS'!$A$36,IF(D31='Paramètre DIVERS'!$B$37,'Paramètre DIVERS'!$A$37,IF(D31='Paramètre DIVERS'!$B$38,'Paramètre DIVERS'!$A$38,IF(D31='Paramètre DIVERS'!$B$39,'Paramètre DIVERS'!$A$39,IF(D31='Paramètre DIVERS'!$B$43,'Paramètre DIVERS'!$A$43,IF(D31='Paramètre DIVERS'!$B$44,'Paramètre DIVERS'!$A$44,"")))))))&amp;IF(D31='Paramètre DIVERS'!$B$45,'Paramètre DIVERS'!$A$45,IF(D31='Paramètre DIVERS'!$B$46,'Paramètre DIVERS'!$A$46,IF(D31='Paramètre DIVERS'!$B$47,'Paramètre DIVERS'!$A$47,IF(D31='Paramètre DIVERS'!$B$23,'Paramètre DIVERS'!$A$23,""))))</f>
        <v>ZCP</v>
      </c>
      <c r="H31" s="98">
        <f t="shared" si="3"/>
        <v>5</v>
      </c>
      <c r="I31" s="30" t="str">
        <f t="shared" si="12"/>
        <v>C</v>
      </c>
      <c r="J31" s="30" t="str">
        <f t="shared" si="12"/>
        <v>C</v>
      </c>
      <c r="K31" s="30" t="str">
        <f t="shared" si="12"/>
        <v/>
      </c>
      <c r="L31" s="30" t="str">
        <f t="shared" si="12"/>
        <v/>
      </c>
      <c r="M31" s="30" t="str">
        <f t="shared" si="12"/>
        <v/>
      </c>
      <c r="N31" s="30" t="str">
        <f t="shared" si="12"/>
        <v/>
      </c>
      <c r="O31" s="30" t="str">
        <f t="shared" si="12"/>
        <v/>
      </c>
      <c r="P31" s="30" t="str">
        <f t="shared" si="12"/>
        <v>C</v>
      </c>
      <c r="Q31" s="30" t="str">
        <f t="shared" si="12"/>
        <v>C</v>
      </c>
      <c r="R31" s="30" t="str">
        <f t="shared" si="12"/>
        <v/>
      </c>
      <c r="S31" s="30" t="str">
        <f t="shared" si="13"/>
        <v/>
      </c>
      <c r="T31" s="30" t="str">
        <f t="shared" si="13"/>
        <v/>
      </c>
      <c r="U31" s="30" t="str">
        <f t="shared" si="13"/>
        <v/>
      </c>
      <c r="V31" s="30" t="str">
        <f t="shared" si="13"/>
        <v/>
      </c>
      <c r="W31" s="30" t="str">
        <f t="shared" si="13"/>
        <v>C</v>
      </c>
      <c r="X31" s="30" t="str">
        <f t="shared" si="13"/>
        <v>C</v>
      </c>
      <c r="Y31" s="30" t="str">
        <f t="shared" si="13"/>
        <v/>
      </c>
      <c r="Z31" s="30" t="str">
        <f t="shared" si="13"/>
        <v/>
      </c>
      <c r="AA31" s="30" t="str">
        <f t="shared" si="13"/>
        <v/>
      </c>
      <c r="AB31" s="30" t="str">
        <f t="shared" si="13"/>
        <v/>
      </c>
      <c r="AC31" s="30" t="str">
        <f t="shared" si="14"/>
        <v/>
      </c>
      <c r="AD31" s="30" t="str">
        <f t="shared" si="14"/>
        <v>C</v>
      </c>
      <c r="AE31" s="30" t="str">
        <f t="shared" si="14"/>
        <v>C</v>
      </c>
      <c r="AF31" s="30" t="str">
        <f t="shared" si="14"/>
        <v/>
      </c>
      <c r="AG31" s="30" t="str">
        <f t="shared" si="14"/>
        <v/>
      </c>
      <c r="AH31" s="30" t="str">
        <f t="shared" si="14"/>
        <v/>
      </c>
      <c r="AI31" s="30" t="str">
        <f t="shared" si="14"/>
        <v/>
      </c>
      <c r="AJ31" s="30" t="str">
        <f t="shared" si="14"/>
        <v/>
      </c>
      <c r="AK31" s="30" t="str">
        <f t="shared" si="14"/>
        <v>C</v>
      </c>
      <c r="AL31" s="30" t="str">
        <f t="shared" si="14"/>
        <v>C</v>
      </c>
      <c r="AM31" s="30" t="str">
        <f t="shared" si="15"/>
        <v/>
      </c>
      <c r="AN31" s="30" t="str">
        <f t="shared" si="15"/>
        <v/>
      </c>
      <c r="AO31" s="30" t="str">
        <f t="shared" si="15"/>
        <v/>
      </c>
      <c r="AP31" s="30" t="str">
        <f t="shared" si="15"/>
        <v/>
      </c>
      <c r="AQ31" s="30" t="str">
        <f t="shared" si="15"/>
        <v/>
      </c>
      <c r="AR31" s="30" t="str">
        <f t="shared" si="15"/>
        <v>C</v>
      </c>
      <c r="AS31" s="30" t="str">
        <f t="shared" si="15"/>
        <v>C</v>
      </c>
      <c r="AT31" s="30" t="str">
        <f t="shared" si="15"/>
        <v/>
      </c>
      <c r="AU31" s="30" t="str">
        <f t="shared" si="15"/>
        <v/>
      </c>
      <c r="AV31" s="30" t="str">
        <f t="shared" si="15"/>
        <v/>
      </c>
      <c r="AW31" s="30" t="str">
        <f t="shared" si="15"/>
        <v/>
      </c>
      <c r="AX31" s="136"/>
      <c r="AY31" s="140"/>
      <c r="AZ31" s="139"/>
      <c r="BA31" s="136"/>
      <c r="BB31" s="136"/>
    </row>
    <row r="32" spans="1:54">
      <c r="A32" s="25" t="str">
        <f t="shared" si="2"/>
        <v>ZCP</v>
      </c>
      <c r="B32" s="31"/>
      <c r="C32" s="81" t="s">
        <v>30</v>
      </c>
      <c r="D32" s="32" t="s">
        <v>37</v>
      </c>
      <c r="E32" s="33">
        <v>43115</v>
      </c>
      <c r="F32" s="34">
        <v>43117</v>
      </c>
      <c r="G32" s="110" t="str">
        <f>IF(D32='Paramètre DIVERS'!$B$16,'Paramètre DIVERS'!$A$16,IF(D32='Paramètre DIVERS'!$B$17,'Paramètre DIVERS'!$A$17,IF(D32='Paramètre DIVERS'!$B$18,'Paramètre DIVERS'!$A$18,IF(D32='Paramètre DIVERS'!$B$19,'Paramètre DIVERS'!$A$19,IF(D32='Paramètre DIVERS'!$B$21,'Paramètre DIVERS'!$A$21,IF(D32='Paramètre DIVERS'!$B$22,'Paramètre DIVERS'!$A$22,""))))))&amp;IF(D32='Paramètre DIVERS'!$B$24,'Paramètre DIVERS'!$A$24,IF(D32='Paramètre DIVERS'!$B$25,'Paramètre DIVERS'!$A$25,IF(D32='Paramètre DIVERS'!$B$26,'Paramètre DIVERS'!$A$26,IF(D32='Paramètre DIVERS'!$B$27,'Paramètre DIVERS'!$A$27,IF(D32='Paramètre DIVERS'!$B$28,'Paramètre DIVERS'!$A$28,IF(D32='Paramètre DIVERS'!$B$29,'Paramètre DIVERS'!$A$29,IF(D32='Paramètre DIVERS'!$B$30,'Paramètre DIVERS'!$A$30,"")))))))&amp;IF(D32='Paramètre DIVERS'!$B$32,'Paramètre DIVERS'!$A$32,IF(D32='Paramètre DIVERS'!$B$36,'Paramètre DIVERS'!$A$36,IF(D32='Paramètre DIVERS'!$B$37,'Paramètre DIVERS'!$A$37,IF(D32='Paramètre DIVERS'!$B$38,'Paramètre DIVERS'!$A$38,IF(D32='Paramètre DIVERS'!$B$39,'Paramètre DIVERS'!$A$39,IF(D32='Paramètre DIVERS'!$B$43,'Paramètre DIVERS'!$A$43,IF(D32='Paramètre DIVERS'!$B$44,'Paramètre DIVERS'!$A$44,"")))))))&amp;IF(D32='Paramètre DIVERS'!$B$45,'Paramètre DIVERS'!$A$45,IF(D32='Paramètre DIVERS'!$B$46,'Paramètre DIVERS'!$A$46,IF(D32='Paramètre DIVERS'!$B$47,'Paramètre DIVERS'!$A$47,IF(D32='Paramètre DIVERS'!$B$23,'Paramètre DIVERS'!$A$23,""))))</f>
        <v>ZCP</v>
      </c>
      <c r="H32" s="98">
        <f t="shared" si="3"/>
        <v>3</v>
      </c>
      <c r="I32" s="30" t="str">
        <f t="shared" si="12"/>
        <v>C</v>
      </c>
      <c r="J32" s="30" t="str">
        <f t="shared" si="12"/>
        <v>C</v>
      </c>
      <c r="K32" s="30" t="str">
        <f t="shared" si="12"/>
        <v/>
      </c>
      <c r="L32" s="30" t="str">
        <f t="shared" si="12"/>
        <v/>
      </c>
      <c r="M32" s="30" t="str">
        <f t="shared" si="12"/>
        <v/>
      </c>
      <c r="N32" s="30" t="str">
        <f t="shared" si="12"/>
        <v/>
      </c>
      <c r="O32" s="30" t="str">
        <f t="shared" si="12"/>
        <v/>
      </c>
      <c r="P32" s="30" t="str">
        <f t="shared" si="12"/>
        <v>C</v>
      </c>
      <c r="Q32" s="30" t="str">
        <f t="shared" si="12"/>
        <v>C</v>
      </c>
      <c r="R32" s="30" t="str">
        <f t="shared" si="12"/>
        <v/>
      </c>
      <c r="S32" s="30" t="str">
        <f t="shared" si="13"/>
        <v/>
      </c>
      <c r="T32" s="30" t="str">
        <f t="shared" si="13"/>
        <v/>
      </c>
      <c r="U32" s="30" t="str">
        <f t="shared" si="13"/>
        <v/>
      </c>
      <c r="V32" s="30" t="str">
        <f t="shared" si="13"/>
        <v/>
      </c>
      <c r="W32" s="30" t="str">
        <f t="shared" si="13"/>
        <v>C</v>
      </c>
      <c r="X32" s="30" t="str">
        <f t="shared" si="13"/>
        <v>C</v>
      </c>
      <c r="Y32" s="30" t="str">
        <f t="shared" si="13"/>
        <v/>
      </c>
      <c r="Z32" s="30" t="str">
        <f t="shared" si="13"/>
        <v/>
      </c>
      <c r="AA32" s="30" t="str">
        <f t="shared" si="13"/>
        <v/>
      </c>
      <c r="AB32" s="30" t="str">
        <f t="shared" si="13"/>
        <v/>
      </c>
      <c r="AC32" s="30" t="str">
        <f t="shared" si="14"/>
        <v/>
      </c>
      <c r="AD32" s="30" t="str">
        <f t="shared" si="14"/>
        <v>C</v>
      </c>
      <c r="AE32" s="30" t="str">
        <f t="shared" si="14"/>
        <v>C</v>
      </c>
      <c r="AF32" s="30" t="str">
        <f t="shared" si="14"/>
        <v/>
      </c>
      <c r="AG32" s="30" t="str">
        <f t="shared" si="14"/>
        <v/>
      </c>
      <c r="AH32" s="30" t="str">
        <f t="shared" si="14"/>
        <v/>
      </c>
      <c r="AI32" s="30" t="str">
        <f t="shared" si="14"/>
        <v/>
      </c>
      <c r="AJ32" s="30" t="str">
        <f t="shared" si="14"/>
        <v/>
      </c>
      <c r="AK32" s="30" t="str">
        <f t="shared" si="14"/>
        <v>C</v>
      </c>
      <c r="AL32" s="30" t="str">
        <f t="shared" si="14"/>
        <v>C</v>
      </c>
      <c r="AM32" s="30" t="str">
        <f t="shared" si="15"/>
        <v/>
      </c>
      <c r="AN32" s="30" t="str">
        <f t="shared" si="15"/>
        <v/>
      </c>
      <c r="AO32" s="30" t="str">
        <f t="shared" si="15"/>
        <v/>
      </c>
      <c r="AP32" s="30" t="str">
        <f t="shared" si="15"/>
        <v/>
      </c>
      <c r="AQ32" s="30" t="str">
        <f t="shared" si="15"/>
        <v/>
      </c>
      <c r="AR32" s="30" t="str">
        <f t="shared" si="15"/>
        <v>C</v>
      </c>
      <c r="AS32" s="30" t="str">
        <f t="shared" si="15"/>
        <v>C</v>
      </c>
      <c r="AT32" s="30" t="str">
        <f t="shared" si="15"/>
        <v/>
      </c>
      <c r="AU32" s="30" t="str">
        <f t="shared" si="15"/>
        <v/>
      </c>
      <c r="AV32" s="30" t="str">
        <f t="shared" si="15"/>
        <v/>
      </c>
      <c r="AW32" s="30" t="str">
        <f t="shared" si="15"/>
        <v/>
      </c>
      <c r="AX32" s="136"/>
      <c r="AY32" s="140"/>
      <c r="AZ32" s="138"/>
      <c r="BA32" s="136"/>
      <c r="BB32" s="136"/>
    </row>
    <row r="33" spans="1:54">
      <c r="A33" s="25" t="str">
        <f t="shared" si="2"/>
        <v>ZCP</v>
      </c>
      <c r="B33" s="31"/>
      <c r="C33" s="81" t="s">
        <v>30</v>
      </c>
      <c r="D33" s="32" t="s">
        <v>37</v>
      </c>
      <c r="E33" s="33">
        <v>43115</v>
      </c>
      <c r="F33" s="34">
        <v>43119</v>
      </c>
      <c r="G33" s="110" t="str">
        <f>IF(D33='Paramètre DIVERS'!$B$16,'Paramètre DIVERS'!$A$16,IF(D33='Paramètre DIVERS'!$B$17,'Paramètre DIVERS'!$A$17,IF(D33='Paramètre DIVERS'!$B$18,'Paramètre DIVERS'!$A$18,IF(D33='Paramètre DIVERS'!$B$19,'Paramètre DIVERS'!$A$19,IF(D33='Paramètre DIVERS'!$B$21,'Paramètre DIVERS'!$A$21,IF(D33='Paramètre DIVERS'!$B$22,'Paramètre DIVERS'!$A$22,""))))))&amp;IF(D33='Paramètre DIVERS'!$B$24,'Paramètre DIVERS'!$A$24,IF(D33='Paramètre DIVERS'!$B$25,'Paramètre DIVERS'!$A$25,IF(D33='Paramètre DIVERS'!$B$26,'Paramètre DIVERS'!$A$26,IF(D33='Paramètre DIVERS'!$B$27,'Paramètre DIVERS'!$A$27,IF(D33='Paramètre DIVERS'!$B$28,'Paramètre DIVERS'!$A$28,IF(D33='Paramètre DIVERS'!$B$29,'Paramètre DIVERS'!$A$29,IF(D33='Paramètre DIVERS'!$B$30,'Paramètre DIVERS'!$A$30,"")))))))&amp;IF(D33='Paramètre DIVERS'!$B$32,'Paramètre DIVERS'!$A$32,IF(D33='Paramètre DIVERS'!$B$36,'Paramètre DIVERS'!$A$36,IF(D33='Paramètre DIVERS'!$B$37,'Paramètre DIVERS'!$A$37,IF(D33='Paramètre DIVERS'!$B$38,'Paramètre DIVERS'!$A$38,IF(D33='Paramètre DIVERS'!$B$39,'Paramètre DIVERS'!$A$39,IF(D33='Paramètre DIVERS'!$B$43,'Paramètre DIVERS'!$A$43,IF(D33='Paramètre DIVERS'!$B$44,'Paramètre DIVERS'!$A$44,"")))))))&amp;IF(D33='Paramètre DIVERS'!$B$45,'Paramètre DIVERS'!$A$45,IF(D33='Paramètre DIVERS'!$B$46,'Paramètre DIVERS'!$A$46,IF(D33='Paramètre DIVERS'!$B$47,'Paramètre DIVERS'!$A$47,IF(D33='Paramètre DIVERS'!$B$23,'Paramètre DIVERS'!$A$23,""))))</f>
        <v>ZCP</v>
      </c>
      <c r="H33" s="98">
        <f t="shared" si="3"/>
        <v>5</v>
      </c>
      <c r="I33" s="30" t="str">
        <f t="shared" si="12"/>
        <v>C</v>
      </c>
      <c r="J33" s="30" t="str">
        <f t="shared" si="12"/>
        <v>C</v>
      </c>
      <c r="K33" s="30" t="str">
        <f t="shared" si="12"/>
        <v/>
      </c>
      <c r="L33" s="30" t="str">
        <f t="shared" si="12"/>
        <v/>
      </c>
      <c r="M33" s="30" t="str">
        <f t="shared" si="12"/>
        <v/>
      </c>
      <c r="N33" s="30" t="str">
        <f t="shared" si="12"/>
        <v/>
      </c>
      <c r="O33" s="30" t="str">
        <f t="shared" si="12"/>
        <v/>
      </c>
      <c r="P33" s="30" t="str">
        <f t="shared" si="12"/>
        <v>C</v>
      </c>
      <c r="Q33" s="30" t="str">
        <f t="shared" si="12"/>
        <v>C</v>
      </c>
      <c r="R33" s="30" t="str">
        <f t="shared" si="12"/>
        <v/>
      </c>
      <c r="S33" s="30" t="str">
        <f t="shared" si="13"/>
        <v/>
      </c>
      <c r="T33" s="30" t="str">
        <f t="shared" si="13"/>
        <v/>
      </c>
      <c r="U33" s="30" t="str">
        <f t="shared" si="13"/>
        <v/>
      </c>
      <c r="V33" s="30" t="str">
        <f t="shared" si="13"/>
        <v/>
      </c>
      <c r="W33" s="30" t="str">
        <f t="shared" si="13"/>
        <v>C</v>
      </c>
      <c r="X33" s="30" t="str">
        <f t="shared" si="13"/>
        <v>C</v>
      </c>
      <c r="Y33" s="30" t="str">
        <f t="shared" si="13"/>
        <v/>
      </c>
      <c r="Z33" s="30" t="str">
        <f t="shared" si="13"/>
        <v/>
      </c>
      <c r="AA33" s="30" t="str">
        <f t="shared" si="13"/>
        <v/>
      </c>
      <c r="AB33" s="30" t="str">
        <f t="shared" si="13"/>
        <v/>
      </c>
      <c r="AC33" s="30" t="str">
        <f t="shared" si="14"/>
        <v/>
      </c>
      <c r="AD33" s="30" t="str">
        <f t="shared" si="14"/>
        <v>C</v>
      </c>
      <c r="AE33" s="30" t="str">
        <f t="shared" si="14"/>
        <v>C</v>
      </c>
      <c r="AF33" s="30" t="str">
        <f t="shared" si="14"/>
        <v/>
      </c>
      <c r="AG33" s="30" t="str">
        <f t="shared" si="14"/>
        <v/>
      </c>
      <c r="AH33" s="30" t="str">
        <f t="shared" si="14"/>
        <v/>
      </c>
      <c r="AI33" s="30" t="str">
        <f t="shared" si="14"/>
        <v/>
      </c>
      <c r="AJ33" s="30" t="str">
        <f t="shared" si="14"/>
        <v/>
      </c>
      <c r="AK33" s="30" t="str">
        <f t="shared" si="14"/>
        <v>C</v>
      </c>
      <c r="AL33" s="30" t="str">
        <f t="shared" si="14"/>
        <v>C</v>
      </c>
      <c r="AM33" s="30" t="str">
        <f t="shared" si="15"/>
        <v/>
      </c>
      <c r="AN33" s="30" t="str">
        <f t="shared" si="15"/>
        <v/>
      </c>
      <c r="AO33" s="30" t="str">
        <f t="shared" si="15"/>
        <v/>
      </c>
      <c r="AP33" s="30" t="str">
        <f t="shared" si="15"/>
        <v/>
      </c>
      <c r="AQ33" s="30" t="str">
        <f t="shared" si="15"/>
        <v/>
      </c>
      <c r="AR33" s="30" t="str">
        <f t="shared" si="15"/>
        <v>C</v>
      </c>
      <c r="AS33" s="30" t="str">
        <f t="shared" si="15"/>
        <v>C</v>
      </c>
      <c r="AT33" s="30" t="str">
        <f t="shared" si="15"/>
        <v/>
      </c>
      <c r="AU33" s="30" t="str">
        <f t="shared" si="15"/>
        <v/>
      </c>
      <c r="AV33" s="30" t="str">
        <f t="shared" si="15"/>
        <v/>
      </c>
      <c r="AW33" s="30" t="str">
        <f t="shared" si="15"/>
        <v/>
      </c>
      <c r="AX33" s="136"/>
      <c r="AY33" s="137"/>
      <c r="AZ33" s="139"/>
      <c r="BA33" s="136"/>
      <c r="BB33" s="136"/>
    </row>
    <row r="34" spans="1:54">
      <c r="A34" s="25" t="str">
        <f t="shared" si="2"/>
        <v>ZCP</v>
      </c>
      <c r="B34" s="31"/>
      <c r="C34" s="81" t="s">
        <v>30</v>
      </c>
      <c r="D34" s="32" t="s">
        <v>37</v>
      </c>
      <c r="E34" s="33">
        <v>42968</v>
      </c>
      <c r="F34" s="34">
        <v>42986</v>
      </c>
      <c r="G34" s="110" t="str">
        <f>IF(D34='Paramètre DIVERS'!$B$16,'Paramètre DIVERS'!$A$16,IF(D34='Paramètre DIVERS'!$B$17,'Paramètre DIVERS'!$A$17,IF(D34='Paramètre DIVERS'!$B$18,'Paramètre DIVERS'!$A$18,IF(D34='Paramètre DIVERS'!$B$19,'Paramètre DIVERS'!$A$19,IF(D34='Paramètre DIVERS'!$B$21,'Paramètre DIVERS'!$A$21,IF(D34='Paramètre DIVERS'!$B$22,'Paramètre DIVERS'!$A$22,""))))))&amp;IF(D34='Paramètre DIVERS'!$B$24,'Paramètre DIVERS'!$A$24,IF(D34='Paramètre DIVERS'!$B$25,'Paramètre DIVERS'!$A$25,IF(D34='Paramètre DIVERS'!$B$26,'Paramètre DIVERS'!$A$26,IF(D34='Paramètre DIVERS'!$B$27,'Paramètre DIVERS'!$A$27,IF(D34='Paramètre DIVERS'!$B$28,'Paramètre DIVERS'!$A$28,IF(D34='Paramètre DIVERS'!$B$29,'Paramètre DIVERS'!$A$29,IF(D34='Paramètre DIVERS'!$B$30,'Paramètre DIVERS'!$A$30,"")))))))&amp;IF(D34='Paramètre DIVERS'!$B$32,'Paramètre DIVERS'!$A$32,IF(D34='Paramètre DIVERS'!$B$36,'Paramètre DIVERS'!$A$36,IF(D34='Paramètre DIVERS'!$B$37,'Paramètre DIVERS'!$A$37,IF(D34='Paramètre DIVERS'!$B$38,'Paramètre DIVERS'!$A$38,IF(D34='Paramètre DIVERS'!$B$39,'Paramètre DIVERS'!$A$39,IF(D34='Paramètre DIVERS'!$B$43,'Paramètre DIVERS'!$A$43,IF(D34='Paramètre DIVERS'!$B$44,'Paramètre DIVERS'!$A$44,"")))))))&amp;IF(D34='Paramètre DIVERS'!$B$45,'Paramètre DIVERS'!$A$45,IF(D34='Paramètre DIVERS'!$B$46,'Paramètre DIVERS'!$A$46,IF(D34='Paramètre DIVERS'!$B$47,'Paramètre DIVERS'!$A$47,IF(D34='Paramètre DIVERS'!$B$23,'Paramètre DIVERS'!$A$23,""))))</f>
        <v>ZCP</v>
      </c>
      <c r="H34" s="98">
        <f t="shared" si="3"/>
        <v>15</v>
      </c>
      <c r="I34" s="30" t="str">
        <f t="shared" si="12"/>
        <v>C</v>
      </c>
      <c r="J34" s="30" t="str">
        <f t="shared" si="12"/>
        <v>C</v>
      </c>
      <c r="K34" s="30" t="str">
        <f t="shared" si="12"/>
        <v/>
      </c>
      <c r="L34" s="30" t="str">
        <f t="shared" si="12"/>
        <v/>
      </c>
      <c r="M34" s="30" t="str">
        <f t="shared" si="12"/>
        <v/>
      </c>
      <c r="N34" s="30" t="str">
        <f t="shared" si="12"/>
        <v/>
      </c>
      <c r="O34" s="30" t="str">
        <f t="shared" si="12"/>
        <v/>
      </c>
      <c r="P34" s="30" t="str">
        <f t="shared" si="12"/>
        <v>C</v>
      </c>
      <c r="Q34" s="30" t="str">
        <f t="shared" si="12"/>
        <v>C</v>
      </c>
      <c r="R34" s="30" t="str">
        <f t="shared" si="12"/>
        <v/>
      </c>
      <c r="S34" s="30" t="str">
        <f t="shared" si="13"/>
        <v/>
      </c>
      <c r="T34" s="30" t="str">
        <f t="shared" si="13"/>
        <v/>
      </c>
      <c r="U34" s="30" t="str">
        <f t="shared" si="13"/>
        <v/>
      </c>
      <c r="V34" s="30" t="str">
        <f t="shared" si="13"/>
        <v/>
      </c>
      <c r="W34" s="30" t="str">
        <f t="shared" si="13"/>
        <v>C</v>
      </c>
      <c r="X34" s="30" t="str">
        <f t="shared" si="13"/>
        <v>C</v>
      </c>
      <c r="Y34" s="30" t="str">
        <f t="shared" si="13"/>
        <v/>
      </c>
      <c r="Z34" s="30" t="str">
        <f t="shared" si="13"/>
        <v/>
      </c>
      <c r="AA34" s="30" t="str">
        <f t="shared" si="13"/>
        <v/>
      </c>
      <c r="AB34" s="30" t="str">
        <f t="shared" si="13"/>
        <v/>
      </c>
      <c r="AC34" s="30" t="str">
        <f t="shared" si="14"/>
        <v/>
      </c>
      <c r="AD34" s="30" t="str">
        <f t="shared" si="14"/>
        <v>C</v>
      </c>
      <c r="AE34" s="30" t="str">
        <f t="shared" si="14"/>
        <v>C</v>
      </c>
      <c r="AF34" s="30" t="str">
        <f t="shared" si="14"/>
        <v/>
      </c>
      <c r="AG34" s="30" t="str">
        <f t="shared" si="14"/>
        <v/>
      </c>
      <c r="AH34" s="30" t="str">
        <f t="shared" si="14"/>
        <v/>
      </c>
      <c r="AI34" s="30" t="str">
        <f t="shared" si="14"/>
        <v/>
      </c>
      <c r="AJ34" s="30" t="str">
        <f t="shared" si="14"/>
        <v/>
      </c>
      <c r="AK34" s="30" t="str">
        <f t="shared" si="14"/>
        <v>C</v>
      </c>
      <c r="AL34" s="30" t="str">
        <f t="shared" si="14"/>
        <v>C</v>
      </c>
      <c r="AM34" s="30" t="str">
        <f t="shared" si="15"/>
        <v/>
      </c>
      <c r="AN34" s="30" t="str">
        <f t="shared" si="15"/>
        <v/>
      </c>
      <c r="AO34" s="30" t="str">
        <f t="shared" si="15"/>
        <v/>
      </c>
      <c r="AP34" s="30" t="str">
        <f t="shared" si="15"/>
        <v/>
      </c>
      <c r="AQ34" s="30" t="str">
        <f t="shared" si="15"/>
        <v/>
      </c>
      <c r="AR34" s="30" t="str">
        <f t="shared" si="15"/>
        <v>C</v>
      </c>
      <c r="AS34" s="30" t="str">
        <f t="shared" si="15"/>
        <v>C</v>
      </c>
      <c r="AT34" s="30" t="str">
        <f t="shared" si="15"/>
        <v/>
      </c>
      <c r="AU34" s="30" t="str">
        <f t="shared" si="15"/>
        <v/>
      </c>
      <c r="AV34" s="30" t="str">
        <f t="shared" si="15"/>
        <v/>
      </c>
      <c r="AW34" s="30" t="str">
        <f t="shared" si="15"/>
        <v/>
      </c>
    </row>
    <row r="35" spans="1:54">
      <c r="A35" s="25" t="str">
        <f t="shared" si="2"/>
        <v>ZCP</v>
      </c>
      <c r="B35" s="31"/>
      <c r="C35" s="81" t="s">
        <v>30</v>
      </c>
      <c r="D35" s="32" t="s">
        <v>37</v>
      </c>
      <c r="E35" s="33">
        <v>42954</v>
      </c>
      <c r="F35" s="34">
        <v>42972</v>
      </c>
      <c r="G35" s="110" t="str">
        <f>IF(D35='Paramètre DIVERS'!$B$16,'Paramètre DIVERS'!$A$16,IF(D35='Paramètre DIVERS'!$B$17,'Paramètre DIVERS'!$A$17,IF(D35='Paramètre DIVERS'!$B$18,'Paramètre DIVERS'!$A$18,IF(D35='Paramètre DIVERS'!$B$19,'Paramètre DIVERS'!$A$19,IF(D35='Paramètre DIVERS'!$B$21,'Paramètre DIVERS'!$A$21,IF(D35='Paramètre DIVERS'!$B$22,'Paramètre DIVERS'!$A$22,""))))))&amp;IF(D35='Paramètre DIVERS'!$B$24,'Paramètre DIVERS'!$A$24,IF(D35='Paramètre DIVERS'!$B$25,'Paramètre DIVERS'!$A$25,IF(D35='Paramètre DIVERS'!$B$26,'Paramètre DIVERS'!$A$26,IF(D35='Paramètre DIVERS'!$B$27,'Paramètre DIVERS'!$A$27,IF(D35='Paramètre DIVERS'!$B$28,'Paramètre DIVERS'!$A$28,IF(D35='Paramètre DIVERS'!$B$29,'Paramètre DIVERS'!$A$29,IF(D35='Paramètre DIVERS'!$B$30,'Paramètre DIVERS'!$A$30,"")))))))&amp;IF(D35='Paramètre DIVERS'!$B$32,'Paramètre DIVERS'!$A$32,IF(D35='Paramètre DIVERS'!$B$36,'Paramètre DIVERS'!$A$36,IF(D35='Paramètre DIVERS'!$B$37,'Paramètre DIVERS'!$A$37,IF(D35='Paramètre DIVERS'!$B$38,'Paramètre DIVERS'!$A$38,IF(D35='Paramètre DIVERS'!$B$39,'Paramètre DIVERS'!$A$39,IF(D35='Paramètre DIVERS'!$B$43,'Paramètre DIVERS'!$A$43,IF(D35='Paramètre DIVERS'!$B$44,'Paramètre DIVERS'!$A$44,"")))))))&amp;IF(D35='Paramètre DIVERS'!$B$45,'Paramètre DIVERS'!$A$45,IF(D35='Paramètre DIVERS'!$B$46,'Paramètre DIVERS'!$A$46,IF(D35='Paramètre DIVERS'!$B$47,'Paramètre DIVERS'!$A$47,IF(D35='Paramètre DIVERS'!$B$23,'Paramètre DIVERS'!$A$23,""))))</f>
        <v>ZCP</v>
      </c>
      <c r="H35" s="98">
        <f t="shared" si="3"/>
        <v>14</v>
      </c>
      <c r="I35" s="30" t="str">
        <f t="shared" si="12"/>
        <v>C</v>
      </c>
      <c r="J35" s="30" t="str">
        <f t="shared" si="12"/>
        <v>C</v>
      </c>
      <c r="K35" s="30" t="str">
        <f t="shared" si="12"/>
        <v/>
      </c>
      <c r="L35" s="30" t="str">
        <f t="shared" si="12"/>
        <v/>
      </c>
      <c r="M35" s="30" t="str">
        <f t="shared" si="12"/>
        <v/>
      </c>
      <c r="N35" s="30" t="str">
        <f t="shared" si="12"/>
        <v/>
      </c>
      <c r="O35" s="30" t="str">
        <f t="shared" si="12"/>
        <v/>
      </c>
      <c r="P35" s="30" t="str">
        <f t="shared" si="12"/>
        <v>C</v>
      </c>
      <c r="Q35" s="30" t="str">
        <f t="shared" si="12"/>
        <v>C</v>
      </c>
      <c r="R35" s="30" t="str">
        <f t="shared" si="12"/>
        <v/>
      </c>
      <c r="S35" s="30" t="str">
        <f t="shared" si="13"/>
        <v/>
      </c>
      <c r="T35" s="30" t="str">
        <f t="shared" si="13"/>
        <v/>
      </c>
      <c r="U35" s="30" t="str">
        <f t="shared" si="13"/>
        <v/>
      </c>
      <c r="V35" s="30" t="str">
        <f t="shared" si="13"/>
        <v/>
      </c>
      <c r="W35" s="30" t="str">
        <f t="shared" si="13"/>
        <v>C</v>
      </c>
      <c r="X35" s="30" t="str">
        <f t="shared" si="13"/>
        <v>C</v>
      </c>
      <c r="Y35" s="30" t="str">
        <f t="shared" si="13"/>
        <v/>
      </c>
      <c r="Z35" s="30" t="str">
        <f t="shared" si="13"/>
        <v/>
      </c>
      <c r="AA35" s="30" t="str">
        <f t="shared" si="13"/>
        <v/>
      </c>
      <c r="AB35" s="30" t="str">
        <f t="shared" si="13"/>
        <v/>
      </c>
      <c r="AC35" s="30" t="str">
        <f t="shared" si="14"/>
        <v/>
      </c>
      <c r="AD35" s="30" t="str">
        <f t="shared" si="14"/>
        <v>C</v>
      </c>
      <c r="AE35" s="30" t="str">
        <f t="shared" si="14"/>
        <v>C</v>
      </c>
      <c r="AF35" s="30" t="str">
        <f t="shared" si="14"/>
        <v/>
      </c>
      <c r="AG35" s="30" t="str">
        <f t="shared" si="14"/>
        <v/>
      </c>
      <c r="AH35" s="30" t="str">
        <f t="shared" si="14"/>
        <v/>
      </c>
      <c r="AI35" s="30" t="str">
        <f t="shared" si="14"/>
        <v/>
      </c>
      <c r="AJ35" s="30" t="str">
        <f t="shared" si="14"/>
        <v/>
      </c>
      <c r="AK35" s="30" t="str">
        <f t="shared" si="14"/>
        <v>C</v>
      </c>
      <c r="AL35" s="30" t="str">
        <f t="shared" si="14"/>
        <v>C</v>
      </c>
      <c r="AM35" s="30" t="str">
        <f t="shared" si="15"/>
        <v/>
      </c>
      <c r="AN35" s="30" t="str">
        <f t="shared" si="15"/>
        <v/>
      </c>
      <c r="AO35" s="30" t="str">
        <f t="shared" si="15"/>
        <v/>
      </c>
      <c r="AP35" s="30" t="str">
        <f t="shared" si="15"/>
        <v/>
      </c>
      <c r="AQ35" s="30" t="str">
        <f t="shared" si="15"/>
        <v/>
      </c>
      <c r="AR35" s="30" t="str">
        <f t="shared" si="15"/>
        <v>C</v>
      </c>
      <c r="AS35" s="30" t="str">
        <f t="shared" si="15"/>
        <v>C</v>
      </c>
      <c r="AT35" s="30" t="str">
        <f t="shared" si="15"/>
        <v/>
      </c>
      <c r="AU35" s="30" t="str">
        <f t="shared" si="15"/>
        <v/>
      </c>
      <c r="AV35" s="30" t="str">
        <f t="shared" si="15"/>
        <v/>
      </c>
      <c r="AW35" s="30" t="str">
        <f t="shared" si="15"/>
        <v/>
      </c>
    </row>
    <row r="36" spans="1:54">
      <c r="A36" s="25" t="str">
        <f t="shared" si="2"/>
        <v>ZCP</v>
      </c>
      <c r="B36" s="31"/>
      <c r="C36" s="81" t="s">
        <v>30</v>
      </c>
      <c r="D36" s="32" t="s">
        <v>37</v>
      </c>
      <c r="E36" s="33">
        <v>43087</v>
      </c>
      <c r="F36" s="34">
        <v>43087</v>
      </c>
      <c r="G36" s="110" t="str">
        <f>IF(D36='Paramètre DIVERS'!$B$16,'Paramètre DIVERS'!$A$16,IF(D36='Paramètre DIVERS'!$B$17,'Paramètre DIVERS'!$A$17,IF(D36='Paramètre DIVERS'!$B$18,'Paramètre DIVERS'!$A$18,IF(D36='Paramètre DIVERS'!$B$19,'Paramètre DIVERS'!$A$19,IF(D36='Paramètre DIVERS'!$B$21,'Paramètre DIVERS'!$A$21,IF(D36='Paramètre DIVERS'!$B$22,'Paramètre DIVERS'!$A$22,""))))))&amp;IF(D36='Paramètre DIVERS'!$B$24,'Paramètre DIVERS'!$A$24,IF(D36='Paramètre DIVERS'!$B$25,'Paramètre DIVERS'!$A$25,IF(D36='Paramètre DIVERS'!$B$26,'Paramètre DIVERS'!$A$26,IF(D36='Paramètre DIVERS'!$B$27,'Paramètre DIVERS'!$A$27,IF(D36='Paramètre DIVERS'!$B$28,'Paramètre DIVERS'!$A$28,IF(D36='Paramètre DIVERS'!$B$29,'Paramètre DIVERS'!$A$29,IF(D36='Paramètre DIVERS'!$B$30,'Paramètre DIVERS'!$A$30,"")))))))&amp;IF(D36='Paramètre DIVERS'!$B$32,'Paramètre DIVERS'!$A$32,IF(D36='Paramètre DIVERS'!$B$36,'Paramètre DIVERS'!$A$36,IF(D36='Paramètre DIVERS'!$B$37,'Paramètre DIVERS'!$A$37,IF(D36='Paramètre DIVERS'!$B$38,'Paramètre DIVERS'!$A$38,IF(D36='Paramètre DIVERS'!$B$39,'Paramètre DIVERS'!$A$39,IF(D36='Paramètre DIVERS'!$B$43,'Paramètre DIVERS'!$A$43,IF(D36='Paramètre DIVERS'!$B$44,'Paramètre DIVERS'!$A$44,"")))))))&amp;IF(D36='Paramètre DIVERS'!$B$45,'Paramètre DIVERS'!$A$45,IF(D36='Paramètre DIVERS'!$B$46,'Paramètre DIVERS'!$A$46,IF(D36='Paramètre DIVERS'!$B$47,'Paramètre DIVERS'!$A$47,IF(D36='Paramètre DIVERS'!$B$23,'Paramètre DIVERS'!$A$23,""))))</f>
        <v>ZCP</v>
      </c>
      <c r="H36" s="98">
        <f t="shared" si="3"/>
        <v>1</v>
      </c>
      <c r="I36" s="30" t="str">
        <f t="shared" si="12"/>
        <v>C</v>
      </c>
      <c r="J36" s="30" t="str">
        <f t="shared" si="12"/>
        <v>C</v>
      </c>
      <c r="K36" s="30" t="str">
        <f t="shared" si="12"/>
        <v/>
      </c>
      <c r="L36" s="30" t="str">
        <f t="shared" si="12"/>
        <v/>
      </c>
      <c r="M36" s="30" t="str">
        <f t="shared" si="12"/>
        <v/>
      </c>
      <c r="N36" s="30" t="str">
        <f t="shared" si="12"/>
        <v/>
      </c>
      <c r="O36" s="30" t="str">
        <f t="shared" si="12"/>
        <v/>
      </c>
      <c r="P36" s="30" t="str">
        <f t="shared" si="12"/>
        <v>C</v>
      </c>
      <c r="Q36" s="30" t="str">
        <f t="shared" si="12"/>
        <v>C</v>
      </c>
      <c r="R36" s="30" t="str">
        <f t="shared" si="12"/>
        <v/>
      </c>
      <c r="S36" s="30" t="str">
        <f t="shared" si="13"/>
        <v/>
      </c>
      <c r="T36" s="30" t="str">
        <f t="shared" si="13"/>
        <v/>
      </c>
      <c r="U36" s="30" t="str">
        <f t="shared" si="13"/>
        <v/>
      </c>
      <c r="V36" s="30" t="str">
        <f t="shared" si="13"/>
        <v/>
      </c>
      <c r="W36" s="30" t="str">
        <f t="shared" si="13"/>
        <v>C</v>
      </c>
      <c r="X36" s="30" t="str">
        <f t="shared" si="13"/>
        <v>C</v>
      </c>
      <c r="Y36" s="30" t="str">
        <f t="shared" si="13"/>
        <v/>
      </c>
      <c r="Z36" s="30" t="str">
        <f t="shared" si="13"/>
        <v/>
      </c>
      <c r="AA36" s="30" t="str">
        <f t="shared" si="13"/>
        <v/>
      </c>
      <c r="AB36" s="30" t="str">
        <f t="shared" si="13"/>
        <v/>
      </c>
      <c r="AC36" s="30" t="str">
        <f t="shared" si="14"/>
        <v/>
      </c>
      <c r="AD36" s="30" t="str">
        <f t="shared" si="14"/>
        <v>C</v>
      </c>
      <c r="AE36" s="30" t="str">
        <f t="shared" si="14"/>
        <v>C</v>
      </c>
      <c r="AF36" s="30" t="str">
        <f t="shared" si="14"/>
        <v/>
      </c>
      <c r="AG36" s="30" t="str">
        <f t="shared" si="14"/>
        <v/>
      </c>
      <c r="AH36" s="30" t="str">
        <f t="shared" si="14"/>
        <v/>
      </c>
      <c r="AI36" s="30" t="str">
        <f t="shared" si="14"/>
        <v/>
      </c>
      <c r="AJ36" s="30" t="str">
        <f t="shared" si="14"/>
        <v/>
      </c>
      <c r="AK36" s="30" t="str">
        <f t="shared" si="14"/>
        <v>C</v>
      </c>
      <c r="AL36" s="30" t="str">
        <f t="shared" si="14"/>
        <v>C</v>
      </c>
      <c r="AM36" s="30" t="str">
        <f t="shared" si="15"/>
        <v/>
      </c>
      <c r="AN36" s="30" t="str">
        <f t="shared" si="15"/>
        <v/>
      </c>
      <c r="AO36" s="30" t="str">
        <f t="shared" si="15"/>
        <v/>
      </c>
      <c r="AP36" s="30" t="str">
        <f t="shared" si="15"/>
        <v/>
      </c>
      <c r="AQ36" s="30" t="str">
        <f t="shared" si="15"/>
        <v/>
      </c>
      <c r="AR36" s="30" t="str">
        <f t="shared" si="15"/>
        <v>C</v>
      </c>
      <c r="AS36" s="30" t="str">
        <f t="shared" si="15"/>
        <v>C</v>
      </c>
      <c r="AT36" s="30" t="str">
        <f t="shared" si="15"/>
        <v/>
      </c>
      <c r="AU36" s="30" t="str">
        <f t="shared" si="15"/>
        <v/>
      </c>
      <c r="AV36" s="30" t="str">
        <f t="shared" si="15"/>
        <v/>
      </c>
      <c r="AW36" s="30" t="str">
        <f t="shared" si="15"/>
        <v/>
      </c>
    </row>
    <row r="37" spans="1:54">
      <c r="A37" s="25" t="str">
        <f t="shared" si="2"/>
        <v>ZCP</v>
      </c>
      <c r="B37" s="31"/>
      <c r="C37" s="81" t="s">
        <v>30</v>
      </c>
      <c r="D37" s="32" t="s">
        <v>37</v>
      </c>
      <c r="E37" s="33">
        <v>43095</v>
      </c>
      <c r="F37" s="33">
        <v>43098</v>
      </c>
      <c r="G37" s="110" t="str">
        <f>IF(D37='Paramètre DIVERS'!$B$16,'Paramètre DIVERS'!$A$16,IF(D37='Paramètre DIVERS'!$B$17,'Paramètre DIVERS'!$A$17,IF(D37='Paramètre DIVERS'!$B$18,'Paramètre DIVERS'!$A$18,IF(D37='Paramètre DIVERS'!$B$19,'Paramètre DIVERS'!$A$19,IF(D37='Paramètre DIVERS'!$B$21,'Paramètre DIVERS'!$A$21,IF(D37='Paramètre DIVERS'!$B$22,'Paramètre DIVERS'!$A$22,""))))))&amp;IF(D37='Paramètre DIVERS'!$B$24,'Paramètre DIVERS'!$A$24,IF(D37='Paramètre DIVERS'!$B$25,'Paramètre DIVERS'!$A$25,IF(D37='Paramètre DIVERS'!$B$26,'Paramètre DIVERS'!$A$26,IF(D37='Paramètre DIVERS'!$B$27,'Paramètre DIVERS'!$A$27,IF(D37='Paramètre DIVERS'!$B$28,'Paramètre DIVERS'!$A$28,IF(D37='Paramètre DIVERS'!$B$29,'Paramètre DIVERS'!$A$29,IF(D37='Paramètre DIVERS'!$B$30,'Paramètre DIVERS'!$A$30,"")))))))&amp;IF(D37='Paramètre DIVERS'!$B$32,'Paramètre DIVERS'!$A$32,IF(D37='Paramètre DIVERS'!$B$36,'Paramètre DIVERS'!$A$36,IF(D37='Paramètre DIVERS'!$B$37,'Paramètre DIVERS'!$A$37,IF(D37='Paramètre DIVERS'!$B$38,'Paramètre DIVERS'!$A$38,IF(D37='Paramètre DIVERS'!$B$39,'Paramètre DIVERS'!$A$39,IF(D37='Paramètre DIVERS'!$B$43,'Paramètre DIVERS'!$A$43,IF(D37='Paramètre DIVERS'!$B$44,'Paramètre DIVERS'!$A$44,"")))))))&amp;IF(D37='Paramètre DIVERS'!$B$45,'Paramètre DIVERS'!$A$45,IF(D37='Paramètre DIVERS'!$B$46,'Paramètre DIVERS'!$A$46,IF(D37='Paramètre DIVERS'!$B$47,'Paramètre DIVERS'!$A$47,IF(D37='Paramètre DIVERS'!$B$23,'Paramètre DIVERS'!$A$23,""))))</f>
        <v>ZCP</v>
      </c>
      <c r="H37" s="98">
        <f t="shared" si="3"/>
        <v>4</v>
      </c>
      <c r="I37" s="30" t="str">
        <f t="shared" ref="I37:R46" si="16">IF(OR(I$6="s",I$6="f",I$6="d"),"C",IF(AND(I$5&gt;=$E37,I$5&lt;=$F37,$G37="ZCP"),$G37,IF(AND(I$5&gt;=$E37,I$5&lt;=$F37,$G37="ZPM"),$G37,IF(AND(I$5&gt;=$E37,I$5&lt;=$F37,$G37="ZMA"),$G37,IF(AND(I$5&gt;=$E37,I$5&lt;=$F37,$G37="ZMP"),$G37,IF(AND(I$5&gt;=$E37,I$5&lt;=$F37,$G37="ZMT"),$G37,IF(AND(I$5&gt;=$E37,I$5&lt;=$F37,$G37="ZFO"),$G37,IF(AND(I$5&gt;=$E37,I$5&lt;=$F37,$G37="ZRJ"),$G37,IF(AND(I$5&gt;=$E37,I$5&lt;=$F37,$G37="ZAT"),$G37,"")))))))))</f>
        <v>C</v>
      </c>
      <c r="J37" s="30" t="str">
        <f t="shared" si="16"/>
        <v>C</v>
      </c>
      <c r="K37" s="30" t="str">
        <f t="shared" si="16"/>
        <v/>
      </c>
      <c r="L37" s="30" t="str">
        <f t="shared" si="16"/>
        <v/>
      </c>
      <c r="M37" s="30" t="str">
        <f t="shared" si="16"/>
        <v/>
      </c>
      <c r="N37" s="30" t="str">
        <f t="shared" si="16"/>
        <v/>
      </c>
      <c r="O37" s="30" t="str">
        <f t="shared" si="16"/>
        <v/>
      </c>
      <c r="P37" s="30" t="str">
        <f t="shared" si="16"/>
        <v>C</v>
      </c>
      <c r="Q37" s="30" t="str">
        <f t="shared" si="16"/>
        <v>C</v>
      </c>
      <c r="R37" s="30" t="str">
        <f t="shared" si="16"/>
        <v/>
      </c>
      <c r="S37" s="30" t="str">
        <f t="shared" ref="S37:AB46" si="17">IF(OR(S$6="s",S$6="f",S$6="d"),"C",IF(AND(S$5&gt;=$E37,S$5&lt;=$F37,$G37="ZCP"),$G37,IF(AND(S$5&gt;=$E37,S$5&lt;=$F37,$G37="ZPM"),$G37,IF(AND(S$5&gt;=$E37,S$5&lt;=$F37,$G37="ZMA"),$G37,IF(AND(S$5&gt;=$E37,S$5&lt;=$F37,$G37="ZMP"),$G37,IF(AND(S$5&gt;=$E37,S$5&lt;=$F37,$G37="ZMT"),$G37,IF(AND(S$5&gt;=$E37,S$5&lt;=$F37,$G37="ZFO"),$G37,IF(AND(S$5&gt;=$E37,S$5&lt;=$F37,$G37="ZRJ"),$G37,IF(AND(S$5&gt;=$E37,S$5&lt;=$F37,$G37="ZAT"),$G37,"")))))))))</f>
        <v/>
      </c>
      <c r="T37" s="30" t="str">
        <f t="shared" si="17"/>
        <v/>
      </c>
      <c r="U37" s="30" t="str">
        <f t="shared" si="17"/>
        <v/>
      </c>
      <c r="V37" s="30" t="str">
        <f t="shared" si="17"/>
        <v/>
      </c>
      <c r="W37" s="30" t="str">
        <f t="shared" si="17"/>
        <v>C</v>
      </c>
      <c r="X37" s="30" t="str">
        <f t="shared" si="17"/>
        <v>C</v>
      </c>
      <c r="Y37" s="30" t="str">
        <f t="shared" si="17"/>
        <v/>
      </c>
      <c r="Z37" s="30" t="str">
        <f t="shared" si="17"/>
        <v/>
      </c>
      <c r="AA37" s="30" t="str">
        <f t="shared" si="17"/>
        <v/>
      </c>
      <c r="AB37" s="30" t="str">
        <f t="shared" si="17"/>
        <v/>
      </c>
      <c r="AC37" s="30" t="str">
        <f t="shared" ref="AC37:AL46" si="18">IF(OR(AC$6="s",AC$6="f",AC$6="d"),"C",IF(AND(AC$5&gt;=$E37,AC$5&lt;=$F37,$G37="ZCP"),$G37,IF(AND(AC$5&gt;=$E37,AC$5&lt;=$F37,$G37="ZPM"),$G37,IF(AND(AC$5&gt;=$E37,AC$5&lt;=$F37,$G37="ZMA"),$G37,IF(AND(AC$5&gt;=$E37,AC$5&lt;=$F37,$G37="ZMP"),$G37,IF(AND(AC$5&gt;=$E37,AC$5&lt;=$F37,$G37="ZMT"),$G37,IF(AND(AC$5&gt;=$E37,AC$5&lt;=$F37,$G37="ZFO"),$G37,IF(AND(AC$5&gt;=$E37,AC$5&lt;=$F37,$G37="ZRJ"),$G37,IF(AND(AC$5&gt;=$E37,AC$5&lt;=$F37,$G37="ZAT"),$G37,"")))))))))</f>
        <v/>
      </c>
      <c r="AD37" s="30" t="str">
        <f t="shared" si="18"/>
        <v>C</v>
      </c>
      <c r="AE37" s="30" t="str">
        <f t="shared" si="18"/>
        <v>C</v>
      </c>
      <c r="AF37" s="30" t="str">
        <f t="shared" si="18"/>
        <v/>
      </c>
      <c r="AG37" s="30" t="str">
        <f t="shared" si="18"/>
        <v/>
      </c>
      <c r="AH37" s="30" t="str">
        <f t="shared" si="18"/>
        <v/>
      </c>
      <c r="AI37" s="30" t="str">
        <f t="shared" si="18"/>
        <v/>
      </c>
      <c r="AJ37" s="30" t="str">
        <f t="shared" si="18"/>
        <v/>
      </c>
      <c r="AK37" s="30" t="str">
        <f t="shared" si="18"/>
        <v>C</v>
      </c>
      <c r="AL37" s="30" t="str">
        <f t="shared" si="18"/>
        <v>C</v>
      </c>
      <c r="AM37" s="30" t="str">
        <f t="shared" ref="AM37:AW46" si="19">IF(OR(AM$6="s",AM$6="f",AM$6="d"),"C",IF(AND(AM$5&gt;=$E37,AM$5&lt;=$F37,$G37="ZCP"),$G37,IF(AND(AM$5&gt;=$E37,AM$5&lt;=$F37,$G37="ZPM"),$G37,IF(AND(AM$5&gt;=$E37,AM$5&lt;=$F37,$G37="ZMA"),$G37,IF(AND(AM$5&gt;=$E37,AM$5&lt;=$F37,$G37="ZMP"),$G37,IF(AND(AM$5&gt;=$E37,AM$5&lt;=$F37,$G37="ZMT"),$G37,IF(AND(AM$5&gt;=$E37,AM$5&lt;=$F37,$G37="ZFO"),$G37,IF(AND(AM$5&gt;=$E37,AM$5&lt;=$F37,$G37="ZRJ"),$G37,IF(AND(AM$5&gt;=$E37,AM$5&lt;=$F37,$G37="ZAT"),$G37,"")))))))))</f>
        <v/>
      </c>
      <c r="AN37" s="30" t="str">
        <f t="shared" si="19"/>
        <v/>
      </c>
      <c r="AO37" s="30" t="str">
        <f t="shared" si="19"/>
        <v/>
      </c>
      <c r="AP37" s="30" t="str">
        <f t="shared" si="19"/>
        <v/>
      </c>
      <c r="AQ37" s="30" t="str">
        <f t="shared" si="19"/>
        <v/>
      </c>
      <c r="AR37" s="30" t="str">
        <f t="shared" si="19"/>
        <v>C</v>
      </c>
      <c r="AS37" s="30" t="str">
        <f t="shared" si="19"/>
        <v>C</v>
      </c>
      <c r="AT37" s="30" t="str">
        <f t="shared" si="19"/>
        <v/>
      </c>
      <c r="AU37" s="30" t="str">
        <f t="shared" si="19"/>
        <v/>
      </c>
      <c r="AV37" s="30" t="str">
        <f t="shared" si="19"/>
        <v/>
      </c>
      <c r="AW37" s="30" t="str">
        <f t="shared" si="19"/>
        <v/>
      </c>
    </row>
    <row r="38" spans="1:54">
      <c r="A38" s="25" t="str">
        <f t="shared" si="2"/>
        <v>ZCP</v>
      </c>
      <c r="B38" s="31"/>
      <c r="C38" s="81" t="s">
        <v>30</v>
      </c>
      <c r="D38" s="32" t="s">
        <v>37</v>
      </c>
      <c r="E38" s="33">
        <v>42940</v>
      </c>
      <c r="F38" s="34">
        <v>42958</v>
      </c>
      <c r="G38" s="110" t="str">
        <f>IF(D38='Paramètre DIVERS'!$B$16,'Paramètre DIVERS'!$A$16,IF(D38='Paramètre DIVERS'!$B$17,'Paramètre DIVERS'!$A$17,IF(D38='Paramètre DIVERS'!$B$18,'Paramètre DIVERS'!$A$18,IF(D38='Paramètre DIVERS'!$B$19,'Paramètre DIVERS'!$A$19,IF(D38='Paramètre DIVERS'!$B$21,'Paramètre DIVERS'!$A$21,IF(D38='Paramètre DIVERS'!$B$22,'Paramètre DIVERS'!$A$22,""))))))&amp;IF(D38='Paramètre DIVERS'!$B$24,'Paramètre DIVERS'!$A$24,IF(D38='Paramètre DIVERS'!$B$25,'Paramètre DIVERS'!$A$25,IF(D38='Paramètre DIVERS'!$B$26,'Paramètre DIVERS'!$A$26,IF(D38='Paramètre DIVERS'!$B$27,'Paramètre DIVERS'!$A$27,IF(D38='Paramètre DIVERS'!$B$28,'Paramètre DIVERS'!$A$28,IF(D38='Paramètre DIVERS'!$B$29,'Paramètre DIVERS'!$A$29,IF(D38='Paramètre DIVERS'!$B$30,'Paramètre DIVERS'!$A$30,"")))))))&amp;IF(D38='Paramètre DIVERS'!$B$32,'Paramètre DIVERS'!$A$32,IF(D38='Paramètre DIVERS'!$B$36,'Paramètre DIVERS'!$A$36,IF(D38='Paramètre DIVERS'!$B$37,'Paramètre DIVERS'!$A$37,IF(D38='Paramètre DIVERS'!$B$38,'Paramètre DIVERS'!$A$38,IF(D38='Paramètre DIVERS'!$B$39,'Paramètre DIVERS'!$A$39,IF(D38='Paramètre DIVERS'!$B$43,'Paramètre DIVERS'!$A$43,IF(D38='Paramètre DIVERS'!$B$44,'Paramètre DIVERS'!$A$44,"")))))))&amp;IF(D38='Paramètre DIVERS'!$B$45,'Paramètre DIVERS'!$A$45,IF(D38='Paramètre DIVERS'!$B$46,'Paramètre DIVERS'!$A$46,IF(D38='Paramètre DIVERS'!$B$47,'Paramètre DIVERS'!$A$47,IF(D38='Paramètre DIVERS'!$B$23,'Paramètre DIVERS'!$A$23,""))))</f>
        <v>ZCP</v>
      </c>
      <c r="H38" s="98">
        <f t="shared" si="3"/>
        <v>15</v>
      </c>
      <c r="I38" s="30" t="str">
        <f t="shared" si="16"/>
        <v>C</v>
      </c>
      <c r="J38" s="30" t="str">
        <f t="shared" si="16"/>
        <v>C</v>
      </c>
      <c r="K38" s="30" t="str">
        <f t="shared" si="16"/>
        <v/>
      </c>
      <c r="L38" s="30" t="str">
        <f t="shared" si="16"/>
        <v/>
      </c>
      <c r="M38" s="30" t="str">
        <f t="shared" si="16"/>
        <v/>
      </c>
      <c r="N38" s="30" t="str">
        <f t="shared" si="16"/>
        <v/>
      </c>
      <c r="O38" s="30" t="str">
        <f t="shared" si="16"/>
        <v/>
      </c>
      <c r="P38" s="30" t="str">
        <f t="shared" si="16"/>
        <v>C</v>
      </c>
      <c r="Q38" s="30" t="str">
        <f t="shared" si="16"/>
        <v>C</v>
      </c>
      <c r="R38" s="30" t="str">
        <f t="shared" si="16"/>
        <v/>
      </c>
      <c r="S38" s="30" t="str">
        <f t="shared" si="17"/>
        <v/>
      </c>
      <c r="T38" s="30" t="str">
        <f t="shared" si="17"/>
        <v/>
      </c>
      <c r="U38" s="30" t="str">
        <f t="shared" si="17"/>
        <v/>
      </c>
      <c r="V38" s="30" t="str">
        <f t="shared" si="17"/>
        <v/>
      </c>
      <c r="W38" s="30" t="str">
        <f t="shared" si="17"/>
        <v>C</v>
      </c>
      <c r="X38" s="30" t="str">
        <f t="shared" si="17"/>
        <v>C</v>
      </c>
      <c r="Y38" s="30" t="str">
        <f t="shared" si="17"/>
        <v/>
      </c>
      <c r="Z38" s="30" t="str">
        <f t="shared" si="17"/>
        <v/>
      </c>
      <c r="AA38" s="30" t="str">
        <f t="shared" si="17"/>
        <v/>
      </c>
      <c r="AB38" s="30" t="str">
        <f t="shared" si="17"/>
        <v/>
      </c>
      <c r="AC38" s="30" t="str">
        <f t="shared" si="18"/>
        <v/>
      </c>
      <c r="AD38" s="30" t="str">
        <f t="shared" si="18"/>
        <v>C</v>
      </c>
      <c r="AE38" s="30" t="str">
        <f t="shared" si="18"/>
        <v>C</v>
      </c>
      <c r="AF38" s="30" t="str">
        <f t="shared" si="18"/>
        <v/>
      </c>
      <c r="AG38" s="30" t="str">
        <f t="shared" si="18"/>
        <v/>
      </c>
      <c r="AH38" s="30" t="str">
        <f t="shared" si="18"/>
        <v/>
      </c>
      <c r="AI38" s="30" t="str">
        <f t="shared" si="18"/>
        <v/>
      </c>
      <c r="AJ38" s="30" t="str">
        <f t="shared" si="18"/>
        <v/>
      </c>
      <c r="AK38" s="30" t="str">
        <f t="shared" si="18"/>
        <v>C</v>
      </c>
      <c r="AL38" s="30" t="str">
        <f t="shared" si="18"/>
        <v>C</v>
      </c>
      <c r="AM38" s="30" t="str">
        <f t="shared" si="19"/>
        <v/>
      </c>
      <c r="AN38" s="30" t="str">
        <f t="shared" si="19"/>
        <v/>
      </c>
      <c r="AO38" s="30" t="str">
        <f t="shared" si="19"/>
        <v/>
      </c>
      <c r="AP38" s="30" t="str">
        <f t="shared" si="19"/>
        <v/>
      </c>
      <c r="AQ38" s="30" t="str">
        <f t="shared" si="19"/>
        <v/>
      </c>
      <c r="AR38" s="30" t="str">
        <f t="shared" si="19"/>
        <v>C</v>
      </c>
      <c r="AS38" s="30" t="str">
        <f t="shared" si="19"/>
        <v>C</v>
      </c>
      <c r="AT38" s="30" t="str">
        <f t="shared" si="19"/>
        <v/>
      </c>
      <c r="AU38" s="30" t="str">
        <f t="shared" si="19"/>
        <v/>
      </c>
      <c r="AV38" s="30" t="str">
        <f t="shared" si="19"/>
        <v/>
      </c>
      <c r="AW38" s="30" t="str">
        <f t="shared" si="19"/>
        <v/>
      </c>
    </row>
    <row r="39" spans="1:54">
      <c r="A39" s="25" t="str">
        <f t="shared" ref="A39:A70" si="20">+B39&amp;G39</f>
        <v>ZCP</v>
      </c>
      <c r="B39" s="31"/>
      <c r="C39" s="81" t="s">
        <v>30</v>
      </c>
      <c r="D39" s="32" t="s">
        <v>37</v>
      </c>
      <c r="E39" s="33">
        <v>43080</v>
      </c>
      <c r="F39" s="34">
        <v>43084</v>
      </c>
      <c r="G39" s="110" t="str">
        <f>IF(D39='Paramètre DIVERS'!$B$16,'Paramètre DIVERS'!$A$16,IF(D39='Paramètre DIVERS'!$B$17,'Paramètre DIVERS'!$A$17,IF(D39='Paramètre DIVERS'!$B$18,'Paramètre DIVERS'!$A$18,IF(D39='Paramètre DIVERS'!$B$19,'Paramètre DIVERS'!$A$19,IF(D39='Paramètre DIVERS'!$B$21,'Paramètre DIVERS'!$A$21,IF(D39='Paramètre DIVERS'!$B$22,'Paramètre DIVERS'!$A$22,""))))))&amp;IF(D39='Paramètre DIVERS'!$B$24,'Paramètre DIVERS'!$A$24,IF(D39='Paramètre DIVERS'!$B$25,'Paramètre DIVERS'!$A$25,IF(D39='Paramètre DIVERS'!$B$26,'Paramètre DIVERS'!$A$26,IF(D39='Paramètre DIVERS'!$B$27,'Paramètre DIVERS'!$A$27,IF(D39='Paramètre DIVERS'!$B$28,'Paramètre DIVERS'!$A$28,IF(D39='Paramètre DIVERS'!$B$29,'Paramètre DIVERS'!$A$29,IF(D39='Paramètre DIVERS'!$B$30,'Paramètre DIVERS'!$A$30,"")))))))&amp;IF(D39='Paramètre DIVERS'!$B$32,'Paramètre DIVERS'!$A$32,IF(D39='Paramètre DIVERS'!$B$36,'Paramètre DIVERS'!$A$36,IF(D39='Paramètre DIVERS'!$B$37,'Paramètre DIVERS'!$A$37,IF(D39='Paramètre DIVERS'!$B$38,'Paramètre DIVERS'!$A$38,IF(D39='Paramètre DIVERS'!$B$39,'Paramètre DIVERS'!$A$39,IF(D39='Paramètre DIVERS'!$B$43,'Paramètre DIVERS'!$A$43,IF(D39='Paramètre DIVERS'!$B$44,'Paramètre DIVERS'!$A$44,"")))))))&amp;IF(D39='Paramètre DIVERS'!$B$45,'Paramètre DIVERS'!$A$45,IF(D39='Paramètre DIVERS'!$B$46,'Paramètre DIVERS'!$A$46,IF(D39='Paramètre DIVERS'!$B$47,'Paramètre DIVERS'!$A$47,IF(D39='Paramètre DIVERS'!$B$23,'Paramètre DIVERS'!$A$23,""))))</f>
        <v>ZCP</v>
      </c>
      <c r="H39" s="98">
        <f t="shared" ref="H39:H70" si="21">IF(D39="demi-jour",NETWORKDAYS(E39,F39,jfdate)-0.5,NETWORKDAYS(E39,F39,jfdate))</f>
        <v>5</v>
      </c>
      <c r="I39" s="30" t="str">
        <f t="shared" si="16"/>
        <v>C</v>
      </c>
      <c r="J39" s="30" t="str">
        <f t="shared" si="16"/>
        <v>C</v>
      </c>
      <c r="K39" s="30" t="str">
        <f t="shared" si="16"/>
        <v/>
      </c>
      <c r="L39" s="30" t="str">
        <f t="shared" si="16"/>
        <v/>
      </c>
      <c r="M39" s="30" t="str">
        <f t="shared" si="16"/>
        <v/>
      </c>
      <c r="N39" s="30" t="str">
        <f t="shared" si="16"/>
        <v/>
      </c>
      <c r="O39" s="30" t="str">
        <f t="shared" si="16"/>
        <v/>
      </c>
      <c r="P39" s="30" t="str">
        <f t="shared" si="16"/>
        <v>C</v>
      </c>
      <c r="Q39" s="30" t="str">
        <f t="shared" si="16"/>
        <v>C</v>
      </c>
      <c r="R39" s="30" t="str">
        <f t="shared" si="16"/>
        <v/>
      </c>
      <c r="S39" s="30" t="str">
        <f t="shared" si="17"/>
        <v/>
      </c>
      <c r="T39" s="30" t="str">
        <f t="shared" si="17"/>
        <v/>
      </c>
      <c r="U39" s="30" t="str">
        <f t="shared" si="17"/>
        <v/>
      </c>
      <c r="V39" s="30" t="str">
        <f t="shared" si="17"/>
        <v/>
      </c>
      <c r="W39" s="30" t="str">
        <f t="shared" si="17"/>
        <v>C</v>
      </c>
      <c r="X39" s="30" t="str">
        <f t="shared" si="17"/>
        <v>C</v>
      </c>
      <c r="Y39" s="30" t="str">
        <f t="shared" si="17"/>
        <v/>
      </c>
      <c r="Z39" s="30" t="str">
        <f t="shared" si="17"/>
        <v/>
      </c>
      <c r="AA39" s="30" t="str">
        <f t="shared" si="17"/>
        <v/>
      </c>
      <c r="AB39" s="30" t="str">
        <f t="shared" si="17"/>
        <v/>
      </c>
      <c r="AC39" s="30" t="str">
        <f t="shared" si="18"/>
        <v/>
      </c>
      <c r="AD39" s="30" t="str">
        <f t="shared" si="18"/>
        <v>C</v>
      </c>
      <c r="AE39" s="30" t="str">
        <f t="shared" si="18"/>
        <v>C</v>
      </c>
      <c r="AF39" s="30" t="str">
        <f t="shared" si="18"/>
        <v/>
      </c>
      <c r="AG39" s="30" t="str">
        <f t="shared" si="18"/>
        <v/>
      </c>
      <c r="AH39" s="30" t="str">
        <f t="shared" si="18"/>
        <v/>
      </c>
      <c r="AI39" s="30" t="str">
        <f t="shared" si="18"/>
        <v/>
      </c>
      <c r="AJ39" s="30" t="str">
        <f t="shared" si="18"/>
        <v/>
      </c>
      <c r="AK39" s="30" t="str">
        <f t="shared" si="18"/>
        <v>C</v>
      </c>
      <c r="AL39" s="30" t="str">
        <f t="shared" si="18"/>
        <v>C</v>
      </c>
      <c r="AM39" s="30" t="str">
        <f t="shared" si="19"/>
        <v/>
      </c>
      <c r="AN39" s="30" t="str">
        <f t="shared" si="19"/>
        <v/>
      </c>
      <c r="AO39" s="30" t="str">
        <f t="shared" si="19"/>
        <v/>
      </c>
      <c r="AP39" s="30" t="str">
        <f t="shared" si="19"/>
        <v/>
      </c>
      <c r="AQ39" s="30" t="str">
        <f t="shared" si="19"/>
        <v/>
      </c>
      <c r="AR39" s="30" t="str">
        <f t="shared" si="19"/>
        <v>C</v>
      </c>
      <c r="AS39" s="30" t="str">
        <f t="shared" si="19"/>
        <v>C</v>
      </c>
      <c r="AT39" s="30" t="str">
        <f t="shared" si="19"/>
        <v/>
      </c>
      <c r="AU39" s="30" t="str">
        <f t="shared" si="19"/>
        <v/>
      </c>
      <c r="AV39" s="30" t="str">
        <f t="shared" si="19"/>
        <v/>
      </c>
      <c r="AW39" s="30" t="str">
        <f t="shared" si="19"/>
        <v/>
      </c>
    </row>
    <row r="40" spans="1:54">
      <c r="A40" s="25" t="str">
        <f t="shared" si="20"/>
        <v>ZCP</v>
      </c>
      <c r="B40" s="31"/>
      <c r="C40" s="81" t="s">
        <v>30</v>
      </c>
      <c r="D40" s="32" t="s">
        <v>37</v>
      </c>
      <c r="E40" s="33">
        <v>43108</v>
      </c>
      <c r="F40" s="34">
        <v>43112</v>
      </c>
      <c r="G40" s="110" t="str">
        <f>IF(D40='Paramètre DIVERS'!$B$16,'Paramètre DIVERS'!$A$16,IF(D40='Paramètre DIVERS'!$B$17,'Paramètre DIVERS'!$A$17,IF(D40='Paramètre DIVERS'!$B$18,'Paramètre DIVERS'!$A$18,IF(D40='Paramètre DIVERS'!$B$19,'Paramètre DIVERS'!$A$19,IF(D40='Paramètre DIVERS'!$B$21,'Paramètre DIVERS'!$A$21,IF(D40='Paramètre DIVERS'!$B$22,'Paramètre DIVERS'!$A$22,""))))))&amp;IF(D40='Paramètre DIVERS'!$B$24,'Paramètre DIVERS'!$A$24,IF(D40='Paramètre DIVERS'!$B$25,'Paramètre DIVERS'!$A$25,IF(D40='Paramètre DIVERS'!$B$26,'Paramètre DIVERS'!$A$26,IF(D40='Paramètre DIVERS'!$B$27,'Paramètre DIVERS'!$A$27,IF(D40='Paramètre DIVERS'!$B$28,'Paramètre DIVERS'!$A$28,IF(D40='Paramètre DIVERS'!$B$29,'Paramètre DIVERS'!$A$29,IF(D40='Paramètre DIVERS'!$B$30,'Paramètre DIVERS'!$A$30,"")))))))&amp;IF(D40='Paramètre DIVERS'!$B$32,'Paramètre DIVERS'!$A$32,IF(D40='Paramètre DIVERS'!$B$36,'Paramètre DIVERS'!$A$36,IF(D40='Paramètre DIVERS'!$B$37,'Paramètre DIVERS'!$A$37,IF(D40='Paramètre DIVERS'!$B$38,'Paramètre DIVERS'!$A$38,IF(D40='Paramètre DIVERS'!$B$39,'Paramètre DIVERS'!$A$39,IF(D40='Paramètre DIVERS'!$B$43,'Paramètre DIVERS'!$A$43,IF(D40='Paramètre DIVERS'!$B$44,'Paramètre DIVERS'!$A$44,"")))))))&amp;IF(D40='Paramètre DIVERS'!$B$45,'Paramètre DIVERS'!$A$45,IF(D40='Paramètre DIVERS'!$B$46,'Paramètre DIVERS'!$A$46,IF(D40='Paramètre DIVERS'!$B$47,'Paramètre DIVERS'!$A$47,IF(D40='Paramètre DIVERS'!$B$23,'Paramètre DIVERS'!$A$23,""))))</f>
        <v>ZCP</v>
      </c>
      <c r="H40" s="98">
        <f t="shared" si="21"/>
        <v>5</v>
      </c>
      <c r="I40" s="30" t="str">
        <f t="shared" si="16"/>
        <v>C</v>
      </c>
      <c r="J40" s="30" t="str">
        <f t="shared" si="16"/>
        <v>C</v>
      </c>
      <c r="K40" s="30" t="str">
        <f t="shared" si="16"/>
        <v/>
      </c>
      <c r="L40" s="30" t="str">
        <f t="shared" si="16"/>
        <v/>
      </c>
      <c r="M40" s="30" t="str">
        <f t="shared" si="16"/>
        <v/>
      </c>
      <c r="N40" s="30" t="str">
        <f t="shared" si="16"/>
        <v/>
      </c>
      <c r="O40" s="30" t="str">
        <f t="shared" si="16"/>
        <v/>
      </c>
      <c r="P40" s="30" t="str">
        <f t="shared" si="16"/>
        <v>C</v>
      </c>
      <c r="Q40" s="30" t="str">
        <f t="shared" si="16"/>
        <v>C</v>
      </c>
      <c r="R40" s="30" t="str">
        <f t="shared" si="16"/>
        <v/>
      </c>
      <c r="S40" s="30" t="str">
        <f t="shared" si="17"/>
        <v/>
      </c>
      <c r="T40" s="30" t="str">
        <f t="shared" si="17"/>
        <v/>
      </c>
      <c r="U40" s="30" t="str">
        <f t="shared" si="17"/>
        <v/>
      </c>
      <c r="V40" s="30" t="str">
        <f t="shared" si="17"/>
        <v/>
      </c>
      <c r="W40" s="30" t="str">
        <f t="shared" si="17"/>
        <v>C</v>
      </c>
      <c r="X40" s="30" t="str">
        <f t="shared" si="17"/>
        <v>C</v>
      </c>
      <c r="Y40" s="30" t="str">
        <f t="shared" si="17"/>
        <v/>
      </c>
      <c r="Z40" s="30" t="str">
        <f t="shared" si="17"/>
        <v/>
      </c>
      <c r="AA40" s="30" t="str">
        <f t="shared" si="17"/>
        <v/>
      </c>
      <c r="AB40" s="30" t="str">
        <f t="shared" si="17"/>
        <v/>
      </c>
      <c r="AC40" s="30" t="str">
        <f t="shared" si="18"/>
        <v/>
      </c>
      <c r="AD40" s="30" t="str">
        <f t="shared" si="18"/>
        <v>C</v>
      </c>
      <c r="AE40" s="30" t="str">
        <f t="shared" si="18"/>
        <v>C</v>
      </c>
      <c r="AF40" s="30" t="str">
        <f t="shared" si="18"/>
        <v/>
      </c>
      <c r="AG40" s="30" t="str">
        <f t="shared" si="18"/>
        <v/>
      </c>
      <c r="AH40" s="30" t="str">
        <f t="shared" si="18"/>
        <v/>
      </c>
      <c r="AI40" s="30" t="str">
        <f t="shared" si="18"/>
        <v/>
      </c>
      <c r="AJ40" s="30" t="str">
        <f t="shared" si="18"/>
        <v/>
      </c>
      <c r="AK40" s="30" t="str">
        <f t="shared" si="18"/>
        <v>C</v>
      </c>
      <c r="AL40" s="30" t="str">
        <f t="shared" si="18"/>
        <v>C</v>
      </c>
      <c r="AM40" s="30" t="str">
        <f t="shared" si="19"/>
        <v/>
      </c>
      <c r="AN40" s="30" t="str">
        <f t="shared" si="19"/>
        <v/>
      </c>
      <c r="AO40" s="30" t="str">
        <f t="shared" si="19"/>
        <v/>
      </c>
      <c r="AP40" s="30" t="str">
        <f t="shared" si="19"/>
        <v/>
      </c>
      <c r="AQ40" s="30" t="str">
        <f t="shared" si="19"/>
        <v/>
      </c>
      <c r="AR40" s="30" t="str">
        <f t="shared" si="19"/>
        <v>C</v>
      </c>
      <c r="AS40" s="30" t="str">
        <f t="shared" si="19"/>
        <v>C</v>
      </c>
      <c r="AT40" s="30" t="str">
        <f t="shared" si="19"/>
        <v/>
      </c>
      <c r="AU40" s="30" t="str">
        <f t="shared" si="19"/>
        <v/>
      </c>
      <c r="AV40" s="30" t="str">
        <f t="shared" si="19"/>
        <v/>
      </c>
      <c r="AW40" s="30" t="str">
        <f t="shared" si="19"/>
        <v/>
      </c>
    </row>
    <row r="41" spans="1:54">
      <c r="A41" s="25" t="str">
        <f t="shared" si="20"/>
        <v>ZCP</v>
      </c>
      <c r="B41" s="31"/>
      <c r="C41" s="81" t="s">
        <v>30</v>
      </c>
      <c r="D41" s="32" t="s">
        <v>37</v>
      </c>
      <c r="E41" s="33">
        <v>43137</v>
      </c>
      <c r="F41" s="34">
        <v>43137</v>
      </c>
      <c r="G41" s="110" t="str">
        <f>IF(D41='Paramètre DIVERS'!$B$16,'Paramètre DIVERS'!$A$16,IF(D41='Paramètre DIVERS'!$B$17,'Paramètre DIVERS'!$A$17,IF(D41='Paramètre DIVERS'!$B$18,'Paramètre DIVERS'!$A$18,IF(D41='Paramètre DIVERS'!$B$19,'Paramètre DIVERS'!$A$19,IF(D41='Paramètre DIVERS'!$B$21,'Paramètre DIVERS'!$A$21,IF(D41='Paramètre DIVERS'!$B$22,'Paramètre DIVERS'!$A$22,""))))))&amp;IF(D41='Paramètre DIVERS'!$B$24,'Paramètre DIVERS'!$A$24,IF(D41='Paramètre DIVERS'!$B$25,'Paramètre DIVERS'!$A$25,IF(D41='Paramètre DIVERS'!$B$26,'Paramètre DIVERS'!$A$26,IF(D41='Paramètre DIVERS'!$B$27,'Paramètre DIVERS'!$A$27,IF(D41='Paramètre DIVERS'!$B$28,'Paramètre DIVERS'!$A$28,IF(D41='Paramètre DIVERS'!$B$29,'Paramètre DIVERS'!$A$29,IF(D41='Paramètre DIVERS'!$B$30,'Paramètre DIVERS'!$A$30,"")))))))&amp;IF(D41='Paramètre DIVERS'!$B$32,'Paramètre DIVERS'!$A$32,IF(D41='Paramètre DIVERS'!$B$36,'Paramètre DIVERS'!$A$36,IF(D41='Paramètre DIVERS'!$B$37,'Paramètre DIVERS'!$A$37,IF(D41='Paramètre DIVERS'!$B$38,'Paramètre DIVERS'!$A$38,IF(D41='Paramètre DIVERS'!$B$39,'Paramètre DIVERS'!$A$39,IF(D41='Paramètre DIVERS'!$B$43,'Paramètre DIVERS'!$A$43,IF(D41='Paramètre DIVERS'!$B$44,'Paramètre DIVERS'!$A$44,"")))))))&amp;IF(D41='Paramètre DIVERS'!$B$45,'Paramètre DIVERS'!$A$45,IF(D41='Paramètre DIVERS'!$B$46,'Paramètre DIVERS'!$A$46,IF(D41='Paramètre DIVERS'!$B$47,'Paramètre DIVERS'!$A$47,IF(D41='Paramètre DIVERS'!$B$23,'Paramètre DIVERS'!$A$23,""))))</f>
        <v>ZCP</v>
      </c>
      <c r="H41" s="98">
        <f t="shared" si="21"/>
        <v>1</v>
      </c>
      <c r="I41" s="30" t="str">
        <f t="shared" si="16"/>
        <v>C</v>
      </c>
      <c r="J41" s="30" t="str">
        <f t="shared" si="16"/>
        <v>C</v>
      </c>
      <c r="K41" s="30" t="str">
        <f t="shared" si="16"/>
        <v/>
      </c>
      <c r="L41" s="30" t="str">
        <f t="shared" si="16"/>
        <v/>
      </c>
      <c r="M41" s="30" t="str">
        <f t="shared" si="16"/>
        <v/>
      </c>
      <c r="N41" s="30" t="str">
        <f t="shared" si="16"/>
        <v/>
      </c>
      <c r="O41" s="30" t="str">
        <f t="shared" si="16"/>
        <v/>
      </c>
      <c r="P41" s="30" t="str">
        <f t="shared" si="16"/>
        <v>C</v>
      </c>
      <c r="Q41" s="30" t="str">
        <f t="shared" si="16"/>
        <v>C</v>
      </c>
      <c r="R41" s="30" t="str">
        <f t="shared" si="16"/>
        <v/>
      </c>
      <c r="S41" s="30" t="str">
        <f t="shared" si="17"/>
        <v>ZCP</v>
      </c>
      <c r="T41" s="30" t="str">
        <f t="shared" si="17"/>
        <v/>
      </c>
      <c r="U41" s="30" t="str">
        <f t="shared" si="17"/>
        <v/>
      </c>
      <c r="V41" s="30" t="str">
        <f t="shared" si="17"/>
        <v/>
      </c>
      <c r="W41" s="30" t="str">
        <f t="shared" si="17"/>
        <v>C</v>
      </c>
      <c r="X41" s="30" t="str">
        <f t="shared" si="17"/>
        <v>C</v>
      </c>
      <c r="Y41" s="30" t="str">
        <f t="shared" si="17"/>
        <v/>
      </c>
      <c r="Z41" s="30" t="str">
        <f t="shared" si="17"/>
        <v/>
      </c>
      <c r="AA41" s="30" t="str">
        <f t="shared" si="17"/>
        <v/>
      </c>
      <c r="AB41" s="30" t="str">
        <f t="shared" si="17"/>
        <v/>
      </c>
      <c r="AC41" s="30" t="str">
        <f t="shared" si="18"/>
        <v/>
      </c>
      <c r="AD41" s="30" t="str">
        <f t="shared" si="18"/>
        <v>C</v>
      </c>
      <c r="AE41" s="30" t="str">
        <f t="shared" si="18"/>
        <v>C</v>
      </c>
      <c r="AF41" s="30" t="str">
        <f t="shared" si="18"/>
        <v/>
      </c>
      <c r="AG41" s="30" t="str">
        <f t="shared" si="18"/>
        <v/>
      </c>
      <c r="AH41" s="30" t="str">
        <f t="shared" si="18"/>
        <v/>
      </c>
      <c r="AI41" s="30" t="str">
        <f t="shared" si="18"/>
        <v/>
      </c>
      <c r="AJ41" s="30" t="str">
        <f t="shared" si="18"/>
        <v/>
      </c>
      <c r="AK41" s="30" t="str">
        <f t="shared" si="18"/>
        <v>C</v>
      </c>
      <c r="AL41" s="30" t="str">
        <f t="shared" si="18"/>
        <v>C</v>
      </c>
      <c r="AM41" s="30" t="str">
        <f t="shared" si="19"/>
        <v/>
      </c>
      <c r="AN41" s="30" t="str">
        <f t="shared" si="19"/>
        <v/>
      </c>
      <c r="AO41" s="30" t="str">
        <f t="shared" si="19"/>
        <v/>
      </c>
      <c r="AP41" s="30" t="str">
        <f t="shared" si="19"/>
        <v/>
      </c>
      <c r="AQ41" s="30" t="str">
        <f t="shared" si="19"/>
        <v/>
      </c>
      <c r="AR41" s="30" t="str">
        <f t="shared" si="19"/>
        <v>C</v>
      </c>
      <c r="AS41" s="30" t="str">
        <f t="shared" si="19"/>
        <v>C</v>
      </c>
      <c r="AT41" s="30" t="str">
        <f t="shared" si="19"/>
        <v/>
      </c>
      <c r="AU41" s="30" t="str">
        <f t="shared" si="19"/>
        <v/>
      </c>
      <c r="AV41" s="30" t="str">
        <f t="shared" si="19"/>
        <v/>
      </c>
      <c r="AW41" s="30" t="str">
        <f t="shared" si="19"/>
        <v/>
      </c>
    </row>
    <row r="42" spans="1:54">
      <c r="A42" s="25" t="str">
        <f t="shared" si="20"/>
        <v>ZCP</v>
      </c>
      <c r="B42" s="31"/>
      <c r="C42" s="81" t="s">
        <v>30</v>
      </c>
      <c r="D42" s="32" t="s">
        <v>37</v>
      </c>
      <c r="E42" s="33">
        <v>43017</v>
      </c>
      <c r="F42" s="34">
        <v>43020</v>
      </c>
      <c r="G42" s="110" t="str">
        <f>IF(D42='Paramètre DIVERS'!$B$16,'Paramètre DIVERS'!$A$16,IF(D42='Paramètre DIVERS'!$B$17,'Paramètre DIVERS'!$A$17,IF(D42='Paramètre DIVERS'!$B$18,'Paramètre DIVERS'!$A$18,IF(D42='Paramètre DIVERS'!$B$19,'Paramètre DIVERS'!$A$19,IF(D42='Paramètre DIVERS'!$B$21,'Paramètre DIVERS'!$A$21,IF(D42='Paramètre DIVERS'!$B$22,'Paramètre DIVERS'!$A$22,""))))))&amp;IF(D42='Paramètre DIVERS'!$B$24,'Paramètre DIVERS'!$A$24,IF(D42='Paramètre DIVERS'!$B$25,'Paramètre DIVERS'!$A$25,IF(D42='Paramètre DIVERS'!$B$26,'Paramètre DIVERS'!$A$26,IF(D42='Paramètre DIVERS'!$B$27,'Paramètre DIVERS'!$A$27,IF(D42='Paramètre DIVERS'!$B$28,'Paramètre DIVERS'!$A$28,IF(D42='Paramètre DIVERS'!$B$29,'Paramètre DIVERS'!$A$29,IF(D42='Paramètre DIVERS'!$B$30,'Paramètre DIVERS'!$A$30,"")))))))&amp;IF(D42='Paramètre DIVERS'!$B$32,'Paramètre DIVERS'!$A$32,IF(D42='Paramètre DIVERS'!$B$36,'Paramètre DIVERS'!$A$36,IF(D42='Paramètre DIVERS'!$B$37,'Paramètre DIVERS'!$A$37,IF(D42='Paramètre DIVERS'!$B$38,'Paramètre DIVERS'!$A$38,IF(D42='Paramètre DIVERS'!$B$39,'Paramètre DIVERS'!$A$39,IF(D42='Paramètre DIVERS'!$B$43,'Paramètre DIVERS'!$A$43,IF(D42='Paramètre DIVERS'!$B$44,'Paramètre DIVERS'!$A$44,"")))))))&amp;IF(D42='Paramètre DIVERS'!$B$45,'Paramètre DIVERS'!$A$45,IF(D42='Paramètre DIVERS'!$B$46,'Paramètre DIVERS'!$A$46,IF(D42='Paramètre DIVERS'!$B$47,'Paramètre DIVERS'!$A$47,IF(D42='Paramètre DIVERS'!$B$23,'Paramètre DIVERS'!$A$23,""))))</f>
        <v>ZCP</v>
      </c>
      <c r="H42" s="98">
        <f t="shared" si="21"/>
        <v>4</v>
      </c>
      <c r="I42" s="30" t="str">
        <f t="shared" si="16"/>
        <v>C</v>
      </c>
      <c r="J42" s="30" t="str">
        <f t="shared" si="16"/>
        <v>C</v>
      </c>
      <c r="K42" s="30" t="str">
        <f t="shared" si="16"/>
        <v/>
      </c>
      <c r="L42" s="30" t="str">
        <f t="shared" si="16"/>
        <v/>
      </c>
      <c r="M42" s="30" t="str">
        <f t="shared" si="16"/>
        <v/>
      </c>
      <c r="N42" s="30" t="str">
        <f t="shared" si="16"/>
        <v/>
      </c>
      <c r="O42" s="30" t="str">
        <f t="shared" si="16"/>
        <v/>
      </c>
      <c r="P42" s="30" t="str">
        <f t="shared" si="16"/>
        <v>C</v>
      </c>
      <c r="Q42" s="30" t="str">
        <f t="shared" si="16"/>
        <v>C</v>
      </c>
      <c r="R42" s="30" t="str">
        <f t="shared" si="16"/>
        <v/>
      </c>
      <c r="S42" s="30" t="str">
        <f t="shared" si="17"/>
        <v/>
      </c>
      <c r="T42" s="30" t="str">
        <f t="shared" si="17"/>
        <v/>
      </c>
      <c r="U42" s="30" t="str">
        <f t="shared" si="17"/>
        <v/>
      </c>
      <c r="V42" s="30" t="str">
        <f t="shared" si="17"/>
        <v/>
      </c>
      <c r="W42" s="30" t="str">
        <f t="shared" si="17"/>
        <v>C</v>
      </c>
      <c r="X42" s="30" t="str">
        <f t="shared" si="17"/>
        <v>C</v>
      </c>
      <c r="Y42" s="30" t="str">
        <f t="shared" si="17"/>
        <v/>
      </c>
      <c r="Z42" s="30" t="str">
        <f t="shared" si="17"/>
        <v/>
      </c>
      <c r="AA42" s="30" t="str">
        <f t="shared" si="17"/>
        <v/>
      </c>
      <c r="AB42" s="30" t="str">
        <f t="shared" si="17"/>
        <v/>
      </c>
      <c r="AC42" s="30" t="str">
        <f t="shared" si="18"/>
        <v/>
      </c>
      <c r="AD42" s="30" t="str">
        <f t="shared" si="18"/>
        <v>C</v>
      </c>
      <c r="AE42" s="30" t="str">
        <f t="shared" si="18"/>
        <v>C</v>
      </c>
      <c r="AF42" s="30" t="str">
        <f t="shared" si="18"/>
        <v/>
      </c>
      <c r="AG42" s="30" t="str">
        <f t="shared" si="18"/>
        <v/>
      </c>
      <c r="AH42" s="30" t="str">
        <f t="shared" si="18"/>
        <v/>
      </c>
      <c r="AI42" s="30" t="str">
        <f t="shared" si="18"/>
        <v/>
      </c>
      <c r="AJ42" s="30" t="str">
        <f t="shared" si="18"/>
        <v/>
      </c>
      <c r="AK42" s="30" t="str">
        <f t="shared" si="18"/>
        <v>C</v>
      </c>
      <c r="AL42" s="30" t="str">
        <f t="shared" si="18"/>
        <v>C</v>
      </c>
      <c r="AM42" s="30" t="str">
        <f t="shared" si="19"/>
        <v/>
      </c>
      <c r="AN42" s="30" t="str">
        <f t="shared" si="19"/>
        <v/>
      </c>
      <c r="AO42" s="30" t="str">
        <f t="shared" si="19"/>
        <v/>
      </c>
      <c r="AP42" s="30" t="str">
        <f t="shared" si="19"/>
        <v/>
      </c>
      <c r="AQ42" s="30" t="str">
        <f t="shared" si="19"/>
        <v/>
      </c>
      <c r="AR42" s="30" t="str">
        <f t="shared" si="19"/>
        <v>C</v>
      </c>
      <c r="AS42" s="30" t="str">
        <f t="shared" si="19"/>
        <v>C</v>
      </c>
      <c r="AT42" s="30" t="str">
        <f t="shared" si="19"/>
        <v/>
      </c>
      <c r="AU42" s="30" t="str">
        <f t="shared" si="19"/>
        <v/>
      </c>
      <c r="AV42" s="30" t="str">
        <f t="shared" si="19"/>
        <v/>
      </c>
      <c r="AW42" s="30" t="str">
        <f t="shared" si="19"/>
        <v/>
      </c>
    </row>
    <row r="43" spans="1:54">
      <c r="A43" s="25" t="str">
        <f t="shared" si="20"/>
        <v>ZCP</v>
      </c>
      <c r="B43" s="31"/>
      <c r="C43" s="81" t="s">
        <v>30</v>
      </c>
      <c r="D43" s="32" t="s">
        <v>37</v>
      </c>
      <c r="E43" s="33">
        <v>42975</v>
      </c>
      <c r="F43" s="34">
        <v>42986</v>
      </c>
      <c r="G43" s="110" t="str">
        <f>IF(D43='Paramètre DIVERS'!$B$16,'Paramètre DIVERS'!$A$16,IF(D43='Paramètre DIVERS'!$B$17,'Paramètre DIVERS'!$A$17,IF(D43='Paramètre DIVERS'!$B$18,'Paramètre DIVERS'!$A$18,IF(D43='Paramètre DIVERS'!$B$19,'Paramètre DIVERS'!$A$19,IF(D43='Paramètre DIVERS'!$B$21,'Paramètre DIVERS'!$A$21,IF(D43='Paramètre DIVERS'!$B$22,'Paramètre DIVERS'!$A$22,""))))))&amp;IF(D43='Paramètre DIVERS'!$B$24,'Paramètre DIVERS'!$A$24,IF(D43='Paramètre DIVERS'!$B$25,'Paramètre DIVERS'!$A$25,IF(D43='Paramètre DIVERS'!$B$26,'Paramètre DIVERS'!$A$26,IF(D43='Paramètre DIVERS'!$B$27,'Paramètre DIVERS'!$A$27,IF(D43='Paramètre DIVERS'!$B$28,'Paramètre DIVERS'!$A$28,IF(D43='Paramètre DIVERS'!$B$29,'Paramètre DIVERS'!$A$29,IF(D43='Paramètre DIVERS'!$B$30,'Paramètre DIVERS'!$A$30,"")))))))&amp;IF(D43='Paramètre DIVERS'!$B$32,'Paramètre DIVERS'!$A$32,IF(D43='Paramètre DIVERS'!$B$36,'Paramètre DIVERS'!$A$36,IF(D43='Paramètre DIVERS'!$B$37,'Paramètre DIVERS'!$A$37,IF(D43='Paramètre DIVERS'!$B$38,'Paramètre DIVERS'!$A$38,IF(D43='Paramètre DIVERS'!$B$39,'Paramètre DIVERS'!$A$39,IF(D43='Paramètre DIVERS'!$B$43,'Paramètre DIVERS'!$A$43,IF(D43='Paramètre DIVERS'!$B$44,'Paramètre DIVERS'!$A$44,"")))))))&amp;IF(D43='Paramètre DIVERS'!$B$45,'Paramètre DIVERS'!$A$45,IF(D43='Paramètre DIVERS'!$B$46,'Paramètre DIVERS'!$A$46,IF(D43='Paramètre DIVERS'!$B$47,'Paramètre DIVERS'!$A$47,IF(D43='Paramètre DIVERS'!$B$23,'Paramètre DIVERS'!$A$23,""))))</f>
        <v>ZCP</v>
      </c>
      <c r="H43" s="98">
        <f t="shared" si="21"/>
        <v>10</v>
      </c>
      <c r="I43" s="30" t="str">
        <f t="shared" si="16"/>
        <v>C</v>
      </c>
      <c r="J43" s="30" t="str">
        <f t="shared" si="16"/>
        <v>C</v>
      </c>
      <c r="K43" s="30" t="str">
        <f t="shared" si="16"/>
        <v/>
      </c>
      <c r="L43" s="30" t="str">
        <f t="shared" si="16"/>
        <v/>
      </c>
      <c r="M43" s="30" t="str">
        <f t="shared" si="16"/>
        <v/>
      </c>
      <c r="N43" s="30" t="str">
        <f t="shared" si="16"/>
        <v/>
      </c>
      <c r="O43" s="30" t="str">
        <f t="shared" si="16"/>
        <v/>
      </c>
      <c r="P43" s="30" t="str">
        <f t="shared" si="16"/>
        <v>C</v>
      </c>
      <c r="Q43" s="30" t="str">
        <f t="shared" si="16"/>
        <v>C</v>
      </c>
      <c r="R43" s="30" t="str">
        <f t="shared" si="16"/>
        <v/>
      </c>
      <c r="S43" s="30" t="str">
        <f t="shared" si="17"/>
        <v/>
      </c>
      <c r="T43" s="30" t="str">
        <f t="shared" si="17"/>
        <v/>
      </c>
      <c r="U43" s="30" t="str">
        <f t="shared" si="17"/>
        <v/>
      </c>
      <c r="V43" s="30" t="str">
        <f t="shared" si="17"/>
        <v/>
      </c>
      <c r="W43" s="30" t="str">
        <f t="shared" si="17"/>
        <v>C</v>
      </c>
      <c r="X43" s="30" t="str">
        <f t="shared" si="17"/>
        <v>C</v>
      </c>
      <c r="Y43" s="30" t="str">
        <f t="shared" si="17"/>
        <v/>
      </c>
      <c r="Z43" s="30" t="str">
        <f t="shared" si="17"/>
        <v/>
      </c>
      <c r="AA43" s="30" t="str">
        <f t="shared" si="17"/>
        <v/>
      </c>
      <c r="AB43" s="30" t="str">
        <f t="shared" si="17"/>
        <v/>
      </c>
      <c r="AC43" s="30" t="str">
        <f t="shared" si="18"/>
        <v/>
      </c>
      <c r="AD43" s="30" t="str">
        <f t="shared" si="18"/>
        <v>C</v>
      </c>
      <c r="AE43" s="30" t="str">
        <f t="shared" si="18"/>
        <v>C</v>
      </c>
      <c r="AF43" s="30" t="str">
        <f t="shared" si="18"/>
        <v/>
      </c>
      <c r="AG43" s="30" t="str">
        <f t="shared" si="18"/>
        <v/>
      </c>
      <c r="AH43" s="30" t="str">
        <f t="shared" si="18"/>
        <v/>
      </c>
      <c r="AI43" s="30" t="str">
        <f t="shared" si="18"/>
        <v/>
      </c>
      <c r="AJ43" s="30" t="str">
        <f t="shared" si="18"/>
        <v/>
      </c>
      <c r="AK43" s="30" t="str">
        <f t="shared" si="18"/>
        <v>C</v>
      </c>
      <c r="AL43" s="30" t="str">
        <f t="shared" si="18"/>
        <v>C</v>
      </c>
      <c r="AM43" s="30" t="str">
        <f t="shared" si="19"/>
        <v/>
      </c>
      <c r="AN43" s="30" t="str">
        <f t="shared" si="19"/>
        <v/>
      </c>
      <c r="AO43" s="30" t="str">
        <f t="shared" si="19"/>
        <v/>
      </c>
      <c r="AP43" s="30" t="str">
        <f t="shared" si="19"/>
        <v/>
      </c>
      <c r="AQ43" s="30" t="str">
        <f t="shared" si="19"/>
        <v/>
      </c>
      <c r="AR43" s="30" t="str">
        <f t="shared" si="19"/>
        <v>C</v>
      </c>
      <c r="AS43" s="30" t="str">
        <f t="shared" si="19"/>
        <v>C</v>
      </c>
      <c r="AT43" s="30" t="str">
        <f t="shared" si="19"/>
        <v/>
      </c>
      <c r="AU43" s="30" t="str">
        <f t="shared" si="19"/>
        <v/>
      </c>
      <c r="AV43" s="30" t="str">
        <f t="shared" si="19"/>
        <v/>
      </c>
      <c r="AW43" s="30" t="str">
        <f t="shared" si="19"/>
        <v/>
      </c>
    </row>
    <row r="44" spans="1:54">
      <c r="A44" s="25" t="str">
        <f t="shared" si="20"/>
        <v>ZCP</v>
      </c>
      <c r="B44" s="31"/>
      <c r="C44" s="81" t="s">
        <v>30</v>
      </c>
      <c r="D44" s="32" t="s">
        <v>37</v>
      </c>
      <c r="E44" s="33">
        <v>42940</v>
      </c>
      <c r="F44" s="34">
        <v>42958</v>
      </c>
      <c r="G44" s="110" t="str">
        <f>IF(D44='Paramètre DIVERS'!$B$16,'Paramètre DIVERS'!$A$16,IF(D44='Paramètre DIVERS'!$B$17,'Paramètre DIVERS'!$A$17,IF(D44='Paramètre DIVERS'!$B$18,'Paramètre DIVERS'!$A$18,IF(D44='Paramètre DIVERS'!$B$19,'Paramètre DIVERS'!$A$19,IF(D44='Paramètre DIVERS'!$B$21,'Paramètre DIVERS'!$A$21,IF(D44='Paramètre DIVERS'!$B$22,'Paramètre DIVERS'!$A$22,""))))))&amp;IF(D44='Paramètre DIVERS'!$B$24,'Paramètre DIVERS'!$A$24,IF(D44='Paramètre DIVERS'!$B$25,'Paramètre DIVERS'!$A$25,IF(D44='Paramètre DIVERS'!$B$26,'Paramètre DIVERS'!$A$26,IF(D44='Paramètre DIVERS'!$B$27,'Paramètre DIVERS'!$A$27,IF(D44='Paramètre DIVERS'!$B$28,'Paramètre DIVERS'!$A$28,IF(D44='Paramètre DIVERS'!$B$29,'Paramètre DIVERS'!$A$29,IF(D44='Paramètre DIVERS'!$B$30,'Paramètre DIVERS'!$A$30,"")))))))&amp;IF(D44='Paramètre DIVERS'!$B$32,'Paramètre DIVERS'!$A$32,IF(D44='Paramètre DIVERS'!$B$36,'Paramètre DIVERS'!$A$36,IF(D44='Paramètre DIVERS'!$B$37,'Paramètre DIVERS'!$A$37,IF(D44='Paramètre DIVERS'!$B$38,'Paramètre DIVERS'!$A$38,IF(D44='Paramètre DIVERS'!$B$39,'Paramètre DIVERS'!$A$39,IF(D44='Paramètre DIVERS'!$B$43,'Paramètre DIVERS'!$A$43,IF(D44='Paramètre DIVERS'!$B$44,'Paramètre DIVERS'!$A$44,"")))))))&amp;IF(D44='Paramètre DIVERS'!$B$45,'Paramètre DIVERS'!$A$45,IF(D44='Paramètre DIVERS'!$B$46,'Paramètre DIVERS'!$A$46,IF(D44='Paramètre DIVERS'!$B$47,'Paramètre DIVERS'!$A$47,IF(D44='Paramètre DIVERS'!$B$23,'Paramètre DIVERS'!$A$23,""))))</f>
        <v>ZCP</v>
      </c>
      <c r="H44" s="98">
        <f t="shared" si="21"/>
        <v>15</v>
      </c>
      <c r="I44" s="30" t="str">
        <f t="shared" si="16"/>
        <v>C</v>
      </c>
      <c r="J44" s="30" t="str">
        <f t="shared" si="16"/>
        <v>C</v>
      </c>
      <c r="K44" s="30" t="str">
        <f t="shared" si="16"/>
        <v/>
      </c>
      <c r="L44" s="30" t="str">
        <f t="shared" si="16"/>
        <v/>
      </c>
      <c r="M44" s="30" t="str">
        <f t="shared" si="16"/>
        <v/>
      </c>
      <c r="N44" s="30" t="str">
        <f t="shared" si="16"/>
        <v/>
      </c>
      <c r="O44" s="30" t="str">
        <f t="shared" si="16"/>
        <v/>
      </c>
      <c r="P44" s="30" t="str">
        <f t="shared" si="16"/>
        <v>C</v>
      </c>
      <c r="Q44" s="30" t="str">
        <f t="shared" si="16"/>
        <v>C</v>
      </c>
      <c r="R44" s="30" t="str">
        <f t="shared" si="16"/>
        <v/>
      </c>
      <c r="S44" s="30" t="str">
        <f t="shared" si="17"/>
        <v/>
      </c>
      <c r="T44" s="30" t="str">
        <f t="shared" si="17"/>
        <v/>
      </c>
      <c r="U44" s="30" t="str">
        <f t="shared" si="17"/>
        <v/>
      </c>
      <c r="V44" s="30" t="str">
        <f t="shared" si="17"/>
        <v/>
      </c>
      <c r="W44" s="30" t="str">
        <f t="shared" si="17"/>
        <v>C</v>
      </c>
      <c r="X44" s="30" t="str">
        <f t="shared" si="17"/>
        <v>C</v>
      </c>
      <c r="Y44" s="30" t="str">
        <f t="shared" si="17"/>
        <v/>
      </c>
      <c r="Z44" s="30" t="str">
        <f t="shared" si="17"/>
        <v/>
      </c>
      <c r="AA44" s="30" t="str">
        <f t="shared" si="17"/>
        <v/>
      </c>
      <c r="AB44" s="30" t="str">
        <f t="shared" si="17"/>
        <v/>
      </c>
      <c r="AC44" s="30" t="str">
        <f t="shared" si="18"/>
        <v/>
      </c>
      <c r="AD44" s="30" t="str">
        <f t="shared" si="18"/>
        <v>C</v>
      </c>
      <c r="AE44" s="30" t="str">
        <f t="shared" si="18"/>
        <v>C</v>
      </c>
      <c r="AF44" s="30" t="str">
        <f t="shared" si="18"/>
        <v/>
      </c>
      <c r="AG44" s="30" t="str">
        <f t="shared" si="18"/>
        <v/>
      </c>
      <c r="AH44" s="30" t="str">
        <f t="shared" si="18"/>
        <v/>
      </c>
      <c r="AI44" s="30" t="str">
        <f t="shared" si="18"/>
        <v/>
      </c>
      <c r="AJ44" s="30" t="str">
        <f t="shared" si="18"/>
        <v/>
      </c>
      <c r="AK44" s="30" t="str">
        <f t="shared" si="18"/>
        <v>C</v>
      </c>
      <c r="AL44" s="30" t="str">
        <f t="shared" si="18"/>
        <v>C</v>
      </c>
      <c r="AM44" s="30" t="str">
        <f t="shared" si="19"/>
        <v/>
      </c>
      <c r="AN44" s="30" t="str">
        <f t="shared" si="19"/>
        <v/>
      </c>
      <c r="AO44" s="30" t="str">
        <f t="shared" si="19"/>
        <v/>
      </c>
      <c r="AP44" s="30" t="str">
        <f t="shared" si="19"/>
        <v/>
      </c>
      <c r="AQ44" s="30" t="str">
        <f t="shared" si="19"/>
        <v/>
      </c>
      <c r="AR44" s="30" t="str">
        <f t="shared" si="19"/>
        <v>C</v>
      </c>
      <c r="AS44" s="30" t="str">
        <f t="shared" si="19"/>
        <v>C</v>
      </c>
      <c r="AT44" s="30" t="str">
        <f t="shared" si="19"/>
        <v/>
      </c>
      <c r="AU44" s="30" t="str">
        <f t="shared" si="19"/>
        <v/>
      </c>
      <c r="AV44" s="30" t="str">
        <f t="shared" si="19"/>
        <v/>
      </c>
      <c r="AW44" s="30" t="str">
        <f t="shared" si="19"/>
        <v/>
      </c>
    </row>
    <row r="45" spans="1:54">
      <c r="A45" s="25" t="str">
        <f t="shared" si="20"/>
        <v>ZCP</v>
      </c>
      <c r="B45" s="31"/>
      <c r="C45" s="81" t="s">
        <v>30</v>
      </c>
      <c r="D45" s="32" t="s">
        <v>37</v>
      </c>
      <c r="E45" s="33">
        <v>43095</v>
      </c>
      <c r="F45" s="34">
        <v>43102</v>
      </c>
      <c r="G45" s="110" t="str">
        <f>IF(D45='Paramètre DIVERS'!$B$16,'Paramètre DIVERS'!$A$16,IF(D45='Paramètre DIVERS'!$B$17,'Paramètre DIVERS'!$A$17,IF(D45='Paramètre DIVERS'!$B$18,'Paramètre DIVERS'!$A$18,IF(D45='Paramètre DIVERS'!$B$19,'Paramètre DIVERS'!$A$19,IF(D45='Paramètre DIVERS'!$B$21,'Paramètre DIVERS'!$A$21,IF(D45='Paramètre DIVERS'!$B$22,'Paramètre DIVERS'!$A$22,""))))))&amp;IF(D45='Paramètre DIVERS'!$B$24,'Paramètre DIVERS'!$A$24,IF(D45='Paramètre DIVERS'!$B$25,'Paramètre DIVERS'!$A$25,IF(D45='Paramètre DIVERS'!$B$26,'Paramètre DIVERS'!$A$26,IF(D45='Paramètre DIVERS'!$B$27,'Paramètre DIVERS'!$A$27,IF(D45='Paramètre DIVERS'!$B$28,'Paramètre DIVERS'!$A$28,IF(D45='Paramètre DIVERS'!$B$29,'Paramètre DIVERS'!$A$29,IF(D45='Paramètre DIVERS'!$B$30,'Paramètre DIVERS'!$A$30,"")))))))&amp;IF(D45='Paramètre DIVERS'!$B$32,'Paramètre DIVERS'!$A$32,IF(D45='Paramètre DIVERS'!$B$36,'Paramètre DIVERS'!$A$36,IF(D45='Paramètre DIVERS'!$B$37,'Paramètre DIVERS'!$A$37,IF(D45='Paramètre DIVERS'!$B$38,'Paramètre DIVERS'!$A$38,IF(D45='Paramètre DIVERS'!$B$39,'Paramètre DIVERS'!$A$39,IF(D45='Paramètre DIVERS'!$B$43,'Paramètre DIVERS'!$A$43,IF(D45='Paramètre DIVERS'!$B$44,'Paramètre DIVERS'!$A$44,"")))))))&amp;IF(D45='Paramètre DIVERS'!$B$45,'Paramètre DIVERS'!$A$45,IF(D45='Paramètre DIVERS'!$B$46,'Paramètre DIVERS'!$A$46,IF(D45='Paramètre DIVERS'!$B$47,'Paramètre DIVERS'!$A$47,IF(D45='Paramètre DIVERS'!$B$23,'Paramètre DIVERS'!$A$23,""))))</f>
        <v>ZCP</v>
      </c>
      <c r="H45" s="98">
        <f t="shared" si="21"/>
        <v>5</v>
      </c>
      <c r="I45" s="30" t="str">
        <f t="shared" si="16"/>
        <v>C</v>
      </c>
      <c r="J45" s="30" t="str">
        <f t="shared" si="16"/>
        <v>C</v>
      </c>
      <c r="K45" s="30" t="str">
        <f t="shared" si="16"/>
        <v/>
      </c>
      <c r="L45" s="30" t="str">
        <f t="shared" si="16"/>
        <v/>
      </c>
      <c r="M45" s="30" t="str">
        <f t="shared" si="16"/>
        <v/>
      </c>
      <c r="N45" s="30" t="str">
        <f t="shared" si="16"/>
        <v/>
      </c>
      <c r="O45" s="30" t="str">
        <f t="shared" si="16"/>
        <v/>
      </c>
      <c r="P45" s="30" t="str">
        <f t="shared" si="16"/>
        <v>C</v>
      </c>
      <c r="Q45" s="30" t="str">
        <f t="shared" si="16"/>
        <v>C</v>
      </c>
      <c r="R45" s="30" t="str">
        <f t="shared" si="16"/>
        <v/>
      </c>
      <c r="S45" s="30" t="str">
        <f t="shared" si="17"/>
        <v/>
      </c>
      <c r="T45" s="30" t="str">
        <f t="shared" si="17"/>
        <v/>
      </c>
      <c r="U45" s="30" t="str">
        <f t="shared" si="17"/>
        <v/>
      </c>
      <c r="V45" s="30" t="str">
        <f t="shared" si="17"/>
        <v/>
      </c>
      <c r="W45" s="30" t="str">
        <f t="shared" si="17"/>
        <v>C</v>
      </c>
      <c r="X45" s="30" t="str">
        <f t="shared" si="17"/>
        <v>C</v>
      </c>
      <c r="Y45" s="30" t="str">
        <f t="shared" si="17"/>
        <v/>
      </c>
      <c r="Z45" s="30" t="str">
        <f t="shared" si="17"/>
        <v/>
      </c>
      <c r="AA45" s="30" t="str">
        <f t="shared" si="17"/>
        <v/>
      </c>
      <c r="AB45" s="30" t="str">
        <f t="shared" si="17"/>
        <v/>
      </c>
      <c r="AC45" s="30" t="str">
        <f t="shared" si="18"/>
        <v/>
      </c>
      <c r="AD45" s="30" t="str">
        <f t="shared" si="18"/>
        <v>C</v>
      </c>
      <c r="AE45" s="30" t="str">
        <f t="shared" si="18"/>
        <v>C</v>
      </c>
      <c r="AF45" s="30" t="str">
        <f t="shared" si="18"/>
        <v/>
      </c>
      <c r="AG45" s="30" t="str">
        <f t="shared" si="18"/>
        <v/>
      </c>
      <c r="AH45" s="30" t="str">
        <f t="shared" si="18"/>
        <v/>
      </c>
      <c r="AI45" s="30" t="str">
        <f t="shared" si="18"/>
        <v/>
      </c>
      <c r="AJ45" s="30" t="str">
        <f t="shared" si="18"/>
        <v/>
      </c>
      <c r="AK45" s="30" t="str">
        <f t="shared" si="18"/>
        <v>C</v>
      </c>
      <c r="AL45" s="30" t="str">
        <f t="shared" si="18"/>
        <v>C</v>
      </c>
      <c r="AM45" s="30" t="str">
        <f t="shared" si="19"/>
        <v/>
      </c>
      <c r="AN45" s="30" t="str">
        <f t="shared" si="19"/>
        <v/>
      </c>
      <c r="AO45" s="30" t="str">
        <f t="shared" si="19"/>
        <v/>
      </c>
      <c r="AP45" s="30" t="str">
        <f t="shared" si="19"/>
        <v/>
      </c>
      <c r="AQ45" s="30" t="str">
        <f t="shared" si="19"/>
        <v/>
      </c>
      <c r="AR45" s="30" t="str">
        <f t="shared" si="19"/>
        <v>C</v>
      </c>
      <c r="AS45" s="30" t="str">
        <f t="shared" si="19"/>
        <v>C</v>
      </c>
      <c r="AT45" s="30" t="str">
        <f t="shared" si="19"/>
        <v/>
      </c>
      <c r="AU45" s="30" t="str">
        <f t="shared" si="19"/>
        <v/>
      </c>
      <c r="AV45" s="30" t="str">
        <f t="shared" si="19"/>
        <v/>
      </c>
      <c r="AW45" s="30" t="str">
        <f t="shared" si="19"/>
        <v/>
      </c>
    </row>
    <row r="46" spans="1:54">
      <c r="A46" s="25" t="str">
        <f t="shared" si="20"/>
        <v>ZCP</v>
      </c>
      <c r="B46" s="31"/>
      <c r="C46" s="81" t="s">
        <v>30</v>
      </c>
      <c r="D46" s="32" t="s">
        <v>37</v>
      </c>
      <c r="E46" s="33">
        <v>42968</v>
      </c>
      <c r="F46" s="34">
        <v>42971</v>
      </c>
      <c r="G46" s="110" t="str">
        <f>IF(D46='Paramètre DIVERS'!$B$16,'Paramètre DIVERS'!$A$16,IF(D46='Paramètre DIVERS'!$B$17,'Paramètre DIVERS'!$A$17,IF(D46='Paramètre DIVERS'!$B$18,'Paramètre DIVERS'!$A$18,IF(D46='Paramètre DIVERS'!$B$19,'Paramètre DIVERS'!$A$19,IF(D46='Paramètre DIVERS'!$B$21,'Paramètre DIVERS'!$A$21,IF(D46='Paramètre DIVERS'!$B$22,'Paramètre DIVERS'!$A$22,""))))))&amp;IF(D46='Paramètre DIVERS'!$B$24,'Paramètre DIVERS'!$A$24,IF(D46='Paramètre DIVERS'!$B$25,'Paramètre DIVERS'!$A$25,IF(D46='Paramètre DIVERS'!$B$26,'Paramètre DIVERS'!$A$26,IF(D46='Paramètre DIVERS'!$B$27,'Paramètre DIVERS'!$A$27,IF(D46='Paramètre DIVERS'!$B$28,'Paramètre DIVERS'!$A$28,IF(D46='Paramètre DIVERS'!$B$29,'Paramètre DIVERS'!$A$29,IF(D46='Paramètre DIVERS'!$B$30,'Paramètre DIVERS'!$A$30,"")))))))&amp;IF(D46='Paramètre DIVERS'!$B$32,'Paramètre DIVERS'!$A$32,IF(D46='Paramètre DIVERS'!$B$36,'Paramètre DIVERS'!$A$36,IF(D46='Paramètre DIVERS'!$B$37,'Paramètre DIVERS'!$A$37,IF(D46='Paramètre DIVERS'!$B$38,'Paramètre DIVERS'!$A$38,IF(D46='Paramètre DIVERS'!$B$39,'Paramètre DIVERS'!$A$39,IF(D46='Paramètre DIVERS'!$B$43,'Paramètre DIVERS'!$A$43,IF(D46='Paramètre DIVERS'!$B$44,'Paramètre DIVERS'!$A$44,"")))))))&amp;IF(D46='Paramètre DIVERS'!$B$45,'Paramètre DIVERS'!$A$45,IF(D46='Paramètre DIVERS'!$B$46,'Paramètre DIVERS'!$A$46,IF(D46='Paramètre DIVERS'!$B$47,'Paramètre DIVERS'!$A$47,IF(D46='Paramètre DIVERS'!$B$23,'Paramètre DIVERS'!$A$23,""))))</f>
        <v>ZCP</v>
      </c>
      <c r="H46" s="98">
        <f t="shared" si="21"/>
        <v>4</v>
      </c>
      <c r="I46" s="30" t="str">
        <f t="shared" si="16"/>
        <v>C</v>
      </c>
      <c r="J46" s="30" t="str">
        <f t="shared" si="16"/>
        <v>C</v>
      </c>
      <c r="K46" s="30" t="str">
        <f t="shared" si="16"/>
        <v/>
      </c>
      <c r="L46" s="30" t="str">
        <f t="shared" si="16"/>
        <v/>
      </c>
      <c r="M46" s="30" t="str">
        <f t="shared" si="16"/>
        <v/>
      </c>
      <c r="N46" s="30" t="str">
        <f t="shared" si="16"/>
        <v/>
      </c>
      <c r="O46" s="30" t="str">
        <f t="shared" si="16"/>
        <v/>
      </c>
      <c r="P46" s="30" t="str">
        <f t="shared" si="16"/>
        <v>C</v>
      </c>
      <c r="Q46" s="30" t="str">
        <f t="shared" si="16"/>
        <v>C</v>
      </c>
      <c r="R46" s="30" t="str">
        <f t="shared" si="16"/>
        <v/>
      </c>
      <c r="S46" s="30" t="str">
        <f t="shared" si="17"/>
        <v/>
      </c>
      <c r="T46" s="30" t="str">
        <f t="shared" si="17"/>
        <v/>
      </c>
      <c r="U46" s="30" t="str">
        <f t="shared" si="17"/>
        <v/>
      </c>
      <c r="V46" s="30" t="str">
        <f t="shared" si="17"/>
        <v/>
      </c>
      <c r="W46" s="30" t="str">
        <f t="shared" si="17"/>
        <v>C</v>
      </c>
      <c r="X46" s="30" t="str">
        <f t="shared" si="17"/>
        <v>C</v>
      </c>
      <c r="Y46" s="30" t="str">
        <f t="shared" si="17"/>
        <v/>
      </c>
      <c r="Z46" s="30" t="str">
        <f t="shared" si="17"/>
        <v/>
      </c>
      <c r="AA46" s="30" t="str">
        <f t="shared" si="17"/>
        <v/>
      </c>
      <c r="AB46" s="30" t="str">
        <f t="shared" si="17"/>
        <v/>
      </c>
      <c r="AC46" s="30" t="str">
        <f t="shared" si="18"/>
        <v/>
      </c>
      <c r="AD46" s="30" t="str">
        <f t="shared" si="18"/>
        <v>C</v>
      </c>
      <c r="AE46" s="30" t="str">
        <f t="shared" si="18"/>
        <v>C</v>
      </c>
      <c r="AF46" s="30" t="str">
        <f t="shared" si="18"/>
        <v/>
      </c>
      <c r="AG46" s="30" t="str">
        <f t="shared" si="18"/>
        <v/>
      </c>
      <c r="AH46" s="30" t="str">
        <f t="shared" si="18"/>
        <v/>
      </c>
      <c r="AI46" s="30" t="str">
        <f t="shared" si="18"/>
        <v/>
      </c>
      <c r="AJ46" s="30" t="str">
        <f t="shared" si="18"/>
        <v/>
      </c>
      <c r="AK46" s="30" t="str">
        <f t="shared" si="18"/>
        <v>C</v>
      </c>
      <c r="AL46" s="30" t="str">
        <f t="shared" si="18"/>
        <v>C</v>
      </c>
      <c r="AM46" s="30" t="str">
        <f t="shared" si="19"/>
        <v/>
      </c>
      <c r="AN46" s="30" t="str">
        <f t="shared" si="19"/>
        <v/>
      </c>
      <c r="AO46" s="30" t="str">
        <f t="shared" si="19"/>
        <v/>
      </c>
      <c r="AP46" s="30" t="str">
        <f t="shared" si="19"/>
        <v/>
      </c>
      <c r="AQ46" s="30" t="str">
        <f t="shared" si="19"/>
        <v/>
      </c>
      <c r="AR46" s="30" t="str">
        <f t="shared" si="19"/>
        <v>C</v>
      </c>
      <c r="AS46" s="30" t="str">
        <f t="shared" si="19"/>
        <v>C</v>
      </c>
      <c r="AT46" s="30" t="str">
        <f t="shared" si="19"/>
        <v/>
      </c>
      <c r="AU46" s="30" t="str">
        <f t="shared" si="19"/>
        <v/>
      </c>
      <c r="AV46" s="30" t="str">
        <f t="shared" si="19"/>
        <v/>
      </c>
      <c r="AW46" s="30" t="str">
        <f t="shared" si="19"/>
        <v/>
      </c>
    </row>
    <row r="47" spans="1:54">
      <c r="A47" s="25" t="str">
        <f t="shared" si="20"/>
        <v>ZCP</v>
      </c>
      <c r="B47" s="31"/>
      <c r="C47" s="81" t="s">
        <v>30</v>
      </c>
      <c r="D47" s="32" t="s">
        <v>37</v>
      </c>
      <c r="E47" s="33">
        <v>43095</v>
      </c>
      <c r="F47" s="34">
        <v>43098</v>
      </c>
      <c r="G47" s="110" t="str">
        <f>IF(D47='Paramètre DIVERS'!$B$16,'Paramètre DIVERS'!$A$16,IF(D47='Paramètre DIVERS'!$B$17,'Paramètre DIVERS'!$A$17,IF(D47='Paramètre DIVERS'!$B$18,'Paramètre DIVERS'!$A$18,IF(D47='Paramètre DIVERS'!$B$19,'Paramètre DIVERS'!$A$19,IF(D47='Paramètre DIVERS'!$B$21,'Paramètre DIVERS'!$A$21,IF(D47='Paramètre DIVERS'!$B$22,'Paramètre DIVERS'!$A$22,""))))))&amp;IF(D47='Paramètre DIVERS'!$B$24,'Paramètre DIVERS'!$A$24,IF(D47='Paramètre DIVERS'!$B$25,'Paramètre DIVERS'!$A$25,IF(D47='Paramètre DIVERS'!$B$26,'Paramètre DIVERS'!$A$26,IF(D47='Paramètre DIVERS'!$B$27,'Paramètre DIVERS'!$A$27,IF(D47='Paramètre DIVERS'!$B$28,'Paramètre DIVERS'!$A$28,IF(D47='Paramètre DIVERS'!$B$29,'Paramètre DIVERS'!$A$29,IF(D47='Paramètre DIVERS'!$B$30,'Paramètre DIVERS'!$A$30,"")))))))&amp;IF(D47='Paramètre DIVERS'!$B$32,'Paramètre DIVERS'!$A$32,IF(D47='Paramètre DIVERS'!$B$36,'Paramètre DIVERS'!$A$36,IF(D47='Paramètre DIVERS'!$B$37,'Paramètre DIVERS'!$A$37,IF(D47='Paramètre DIVERS'!$B$38,'Paramètre DIVERS'!$A$38,IF(D47='Paramètre DIVERS'!$B$39,'Paramètre DIVERS'!$A$39,IF(D47='Paramètre DIVERS'!$B$43,'Paramètre DIVERS'!$A$43,IF(D47='Paramètre DIVERS'!$B$44,'Paramètre DIVERS'!$A$44,"")))))))&amp;IF(D47='Paramètre DIVERS'!$B$45,'Paramètre DIVERS'!$A$45,IF(D47='Paramètre DIVERS'!$B$46,'Paramètre DIVERS'!$A$46,IF(D47='Paramètre DIVERS'!$B$47,'Paramètre DIVERS'!$A$47,IF(D47='Paramètre DIVERS'!$B$23,'Paramètre DIVERS'!$A$23,""))))</f>
        <v>ZCP</v>
      </c>
      <c r="H47" s="98">
        <f t="shared" si="21"/>
        <v>4</v>
      </c>
      <c r="I47" s="30" t="str">
        <f t="shared" ref="I47:R56" si="22">IF(OR(I$6="s",I$6="f",I$6="d"),"C",IF(AND(I$5&gt;=$E47,I$5&lt;=$F47,$G47="ZCP"),$G47,IF(AND(I$5&gt;=$E47,I$5&lt;=$F47,$G47="ZPM"),$G47,IF(AND(I$5&gt;=$E47,I$5&lt;=$F47,$G47="ZMA"),$G47,IF(AND(I$5&gt;=$E47,I$5&lt;=$F47,$G47="ZMP"),$G47,IF(AND(I$5&gt;=$E47,I$5&lt;=$F47,$G47="ZMT"),$G47,IF(AND(I$5&gt;=$E47,I$5&lt;=$F47,$G47="ZFO"),$G47,IF(AND(I$5&gt;=$E47,I$5&lt;=$F47,$G47="ZRJ"),$G47,IF(AND(I$5&gt;=$E47,I$5&lt;=$F47,$G47="ZAT"),$G47,"")))))))))</f>
        <v>C</v>
      </c>
      <c r="J47" s="30" t="str">
        <f t="shared" si="22"/>
        <v>C</v>
      </c>
      <c r="K47" s="30" t="str">
        <f t="shared" si="22"/>
        <v/>
      </c>
      <c r="L47" s="30" t="str">
        <f t="shared" si="22"/>
        <v/>
      </c>
      <c r="M47" s="30" t="str">
        <f t="shared" si="22"/>
        <v/>
      </c>
      <c r="N47" s="30" t="str">
        <f t="shared" si="22"/>
        <v/>
      </c>
      <c r="O47" s="30" t="str">
        <f t="shared" si="22"/>
        <v/>
      </c>
      <c r="P47" s="30" t="str">
        <f t="shared" si="22"/>
        <v>C</v>
      </c>
      <c r="Q47" s="30" t="str">
        <f t="shared" si="22"/>
        <v>C</v>
      </c>
      <c r="R47" s="30" t="str">
        <f t="shared" si="22"/>
        <v/>
      </c>
      <c r="S47" s="30" t="str">
        <f t="shared" ref="S47:AB56" si="23">IF(OR(S$6="s",S$6="f",S$6="d"),"C",IF(AND(S$5&gt;=$E47,S$5&lt;=$F47,$G47="ZCP"),$G47,IF(AND(S$5&gt;=$E47,S$5&lt;=$F47,$G47="ZPM"),$G47,IF(AND(S$5&gt;=$E47,S$5&lt;=$F47,$G47="ZMA"),$G47,IF(AND(S$5&gt;=$E47,S$5&lt;=$F47,$G47="ZMP"),$G47,IF(AND(S$5&gt;=$E47,S$5&lt;=$F47,$G47="ZMT"),$G47,IF(AND(S$5&gt;=$E47,S$5&lt;=$F47,$G47="ZFO"),$G47,IF(AND(S$5&gt;=$E47,S$5&lt;=$F47,$G47="ZRJ"),$G47,IF(AND(S$5&gt;=$E47,S$5&lt;=$F47,$G47="ZAT"),$G47,"")))))))))</f>
        <v/>
      </c>
      <c r="T47" s="30" t="str">
        <f t="shared" si="23"/>
        <v/>
      </c>
      <c r="U47" s="30" t="str">
        <f t="shared" si="23"/>
        <v/>
      </c>
      <c r="V47" s="30" t="str">
        <f t="shared" si="23"/>
        <v/>
      </c>
      <c r="W47" s="30" t="str">
        <f t="shared" si="23"/>
        <v>C</v>
      </c>
      <c r="X47" s="30" t="str">
        <f t="shared" si="23"/>
        <v>C</v>
      </c>
      <c r="Y47" s="30" t="str">
        <f t="shared" si="23"/>
        <v/>
      </c>
      <c r="Z47" s="30" t="str">
        <f t="shared" si="23"/>
        <v/>
      </c>
      <c r="AA47" s="30" t="str">
        <f t="shared" si="23"/>
        <v/>
      </c>
      <c r="AB47" s="30" t="str">
        <f t="shared" si="23"/>
        <v/>
      </c>
      <c r="AC47" s="30" t="str">
        <f t="shared" ref="AC47:AL56" si="24">IF(OR(AC$6="s",AC$6="f",AC$6="d"),"C",IF(AND(AC$5&gt;=$E47,AC$5&lt;=$F47,$G47="ZCP"),$G47,IF(AND(AC$5&gt;=$E47,AC$5&lt;=$F47,$G47="ZPM"),$G47,IF(AND(AC$5&gt;=$E47,AC$5&lt;=$F47,$G47="ZMA"),$G47,IF(AND(AC$5&gt;=$E47,AC$5&lt;=$F47,$G47="ZMP"),$G47,IF(AND(AC$5&gt;=$E47,AC$5&lt;=$F47,$G47="ZMT"),$G47,IF(AND(AC$5&gt;=$E47,AC$5&lt;=$F47,$G47="ZFO"),$G47,IF(AND(AC$5&gt;=$E47,AC$5&lt;=$F47,$G47="ZRJ"),$G47,IF(AND(AC$5&gt;=$E47,AC$5&lt;=$F47,$G47="ZAT"),$G47,"")))))))))</f>
        <v/>
      </c>
      <c r="AD47" s="30" t="str">
        <f t="shared" si="24"/>
        <v>C</v>
      </c>
      <c r="AE47" s="30" t="str">
        <f t="shared" si="24"/>
        <v>C</v>
      </c>
      <c r="AF47" s="30" t="str">
        <f t="shared" si="24"/>
        <v/>
      </c>
      <c r="AG47" s="30" t="str">
        <f t="shared" si="24"/>
        <v/>
      </c>
      <c r="AH47" s="30" t="str">
        <f t="shared" si="24"/>
        <v/>
      </c>
      <c r="AI47" s="30" t="str">
        <f t="shared" si="24"/>
        <v/>
      </c>
      <c r="AJ47" s="30" t="str">
        <f t="shared" si="24"/>
        <v/>
      </c>
      <c r="AK47" s="30" t="str">
        <f t="shared" si="24"/>
        <v>C</v>
      </c>
      <c r="AL47" s="30" t="str">
        <f t="shared" si="24"/>
        <v>C</v>
      </c>
      <c r="AM47" s="30" t="str">
        <f t="shared" ref="AM47:AW56" si="25">IF(OR(AM$6="s",AM$6="f",AM$6="d"),"C",IF(AND(AM$5&gt;=$E47,AM$5&lt;=$F47,$G47="ZCP"),$G47,IF(AND(AM$5&gt;=$E47,AM$5&lt;=$F47,$G47="ZPM"),$G47,IF(AND(AM$5&gt;=$E47,AM$5&lt;=$F47,$G47="ZMA"),$G47,IF(AND(AM$5&gt;=$E47,AM$5&lt;=$F47,$G47="ZMP"),$G47,IF(AND(AM$5&gt;=$E47,AM$5&lt;=$F47,$G47="ZMT"),$G47,IF(AND(AM$5&gt;=$E47,AM$5&lt;=$F47,$G47="ZFO"),$G47,IF(AND(AM$5&gt;=$E47,AM$5&lt;=$F47,$G47="ZRJ"),$G47,IF(AND(AM$5&gt;=$E47,AM$5&lt;=$F47,$G47="ZAT"),$G47,"")))))))))</f>
        <v/>
      </c>
      <c r="AN47" s="30" t="str">
        <f t="shared" si="25"/>
        <v/>
      </c>
      <c r="AO47" s="30" t="str">
        <f t="shared" si="25"/>
        <v/>
      </c>
      <c r="AP47" s="30" t="str">
        <f t="shared" si="25"/>
        <v/>
      </c>
      <c r="AQ47" s="30" t="str">
        <f t="shared" si="25"/>
        <v/>
      </c>
      <c r="AR47" s="30" t="str">
        <f t="shared" si="25"/>
        <v>C</v>
      </c>
      <c r="AS47" s="30" t="str">
        <f t="shared" si="25"/>
        <v>C</v>
      </c>
      <c r="AT47" s="30" t="str">
        <f t="shared" si="25"/>
        <v/>
      </c>
      <c r="AU47" s="30" t="str">
        <f t="shared" si="25"/>
        <v/>
      </c>
      <c r="AV47" s="30" t="str">
        <f t="shared" si="25"/>
        <v/>
      </c>
      <c r="AW47" s="30" t="str">
        <f t="shared" si="25"/>
        <v/>
      </c>
    </row>
    <row r="48" spans="1:54">
      <c r="A48" s="25" t="str">
        <f t="shared" si="20"/>
        <v>ZCP</v>
      </c>
      <c r="B48" s="31"/>
      <c r="C48" s="81" t="s">
        <v>30</v>
      </c>
      <c r="D48" s="32" t="s">
        <v>37</v>
      </c>
      <c r="E48" s="33">
        <v>43110</v>
      </c>
      <c r="F48" s="34">
        <v>43110</v>
      </c>
      <c r="G48" s="110" t="str">
        <f>IF(D48='Paramètre DIVERS'!$B$16,'Paramètre DIVERS'!$A$16,IF(D48='Paramètre DIVERS'!$B$17,'Paramètre DIVERS'!$A$17,IF(D48='Paramètre DIVERS'!$B$18,'Paramètre DIVERS'!$A$18,IF(D48='Paramètre DIVERS'!$B$19,'Paramètre DIVERS'!$A$19,IF(D48='Paramètre DIVERS'!$B$21,'Paramètre DIVERS'!$A$21,IF(D48='Paramètre DIVERS'!$B$22,'Paramètre DIVERS'!$A$22,""))))))&amp;IF(D48='Paramètre DIVERS'!$B$24,'Paramètre DIVERS'!$A$24,IF(D48='Paramètre DIVERS'!$B$25,'Paramètre DIVERS'!$A$25,IF(D48='Paramètre DIVERS'!$B$26,'Paramètre DIVERS'!$A$26,IF(D48='Paramètre DIVERS'!$B$27,'Paramètre DIVERS'!$A$27,IF(D48='Paramètre DIVERS'!$B$28,'Paramètre DIVERS'!$A$28,IF(D48='Paramètre DIVERS'!$B$29,'Paramètre DIVERS'!$A$29,IF(D48='Paramètre DIVERS'!$B$30,'Paramètre DIVERS'!$A$30,"")))))))&amp;IF(D48='Paramètre DIVERS'!$B$32,'Paramètre DIVERS'!$A$32,IF(D48='Paramètre DIVERS'!$B$36,'Paramètre DIVERS'!$A$36,IF(D48='Paramètre DIVERS'!$B$37,'Paramètre DIVERS'!$A$37,IF(D48='Paramètre DIVERS'!$B$38,'Paramètre DIVERS'!$A$38,IF(D48='Paramètre DIVERS'!$B$39,'Paramètre DIVERS'!$A$39,IF(D48='Paramètre DIVERS'!$B$43,'Paramètre DIVERS'!$A$43,IF(D48='Paramètre DIVERS'!$B$44,'Paramètre DIVERS'!$A$44,"")))))))&amp;IF(D48='Paramètre DIVERS'!$B$45,'Paramètre DIVERS'!$A$45,IF(D48='Paramètre DIVERS'!$B$46,'Paramètre DIVERS'!$A$46,IF(D48='Paramètre DIVERS'!$B$47,'Paramètre DIVERS'!$A$47,IF(D48='Paramètre DIVERS'!$B$23,'Paramètre DIVERS'!$A$23,""))))</f>
        <v>ZCP</v>
      </c>
      <c r="H48" s="98">
        <f t="shared" si="21"/>
        <v>1</v>
      </c>
      <c r="I48" s="30" t="str">
        <f t="shared" si="22"/>
        <v>C</v>
      </c>
      <c r="J48" s="30" t="str">
        <f t="shared" si="22"/>
        <v>C</v>
      </c>
      <c r="K48" s="30" t="str">
        <f t="shared" si="22"/>
        <v/>
      </c>
      <c r="L48" s="30" t="str">
        <f t="shared" si="22"/>
        <v/>
      </c>
      <c r="M48" s="30" t="str">
        <f t="shared" si="22"/>
        <v/>
      </c>
      <c r="N48" s="30" t="str">
        <f t="shared" si="22"/>
        <v/>
      </c>
      <c r="O48" s="30" t="str">
        <f t="shared" si="22"/>
        <v/>
      </c>
      <c r="P48" s="30" t="str">
        <f t="shared" si="22"/>
        <v>C</v>
      </c>
      <c r="Q48" s="30" t="str">
        <f t="shared" si="22"/>
        <v>C</v>
      </c>
      <c r="R48" s="30" t="str">
        <f t="shared" si="22"/>
        <v/>
      </c>
      <c r="S48" s="30" t="str">
        <f t="shared" si="23"/>
        <v/>
      </c>
      <c r="T48" s="30" t="str">
        <f t="shared" si="23"/>
        <v/>
      </c>
      <c r="U48" s="30" t="str">
        <f t="shared" si="23"/>
        <v/>
      </c>
      <c r="V48" s="30" t="str">
        <f t="shared" si="23"/>
        <v/>
      </c>
      <c r="W48" s="30" t="str">
        <f t="shared" si="23"/>
        <v>C</v>
      </c>
      <c r="X48" s="30" t="str">
        <f t="shared" si="23"/>
        <v>C</v>
      </c>
      <c r="Y48" s="30" t="str">
        <f t="shared" si="23"/>
        <v/>
      </c>
      <c r="Z48" s="30" t="str">
        <f t="shared" si="23"/>
        <v/>
      </c>
      <c r="AA48" s="30" t="str">
        <f t="shared" si="23"/>
        <v/>
      </c>
      <c r="AB48" s="30" t="str">
        <f t="shared" si="23"/>
        <v/>
      </c>
      <c r="AC48" s="30" t="str">
        <f t="shared" si="24"/>
        <v/>
      </c>
      <c r="AD48" s="30" t="str">
        <f t="shared" si="24"/>
        <v>C</v>
      </c>
      <c r="AE48" s="30" t="str">
        <f t="shared" si="24"/>
        <v>C</v>
      </c>
      <c r="AF48" s="30" t="str">
        <f t="shared" si="24"/>
        <v/>
      </c>
      <c r="AG48" s="30" t="str">
        <f t="shared" si="24"/>
        <v/>
      </c>
      <c r="AH48" s="30" t="str">
        <f t="shared" si="24"/>
        <v/>
      </c>
      <c r="AI48" s="30" t="str">
        <f t="shared" si="24"/>
        <v/>
      </c>
      <c r="AJ48" s="30" t="str">
        <f t="shared" si="24"/>
        <v/>
      </c>
      <c r="AK48" s="30" t="str">
        <f t="shared" si="24"/>
        <v>C</v>
      </c>
      <c r="AL48" s="30" t="str">
        <f t="shared" si="24"/>
        <v>C</v>
      </c>
      <c r="AM48" s="30" t="str">
        <f t="shared" si="25"/>
        <v/>
      </c>
      <c r="AN48" s="30" t="str">
        <f t="shared" si="25"/>
        <v/>
      </c>
      <c r="AO48" s="30" t="str">
        <f t="shared" si="25"/>
        <v/>
      </c>
      <c r="AP48" s="30" t="str">
        <f t="shared" si="25"/>
        <v/>
      </c>
      <c r="AQ48" s="30" t="str">
        <f t="shared" si="25"/>
        <v/>
      </c>
      <c r="AR48" s="30" t="str">
        <f t="shared" si="25"/>
        <v>C</v>
      </c>
      <c r="AS48" s="30" t="str">
        <f t="shared" si="25"/>
        <v>C</v>
      </c>
      <c r="AT48" s="30" t="str">
        <f t="shared" si="25"/>
        <v/>
      </c>
      <c r="AU48" s="30" t="str">
        <f t="shared" si="25"/>
        <v/>
      </c>
      <c r="AV48" s="30" t="str">
        <f t="shared" si="25"/>
        <v/>
      </c>
      <c r="AW48" s="30" t="str">
        <f t="shared" si="25"/>
        <v/>
      </c>
    </row>
    <row r="49" spans="1:54">
      <c r="A49" s="25" t="str">
        <f t="shared" si="20"/>
        <v>ZCP</v>
      </c>
      <c r="B49" s="31"/>
      <c r="C49" s="81" t="s">
        <v>30</v>
      </c>
      <c r="D49" s="32" t="s">
        <v>37</v>
      </c>
      <c r="E49" s="33">
        <v>42947</v>
      </c>
      <c r="F49" s="34">
        <v>42958</v>
      </c>
      <c r="G49" s="110" t="str">
        <f>IF(D49='Paramètre DIVERS'!$B$16,'Paramètre DIVERS'!$A$16,IF(D49='Paramètre DIVERS'!$B$17,'Paramètre DIVERS'!$A$17,IF(D49='Paramètre DIVERS'!$B$18,'Paramètre DIVERS'!$A$18,IF(D49='Paramètre DIVERS'!$B$19,'Paramètre DIVERS'!$A$19,IF(D49='Paramètre DIVERS'!$B$21,'Paramètre DIVERS'!$A$21,IF(D49='Paramètre DIVERS'!$B$22,'Paramètre DIVERS'!$A$22,""))))))&amp;IF(D49='Paramètre DIVERS'!$B$24,'Paramètre DIVERS'!$A$24,IF(D49='Paramètre DIVERS'!$B$25,'Paramètre DIVERS'!$A$25,IF(D49='Paramètre DIVERS'!$B$26,'Paramètre DIVERS'!$A$26,IF(D49='Paramètre DIVERS'!$B$27,'Paramètre DIVERS'!$A$27,IF(D49='Paramètre DIVERS'!$B$28,'Paramètre DIVERS'!$A$28,IF(D49='Paramètre DIVERS'!$B$29,'Paramètre DIVERS'!$A$29,IF(D49='Paramètre DIVERS'!$B$30,'Paramètre DIVERS'!$A$30,"")))))))&amp;IF(D49='Paramètre DIVERS'!$B$32,'Paramètre DIVERS'!$A$32,IF(D49='Paramètre DIVERS'!$B$36,'Paramètre DIVERS'!$A$36,IF(D49='Paramètre DIVERS'!$B$37,'Paramètre DIVERS'!$A$37,IF(D49='Paramètre DIVERS'!$B$38,'Paramètre DIVERS'!$A$38,IF(D49='Paramètre DIVERS'!$B$39,'Paramètre DIVERS'!$A$39,IF(D49='Paramètre DIVERS'!$B$43,'Paramètre DIVERS'!$A$43,IF(D49='Paramètre DIVERS'!$B$44,'Paramètre DIVERS'!$A$44,"")))))))&amp;IF(D49='Paramètre DIVERS'!$B$45,'Paramètre DIVERS'!$A$45,IF(D49='Paramètre DIVERS'!$B$46,'Paramètre DIVERS'!$A$46,IF(D49='Paramètre DIVERS'!$B$47,'Paramètre DIVERS'!$A$47,IF(D49='Paramètre DIVERS'!$B$23,'Paramètre DIVERS'!$A$23,""))))</f>
        <v>ZCP</v>
      </c>
      <c r="H49" s="98">
        <f t="shared" si="21"/>
        <v>10</v>
      </c>
      <c r="I49" s="30" t="str">
        <f t="shared" si="22"/>
        <v>C</v>
      </c>
      <c r="J49" s="30" t="str">
        <f t="shared" si="22"/>
        <v>C</v>
      </c>
      <c r="K49" s="30" t="str">
        <f t="shared" si="22"/>
        <v/>
      </c>
      <c r="L49" s="30" t="str">
        <f t="shared" si="22"/>
        <v/>
      </c>
      <c r="M49" s="30" t="str">
        <f t="shared" si="22"/>
        <v/>
      </c>
      <c r="N49" s="30" t="str">
        <f t="shared" si="22"/>
        <v/>
      </c>
      <c r="O49" s="30" t="str">
        <f t="shared" si="22"/>
        <v/>
      </c>
      <c r="P49" s="30" t="str">
        <f t="shared" si="22"/>
        <v>C</v>
      </c>
      <c r="Q49" s="30" t="str">
        <f t="shared" si="22"/>
        <v>C</v>
      </c>
      <c r="R49" s="30" t="str">
        <f t="shared" si="22"/>
        <v/>
      </c>
      <c r="S49" s="30" t="str">
        <f t="shared" si="23"/>
        <v/>
      </c>
      <c r="T49" s="30" t="str">
        <f t="shared" si="23"/>
        <v/>
      </c>
      <c r="U49" s="30" t="str">
        <f t="shared" si="23"/>
        <v/>
      </c>
      <c r="V49" s="30" t="str">
        <f t="shared" si="23"/>
        <v/>
      </c>
      <c r="W49" s="30" t="str">
        <f t="shared" si="23"/>
        <v>C</v>
      </c>
      <c r="X49" s="30" t="str">
        <f t="shared" si="23"/>
        <v>C</v>
      </c>
      <c r="Y49" s="30" t="str">
        <f t="shared" si="23"/>
        <v/>
      </c>
      <c r="Z49" s="30" t="str">
        <f t="shared" si="23"/>
        <v/>
      </c>
      <c r="AA49" s="30" t="str">
        <f t="shared" si="23"/>
        <v/>
      </c>
      <c r="AB49" s="30" t="str">
        <f t="shared" si="23"/>
        <v/>
      </c>
      <c r="AC49" s="30" t="str">
        <f t="shared" si="24"/>
        <v/>
      </c>
      <c r="AD49" s="30" t="str">
        <f t="shared" si="24"/>
        <v>C</v>
      </c>
      <c r="AE49" s="30" t="str">
        <f t="shared" si="24"/>
        <v>C</v>
      </c>
      <c r="AF49" s="30" t="str">
        <f t="shared" si="24"/>
        <v/>
      </c>
      <c r="AG49" s="30" t="str">
        <f t="shared" si="24"/>
        <v/>
      </c>
      <c r="AH49" s="30" t="str">
        <f t="shared" si="24"/>
        <v/>
      </c>
      <c r="AI49" s="30" t="str">
        <f t="shared" si="24"/>
        <v/>
      </c>
      <c r="AJ49" s="30" t="str">
        <f t="shared" si="24"/>
        <v/>
      </c>
      <c r="AK49" s="30" t="str">
        <f t="shared" si="24"/>
        <v>C</v>
      </c>
      <c r="AL49" s="30" t="str">
        <f t="shared" si="24"/>
        <v>C</v>
      </c>
      <c r="AM49" s="30" t="str">
        <f t="shared" si="25"/>
        <v/>
      </c>
      <c r="AN49" s="30" t="str">
        <f t="shared" si="25"/>
        <v/>
      </c>
      <c r="AO49" s="30" t="str">
        <f t="shared" si="25"/>
        <v/>
      </c>
      <c r="AP49" s="30" t="str">
        <f t="shared" si="25"/>
        <v/>
      </c>
      <c r="AQ49" s="30" t="str">
        <f t="shared" si="25"/>
        <v/>
      </c>
      <c r="AR49" s="30" t="str">
        <f t="shared" si="25"/>
        <v>C</v>
      </c>
      <c r="AS49" s="30" t="str">
        <f t="shared" si="25"/>
        <v>C</v>
      </c>
      <c r="AT49" s="30" t="str">
        <f t="shared" si="25"/>
        <v/>
      </c>
      <c r="AU49" s="30" t="str">
        <f t="shared" si="25"/>
        <v/>
      </c>
      <c r="AV49" s="30" t="str">
        <f t="shared" si="25"/>
        <v/>
      </c>
      <c r="AW49" s="30" t="str">
        <f t="shared" si="25"/>
        <v/>
      </c>
    </row>
    <row r="50" spans="1:54">
      <c r="A50" s="25" t="str">
        <f t="shared" si="20"/>
        <v>ZCP</v>
      </c>
      <c r="B50" s="31"/>
      <c r="C50" s="81" t="s">
        <v>30</v>
      </c>
      <c r="D50" s="32" t="s">
        <v>37</v>
      </c>
      <c r="E50" s="33">
        <v>42984</v>
      </c>
      <c r="F50" s="34">
        <v>42989</v>
      </c>
      <c r="G50" s="110" t="str">
        <f>IF(D50='Paramètre DIVERS'!$B$16,'Paramètre DIVERS'!$A$16,IF(D50='Paramètre DIVERS'!$B$17,'Paramètre DIVERS'!$A$17,IF(D50='Paramètre DIVERS'!$B$18,'Paramètre DIVERS'!$A$18,IF(D50='Paramètre DIVERS'!$B$19,'Paramètre DIVERS'!$A$19,IF(D50='Paramètre DIVERS'!$B$21,'Paramètre DIVERS'!$A$21,IF(D50='Paramètre DIVERS'!$B$22,'Paramètre DIVERS'!$A$22,""))))))&amp;IF(D50='Paramètre DIVERS'!$B$24,'Paramètre DIVERS'!$A$24,IF(D50='Paramètre DIVERS'!$B$25,'Paramètre DIVERS'!$A$25,IF(D50='Paramètre DIVERS'!$B$26,'Paramètre DIVERS'!$A$26,IF(D50='Paramètre DIVERS'!$B$27,'Paramètre DIVERS'!$A$27,IF(D50='Paramètre DIVERS'!$B$28,'Paramètre DIVERS'!$A$28,IF(D50='Paramètre DIVERS'!$B$29,'Paramètre DIVERS'!$A$29,IF(D50='Paramètre DIVERS'!$B$30,'Paramètre DIVERS'!$A$30,"")))))))&amp;IF(D50='Paramètre DIVERS'!$B$32,'Paramètre DIVERS'!$A$32,IF(D50='Paramètre DIVERS'!$B$36,'Paramètre DIVERS'!$A$36,IF(D50='Paramètre DIVERS'!$B$37,'Paramètre DIVERS'!$A$37,IF(D50='Paramètre DIVERS'!$B$38,'Paramètre DIVERS'!$A$38,IF(D50='Paramètre DIVERS'!$B$39,'Paramètre DIVERS'!$A$39,IF(D50='Paramètre DIVERS'!$B$43,'Paramètre DIVERS'!$A$43,IF(D50='Paramètre DIVERS'!$B$44,'Paramètre DIVERS'!$A$44,"")))))))&amp;IF(D50='Paramètre DIVERS'!$B$45,'Paramètre DIVERS'!$A$45,IF(D50='Paramètre DIVERS'!$B$46,'Paramètre DIVERS'!$A$46,IF(D50='Paramètre DIVERS'!$B$47,'Paramètre DIVERS'!$A$47,IF(D50='Paramètre DIVERS'!$B$23,'Paramètre DIVERS'!$A$23,""))))</f>
        <v>ZCP</v>
      </c>
      <c r="H50" s="98">
        <f t="shared" si="21"/>
        <v>4</v>
      </c>
      <c r="I50" s="30" t="str">
        <f t="shared" si="22"/>
        <v>C</v>
      </c>
      <c r="J50" s="30" t="str">
        <f t="shared" si="22"/>
        <v>C</v>
      </c>
      <c r="K50" s="30" t="str">
        <f t="shared" si="22"/>
        <v/>
      </c>
      <c r="L50" s="30" t="str">
        <f t="shared" si="22"/>
        <v/>
      </c>
      <c r="M50" s="30" t="str">
        <f t="shared" si="22"/>
        <v/>
      </c>
      <c r="N50" s="30" t="str">
        <f t="shared" si="22"/>
        <v/>
      </c>
      <c r="O50" s="30" t="str">
        <f t="shared" si="22"/>
        <v/>
      </c>
      <c r="P50" s="30" t="str">
        <f t="shared" si="22"/>
        <v>C</v>
      </c>
      <c r="Q50" s="30" t="str">
        <f t="shared" si="22"/>
        <v>C</v>
      </c>
      <c r="R50" s="30" t="str">
        <f t="shared" si="22"/>
        <v/>
      </c>
      <c r="S50" s="30" t="str">
        <f t="shared" si="23"/>
        <v/>
      </c>
      <c r="T50" s="30" t="str">
        <f t="shared" si="23"/>
        <v/>
      </c>
      <c r="U50" s="30" t="str">
        <f t="shared" si="23"/>
        <v/>
      </c>
      <c r="V50" s="30" t="str">
        <f t="shared" si="23"/>
        <v/>
      </c>
      <c r="W50" s="30" t="str">
        <f t="shared" si="23"/>
        <v>C</v>
      </c>
      <c r="X50" s="30" t="str">
        <f t="shared" si="23"/>
        <v>C</v>
      </c>
      <c r="Y50" s="30" t="str">
        <f t="shared" si="23"/>
        <v/>
      </c>
      <c r="Z50" s="30" t="str">
        <f t="shared" si="23"/>
        <v/>
      </c>
      <c r="AA50" s="30" t="str">
        <f t="shared" si="23"/>
        <v/>
      </c>
      <c r="AB50" s="30" t="str">
        <f t="shared" si="23"/>
        <v/>
      </c>
      <c r="AC50" s="30" t="str">
        <f t="shared" si="24"/>
        <v/>
      </c>
      <c r="AD50" s="30" t="str">
        <f t="shared" si="24"/>
        <v>C</v>
      </c>
      <c r="AE50" s="30" t="str">
        <f t="shared" si="24"/>
        <v>C</v>
      </c>
      <c r="AF50" s="30" t="str">
        <f t="shared" si="24"/>
        <v/>
      </c>
      <c r="AG50" s="30" t="str">
        <f t="shared" si="24"/>
        <v/>
      </c>
      <c r="AH50" s="30" t="str">
        <f t="shared" si="24"/>
        <v/>
      </c>
      <c r="AI50" s="30" t="str">
        <f t="shared" si="24"/>
        <v/>
      </c>
      <c r="AJ50" s="30" t="str">
        <f t="shared" si="24"/>
        <v/>
      </c>
      <c r="AK50" s="30" t="str">
        <f t="shared" si="24"/>
        <v>C</v>
      </c>
      <c r="AL50" s="30" t="str">
        <f t="shared" si="24"/>
        <v>C</v>
      </c>
      <c r="AM50" s="30" t="str">
        <f t="shared" si="25"/>
        <v/>
      </c>
      <c r="AN50" s="30" t="str">
        <f t="shared" si="25"/>
        <v/>
      </c>
      <c r="AO50" s="30" t="str">
        <f t="shared" si="25"/>
        <v/>
      </c>
      <c r="AP50" s="30" t="str">
        <f t="shared" si="25"/>
        <v/>
      </c>
      <c r="AQ50" s="30" t="str">
        <f t="shared" si="25"/>
        <v/>
      </c>
      <c r="AR50" s="30" t="str">
        <f t="shared" si="25"/>
        <v>C</v>
      </c>
      <c r="AS50" s="30" t="str">
        <f t="shared" si="25"/>
        <v>C</v>
      </c>
      <c r="AT50" s="30" t="str">
        <f t="shared" si="25"/>
        <v/>
      </c>
      <c r="AU50" s="30" t="str">
        <f t="shared" si="25"/>
        <v/>
      </c>
      <c r="AV50" s="30" t="str">
        <f t="shared" si="25"/>
        <v/>
      </c>
      <c r="AW50" s="30" t="str">
        <f t="shared" si="25"/>
        <v/>
      </c>
    </row>
    <row r="51" spans="1:54">
      <c r="A51" s="25" t="str">
        <f t="shared" si="20"/>
        <v>ZCP</v>
      </c>
      <c r="B51" s="31"/>
      <c r="C51" s="81" t="s">
        <v>30</v>
      </c>
      <c r="D51" s="32" t="s">
        <v>37</v>
      </c>
      <c r="E51" s="33">
        <v>43102</v>
      </c>
      <c r="F51" s="34">
        <v>43105</v>
      </c>
      <c r="G51" s="110" t="str">
        <f>IF(D51='Paramètre DIVERS'!$B$16,'Paramètre DIVERS'!$A$16,IF(D51='Paramètre DIVERS'!$B$17,'Paramètre DIVERS'!$A$17,IF(D51='Paramètre DIVERS'!$B$18,'Paramètre DIVERS'!$A$18,IF(D51='Paramètre DIVERS'!$B$19,'Paramètre DIVERS'!$A$19,IF(D51='Paramètre DIVERS'!$B$21,'Paramètre DIVERS'!$A$21,IF(D51='Paramètre DIVERS'!$B$22,'Paramètre DIVERS'!$A$22,""))))))&amp;IF(D51='Paramètre DIVERS'!$B$24,'Paramètre DIVERS'!$A$24,IF(D51='Paramètre DIVERS'!$B$25,'Paramètre DIVERS'!$A$25,IF(D51='Paramètre DIVERS'!$B$26,'Paramètre DIVERS'!$A$26,IF(D51='Paramètre DIVERS'!$B$27,'Paramètre DIVERS'!$A$27,IF(D51='Paramètre DIVERS'!$B$28,'Paramètre DIVERS'!$A$28,IF(D51='Paramètre DIVERS'!$B$29,'Paramètre DIVERS'!$A$29,IF(D51='Paramètre DIVERS'!$B$30,'Paramètre DIVERS'!$A$30,"")))))))&amp;IF(D51='Paramètre DIVERS'!$B$32,'Paramètre DIVERS'!$A$32,IF(D51='Paramètre DIVERS'!$B$36,'Paramètre DIVERS'!$A$36,IF(D51='Paramètre DIVERS'!$B$37,'Paramètre DIVERS'!$A$37,IF(D51='Paramètre DIVERS'!$B$38,'Paramètre DIVERS'!$A$38,IF(D51='Paramètre DIVERS'!$B$39,'Paramètre DIVERS'!$A$39,IF(D51='Paramètre DIVERS'!$B$43,'Paramètre DIVERS'!$A$43,IF(D51='Paramètre DIVERS'!$B$44,'Paramètre DIVERS'!$A$44,"")))))))&amp;IF(D51='Paramètre DIVERS'!$B$45,'Paramètre DIVERS'!$A$45,IF(D51='Paramètre DIVERS'!$B$46,'Paramètre DIVERS'!$A$46,IF(D51='Paramètre DIVERS'!$B$47,'Paramètre DIVERS'!$A$47,IF(D51='Paramètre DIVERS'!$B$23,'Paramètre DIVERS'!$A$23,""))))</f>
        <v>ZCP</v>
      </c>
      <c r="H51" s="98">
        <f t="shared" si="21"/>
        <v>4</v>
      </c>
      <c r="I51" s="30" t="str">
        <f t="shared" si="22"/>
        <v>C</v>
      </c>
      <c r="J51" s="30" t="str">
        <f t="shared" si="22"/>
        <v>C</v>
      </c>
      <c r="K51" s="30" t="str">
        <f t="shared" si="22"/>
        <v/>
      </c>
      <c r="L51" s="30" t="str">
        <f t="shared" si="22"/>
        <v/>
      </c>
      <c r="M51" s="30" t="str">
        <f t="shared" si="22"/>
        <v/>
      </c>
      <c r="N51" s="30" t="str">
        <f t="shared" si="22"/>
        <v/>
      </c>
      <c r="O51" s="30" t="str">
        <f t="shared" si="22"/>
        <v/>
      </c>
      <c r="P51" s="30" t="str">
        <f t="shared" si="22"/>
        <v>C</v>
      </c>
      <c r="Q51" s="30" t="str">
        <f t="shared" si="22"/>
        <v>C</v>
      </c>
      <c r="R51" s="30" t="str">
        <f t="shared" si="22"/>
        <v/>
      </c>
      <c r="S51" s="30" t="str">
        <f t="shared" si="23"/>
        <v/>
      </c>
      <c r="T51" s="30" t="str">
        <f t="shared" si="23"/>
        <v/>
      </c>
      <c r="U51" s="30" t="str">
        <f t="shared" si="23"/>
        <v/>
      </c>
      <c r="V51" s="30" t="str">
        <f t="shared" si="23"/>
        <v/>
      </c>
      <c r="W51" s="30" t="str">
        <f t="shared" si="23"/>
        <v>C</v>
      </c>
      <c r="X51" s="30" t="str">
        <f t="shared" si="23"/>
        <v>C</v>
      </c>
      <c r="Y51" s="30" t="str">
        <f t="shared" si="23"/>
        <v/>
      </c>
      <c r="Z51" s="30" t="str">
        <f t="shared" si="23"/>
        <v/>
      </c>
      <c r="AA51" s="30" t="str">
        <f t="shared" si="23"/>
        <v/>
      </c>
      <c r="AB51" s="30" t="str">
        <f t="shared" si="23"/>
        <v/>
      </c>
      <c r="AC51" s="30" t="str">
        <f t="shared" si="24"/>
        <v/>
      </c>
      <c r="AD51" s="30" t="str">
        <f t="shared" si="24"/>
        <v>C</v>
      </c>
      <c r="AE51" s="30" t="str">
        <f t="shared" si="24"/>
        <v>C</v>
      </c>
      <c r="AF51" s="30" t="str">
        <f t="shared" si="24"/>
        <v/>
      </c>
      <c r="AG51" s="30" t="str">
        <f t="shared" si="24"/>
        <v/>
      </c>
      <c r="AH51" s="30" t="str">
        <f t="shared" si="24"/>
        <v/>
      </c>
      <c r="AI51" s="30" t="str">
        <f t="shared" si="24"/>
        <v/>
      </c>
      <c r="AJ51" s="30" t="str">
        <f t="shared" si="24"/>
        <v/>
      </c>
      <c r="AK51" s="30" t="str">
        <f t="shared" si="24"/>
        <v>C</v>
      </c>
      <c r="AL51" s="30" t="str">
        <f t="shared" si="24"/>
        <v>C</v>
      </c>
      <c r="AM51" s="30" t="str">
        <f t="shared" si="25"/>
        <v/>
      </c>
      <c r="AN51" s="30" t="str">
        <f t="shared" si="25"/>
        <v/>
      </c>
      <c r="AO51" s="30" t="str">
        <f t="shared" si="25"/>
        <v/>
      </c>
      <c r="AP51" s="30" t="str">
        <f t="shared" si="25"/>
        <v/>
      </c>
      <c r="AQ51" s="30" t="str">
        <f t="shared" si="25"/>
        <v/>
      </c>
      <c r="AR51" s="30" t="str">
        <f t="shared" si="25"/>
        <v>C</v>
      </c>
      <c r="AS51" s="30" t="str">
        <f t="shared" si="25"/>
        <v>C</v>
      </c>
      <c r="AT51" s="30" t="str">
        <f t="shared" si="25"/>
        <v/>
      </c>
      <c r="AU51" s="30" t="str">
        <f t="shared" si="25"/>
        <v/>
      </c>
      <c r="AV51" s="30" t="str">
        <f t="shared" si="25"/>
        <v/>
      </c>
      <c r="AW51" s="30" t="str">
        <f t="shared" si="25"/>
        <v/>
      </c>
    </row>
    <row r="52" spans="1:54">
      <c r="A52" s="25" t="str">
        <f t="shared" si="20"/>
        <v>ZCP</v>
      </c>
      <c r="B52" s="31"/>
      <c r="C52" s="81" t="s">
        <v>30</v>
      </c>
      <c r="D52" s="32" t="s">
        <v>37</v>
      </c>
      <c r="E52" s="33">
        <v>42989</v>
      </c>
      <c r="F52" s="34">
        <v>43007</v>
      </c>
      <c r="G52" s="110" t="str">
        <f>IF(D52='Paramètre DIVERS'!$B$16,'Paramètre DIVERS'!$A$16,IF(D52='Paramètre DIVERS'!$B$17,'Paramètre DIVERS'!$A$17,IF(D52='Paramètre DIVERS'!$B$18,'Paramètre DIVERS'!$A$18,IF(D52='Paramètre DIVERS'!$B$19,'Paramètre DIVERS'!$A$19,IF(D52='Paramètre DIVERS'!$B$21,'Paramètre DIVERS'!$A$21,IF(D52='Paramètre DIVERS'!$B$22,'Paramètre DIVERS'!$A$22,""))))))&amp;IF(D52='Paramètre DIVERS'!$B$24,'Paramètre DIVERS'!$A$24,IF(D52='Paramètre DIVERS'!$B$25,'Paramètre DIVERS'!$A$25,IF(D52='Paramètre DIVERS'!$B$26,'Paramètre DIVERS'!$A$26,IF(D52='Paramètre DIVERS'!$B$27,'Paramètre DIVERS'!$A$27,IF(D52='Paramètre DIVERS'!$B$28,'Paramètre DIVERS'!$A$28,IF(D52='Paramètre DIVERS'!$B$29,'Paramètre DIVERS'!$A$29,IF(D52='Paramètre DIVERS'!$B$30,'Paramètre DIVERS'!$A$30,"")))))))&amp;IF(D52='Paramètre DIVERS'!$B$32,'Paramètre DIVERS'!$A$32,IF(D52='Paramètre DIVERS'!$B$36,'Paramètre DIVERS'!$A$36,IF(D52='Paramètre DIVERS'!$B$37,'Paramètre DIVERS'!$A$37,IF(D52='Paramètre DIVERS'!$B$38,'Paramètre DIVERS'!$A$38,IF(D52='Paramètre DIVERS'!$B$39,'Paramètre DIVERS'!$A$39,IF(D52='Paramètre DIVERS'!$B$43,'Paramètre DIVERS'!$A$43,IF(D52='Paramètre DIVERS'!$B$44,'Paramètre DIVERS'!$A$44,"")))))))&amp;IF(D52='Paramètre DIVERS'!$B$45,'Paramètre DIVERS'!$A$45,IF(D52='Paramètre DIVERS'!$B$46,'Paramètre DIVERS'!$A$46,IF(D52='Paramètre DIVERS'!$B$47,'Paramètre DIVERS'!$A$47,IF(D52='Paramètre DIVERS'!$B$23,'Paramètre DIVERS'!$A$23,""))))</f>
        <v>ZCP</v>
      </c>
      <c r="H52" s="98">
        <f t="shared" si="21"/>
        <v>15</v>
      </c>
      <c r="I52" s="30" t="str">
        <f t="shared" si="22"/>
        <v>C</v>
      </c>
      <c r="J52" s="30" t="str">
        <f t="shared" si="22"/>
        <v>C</v>
      </c>
      <c r="K52" s="30" t="str">
        <f t="shared" si="22"/>
        <v/>
      </c>
      <c r="L52" s="30" t="str">
        <f t="shared" si="22"/>
        <v/>
      </c>
      <c r="M52" s="30" t="str">
        <f t="shared" si="22"/>
        <v/>
      </c>
      <c r="N52" s="30" t="str">
        <f t="shared" si="22"/>
        <v/>
      </c>
      <c r="O52" s="30" t="str">
        <f t="shared" si="22"/>
        <v/>
      </c>
      <c r="P52" s="30" t="str">
        <f t="shared" si="22"/>
        <v>C</v>
      </c>
      <c r="Q52" s="30" t="str">
        <f t="shared" si="22"/>
        <v>C</v>
      </c>
      <c r="R52" s="30" t="str">
        <f t="shared" si="22"/>
        <v/>
      </c>
      <c r="S52" s="30" t="str">
        <f t="shared" si="23"/>
        <v/>
      </c>
      <c r="T52" s="30" t="str">
        <f t="shared" si="23"/>
        <v/>
      </c>
      <c r="U52" s="30" t="str">
        <f t="shared" si="23"/>
        <v/>
      </c>
      <c r="V52" s="30" t="str">
        <f t="shared" si="23"/>
        <v/>
      </c>
      <c r="W52" s="30" t="str">
        <f t="shared" si="23"/>
        <v>C</v>
      </c>
      <c r="X52" s="30" t="str">
        <f t="shared" si="23"/>
        <v>C</v>
      </c>
      <c r="Y52" s="30" t="str">
        <f t="shared" si="23"/>
        <v/>
      </c>
      <c r="Z52" s="30" t="str">
        <f t="shared" si="23"/>
        <v/>
      </c>
      <c r="AA52" s="30" t="str">
        <f t="shared" si="23"/>
        <v/>
      </c>
      <c r="AB52" s="30" t="str">
        <f t="shared" si="23"/>
        <v/>
      </c>
      <c r="AC52" s="30" t="str">
        <f t="shared" si="24"/>
        <v/>
      </c>
      <c r="AD52" s="30" t="str">
        <f t="shared" si="24"/>
        <v>C</v>
      </c>
      <c r="AE52" s="30" t="str">
        <f t="shared" si="24"/>
        <v>C</v>
      </c>
      <c r="AF52" s="30" t="str">
        <f t="shared" si="24"/>
        <v/>
      </c>
      <c r="AG52" s="30" t="str">
        <f t="shared" si="24"/>
        <v/>
      </c>
      <c r="AH52" s="30" t="str">
        <f t="shared" si="24"/>
        <v/>
      </c>
      <c r="AI52" s="30" t="str">
        <f t="shared" si="24"/>
        <v/>
      </c>
      <c r="AJ52" s="30" t="str">
        <f t="shared" si="24"/>
        <v/>
      </c>
      <c r="AK52" s="30" t="str">
        <f t="shared" si="24"/>
        <v>C</v>
      </c>
      <c r="AL52" s="30" t="str">
        <f t="shared" si="24"/>
        <v>C</v>
      </c>
      <c r="AM52" s="30" t="str">
        <f t="shared" si="25"/>
        <v/>
      </c>
      <c r="AN52" s="30" t="str">
        <f t="shared" si="25"/>
        <v/>
      </c>
      <c r="AO52" s="30" t="str">
        <f t="shared" si="25"/>
        <v/>
      </c>
      <c r="AP52" s="30" t="str">
        <f t="shared" si="25"/>
        <v/>
      </c>
      <c r="AQ52" s="30" t="str">
        <f t="shared" si="25"/>
        <v/>
      </c>
      <c r="AR52" s="30" t="str">
        <f t="shared" si="25"/>
        <v>C</v>
      </c>
      <c r="AS52" s="30" t="str">
        <f t="shared" si="25"/>
        <v>C</v>
      </c>
      <c r="AT52" s="30" t="str">
        <f t="shared" si="25"/>
        <v/>
      </c>
      <c r="AU52" s="30" t="str">
        <f t="shared" si="25"/>
        <v/>
      </c>
      <c r="AV52" s="30" t="str">
        <f t="shared" si="25"/>
        <v/>
      </c>
      <c r="AW52" s="30" t="str">
        <f t="shared" si="25"/>
        <v/>
      </c>
    </row>
    <row r="53" spans="1:54">
      <c r="A53" s="25" t="str">
        <f t="shared" si="20"/>
        <v>ZCP</v>
      </c>
      <c r="B53" s="31"/>
      <c r="C53" s="81" t="s">
        <v>30</v>
      </c>
      <c r="D53" s="32" t="s">
        <v>37</v>
      </c>
      <c r="E53" s="33">
        <v>43087</v>
      </c>
      <c r="F53" s="34">
        <v>43087</v>
      </c>
      <c r="G53" s="110" t="str">
        <f>IF(D53='Paramètre DIVERS'!$B$16,'Paramètre DIVERS'!$A$16,IF(D53='Paramètre DIVERS'!$B$17,'Paramètre DIVERS'!$A$17,IF(D53='Paramètre DIVERS'!$B$18,'Paramètre DIVERS'!$A$18,IF(D53='Paramètre DIVERS'!$B$19,'Paramètre DIVERS'!$A$19,IF(D53='Paramètre DIVERS'!$B$21,'Paramètre DIVERS'!$A$21,IF(D53='Paramètre DIVERS'!$B$22,'Paramètre DIVERS'!$A$22,""))))))&amp;IF(D53='Paramètre DIVERS'!$B$24,'Paramètre DIVERS'!$A$24,IF(D53='Paramètre DIVERS'!$B$25,'Paramètre DIVERS'!$A$25,IF(D53='Paramètre DIVERS'!$B$26,'Paramètre DIVERS'!$A$26,IF(D53='Paramètre DIVERS'!$B$27,'Paramètre DIVERS'!$A$27,IF(D53='Paramètre DIVERS'!$B$28,'Paramètre DIVERS'!$A$28,IF(D53='Paramètre DIVERS'!$B$29,'Paramètre DIVERS'!$A$29,IF(D53='Paramètre DIVERS'!$B$30,'Paramètre DIVERS'!$A$30,"")))))))&amp;IF(D53='Paramètre DIVERS'!$B$32,'Paramètre DIVERS'!$A$32,IF(D53='Paramètre DIVERS'!$B$36,'Paramètre DIVERS'!$A$36,IF(D53='Paramètre DIVERS'!$B$37,'Paramètre DIVERS'!$A$37,IF(D53='Paramètre DIVERS'!$B$38,'Paramètre DIVERS'!$A$38,IF(D53='Paramètre DIVERS'!$B$39,'Paramètre DIVERS'!$A$39,IF(D53='Paramètre DIVERS'!$B$43,'Paramètre DIVERS'!$A$43,IF(D53='Paramètre DIVERS'!$B$44,'Paramètre DIVERS'!$A$44,"")))))))&amp;IF(D53='Paramètre DIVERS'!$B$45,'Paramètre DIVERS'!$A$45,IF(D53='Paramètre DIVERS'!$B$46,'Paramètre DIVERS'!$A$46,IF(D53='Paramètre DIVERS'!$B$47,'Paramètre DIVERS'!$A$47,IF(D53='Paramètre DIVERS'!$B$23,'Paramètre DIVERS'!$A$23,""))))</f>
        <v>ZCP</v>
      </c>
      <c r="H53" s="98">
        <f t="shared" si="21"/>
        <v>1</v>
      </c>
      <c r="I53" s="30" t="str">
        <f t="shared" si="22"/>
        <v>C</v>
      </c>
      <c r="J53" s="30" t="str">
        <f t="shared" si="22"/>
        <v>C</v>
      </c>
      <c r="K53" s="30" t="str">
        <f t="shared" si="22"/>
        <v/>
      </c>
      <c r="L53" s="30" t="str">
        <f t="shared" si="22"/>
        <v/>
      </c>
      <c r="M53" s="30" t="str">
        <f t="shared" si="22"/>
        <v/>
      </c>
      <c r="N53" s="30" t="str">
        <f t="shared" si="22"/>
        <v/>
      </c>
      <c r="O53" s="30" t="str">
        <f t="shared" si="22"/>
        <v/>
      </c>
      <c r="P53" s="30" t="str">
        <f t="shared" si="22"/>
        <v>C</v>
      </c>
      <c r="Q53" s="30" t="str">
        <f t="shared" si="22"/>
        <v>C</v>
      </c>
      <c r="R53" s="30" t="str">
        <f t="shared" si="22"/>
        <v/>
      </c>
      <c r="S53" s="30" t="str">
        <f t="shared" si="23"/>
        <v/>
      </c>
      <c r="T53" s="30" t="str">
        <f t="shared" si="23"/>
        <v/>
      </c>
      <c r="U53" s="30" t="str">
        <f t="shared" si="23"/>
        <v/>
      </c>
      <c r="V53" s="30" t="str">
        <f t="shared" si="23"/>
        <v/>
      </c>
      <c r="W53" s="30" t="str">
        <f t="shared" si="23"/>
        <v>C</v>
      </c>
      <c r="X53" s="30" t="str">
        <f t="shared" si="23"/>
        <v>C</v>
      </c>
      <c r="Y53" s="30" t="str">
        <f t="shared" si="23"/>
        <v/>
      </c>
      <c r="Z53" s="30" t="str">
        <f t="shared" si="23"/>
        <v/>
      </c>
      <c r="AA53" s="30" t="str">
        <f t="shared" si="23"/>
        <v/>
      </c>
      <c r="AB53" s="30" t="str">
        <f t="shared" si="23"/>
        <v/>
      </c>
      <c r="AC53" s="30" t="str">
        <f t="shared" si="24"/>
        <v/>
      </c>
      <c r="AD53" s="30" t="str">
        <f t="shared" si="24"/>
        <v>C</v>
      </c>
      <c r="AE53" s="30" t="str">
        <f t="shared" si="24"/>
        <v>C</v>
      </c>
      <c r="AF53" s="30" t="str">
        <f t="shared" si="24"/>
        <v/>
      </c>
      <c r="AG53" s="30" t="str">
        <f t="shared" si="24"/>
        <v/>
      </c>
      <c r="AH53" s="30" t="str">
        <f t="shared" si="24"/>
        <v/>
      </c>
      <c r="AI53" s="30" t="str">
        <f t="shared" si="24"/>
        <v/>
      </c>
      <c r="AJ53" s="30" t="str">
        <f t="shared" si="24"/>
        <v/>
      </c>
      <c r="AK53" s="30" t="str">
        <f t="shared" si="24"/>
        <v>C</v>
      </c>
      <c r="AL53" s="30" t="str">
        <f t="shared" si="24"/>
        <v>C</v>
      </c>
      <c r="AM53" s="30" t="str">
        <f t="shared" si="25"/>
        <v/>
      </c>
      <c r="AN53" s="30" t="str">
        <f t="shared" si="25"/>
        <v/>
      </c>
      <c r="AO53" s="30" t="str">
        <f t="shared" si="25"/>
        <v/>
      </c>
      <c r="AP53" s="30" t="str">
        <f t="shared" si="25"/>
        <v/>
      </c>
      <c r="AQ53" s="30" t="str">
        <f t="shared" si="25"/>
        <v/>
      </c>
      <c r="AR53" s="30" t="str">
        <f t="shared" si="25"/>
        <v>C</v>
      </c>
      <c r="AS53" s="30" t="str">
        <f t="shared" si="25"/>
        <v>C</v>
      </c>
      <c r="AT53" s="30" t="str">
        <f t="shared" si="25"/>
        <v/>
      </c>
      <c r="AU53" s="30" t="str">
        <f t="shared" si="25"/>
        <v/>
      </c>
      <c r="AV53" s="30" t="str">
        <f t="shared" si="25"/>
        <v/>
      </c>
      <c r="AW53" s="30" t="str">
        <f t="shared" si="25"/>
        <v/>
      </c>
    </row>
    <row r="54" spans="1:54">
      <c r="A54" s="25" t="str">
        <f t="shared" si="20"/>
        <v>ZCP</v>
      </c>
      <c r="B54" s="31"/>
      <c r="C54" s="81" t="s">
        <v>30</v>
      </c>
      <c r="D54" s="32" t="s">
        <v>37</v>
      </c>
      <c r="E54" s="33">
        <v>42926</v>
      </c>
      <c r="F54" s="34">
        <v>42944</v>
      </c>
      <c r="G54" s="110" t="str">
        <f>IF(D54='Paramètre DIVERS'!$B$16,'Paramètre DIVERS'!$A$16,IF(D54='Paramètre DIVERS'!$B$17,'Paramètre DIVERS'!$A$17,IF(D54='Paramètre DIVERS'!$B$18,'Paramètre DIVERS'!$A$18,IF(D54='Paramètre DIVERS'!$B$19,'Paramètre DIVERS'!$A$19,IF(D54='Paramètre DIVERS'!$B$21,'Paramètre DIVERS'!$A$21,IF(D54='Paramètre DIVERS'!$B$22,'Paramètre DIVERS'!$A$22,""))))))&amp;IF(D54='Paramètre DIVERS'!$B$24,'Paramètre DIVERS'!$A$24,IF(D54='Paramètre DIVERS'!$B$25,'Paramètre DIVERS'!$A$25,IF(D54='Paramètre DIVERS'!$B$26,'Paramètre DIVERS'!$A$26,IF(D54='Paramètre DIVERS'!$B$27,'Paramètre DIVERS'!$A$27,IF(D54='Paramètre DIVERS'!$B$28,'Paramètre DIVERS'!$A$28,IF(D54='Paramètre DIVERS'!$B$29,'Paramètre DIVERS'!$A$29,IF(D54='Paramètre DIVERS'!$B$30,'Paramètre DIVERS'!$A$30,"")))))))&amp;IF(D54='Paramètre DIVERS'!$B$32,'Paramètre DIVERS'!$A$32,IF(D54='Paramètre DIVERS'!$B$36,'Paramètre DIVERS'!$A$36,IF(D54='Paramètre DIVERS'!$B$37,'Paramètre DIVERS'!$A$37,IF(D54='Paramètre DIVERS'!$B$38,'Paramètre DIVERS'!$A$38,IF(D54='Paramètre DIVERS'!$B$39,'Paramètre DIVERS'!$A$39,IF(D54='Paramètre DIVERS'!$B$43,'Paramètre DIVERS'!$A$43,IF(D54='Paramètre DIVERS'!$B$44,'Paramètre DIVERS'!$A$44,"")))))))&amp;IF(D54='Paramètre DIVERS'!$B$45,'Paramètre DIVERS'!$A$45,IF(D54='Paramètre DIVERS'!$B$46,'Paramètre DIVERS'!$A$46,IF(D54='Paramètre DIVERS'!$B$47,'Paramètre DIVERS'!$A$47,IF(D54='Paramètre DIVERS'!$B$23,'Paramètre DIVERS'!$A$23,""))))</f>
        <v>ZCP</v>
      </c>
      <c r="H54" s="98">
        <f t="shared" si="21"/>
        <v>14</v>
      </c>
      <c r="I54" s="30" t="str">
        <f t="shared" si="22"/>
        <v>C</v>
      </c>
      <c r="J54" s="30" t="str">
        <f t="shared" si="22"/>
        <v>C</v>
      </c>
      <c r="K54" s="30" t="str">
        <f t="shared" si="22"/>
        <v/>
      </c>
      <c r="L54" s="30" t="str">
        <f t="shared" si="22"/>
        <v/>
      </c>
      <c r="M54" s="30" t="str">
        <f t="shared" si="22"/>
        <v/>
      </c>
      <c r="N54" s="30" t="str">
        <f t="shared" si="22"/>
        <v/>
      </c>
      <c r="O54" s="30" t="str">
        <f t="shared" si="22"/>
        <v/>
      </c>
      <c r="P54" s="30" t="str">
        <f t="shared" si="22"/>
        <v>C</v>
      </c>
      <c r="Q54" s="30" t="str">
        <f t="shared" si="22"/>
        <v>C</v>
      </c>
      <c r="R54" s="30" t="str">
        <f t="shared" si="22"/>
        <v/>
      </c>
      <c r="S54" s="30" t="str">
        <f t="shared" si="23"/>
        <v/>
      </c>
      <c r="T54" s="30" t="str">
        <f t="shared" si="23"/>
        <v/>
      </c>
      <c r="U54" s="30" t="str">
        <f t="shared" si="23"/>
        <v/>
      </c>
      <c r="V54" s="30" t="str">
        <f t="shared" si="23"/>
        <v/>
      </c>
      <c r="W54" s="30" t="str">
        <f t="shared" si="23"/>
        <v>C</v>
      </c>
      <c r="X54" s="30" t="str">
        <f t="shared" si="23"/>
        <v>C</v>
      </c>
      <c r="Y54" s="30" t="str">
        <f t="shared" si="23"/>
        <v/>
      </c>
      <c r="Z54" s="30" t="str">
        <f t="shared" si="23"/>
        <v/>
      </c>
      <c r="AA54" s="30" t="str">
        <f t="shared" si="23"/>
        <v/>
      </c>
      <c r="AB54" s="30" t="str">
        <f t="shared" si="23"/>
        <v/>
      </c>
      <c r="AC54" s="30" t="str">
        <f t="shared" si="24"/>
        <v/>
      </c>
      <c r="AD54" s="30" t="str">
        <f t="shared" si="24"/>
        <v>C</v>
      </c>
      <c r="AE54" s="30" t="str">
        <f t="shared" si="24"/>
        <v>C</v>
      </c>
      <c r="AF54" s="30" t="str">
        <f t="shared" si="24"/>
        <v/>
      </c>
      <c r="AG54" s="30" t="str">
        <f t="shared" si="24"/>
        <v/>
      </c>
      <c r="AH54" s="30" t="str">
        <f t="shared" si="24"/>
        <v/>
      </c>
      <c r="AI54" s="30" t="str">
        <f t="shared" si="24"/>
        <v/>
      </c>
      <c r="AJ54" s="30" t="str">
        <f t="shared" si="24"/>
        <v/>
      </c>
      <c r="AK54" s="30" t="str">
        <f t="shared" si="24"/>
        <v>C</v>
      </c>
      <c r="AL54" s="30" t="str">
        <f t="shared" si="24"/>
        <v>C</v>
      </c>
      <c r="AM54" s="30" t="str">
        <f t="shared" si="25"/>
        <v/>
      </c>
      <c r="AN54" s="30" t="str">
        <f t="shared" si="25"/>
        <v/>
      </c>
      <c r="AO54" s="30" t="str">
        <f t="shared" si="25"/>
        <v/>
      </c>
      <c r="AP54" s="30" t="str">
        <f t="shared" si="25"/>
        <v/>
      </c>
      <c r="AQ54" s="30" t="str">
        <f t="shared" si="25"/>
        <v/>
      </c>
      <c r="AR54" s="30" t="str">
        <f t="shared" si="25"/>
        <v>C</v>
      </c>
      <c r="AS54" s="30" t="str">
        <f t="shared" si="25"/>
        <v>C</v>
      </c>
      <c r="AT54" s="30" t="str">
        <f t="shared" si="25"/>
        <v/>
      </c>
      <c r="AU54" s="30" t="str">
        <f t="shared" si="25"/>
        <v/>
      </c>
      <c r="AV54" s="30" t="str">
        <f t="shared" si="25"/>
        <v/>
      </c>
      <c r="AW54" s="30" t="str">
        <f t="shared" si="25"/>
        <v/>
      </c>
    </row>
    <row r="55" spans="1:54">
      <c r="A55" s="25" t="str">
        <f t="shared" si="20"/>
        <v>ZCP</v>
      </c>
      <c r="B55" s="31"/>
      <c r="C55" s="81" t="s">
        <v>30</v>
      </c>
      <c r="D55" s="32" t="s">
        <v>37</v>
      </c>
      <c r="E55" s="33">
        <v>42975</v>
      </c>
      <c r="F55" s="34">
        <v>42975</v>
      </c>
      <c r="G55" s="110" t="str">
        <f>IF(D55='Paramètre DIVERS'!$B$16,'Paramètre DIVERS'!$A$16,IF(D55='Paramètre DIVERS'!$B$17,'Paramètre DIVERS'!$A$17,IF(D55='Paramètre DIVERS'!$B$18,'Paramètre DIVERS'!$A$18,IF(D55='Paramètre DIVERS'!$B$19,'Paramètre DIVERS'!$A$19,IF(D55='Paramètre DIVERS'!$B$21,'Paramètre DIVERS'!$A$21,IF(D55='Paramètre DIVERS'!$B$22,'Paramètre DIVERS'!$A$22,""))))))&amp;IF(D55='Paramètre DIVERS'!$B$24,'Paramètre DIVERS'!$A$24,IF(D55='Paramètre DIVERS'!$B$25,'Paramètre DIVERS'!$A$25,IF(D55='Paramètre DIVERS'!$B$26,'Paramètre DIVERS'!$A$26,IF(D55='Paramètre DIVERS'!$B$27,'Paramètre DIVERS'!$A$27,IF(D55='Paramètre DIVERS'!$B$28,'Paramètre DIVERS'!$A$28,IF(D55='Paramètre DIVERS'!$B$29,'Paramètre DIVERS'!$A$29,IF(D55='Paramètre DIVERS'!$B$30,'Paramètre DIVERS'!$A$30,"")))))))&amp;IF(D55='Paramètre DIVERS'!$B$32,'Paramètre DIVERS'!$A$32,IF(D55='Paramètre DIVERS'!$B$36,'Paramètre DIVERS'!$A$36,IF(D55='Paramètre DIVERS'!$B$37,'Paramètre DIVERS'!$A$37,IF(D55='Paramètre DIVERS'!$B$38,'Paramètre DIVERS'!$A$38,IF(D55='Paramètre DIVERS'!$B$39,'Paramètre DIVERS'!$A$39,IF(D55='Paramètre DIVERS'!$B$43,'Paramètre DIVERS'!$A$43,IF(D55='Paramètre DIVERS'!$B$44,'Paramètre DIVERS'!$A$44,"")))))))&amp;IF(D55='Paramètre DIVERS'!$B$45,'Paramètre DIVERS'!$A$45,IF(D55='Paramètre DIVERS'!$B$46,'Paramètre DIVERS'!$A$46,IF(D55='Paramètre DIVERS'!$B$47,'Paramètre DIVERS'!$A$47,IF(D55='Paramètre DIVERS'!$B$23,'Paramètre DIVERS'!$A$23,""))))</f>
        <v>ZCP</v>
      </c>
      <c r="H55" s="98">
        <f t="shared" si="21"/>
        <v>1</v>
      </c>
      <c r="I55" s="30" t="str">
        <f t="shared" si="22"/>
        <v>C</v>
      </c>
      <c r="J55" s="30" t="str">
        <f t="shared" si="22"/>
        <v>C</v>
      </c>
      <c r="K55" s="30" t="str">
        <f t="shared" si="22"/>
        <v/>
      </c>
      <c r="L55" s="30" t="str">
        <f t="shared" si="22"/>
        <v/>
      </c>
      <c r="M55" s="30" t="str">
        <f t="shared" si="22"/>
        <v/>
      </c>
      <c r="N55" s="30" t="str">
        <f t="shared" si="22"/>
        <v/>
      </c>
      <c r="O55" s="30" t="str">
        <f t="shared" si="22"/>
        <v/>
      </c>
      <c r="P55" s="30" t="str">
        <f t="shared" si="22"/>
        <v>C</v>
      </c>
      <c r="Q55" s="30" t="str">
        <f t="shared" si="22"/>
        <v>C</v>
      </c>
      <c r="R55" s="30" t="str">
        <f t="shared" si="22"/>
        <v/>
      </c>
      <c r="S55" s="30" t="str">
        <f t="shared" si="23"/>
        <v/>
      </c>
      <c r="T55" s="30" t="str">
        <f t="shared" si="23"/>
        <v/>
      </c>
      <c r="U55" s="30" t="str">
        <f t="shared" si="23"/>
        <v/>
      </c>
      <c r="V55" s="30" t="str">
        <f t="shared" si="23"/>
        <v/>
      </c>
      <c r="W55" s="30" t="str">
        <f t="shared" si="23"/>
        <v>C</v>
      </c>
      <c r="X55" s="30" t="str">
        <f t="shared" si="23"/>
        <v>C</v>
      </c>
      <c r="Y55" s="30" t="str">
        <f t="shared" si="23"/>
        <v/>
      </c>
      <c r="Z55" s="30" t="str">
        <f t="shared" si="23"/>
        <v/>
      </c>
      <c r="AA55" s="30" t="str">
        <f t="shared" si="23"/>
        <v/>
      </c>
      <c r="AB55" s="30" t="str">
        <f t="shared" si="23"/>
        <v/>
      </c>
      <c r="AC55" s="30" t="str">
        <f t="shared" si="24"/>
        <v/>
      </c>
      <c r="AD55" s="30" t="str">
        <f t="shared" si="24"/>
        <v>C</v>
      </c>
      <c r="AE55" s="30" t="str">
        <f t="shared" si="24"/>
        <v>C</v>
      </c>
      <c r="AF55" s="30" t="str">
        <f t="shared" si="24"/>
        <v/>
      </c>
      <c r="AG55" s="30" t="str">
        <f t="shared" si="24"/>
        <v/>
      </c>
      <c r="AH55" s="30" t="str">
        <f t="shared" si="24"/>
        <v/>
      </c>
      <c r="AI55" s="30" t="str">
        <f t="shared" si="24"/>
        <v/>
      </c>
      <c r="AJ55" s="30" t="str">
        <f t="shared" si="24"/>
        <v/>
      </c>
      <c r="AK55" s="30" t="str">
        <f t="shared" si="24"/>
        <v>C</v>
      </c>
      <c r="AL55" s="30" t="str">
        <f t="shared" si="24"/>
        <v>C</v>
      </c>
      <c r="AM55" s="30" t="str">
        <f t="shared" si="25"/>
        <v/>
      </c>
      <c r="AN55" s="30" t="str">
        <f t="shared" si="25"/>
        <v/>
      </c>
      <c r="AO55" s="30" t="str">
        <f t="shared" si="25"/>
        <v/>
      </c>
      <c r="AP55" s="30" t="str">
        <f t="shared" si="25"/>
        <v/>
      </c>
      <c r="AQ55" s="30" t="str">
        <f t="shared" si="25"/>
        <v/>
      </c>
      <c r="AR55" s="30" t="str">
        <f t="shared" si="25"/>
        <v>C</v>
      </c>
      <c r="AS55" s="30" t="str">
        <f t="shared" si="25"/>
        <v>C</v>
      </c>
      <c r="AT55" s="30" t="str">
        <f t="shared" si="25"/>
        <v/>
      </c>
      <c r="AU55" s="30" t="str">
        <f t="shared" si="25"/>
        <v/>
      </c>
      <c r="AV55" s="30" t="str">
        <f t="shared" si="25"/>
        <v/>
      </c>
      <c r="AW55" s="30" t="str">
        <f t="shared" si="25"/>
        <v/>
      </c>
    </row>
    <row r="56" spans="1:54">
      <c r="A56" s="25" t="str">
        <f t="shared" si="20"/>
        <v>ZCP</v>
      </c>
      <c r="B56" s="31"/>
      <c r="C56" s="81" t="s">
        <v>30</v>
      </c>
      <c r="D56" s="32" t="s">
        <v>37</v>
      </c>
      <c r="E56" s="33">
        <v>42961</v>
      </c>
      <c r="F56" s="34">
        <v>42979</v>
      </c>
      <c r="G56" s="110" t="str">
        <f>IF(D56='Paramètre DIVERS'!$B$16,'Paramètre DIVERS'!$A$16,IF(D56='Paramètre DIVERS'!$B$17,'Paramètre DIVERS'!$A$17,IF(D56='Paramètre DIVERS'!$B$18,'Paramètre DIVERS'!$A$18,IF(D56='Paramètre DIVERS'!$B$19,'Paramètre DIVERS'!$A$19,IF(D56='Paramètre DIVERS'!$B$21,'Paramètre DIVERS'!$A$21,IF(D56='Paramètre DIVERS'!$B$22,'Paramètre DIVERS'!$A$22,""))))))&amp;IF(D56='Paramètre DIVERS'!$B$24,'Paramètre DIVERS'!$A$24,IF(D56='Paramètre DIVERS'!$B$25,'Paramètre DIVERS'!$A$25,IF(D56='Paramètre DIVERS'!$B$26,'Paramètre DIVERS'!$A$26,IF(D56='Paramètre DIVERS'!$B$27,'Paramètre DIVERS'!$A$27,IF(D56='Paramètre DIVERS'!$B$28,'Paramètre DIVERS'!$A$28,IF(D56='Paramètre DIVERS'!$B$29,'Paramètre DIVERS'!$A$29,IF(D56='Paramètre DIVERS'!$B$30,'Paramètre DIVERS'!$A$30,"")))))))&amp;IF(D56='Paramètre DIVERS'!$B$32,'Paramètre DIVERS'!$A$32,IF(D56='Paramètre DIVERS'!$B$36,'Paramètre DIVERS'!$A$36,IF(D56='Paramètre DIVERS'!$B$37,'Paramètre DIVERS'!$A$37,IF(D56='Paramètre DIVERS'!$B$38,'Paramètre DIVERS'!$A$38,IF(D56='Paramètre DIVERS'!$B$39,'Paramètre DIVERS'!$A$39,IF(D56='Paramètre DIVERS'!$B$43,'Paramètre DIVERS'!$A$43,IF(D56='Paramètre DIVERS'!$B$44,'Paramètre DIVERS'!$A$44,"")))))))&amp;IF(D56='Paramètre DIVERS'!$B$45,'Paramètre DIVERS'!$A$45,IF(D56='Paramètre DIVERS'!$B$46,'Paramètre DIVERS'!$A$46,IF(D56='Paramètre DIVERS'!$B$47,'Paramètre DIVERS'!$A$47,IF(D56='Paramètre DIVERS'!$B$23,'Paramètre DIVERS'!$A$23,""))))</f>
        <v>ZCP</v>
      </c>
      <c r="H56" s="98">
        <f t="shared" si="21"/>
        <v>14</v>
      </c>
      <c r="I56" s="30" t="str">
        <f t="shared" si="22"/>
        <v>C</v>
      </c>
      <c r="J56" s="30" t="str">
        <f t="shared" si="22"/>
        <v>C</v>
      </c>
      <c r="K56" s="30" t="str">
        <f t="shared" si="22"/>
        <v/>
      </c>
      <c r="L56" s="30" t="str">
        <f t="shared" si="22"/>
        <v/>
      </c>
      <c r="M56" s="30" t="str">
        <f t="shared" si="22"/>
        <v/>
      </c>
      <c r="N56" s="30" t="str">
        <f t="shared" si="22"/>
        <v/>
      </c>
      <c r="O56" s="30" t="str">
        <f t="shared" si="22"/>
        <v/>
      </c>
      <c r="P56" s="30" t="str">
        <f t="shared" si="22"/>
        <v>C</v>
      </c>
      <c r="Q56" s="30" t="str">
        <f t="shared" si="22"/>
        <v>C</v>
      </c>
      <c r="R56" s="30" t="str">
        <f t="shared" si="22"/>
        <v/>
      </c>
      <c r="S56" s="30" t="str">
        <f t="shared" si="23"/>
        <v/>
      </c>
      <c r="T56" s="30" t="str">
        <f t="shared" si="23"/>
        <v/>
      </c>
      <c r="U56" s="30" t="str">
        <f t="shared" si="23"/>
        <v/>
      </c>
      <c r="V56" s="30" t="str">
        <f t="shared" si="23"/>
        <v/>
      </c>
      <c r="W56" s="30" t="str">
        <f t="shared" si="23"/>
        <v>C</v>
      </c>
      <c r="X56" s="30" t="str">
        <f t="shared" si="23"/>
        <v>C</v>
      </c>
      <c r="Y56" s="30" t="str">
        <f t="shared" si="23"/>
        <v/>
      </c>
      <c r="Z56" s="30" t="str">
        <f t="shared" si="23"/>
        <v/>
      </c>
      <c r="AA56" s="30" t="str">
        <f t="shared" si="23"/>
        <v/>
      </c>
      <c r="AB56" s="30" t="str">
        <f t="shared" si="23"/>
        <v/>
      </c>
      <c r="AC56" s="30" t="str">
        <f t="shared" si="24"/>
        <v/>
      </c>
      <c r="AD56" s="30" t="str">
        <f t="shared" si="24"/>
        <v>C</v>
      </c>
      <c r="AE56" s="30" t="str">
        <f t="shared" si="24"/>
        <v>C</v>
      </c>
      <c r="AF56" s="30" t="str">
        <f t="shared" si="24"/>
        <v/>
      </c>
      <c r="AG56" s="30" t="str">
        <f t="shared" si="24"/>
        <v/>
      </c>
      <c r="AH56" s="30" t="str">
        <f t="shared" si="24"/>
        <v/>
      </c>
      <c r="AI56" s="30" t="str">
        <f t="shared" si="24"/>
        <v/>
      </c>
      <c r="AJ56" s="30" t="str">
        <f t="shared" si="24"/>
        <v/>
      </c>
      <c r="AK56" s="30" t="str">
        <f t="shared" si="24"/>
        <v>C</v>
      </c>
      <c r="AL56" s="30" t="str">
        <f t="shared" si="24"/>
        <v>C</v>
      </c>
      <c r="AM56" s="30" t="str">
        <f t="shared" si="25"/>
        <v/>
      </c>
      <c r="AN56" s="30" t="str">
        <f t="shared" si="25"/>
        <v/>
      </c>
      <c r="AO56" s="30" t="str">
        <f t="shared" si="25"/>
        <v/>
      </c>
      <c r="AP56" s="30" t="str">
        <f t="shared" si="25"/>
        <v/>
      </c>
      <c r="AQ56" s="30" t="str">
        <f t="shared" si="25"/>
        <v/>
      </c>
      <c r="AR56" s="30" t="str">
        <f t="shared" si="25"/>
        <v>C</v>
      </c>
      <c r="AS56" s="30" t="str">
        <f t="shared" si="25"/>
        <v>C</v>
      </c>
      <c r="AT56" s="30" t="str">
        <f t="shared" si="25"/>
        <v/>
      </c>
      <c r="AU56" s="30" t="str">
        <f t="shared" si="25"/>
        <v/>
      </c>
      <c r="AV56" s="30" t="str">
        <f t="shared" si="25"/>
        <v/>
      </c>
      <c r="AW56" s="30" t="str">
        <f t="shared" si="25"/>
        <v/>
      </c>
    </row>
    <row r="57" spans="1:54">
      <c r="A57" s="25" t="str">
        <f t="shared" si="20"/>
        <v>ZCP</v>
      </c>
      <c r="B57" s="31"/>
      <c r="C57" s="81" t="s">
        <v>30</v>
      </c>
      <c r="D57" s="32" t="s">
        <v>37</v>
      </c>
      <c r="E57" s="33">
        <v>43077</v>
      </c>
      <c r="F57" s="34">
        <v>43077</v>
      </c>
      <c r="G57" s="110" t="str">
        <f>IF(D57='Paramètre DIVERS'!$B$16,'Paramètre DIVERS'!$A$16,IF(D57='Paramètre DIVERS'!$B$17,'Paramètre DIVERS'!$A$17,IF(D57='Paramètre DIVERS'!$B$18,'Paramètre DIVERS'!$A$18,IF(D57='Paramètre DIVERS'!$B$19,'Paramètre DIVERS'!$A$19,IF(D57='Paramètre DIVERS'!$B$21,'Paramètre DIVERS'!$A$21,IF(D57='Paramètre DIVERS'!$B$22,'Paramètre DIVERS'!$A$22,""))))))&amp;IF(D57='Paramètre DIVERS'!$B$24,'Paramètre DIVERS'!$A$24,IF(D57='Paramètre DIVERS'!$B$25,'Paramètre DIVERS'!$A$25,IF(D57='Paramètre DIVERS'!$B$26,'Paramètre DIVERS'!$A$26,IF(D57='Paramètre DIVERS'!$B$27,'Paramètre DIVERS'!$A$27,IF(D57='Paramètre DIVERS'!$B$28,'Paramètre DIVERS'!$A$28,IF(D57='Paramètre DIVERS'!$B$29,'Paramètre DIVERS'!$A$29,IF(D57='Paramètre DIVERS'!$B$30,'Paramètre DIVERS'!$A$30,"")))))))&amp;IF(D57='Paramètre DIVERS'!$B$32,'Paramètre DIVERS'!$A$32,IF(D57='Paramètre DIVERS'!$B$36,'Paramètre DIVERS'!$A$36,IF(D57='Paramètre DIVERS'!$B$37,'Paramètre DIVERS'!$A$37,IF(D57='Paramètre DIVERS'!$B$38,'Paramètre DIVERS'!$A$38,IF(D57='Paramètre DIVERS'!$B$39,'Paramètre DIVERS'!$A$39,IF(D57='Paramètre DIVERS'!$B$43,'Paramètre DIVERS'!$A$43,IF(D57='Paramètre DIVERS'!$B$44,'Paramètre DIVERS'!$A$44,"")))))))&amp;IF(D57='Paramètre DIVERS'!$B$45,'Paramètre DIVERS'!$A$45,IF(D57='Paramètre DIVERS'!$B$46,'Paramètre DIVERS'!$A$46,IF(D57='Paramètre DIVERS'!$B$47,'Paramètre DIVERS'!$A$47,IF(D57='Paramètre DIVERS'!$B$23,'Paramètre DIVERS'!$A$23,""))))</f>
        <v>ZCP</v>
      </c>
      <c r="H57" s="98">
        <f t="shared" si="21"/>
        <v>1</v>
      </c>
      <c r="I57" s="30" t="str">
        <f t="shared" ref="I57:R66" si="26">IF(OR(I$6="s",I$6="f",I$6="d"),"C",IF(AND(I$5&gt;=$E57,I$5&lt;=$F57,$G57="ZCP"),$G57,IF(AND(I$5&gt;=$E57,I$5&lt;=$F57,$G57="ZPM"),$G57,IF(AND(I$5&gt;=$E57,I$5&lt;=$F57,$G57="ZMA"),$G57,IF(AND(I$5&gt;=$E57,I$5&lt;=$F57,$G57="ZMP"),$G57,IF(AND(I$5&gt;=$E57,I$5&lt;=$F57,$G57="ZMT"),$G57,IF(AND(I$5&gt;=$E57,I$5&lt;=$F57,$G57="ZFO"),$G57,IF(AND(I$5&gt;=$E57,I$5&lt;=$F57,$G57="ZRJ"),$G57,IF(AND(I$5&gt;=$E57,I$5&lt;=$F57,$G57="ZAT"),$G57,"")))))))))</f>
        <v>C</v>
      </c>
      <c r="J57" s="30" t="str">
        <f t="shared" si="26"/>
        <v>C</v>
      </c>
      <c r="K57" s="30" t="str">
        <f t="shared" si="26"/>
        <v/>
      </c>
      <c r="L57" s="30" t="str">
        <f t="shared" si="26"/>
        <v/>
      </c>
      <c r="M57" s="30" t="str">
        <f t="shared" si="26"/>
        <v/>
      </c>
      <c r="N57" s="30" t="str">
        <f t="shared" si="26"/>
        <v/>
      </c>
      <c r="O57" s="30" t="str">
        <f t="shared" si="26"/>
        <v/>
      </c>
      <c r="P57" s="30" t="str">
        <f t="shared" si="26"/>
        <v>C</v>
      </c>
      <c r="Q57" s="30" t="str">
        <f t="shared" si="26"/>
        <v>C</v>
      </c>
      <c r="R57" s="30" t="str">
        <f t="shared" si="26"/>
        <v/>
      </c>
      <c r="S57" s="30" t="str">
        <f t="shared" ref="S57:AB66" si="27">IF(OR(S$6="s",S$6="f",S$6="d"),"C",IF(AND(S$5&gt;=$E57,S$5&lt;=$F57,$G57="ZCP"),$G57,IF(AND(S$5&gt;=$E57,S$5&lt;=$F57,$G57="ZPM"),$G57,IF(AND(S$5&gt;=$E57,S$5&lt;=$F57,$G57="ZMA"),$G57,IF(AND(S$5&gt;=$E57,S$5&lt;=$F57,$G57="ZMP"),$G57,IF(AND(S$5&gt;=$E57,S$5&lt;=$F57,$G57="ZMT"),$G57,IF(AND(S$5&gt;=$E57,S$5&lt;=$F57,$G57="ZFO"),$G57,IF(AND(S$5&gt;=$E57,S$5&lt;=$F57,$G57="ZRJ"),$G57,IF(AND(S$5&gt;=$E57,S$5&lt;=$F57,$G57="ZAT"),$G57,"")))))))))</f>
        <v/>
      </c>
      <c r="T57" s="30" t="str">
        <f t="shared" si="27"/>
        <v/>
      </c>
      <c r="U57" s="30" t="str">
        <f t="shared" si="27"/>
        <v/>
      </c>
      <c r="V57" s="30" t="str">
        <f t="shared" si="27"/>
        <v/>
      </c>
      <c r="W57" s="30" t="str">
        <f t="shared" si="27"/>
        <v>C</v>
      </c>
      <c r="X57" s="30" t="str">
        <f t="shared" si="27"/>
        <v>C</v>
      </c>
      <c r="Y57" s="30" t="str">
        <f t="shared" si="27"/>
        <v/>
      </c>
      <c r="Z57" s="30" t="str">
        <f t="shared" si="27"/>
        <v/>
      </c>
      <c r="AA57" s="30" t="str">
        <f t="shared" si="27"/>
        <v/>
      </c>
      <c r="AB57" s="30" t="str">
        <f t="shared" si="27"/>
        <v/>
      </c>
      <c r="AC57" s="30" t="str">
        <f t="shared" ref="AC57:AL66" si="28">IF(OR(AC$6="s",AC$6="f",AC$6="d"),"C",IF(AND(AC$5&gt;=$E57,AC$5&lt;=$F57,$G57="ZCP"),$G57,IF(AND(AC$5&gt;=$E57,AC$5&lt;=$F57,$G57="ZPM"),$G57,IF(AND(AC$5&gt;=$E57,AC$5&lt;=$F57,$G57="ZMA"),$G57,IF(AND(AC$5&gt;=$E57,AC$5&lt;=$F57,$G57="ZMP"),$G57,IF(AND(AC$5&gt;=$E57,AC$5&lt;=$F57,$G57="ZMT"),$G57,IF(AND(AC$5&gt;=$E57,AC$5&lt;=$F57,$G57="ZFO"),$G57,IF(AND(AC$5&gt;=$E57,AC$5&lt;=$F57,$G57="ZRJ"),$G57,IF(AND(AC$5&gt;=$E57,AC$5&lt;=$F57,$G57="ZAT"),$G57,"")))))))))</f>
        <v/>
      </c>
      <c r="AD57" s="30" t="str">
        <f t="shared" si="28"/>
        <v>C</v>
      </c>
      <c r="AE57" s="30" t="str">
        <f t="shared" si="28"/>
        <v>C</v>
      </c>
      <c r="AF57" s="30" t="str">
        <f t="shared" si="28"/>
        <v/>
      </c>
      <c r="AG57" s="30" t="str">
        <f t="shared" si="28"/>
        <v/>
      </c>
      <c r="AH57" s="30" t="str">
        <f t="shared" si="28"/>
        <v/>
      </c>
      <c r="AI57" s="30" t="str">
        <f t="shared" si="28"/>
        <v/>
      </c>
      <c r="AJ57" s="30" t="str">
        <f t="shared" si="28"/>
        <v/>
      </c>
      <c r="AK57" s="30" t="str">
        <f t="shared" si="28"/>
        <v>C</v>
      </c>
      <c r="AL57" s="30" t="str">
        <f t="shared" si="28"/>
        <v>C</v>
      </c>
      <c r="AM57" s="30" t="str">
        <f t="shared" ref="AM57:AW66" si="29">IF(OR(AM$6="s",AM$6="f",AM$6="d"),"C",IF(AND(AM$5&gt;=$E57,AM$5&lt;=$F57,$G57="ZCP"),$G57,IF(AND(AM$5&gt;=$E57,AM$5&lt;=$F57,$G57="ZPM"),$G57,IF(AND(AM$5&gt;=$E57,AM$5&lt;=$F57,$G57="ZMA"),$G57,IF(AND(AM$5&gt;=$E57,AM$5&lt;=$F57,$G57="ZMP"),$G57,IF(AND(AM$5&gt;=$E57,AM$5&lt;=$F57,$G57="ZMT"),$G57,IF(AND(AM$5&gt;=$E57,AM$5&lt;=$F57,$G57="ZFO"),$G57,IF(AND(AM$5&gt;=$E57,AM$5&lt;=$F57,$G57="ZRJ"),$G57,IF(AND(AM$5&gt;=$E57,AM$5&lt;=$F57,$G57="ZAT"),$G57,"")))))))))</f>
        <v/>
      </c>
      <c r="AN57" s="30" t="str">
        <f t="shared" si="29"/>
        <v/>
      </c>
      <c r="AO57" s="30" t="str">
        <f t="shared" si="29"/>
        <v/>
      </c>
      <c r="AP57" s="30" t="str">
        <f t="shared" si="29"/>
        <v/>
      </c>
      <c r="AQ57" s="30" t="str">
        <f t="shared" si="29"/>
        <v/>
      </c>
      <c r="AR57" s="30" t="str">
        <f t="shared" si="29"/>
        <v>C</v>
      </c>
      <c r="AS57" s="30" t="str">
        <f t="shared" si="29"/>
        <v>C</v>
      </c>
      <c r="AT57" s="30" t="str">
        <f t="shared" si="29"/>
        <v/>
      </c>
      <c r="AU57" s="30" t="str">
        <f t="shared" si="29"/>
        <v/>
      </c>
      <c r="AV57" s="30" t="str">
        <f t="shared" si="29"/>
        <v/>
      </c>
      <c r="AW57" s="30" t="str">
        <f t="shared" si="29"/>
        <v/>
      </c>
    </row>
    <row r="58" spans="1:54">
      <c r="A58" s="25" t="str">
        <f t="shared" si="20"/>
        <v>ZCP</v>
      </c>
      <c r="B58" s="31"/>
      <c r="C58" s="81" t="s">
        <v>30</v>
      </c>
      <c r="D58" s="32" t="s">
        <v>37</v>
      </c>
      <c r="E58" s="33">
        <v>43108</v>
      </c>
      <c r="F58" s="34">
        <v>43112</v>
      </c>
      <c r="G58" s="110" t="str">
        <f>IF(D58='Paramètre DIVERS'!$B$16,'Paramètre DIVERS'!$A$16,IF(D58='Paramètre DIVERS'!$B$17,'Paramètre DIVERS'!$A$17,IF(D58='Paramètre DIVERS'!$B$18,'Paramètre DIVERS'!$A$18,IF(D58='Paramètre DIVERS'!$B$19,'Paramètre DIVERS'!$A$19,IF(D58='Paramètre DIVERS'!$B$21,'Paramètre DIVERS'!$A$21,IF(D58='Paramètre DIVERS'!$B$22,'Paramètre DIVERS'!$A$22,""))))))&amp;IF(D58='Paramètre DIVERS'!$B$24,'Paramètre DIVERS'!$A$24,IF(D58='Paramètre DIVERS'!$B$25,'Paramètre DIVERS'!$A$25,IF(D58='Paramètre DIVERS'!$B$26,'Paramètre DIVERS'!$A$26,IF(D58='Paramètre DIVERS'!$B$27,'Paramètre DIVERS'!$A$27,IF(D58='Paramètre DIVERS'!$B$28,'Paramètre DIVERS'!$A$28,IF(D58='Paramètre DIVERS'!$B$29,'Paramètre DIVERS'!$A$29,IF(D58='Paramètre DIVERS'!$B$30,'Paramètre DIVERS'!$A$30,"")))))))&amp;IF(D58='Paramètre DIVERS'!$B$32,'Paramètre DIVERS'!$A$32,IF(D58='Paramètre DIVERS'!$B$36,'Paramètre DIVERS'!$A$36,IF(D58='Paramètre DIVERS'!$B$37,'Paramètre DIVERS'!$A$37,IF(D58='Paramètre DIVERS'!$B$38,'Paramètre DIVERS'!$A$38,IF(D58='Paramètre DIVERS'!$B$39,'Paramètre DIVERS'!$A$39,IF(D58='Paramètre DIVERS'!$B$43,'Paramètre DIVERS'!$A$43,IF(D58='Paramètre DIVERS'!$B$44,'Paramètre DIVERS'!$A$44,"")))))))&amp;IF(D58='Paramètre DIVERS'!$B$45,'Paramètre DIVERS'!$A$45,IF(D58='Paramètre DIVERS'!$B$46,'Paramètre DIVERS'!$A$46,IF(D58='Paramètre DIVERS'!$B$47,'Paramètre DIVERS'!$A$47,IF(D58='Paramètre DIVERS'!$B$23,'Paramètre DIVERS'!$A$23,""))))</f>
        <v>ZCP</v>
      </c>
      <c r="H58" s="98">
        <f t="shared" si="21"/>
        <v>5</v>
      </c>
      <c r="I58" s="30" t="str">
        <f t="shared" si="26"/>
        <v>C</v>
      </c>
      <c r="J58" s="30" t="str">
        <f t="shared" si="26"/>
        <v>C</v>
      </c>
      <c r="K58" s="30" t="str">
        <f t="shared" si="26"/>
        <v/>
      </c>
      <c r="L58" s="30" t="str">
        <f t="shared" si="26"/>
        <v/>
      </c>
      <c r="M58" s="30" t="str">
        <f t="shared" si="26"/>
        <v/>
      </c>
      <c r="N58" s="30" t="str">
        <f t="shared" si="26"/>
        <v/>
      </c>
      <c r="O58" s="30" t="str">
        <f t="shared" si="26"/>
        <v/>
      </c>
      <c r="P58" s="30" t="str">
        <f t="shared" si="26"/>
        <v>C</v>
      </c>
      <c r="Q58" s="30" t="str">
        <f t="shared" si="26"/>
        <v>C</v>
      </c>
      <c r="R58" s="30" t="str">
        <f t="shared" si="26"/>
        <v/>
      </c>
      <c r="S58" s="30" t="str">
        <f t="shared" si="27"/>
        <v/>
      </c>
      <c r="T58" s="30" t="str">
        <f t="shared" si="27"/>
        <v/>
      </c>
      <c r="U58" s="30" t="str">
        <f t="shared" si="27"/>
        <v/>
      </c>
      <c r="V58" s="30" t="str">
        <f t="shared" si="27"/>
        <v/>
      </c>
      <c r="W58" s="30" t="str">
        <f t="shared" si="27"/>
        <v>C</v>
      </c>
      <c r="X58" s="30" t="str">
        <f t="shared" si="27"/>
        <v>C</v>
      </c>
      <c r="Y58" s="30" t="str">
        <f t="shared" si="27"/>
        <v/>
      </c>
      <c r="Z58" s="30" t="str">
        <f t="shared" si="27"/>
        <v/>
      </c>
      <c r="AA58" s="30" t="str">
        <f t="shared" si="27"/>
        <v/>
      </c>
      <c r="AB58" s="30" t="str">
        <f t="shared" si="27"/>
        <v/>
      </c>
      <c r="AC58" s="30" t="str">
        <f t="shared" si="28"/>
        <v/>
      </c>
      <c r="AD58" s="30" t="str">
        <f t="shared" si="28"/>
        <v>C</v>
      </c>
      <c r="AE58" s="30" t="str">
        <f t="shared" si="28"/>
        <v>C</v>
      </c>
      <c r="AF58" s="30" t="str">
        <f t="shared" si="28"/>
        <v/>
      </c>
      <c r="AG58" s="30" t="str">
        <f t="shared" si="28"/>
        <v/>
      </c>
      <c r="AH58" s="30" t="str">
        <f t="shared" si="28"/>
        <v/>
      </c>
      <c r="AI58" s="30" t="str">
        <f t="shared" si="28"/>
        <v/>
      </c>
      <c r="AJ58" s="30" t="str">
        <f t="shared" si="28"/>
        <v/>
      </c>
      <c r="AK58" s="30" t="str">
        <f t="shared" si="28"/>
        <v>C</v>
      </c>
      <c r="AL58" s="30" t="str">
        <f t="shared" si="28"/>
        <v>C</v>
      </c>
      <c r="AM58" s="30" t="str">
        <f t="shared" si="29"/>
        <v/>
      </c>
      <c r="AN58" s="30" t="str">
        <f t="shared" si="29"/>
        <v/>
      </c>
      <c r="AO58" s="30" t="str">
        <f t="shared" si="29"/>
        <v/>
      </c>
      <c r="AP58" s="30" t="str">
        <f t="shared" si="29"/>
        <v/>
      </c>
      <c r="AQ58" s="30" t="str">
        <f t="shared" si="29"/>
        <v/>
      </c>
      <c r="AR58" s="30" t="str">
        <f t="shared" si="29"/>
        <v>C</v>
      </c>
      <c r="AS58" s="30" t="str">
        <f t="shared" si="29"/>
        <v>C</v>
      </c>
      <c r="AT58" s="30" t="str">
        <f t="shared" si="29"/>
        <v/>
      </c>
      <c r="AU58" s="30" t="str">
        <f t="shared" si="29"/>
        <v/>
      </c>
      <c r="AV58" s="30" t="str">
        <f t="shared" si="29"/>
        <v/>
      </c>
      <c r="AW58" s="30" t="str">
        <f t="shared" si="29"/>
        <v/>
      </c>
    </row>
    <row r="59" spans="1:54">
      <c r="A59" s="25" t="str">
        <f t="shared" si="20"/>
        <v>ZCP</v>
      </c>
      <c r="B59" s="31"/>
      <c r="C59" s="81" t="s">
        <v>30</v>
      </c>
      <c r="D59" s="32" t="s">
        <v>37</v>
      </c>
      <c r="E59" s="33">
        <v>42947</v>
      </c>
      <c r="F59" s="34">
        <v>42965</v>
      </c>
      <c r="G59" s="110" t="str">
        <f>IF(D59='Paramètre DIVERS'!$B$16,'Paramètre DIVERS'!$A$16,IF(D59='Paramètre DIVERS'!$B$17,'Paramètre DIVERS'!$A$17,IF(D59='Paramètre DIVERS'!$B$18,'Paramètre DIVERS'!$A$18,IF(D59='Paramètre DIVERS'!$B$19,'Paramètre DIVERS'!$A$19,IF(D59='Paramètre DIVERS'!$B$21,'Paramètre DIVERS'!$A$21,IF(D59='Paramètre DIVERS'!$B$22,'Paramètre DIVERS'!$A$22,""))))))&amp;IF(D59='Paramètre DIVERS'!$B$24,'Paramètre DIVERS'!$A$24,IF(D59='Paramètre DIVERS'!$B$25,'Paramètre DIVERS'!$A$25,IF(D59='Paramètre DIVERS'!$B$26,'Paramètre DIVERS'!$A$26,IF(D59='Paramètre DIVERS'!$B$27,'Paramètre DIVERS'!$A$27,IF(D59='Paramètre DIVERS'!$B$28,'Paramètre DIVERS'!$A$28,IF(D59='Paramètre DIVERS'!$B$29,'Paramètre DIVERS'!$A$29,IF(D59='Paramètre DIVERS'!$B$30,'Paramètre DIVERS'!$A$30,"")))))))&amp;IF(D59='Paramètre DIVERS'!$B$32,'Paramètre DIVERS'!$A$32,IF(D59='Paramètre DIVERS'!$B$36,'Paramètre DIVERS'!$A$36,IF(D59='Paramètre DIVERS'!$B$37,'Paramètre DIVERS'!$A$37,IF(D59='Paramètre DIVERS'!$B$38,'Paramètre DIVERS'!$A$38,IF(D59='Paramètre DIVERS'!$B$39,'Paramètre DIVERS'!$A$39,IF(D59='Paramètre DIVERS'!$B$43,'Paramètre DIVERS'!$A$43,IF(D59='Paramètre DIVERS'!$B$44,'Paramètre DIVERS'!$A$44,"")))))))&amp;IF(D59='Paramètre DIVERS'!$B$45,'Paramètre DIVERS'!$A$45,IF(D59='Paramètre DIVERS'!$B$46,'Paramètre DIVERS'!$A$46,IF(D59='Paramètre DIVERS'!$B$47,'Paramètre DIVERS'!$A$47,IF(D59='Paramètre DIVERS'!$B$23,'Paramètre DIVERS'!$A$23,""))))</f>
        <v>ZCP</v>
      </c>
      <c r="H59" s="98">
        <f t="shared" si="21"/>
        <v>14</v>
      </c>
      <c r="I59" s="30" t="str">
        <f t="shared" si="26"/>
        <v>C</v>
      </c>
      <c r="J59" s="30" t="str">
        <f t="shared" si="26"/>
        <v>C</v>
      </c>
      <c r="K59" s="30" t="str">
        <f t="shared" si="26"/>
        <v/>
      </c>
      <c r="L59" s="30" t="str">
        <f t="shared" si="26"/>
        <v/>
      </c>
      <c r="M59" s="30" t="str">
        <f t="shared" si="26"/>
        <v/>
      </c>
      <c r="N59" s="30" t="str">
        <f t="shared" si="26"/>
        <v/>
      </c>
      <c r="O59" s="30" t="str">
        <f t="shared" si="26"/>
        <v/>
      </c>
      <c r="P59" s="30" t="str">
        <f t="shared" si="26"/>
        <v>C</v>
      </c>
      <c r="Q59" s="30" t="str">
        <f t="shared" si="26"/>
        <v>C</v>
      </c>
      <c r="R59" s="30" t="str">
        <f t="shared" si="26"/>
        <v/>
      </c>
      <c r="S59" s="30" t="str">
        <f t="shared" si="27"/>
        <v/>
      </c>
      <c r="T59" s="30" t="str">
        <f t="shared" si="27"/>
        <v/>
      </c>
      <c r="U59" s="30" t="str">
        <f t="shared" si="27"/>
        <v/>
      </c>
      <c r="V59" s="30" t="str">
        <f t="shared" si="27"/>
        <v/>
      </c>
      <c r="W59" s="30" t="str">
        <f t="shared" si="27"/>
        <v>C</v>
      </c>
      <c r="X59" s="30" t="str">
        <f t="shared" si="27"/>
        <v>C</v>
      </c>
      <c r="Y59" s="30" t="str">
        <f t="shared" si="27"/>
        <v/>
      </c>
      <c r="Z59" s="30" t="str">
        <f t="shared" si="27"/>
        <v/>
      </c>
      <c r="AA59" s="30" t="str">
        <f t="shared" si="27"/>
        <v/>
      </c>
      <c r="AB59" s="30" t="str">
        <f t="shared" si="27"/>
        <v/>
      </c>
      <c r="AC59" s="30" t="str">
        <f t="shared" si="28"/>
        <v/>
      </c>
      <c r="AD59" s="30" t="str">
        <f t="shared" si="28"/>
        <v>C</v>
      </c>
      <c r="AE59" s="30" t="str">
        <f t="shared" si="28"/>
        <v>C</v>
      </c>
      <c r="AF59" s="30" t="str">
        <f t="shared" si="28"/>
        <v/>
      </c>
      <c r="AG59" s="30" t="str">
        <f t="shared" si="28"/>
        <v/>
      </c>
      <c r="AH59" s="30" t="str">
        <f t="shared" si="28"/>
        <v/>
      </c>
      <c r="AI59" s="30" t="str">
        <f t="shared" si="28"/>
        <v/>
      </c>
      <c r="AJ59" s="30" t="str">
        <f t="shared" si="28"/>
        <v/>
      </c>
      <c r="AK59" s="30" t="str">
        <f t="shared" si="28"/>
        <v>C</v>
      </c>
      <c r="AL59" s="30" t="str">
        <f t="shared" si="28"/>
        <v>C</v>
      </c>
      <c r="AM59" s="30" t="str">
        <f t="shared" si="29"/>
        <v/>
      </c>
      <c r="AN59" s="30" t="str">
        <f t="shared" si="29"/>
        <v/>
      </c>
      <c r="AO59" s="30" t="str">
        <f t="shared" si="29"/>
        <v/>
      </c>
      <c r="AP59" s="30" t="str">
        <f t="shared" si="29"/>
        <v/>
      </c>
      <c r="AQ59" s="30" t="str">
        <f t="shared" si="29"/>
        <v/>
      </c>
      <c r="AR59" s="30" t="str">
        <f t="shared" si="29"/>
        <v>C</v>
      </c>
      <c r="AS59" s="30" t="str">
        <f t="shared" si="29"/>
        <v>C</v>
      </c>
      <c r="AT59" s="30" t="str">
        <f t="shared" si="29"/>
        <v/>
      </c>
      <c r="AU59" s="30" t="str">
        <f t="shared" si="29"/>
        <v/>
      </c>
      <c r="AV59" s="30" t="str">
        <f t="shared" si="29"/>
        <v/>
      </c>
      <c r="AW59" s="30" t="str">
        <f t="shared" si="29"/>
        <v/>
      </c>
    </row>
    <row r="60" spans="1:54">
      <c r="A60" s="25" t="str">
        <f t="shared" si="20"/>
        <v>ZCP</v>
      </c>
      <c r="B60" s="31"/>
      <c r="C60" s="81" t="s">
        <v>30</v>
      </c>
      <c r="D60" s="32" t="s">
        <v>37</v>
      </c>
      <c r="E60" s="33">
        <v>43115</v>
      </c>
      <c r="F60" s="34">
        <v>43126</v>
      </c>
      <c r="G60" s="110" t="str">
        <f>IF(D60='Paramètre DIVERS'!$B$16,'Paramètre DIVERS'!$A$16,IF(D60='Paramètre DIVERS'!$B$17,'Paramètre DIVERS'!$A$17,IF(D60='Paramètre DIVERS'!$B$18,'Paramètre DIVERS'!$A$18,IF(D60='Paramètre DIVERS'!$B$19,'Paramètre DIVERS'!$A$19,IF(D60='Paramètre DIVERS'!$B$21,'Paramètre DIVERS'!$A$21,IF(D60='Paramètre DIVERS'!$B$22,'Paramètre DIVERS'!$A$22,""))))))&amp;IF(D60='Paramètre DIVERS'!$B$24,'Paramètre DIVERS'!$A$24,IF(D60='Paramètre DIVERS'!$B$25,'Paramètre DIVERS'!$A$25,IF(D60='Paramètre DIVERS'!$B$26,'Paramètre DIVERS'!$A$26,IF(D60='Paramètre DIVERS'!$B$27,'Paramètre DIVERS'!$A$27,IF(D60='Paramètre DIVERS'!$B$28,'Paramètre DIVERS'!$A$28,IF(D60='Paramètre DIVERS'!$B$29,'Paramètre DIVERS'!$A$29,IF(D60='Paramètre DIVERS'!$B$30,'Paramètre DIVERS'!$A$30,"")))))))&amp;IF(D60='Paramètre DIVERS'!$B$32,'Paramètre DIVERS'!$A$32,IF(D60='Paramètre DIVERS'!$B$36,'Paramètre DIVERS'!$A$36,IF(D60='Paramètre DIVERS'!$B$37,'Paramètre DIVERS'!$A$37,IF(D60='Paramètre DIVERS'!$B$38,'Paramètre DIVERS'!$A$38,IF(D60='Paramètre DIVERS'!$B$39,'Paramètre DIVERS'!$A$39,IF(D60='Paramètre DIVERS'!$B$43,'Paramètre DIVERS'!$A$43,IF(D60='Paramètre DIVERS'!$B$44,'Paramètre DIVERS'!$A$44,"")))))))&amp;IF(D60='Paramètre DIVERS'!$B$45,'Paramètre DIVERS'!$A$45,IF(D60='Paramètre DIVERS'!$B$46,'Paramètre DIVERS'!$A$46,IF(D60='Paramètre DIVERS'!$B$47,'Paramètre DIVERS'!$A$47,IF(D60='Paramètre DIVERS'!$B$23,'Paramètre DIVERS'!$A$23,""))))</f>
        <v>ZCP</v>
      </c>
      <c r="H60" s="98">
        <f t="shared" si="21"/>
        <v>10</v>
      </c>
      <c r="I60" s="30" t="str">
        <f t="shared" si="26"/>
        <v>C</v>
      </c>
      <c r="J60" s="30" t="str">
        <f t="shared" si="26"/>
        <v>C</v>
      </c>
      <c r="K60" s="30" t="str">
        <f t="shared" si="26"/>
        <v/>
      </c>
      <c r="L60" s="30" t="str">
        <f t="shared" si="26"/>
        <v/>
      </c>
      <c r="M60" s="30" t="str">
        <f t="shared" si="26"/>
        <v/>
      </c>
      <c r="N60" s="30" t="str">
        <f t="shared" si="26"/>
        <v/>
      </c>
      <c r="O60" s="30" t="str">
        <f t="shared" si="26"/>
        <v/>
      </c>
      <c r="P60" s="30" t="str">
        <f t="shared" si="26"/>
        <v>C</v>
      </c>
      <c r="Q60" s="30" t="str">
        <f t="shared" si="26"/>
        <v>C</v>
      </c>
      <c r="R60" s="30" t="str">
        <f t="shared" si="26"/>
        <v/>
      </c>
      <c r="S60" s="30" t="str">
        <f t="shared" si="27"/>
        <v/>
      </c>
      <c r="T60" s="30" t="str">
        <f t="shared" si="27"/>
        <v/>
      </c>
      <c r="U60" s="30" t="str">
        <f t="shared" si="27"/>
        <v/>
      </c>
      <c r="V60" s="30" t="str">
        <f t="shared" si="27"/>
        <v/>
      </c>
      <c r="W60" s="30" t="str">
        <f t="shared" si="27"/>
        <v>C</v>
      </c>
      <c r="X60" s="30" t="str">
        <f t="shared" si="27"/>
        <v>C</v>
      </c>
      <c r="Y60" s="30" t="str">
        <f t="shared" si="27"/>
        <v/>
      </c>
      <c r="Z60" s="30" t="str">
        <f t="shared" si="27"/>
        <v/>
      </c>
      <c r="AA60" s="30" t="str">
        <f t="shared" si="27"/>
        <v/>
      </c>
      <c r="AB60" s="30" t="str">
        <f t="shared" si="27"/>
        <v/>
      </c>
      <c r="AC60" s="30" t="str">
        <f t="shared" si="28"/>
        <v/>
      </c>
      <c r="AD60" s="30" t="str">
        <f t="shared" si="28"/>
        <v>C</v>
      </c>
      <c r="AE60" s="30" t="str">
        <f t="shared" si="28"/>
        <v>C</v>
      </c>
      <c r="AF60" s="30" t="str">
        <f t="shared" si="28"/>
        <v/>
      </c>
      <c r="AG60" s="30" t="str">
        <f t="shared" si="28"/>
        <v/>
      </c>
      <c r="AH60" s="30" t="str">
        <f t="shared" si="28"/>
        <v/>
      </c>
      <c r="AI60" s="30" t="str">
        <f t="shared" si="28"/>
        <v/>
      </c>
      <c r="AJ60" s="30" t="str">
        <f t="shared" si="28"/>
        <v/>
      </c>
      <c r="AK60" s="30" t="str">
        <f t="shared" si="28"/>
        <v>C</v>
      </c>
      <c r="AL60" s="30" t="str">
        <f t="shared" si="28"/>
        <v>C</v>
      </c>
      <c r="AM60" s="30" t="str">
        <f t="shared" si="29"/>
        <v/>
      </c>
      <c r="AN60" s="30" t="str">
        <f t="shared" si="29"/>
        <v/>
      </c>
      <c r="AO60" s="30" t="str">
        <f t="shared" si="29"/>
        <v/>
      </c>
      <c r="AP60" s="30" t="str">
        <f t="shared" si="29"/>
        <v/>
      </c>
      <c r="AQ60" s="30" t="str">
        <f t="shared" si="29"/>
        <v/>
      </c>
      <c r="AR60" s="30" t="str">
        <f t="shared" si="29"/>
        <v>C</v>
      </c>
      <c r="AS60" s="30" t="str">
        <f t="shared" si="29"/>
        <v>C</v>
      </c>
      <c r="AT60" s="30" t="str">
        <f t="shared" si="29"/>
        <v/>
      </c>
      <c r="AU60" s="30" t="str">
        <f t="shared" si="29"/>
        <v/>
      </c>
      <c r="AV60" s="30" t="str">
        <f t="shared" si="29"/>
        <v/>
      </c>
      <c r="AW60" s="30" t="str">
        <f t="shared" si="29"/>
        <v/>
      </c>
      <c r="AX60" s="136"/>
      <c r="AY60" s="137"/>
      <c r="AZ60" s="141"/>
      <c r="BA60" s="136"/>
      <c r="BB60" s="136"/>
    </row>
    <row r="61" spans="1:54">
      <c r="A61" s="25" t="str">
        <f t="shared" si="20"/>
        <v>ZCP</v>
      </c>
      <c r="B61" s="31"/>
      <c r="C61" s="81" t="s">
        <v>30</v>
      </c>
      <c r="D61" s="32" t="s">
        <v>37</v>
      </c>
      <c r="E61" s="33">
        <v>42947</v>
      </c>
      <c r="F61" s="34">
        <v>42965</v>
      </c>
      <c r="G61" s="110" t="str">
        <f>IF(D61='Paramètre DIVERS'!$B$16,'Paramètre DIVERS'!$A$16,IF(D61='Paramètre DIVERS'!$B$17,'Paramètre DIVERS'!$A$17,IF(D61='Paramètre DIVERS'!$B$18,'Paramètre DIVERS'!$A$18,IF(D61='Paramètre DIVERS'!$B$19,'Paramètre DIVERS'!$A$19,IF(D61='Paramètre DIVERS'!$B$21,'Paramètre DIVERS'!$A$21,IF(D61='Paramètre DIVERS'!$B$22,'Paramètre DIVERS'!$A$22,""))))))&amp;IF(D61='Paramètre DIVERS'!$B$24,'Paramètre DIVERS'!$A$24,IF(D61='Paramètre DIVERS'!$B$25,'Paramètre DIVERS'!$A$25,IF(D61='Paramètre DIVERS'!$B$26,'Paramètre DIVERS'!$A$26,IF(D61='Paramètre DIVERS'!$B$27,'Paramètre DIVERS'!$A$27,IF(D61='Paramètre DIVERS'!$B$28,'Paramètre DIVERS'!$A$28,IF(D61='Paramètre DIVERS'!$B$29,'Paramètre DIVERS'!$A$29,IF(D61='Paramètre DIVERS'!$B$30,'Paramètre DIVERS'!$A$30,"")))))))&amp;IF(D61='Paramètre DIVERS'!$B$32,'Paramètre DIVERS'!$A$32,IF(D61='Paramètre DIVERS'!$B$36,'Paramètre DIVERS'!$A$36,IF(D61='Paramètre DIVERS'!$B$37,'Paramètre DIVERS'!$A$37,IF(D61='Paramètre DIVERS'!$B$38,'Paramètre DIVERS'!$A$38,IF(D61='Paramètre DIVERS'!$B$39,'Paramètre DIVERS'!$A$39,IF(D61='Paramètre DIVERS'!$B$43,'Paramètre DIVERS'!$A$43,IF(D61='Paramètre DIVERS'!$B$44,'Paramètre DIVERS'!$A$44,"")))))))&amp;IF(D61='Paramètre DIVERS'!$B$45,'Paramètre DIVERS'!$A$45,IF(D61='Paramètre DIVERS'!$B$46,'Paramètre DIVERS'!$A$46,IF(D61='Paramètre DIVERS'!$B$47,'Paramètre DIVERS'!$A$47,IF(D61='Paramètre DIVERS'!$B$23,'Paramètre DIVERS'!$A$23,""))))</f>
        <v>ZCP</v>
      </c>
      <c r="H61" s="98">
        <f t="shared" si="21"/>
        <v>14</v>
      </c>
      <c r="I61" s="30" t="str">
        <f t="shared" si="26"/>
        <v>C</v>
      </c>
      <c r="J61" s="30" t="str">
        <f t="shared" si="26"/>
        <v>C</v>
      </c>
      <c r="K61" s="30" t="str">
        <f t="shared" si="26"/>
        <v/>
      </c>
      <c r="L61" s="30" t="str">
        <f t="shared" si="26"/>
        <v/>
      </c>
      <c r="M61" s="30" t="str">
        <f t="shared" si="26"/>
        <v/>
      </c>
      <c r="N61" s="30" t="str">
        <f t="shared" si="26"/>
        <v/>
      </c>
      <c r="O61" s="30" t="str">
        <f t="shared" si="26"/>
        <v/>
      </c>
      <c r="P61" s="30" t="str">
        <f t="shared" si="26"/>
        <v>C</v>
      </c>
      <c r="Q61" s="30" t="str">
        <f t="shared" si="26"/>
        <v>C</v>
      </c>
      <c r="R61" s="30" t="str">
        <f t="shared" si="26"/>
        <v/>
      </c>
      <c r="S61" s="30" t="str">
        <f t="shared" si="27"/>
        <v/>
      </c>
      <c r="T61" s="30" t="str">
        <f t="shared" si="27"/>
        <v/>
      </c>
      <c r="U61" s="30" t="str">
        <f t="shared" si="27"/>
        <v/>
      </c>
      <c r="V61" s="30" t="str">
        <f t="shared" si="27"/>
        <v/>
      </c>
      <c r="W61" s="30" t="str">
        <f t="shared" si="27"/>
        <v>C</v>
      </c>
      <c r="X61" s="30" t="str">
        <f t="shared" si="27"/>
        <v>C</v>
      </c>
      <c r="Y61" s="30" t="str">
        <f t="shared" si="27"/>
        <v/>
      </c>
      <c r="Z61" s="30" t="str">
        <f t="shared" si="27"/>
        <v/>
      </c>
      <c r="AA61" s="30" t="str">
        <f t="shared" si="27"/>
        <v/>
      </c>
      <c r="AB61" s="30" t="str">
        <f t="shared" si="27"/>
        <v/>
      </c>
      <c r="AC61" s="30" t="str">
        <f t="shared" si="28"/>
        <v/>
      </c>
      <c r="AD61" s="30" t="str">
        <f t="shared" si="28"/>
        <v>C</v>
      </c>
      <c r="AE61" s="30" t="str">
        <f t="shared" si="28"/>
        <v>C</v>
      </c>
      <c r="AF61" s="30" t="str">
        <f t="shared" si="28"/>
        <v/>
      </c>
      <c r="AG61" s="30" t="str">
        <f t="shared" si="28"/>
        <v/>
      </c>
      <c r="AH61" s="30" t="str">
        <f t="shared" si="28"/>
        <v/>
      </c>
      <c r="AI61" s="30" t="str">
        <f t="shared" si="28"/>
        <v/>
      </c>
      <c r="AJ61" s="30" t="str">
        <f t="shared" si="28"/>
        <v/>
      </c>
      <c r="AK61" s="30" t="str">
        <f t="shared" si="28"/>
        <v>C</v>
      </c>
      <c r="AL61" s="30" t="str">
        <f t="shared" si="28"/>
        <v>C</v>
      </c>
      <c r="AM61" s="30" t="str">
        <f t="shared" si="29"/>
        <v/>
      </c>
      <c r="AN61" s="30" t="str">
        <f t="shared" si="29"/>
        <v/>
      </c>
      <c r="AO61" s="30" t="str">
        <f t="shared" si="29"/>
        <v/>
      </c>
      <c r="AP61" s="30" t="str">
        <f t="shared" si="29"/>
        <v/>
      </c>
      <c r="AQ61" s="30" t="str">
        <f t="shared" si="29"/>
        <v/>
      </c>
      <c r="AR61" s="30" t="str">
        <f t="shared" si="29"/>
        <v>C</v>
      </c>
      <c r="AS61" s="30" t="str">
        <f t="shared" si="29"/>
        <v>C</v>
      </c>
      <c r="AT61" s="30" t="str">
        <f t="shared" si="29"/>
        <v/>
      </c>
      <c r="AU61" s="30" t="str">
        <f t="shared" si="29"/>
        <v/>
      </c>
      <c r="AV61" s="30" t="str">
        <f t="shared" si="29"/>
        <v/>
      </c>
      <c r="AW61" s="30" t="str">
        <f t="shared" si="29"/>
        <v/>
      </c>
    </row>
    <row r="62" spans="1:54">
      <c r="A62" s="25" t="str">
        <f t="shared" si="20"/>
        <v>ZCP</v>
      </c>
      <c r="B62" s="31"/>
      <c r="C62" s="81" t="s">
        <v>30</v>
      </c>
      <c r="D62" s="32" t="s">
        <v>37</v>
      </c>
      <c r="E62" s="33">
        <v>42982</v>
      </c>
      <c r="F62" s="34">
        <v>42982</v>
      </c>
      <c r="G62" s="110" t="str">
        <f>IF(D62='Paramètre DIVERS'!$B$16,'Paramètre DIVERS'!$A$16,IF(D62='Paramètre DIVERS'!$B$17,'Paramètre DIVERS'!$A$17,IF(D62='Paramètre DIVERS'!$B$18,'Paramètre DIVERS'!$A$18,IF(D62='Paramètre DIVERS'!$B$19,'Paramètre DIVERS'!$A$19,IF(D62='Paramètre DIVERS'!$B$21,'Paramètre DIVERS'!$A$21,IF(D62='Paramètre DIVERS'!$B$22,'Paramètre DIVERS'!$A$22,""))))))&amp;IF(D62='Paramètre DIVERS'!$B$24,'Paramètre DIVERS'!$A$24,IF(D62='Paramètre DIVERS'!$B$25,'Paramètre DIVERS'!$A$25,IF(D62='Paramètre DIVERS'!$B$26,'Paramètre DIVERS'!$A$26,IF(D62='Paramètre DIVERS'!$B$27,'Paramètre DIVERS'!$A$27,IF(D62='Paramètre DIVERS'!$B$28,'Paramètre DIVERS'!$A$28,IF(D62='Paramètre DIVERS'!$B$29,'Paramètre DIVERS'!$A$29,IF(D62='Paramètre DIVERS'!$B$30,'Paramètre DIVERS'!$A$30,"")))))))&amp;IF(D62='Paramètre DIVERS'!$B$32,'Paramètre DIVERS'!$A$32,IF(D62='Paramètre DIVERS'!$B$36,'Paramètre DIVERS'!$A$36,IF(D62='Paramètre DIVERS'!$B$37,'Paramètre DIVERS'!$A$37,IF(D62='Paramètre DIVERS'!$B$38,'Paramètre DIVERS'!$A$38,IF(D62='Paramètre DIVERS'!$B$39,'Paramètre DIVERS'!$A$39,IF(D62='Paramètre DIVERS'!$B$43,'Paramètre DIVERS'!$A$43,IF(D62='Paramètre DIVERS'!$B$44,'Paramètre DIVERS'!$A$44,"")))))))&amp;IF(D62='Paramètre DIVERS'!$B$45,'Paramètre DIVERS'!$A$45,IF(D62='Paramètre DIVERS'!$B$46,'Paramètre DIVERS'!$A$46,IF(D62='Paramètre DIVERS'!$B$47,'Paramètre DIVERS'!$A$47,IF(D62='Paramètre DIVERS'!$B$23,'Paramètre DIVERS'!$A$23,""))))</f>
        <v>ZCP</v>
      </c>
      <c r="H62" s="98">
        <f t="shared" si="21"/>
        <v>1</v>
      </c>
      <c r="I62" s="30" t="str">
        <f t="shared" si="26"/>
        <v>C</v>
      </c>
      <c r="J62" s="30" t="str">
        <f t="shared" si="26"/>
        <v>C</v>
      </c>
      <c r="K62" s="30" t="str">
        <f t="shared" si="26"/>
        <v/>
      </c>
      <c r="L62" s="30" t="str">
        <f t="shared" si="26"/>
        <v/>
      </c>
      <c r="M62" s="30" t="str">
        <f t="shared" si="26"/>
        <v/>
      </c>
      <c r="N62" s="30" t="str">
        <f t="shared" si="26"/>
        <v/>
      </c>
      <c r="O62" s="30" t="str">
        <f t="shared" si="26"/>
        <v/>
      </c>
      <c r="P62" s="30" t="str">
        <f t="shared" si="26"/>
        <v>C</v>
      </c>
      <c r="Q62" s="30" t="str">
        <f t="shared" si="26"/>
        <v>C</v>
      </c>
      <c r="R62" s="30" t="str">
        <f t="shared" si="26"/>
        <v/>
      </c>
      <c r="S62" s="30" t="str">
        <f t="shared" si="27"/>
        <v/>
      </c>
      <c r="T62" s="30" t="str">
        <f t="shared" si="27"/>
        <v/>
      </c>
      <c r="U62" s="30" t="str">
        <f t="shared" si="27"/>
        <v/>
      </c>
      <c r="V62" s="30" t="str">
        <f t="shared" si="27"/>
        <v/>
      </c>
      <c r="W62" s="30" t="str">
        <f t="shared" si="27"/>
        <v>C</v>
      </c>
      <c r="X62" s="30" t="str">
        <f t="shared" si="27"/>
        <v>C</v>
      </c>
      <c r="Y62" s="30" t="str">
        <f t="shared" si="27"/>
        <v/>
      </c>
      <c r="Z62" s="30" t="str">
        <f t="shared" si="27"/>
        <v/>
      </c>
      <c r="AA62" s="30" t="str">
        <f t="shared" si="27"/>
        <v/>
      </c>
      <c r="AB62" s="30" t="str">
        <f t="shared" si="27"/>
        <v/>
      </c>
      <c r="AC62" s="30" t="str">
        <f t="shared" si="28"/>
        <v/>
      </c>
      <c r="AD62" s="30" t="str">
        <f t="shared" si="28"/>
        <v>C</v>
      </c>
      <c r="AE62" s="30" t="str">
        <f t="shared" si="28"/>
        <v>C</v>
      </c>
      <c r="AF62" s="30" t="str">
        <f t="shared" si="28"/>
        <v/>
      </c>
      <c r="AG62" s="30" t="str">
        <f t="shared" si="28"/>
        <v/>
      </c>
      <c r="AH62" s="30" t="str">
        <f t="shared" si="28"/>
        <v/>
      </c>
      <c r="AI62" s="30" t="str">
        <f t="shared" si="28"/>
        <v/>
      </c>
      <c r="AJ62" s="30" t="str">
        <f t="shared" si="28"/>
        <v/>
      </c>
      <c r="AK62" s="30" t="str">
        <f t="shared" si="28"/>
        <v>C</v>
      </c>
      <c r="AL62" s="30" t="str">
        <f t="shared" si="28"/>
        <v>C</v>
      </c>
      <c r="AM62" s="30" t="str">
        <f t="shared" si="29"/>
        <v/>
      </c>
      <c r="AN62" s="30" t="str">
        <f t="shared" si="29"/>
        <v/>
      </c>
      <c r="AO62" s="30" t="str">
        <f t="shared" si="29"/>
        <v/>
      </c>
      <c r="AP62" s="30" t="str">
        <f t="shared" si="29"/>
        <v/>
      </c>
      <c r="AQ62" s="30" t="str">
        <f t="shared" si="29"/>
        <v/>
      </c>
      <c r="AR62" s="30" t="str">
        <f t="shared" si="29"/>
        <v>C</v>
      </c>
      <c r="AS62" s="30" t="str">
        <f t="shared" si="29"/>
        <v>C</v>
      </c>
      <c r="AT62" s="30" t="str">
        <f t="shared" si="29"/>
        <v/>
      </c>
      <c r="AU62" s="30" t="str">
        <f t="shared" si="29"/>
        <v/>
      </c>
      <c r="AV62" s="30" t="str">
        <f t="shared" si="29"/>
        <v/>
      </c>
      <c r="AW62" s="30" t="str">
        <f t="shared" si="29"/>
        <v/>
      </c>
    </row>
    <row r="63" spans="1:54">
      <c r="A63" s="25" t="str">
        <f t="shared" si="20"/>
        <v>ZCP</v>
      </c>
      <c r="B63" s="31"/>
      <c r="C63" s="81" t="s">
        <v>30</v>
      </c>
      <c r="D63" s="32" t="s">
        <v>37</v>
      </c>
      <c r="E63" s="33">
        <v>43102</v>
      </c>
      <c r="F63" s="34">
        <v>43105</v>
      </c>
      <c r="G63" s="110" t="str">
        <f>IF(D63='Paramètre DIVERS'!$B$16,'Paramètre DIVERS'!$A$16,IF(D63='Paramètre DIVERS'!$B$17,'Paramètre DIVERS'!$A$17,IF(D63='Paramètre DIVERS'!$B$18,'Paramètre DIVERS'!$A$18,IF(D63='Paramètre DIVERS'!$B$19,'Paramètre DIVERS'!$A$19,IF(D63='Paramètre DIVERS'!$B$21,'Paramètre DIVERS'!$A$21,IF(D63='Paramètre DIVERS'!$B$22,'Paramètre DIVERS'!$A$22,""))))))&amp;IF(D63='Paramètre DIVERS'!$B$24,'Paramètre DIVERS'!$A$24,IF(D63='Paramètre DIVERS'!$B$25,'Paramètre DIVERS'!$A$25,IF(D63='Paramètre DIVERS'!$B$26,'Paramètre DIVERS'!$A$26,IF(D63='Paramètre DIVERS'!$B$27,'Paramètre DIVERS'!$A$27,IF(D63='Paramètre DIVERS'!$B$28,'Paramètre DIVERS'!$A$28,IF(D63='Paramètre DIVERS'!$B$29,'Paramètre DIVERS'!$A$29,IF(D63='Paramètre DIVERS'!$B$30,'Paramètre DIVERS'!$A$30,"")))))))&amp;IF(D63='Paramètre DIVERS'!$B$32,'Paramètre DIVERS'!$A$32,IF(D63='Paramètre DIVERS'!$B$36,'Paramètre DIVERS'!$A$36,IF(D63='Paramètre DIVERS'!$B$37,'Paramètre DIVERS'!$A$37,IF(D63='Paramètre DIVERS'!$B$38,'Paramètre DIVERS'!$A$38,IF(D63='Paramètre DIVERS'!$B$39,'Paramètre DIVERS'!$A$39,IF(D63='Paramètre DIVERS'!$B$43,'Paramètre DIVERS'!$A$43,IF(D63='Paramètre DIVERS'!$B$44,'Paramètre DIVERS'!$A$44,"")))))))&amp;IF(D63='Paramètre DIVERS'!$B$45,'Paramètre DIVERS'!$A$45,IF(D63='Paramètre DIVERS'!$B$46,'Paramètre DIVERS'!$A$46,IF(D63='Paramètre DIVERS'!$B$47,'Paramètre DIVERS'!$A$47,IF(D63='Paramètre DIVERS'!$B$23,'Paramètre DIVERS'!$A$23,""))))</f>
        <v>ZCP</v>
      </c>
      <c r="H63" s="98">
        <f t="shared" si="21"/>
        <v>4</v>
      </c>
      <c r="I63" s="30" t="str">
        <f t="shared" si="26"/>
        <v>C</v>
      </c>
      <c r="J63" s="30" t="str">
        <f t="shared" si="26"/>
        <v>C</v>
      </c>
      <c r="K63" s="30" t="str">
        <f t="shared" si="26"/>
        <v/>
      </c>
      <c r="L63" s="30" t="str">
        <f t="shared" si="26"/>
        <v/>
      </c>
      <c r="M63" s="30" t="str">
        <f t="shared" si="26"/>
        <v/>
      </c>
      <c r="N63" s="30" t="str">
        <f t="shared" si="26"/>
        <v/>
      </c>
      <c r="O63" s="30" t="str">
        <f t="shared" si="26"/>
        <v/>
      </c>
      <c r="P63" s="30" t="str">
        <f t="shared" si="26"/>
        <v>C</v>
      </c>
      <c r="Q63" s="30" t="str">
        <f t="shared" si="26"/>
        <v>C</v>
      </c>
      <c r="R63" s="30" t="str">
        <f t="shared" si="26"/>
        <v/>
      </c>
      <c r="S63" s="30" t="str">
        <f t="shared" si="27"/>
        <v/>
      </c>
      <c r="T63" s="30" t="str">
        <f t="shared" si="27"/>
        <v/>
      </c>
      <c r="U63" s="30" t="str">
        <f t="shared" si="27"/>
        <v/>
      </c>
      <c r="V63" s="30" t="str">
        <f t="shared" si="27"/>
        <v/>
      </c>
      <c r="W63" s="30" t="str">
        <f t="shared" si="27"/>
        <v>C</v>
      </c>
      <c r="X63" s="30" t="str">
        <f t="shared" si="27"/>
        <v>C</v>
      </c>
      <c r="Y63" s="30" t="str">
        <f t="shared" si="27"/>
        <v/>
      </c>
      <c r="Z63" s="30" t="str">
        <f t="shared" si="27"/>
        <v/>
      </c>
      <c r="AA63" s="30" t="str">
        <f t="shared" si="27"/>
        <v/>
      </c>
      <c r="AB63" s="30" t="str">
        <f t="shared" si="27"/>
        <v/>
      </c>
      <c r="AC63" s="30" t="str">
        <f t="shared" si="28"/>
        <v/>
      </c>
      <c r="AD63" s="30" t="str">
        <f t="shared" si="28"/>
        <v>C</v>
      </c>
      <c r="AE63" s="30" t="str">
        <f t="shared" si="28"/>
        <v>C</v>
      </c>
      <c r="AF63" s="30" t="str">
        <f t="shared" si="28"/>
        <v/>
      </c>
      <c r="AG63" s="30" t="str">
        <f t="shared" si="28"/>
        <v/>
      </c>
      <c r="AH63" s="30" t="str">
        <f t="shared" si="28"/>
        <v/>
      </c>
      <c r="AI63" s="30" t="str">
        <f t="shared" si="28"/>
        <v/>
      </c>
      <c r="AJ63" s="30" t="str">
        <f t="shared" si="28"/>
        <v/>
      </c>
      <c r="AK63" s="30" t="str">
        <f t="shared" si="28"/>
        <v>C</v>
      </c>
      <c r="AL63" s="30" t="str">
        <f t="shared" si="28"/>
        <v>C</v>
      </c>
      <c r="AM63" s="30" t="str">
        <f t="shared" si="29"/>
        <v/>
      </c>
      <c r="AN63" s="30" t="str">
        <f t="shared" si="29"/>
        <v/>
      </c>
      <c r="AO63" s="30" t="str">
        <f t="shared" si="29"/>
        <v/>
      </c>
      <c r="AP63" s="30" t="str">
        <f t="shared" si="29"/>
        <v/>
      </c>
      <c r="AQ63" s="30" t="str">
        <f t="shared" si="29"/>
        <v/>
      </c>
      <c r="AR63" s="30" t="str">
        <f t="shared" si="29"/>
        <v>C</v>
      </c>
      <c r="AS63" s="30" t="str">
        <f t="shared" si="29"/>
        <v>C</v>
      </c>
      <c r="AT63" s="30" t="str">
        <f t="shared" si="29"/>
        <v/>
      </c>
      <c r="AU63" s="30" t="str">
        <f t="shared" si="29"/>
        <v/>
      </c>
      <c r="AV63" s="30" t="str">
        <f t="shared" si="29"/>
        <v/>
      </c>
      <c r="AW63" s="30" t="str">
        <f t="shared" si="29"/>
        <v/>
      </c>
    </row>
    <row r="64" spans="1:54">
      <c r="A64" s="25" t="str">
        <f t="shared" si="20"/>
        <v>ZCP</v>
      </c>
      <c r="B64" s="31"/>
      <c r="C64" s="81" t="s">
        <v>30</v>
      </c>
      <c r="D64" s="32" t="s">
        <v>37</v>
      </c>
      <c r="E64" s="33">
        <v>43102</v>
      </c>
      <c r="F64" s="34">
        <v>43105</v>
      </c>
      <c r="G64" s="110" t="str">
        <f>IF(D64='Paramètre DIVERS'!$B$16,'Paramètre DIVERS'!$A$16,IF(D64='Paramètre DIVERS'!$B$17,'Paramètre DIVERS'!$A$17,IF(D64='Paramètre DIVERS'!$B$18,'Paramètre DIVERS'!$A$18,IF(D64='Paramètre DIVERS'!$B$19,'Paramètre DIVERS'!$A$19,IF(D64='Paramètre DIVERS'!$B$21,'Paramètre DIVERS'!$A$21,IF(D64='Paramètre DIVERS'!$B$22,'Paramètre DIVERS'!$A$22,""))))))&amp;IF(D64='Paramètre DIVERS'!$B$24,'Paramètre DIVERS'!$A$24,IF(D64='Paramètre DIVERS'!$B$25,'Paramètre DIVERS'!$A$25,IF(D64='Paramètre DIVERS'!$B$26,'Paramètre DIVERS'!$A$26,IF(D64='Paramètre DIVERS'!$B$27,'Paramètre DIVERS'!$A$27,IF(D64='Paramètre DIVERS'!$B$28,'Paramètre DIVERS'!$A$28,IF(D64='Paramètre DIVERS'!$B$29,'Paramètre DIVERS'!$A$29,IF(D64='Paramètre DIVERS'!$B$30,'Paramètre DIVERS'!$A$30,"")))))))&amp;IF(D64='Paramètre DIVERS'!$B$32,'Paramètre DIVERS'!$A$32,IF(D64='Paramètre DIVERS'!$B$36,'Paramètre DIVERS'!$A$36,IF(D64='Paramètre DIVERS'!$B$37,'Paramètre DIVERS'!$A$37,IF(D64='Paramètre DIVERS'!$B$38,'Paramètre DIVERS'!$A$38,IF(D64='Paramètre DIVERS'!$B$39,'Paramètre DIVERS'!$A$39,IF(D64='Paramètre DIVERS'!$B$43,'Paramètre DIVERS'!$A$43,IF(D64='Paramètre DIVERS'!$B$44,'Paramètre DIVERS'!$A$44,"")))))))&amp;IF(D64='Paramètre DIVERS'!$B$45,'Paramètre DIVERS'!$A$45,IF(D64='Paramètre DIVERS'!$B$46,'Paramètre DIVERS'!$A$46,IF(D64='Paramètre DIVERS'!$B$47,'Paramètre DIVERS'!$A$47,IF(D64='Paramètre DIVERS'!$B$23,'Paramètre DIVERS'!$A$23,""))))</f>
        <v>ZCP</v>
      </c>
      <c r="H64" s="98">
        <f t="shared" si="21"/>
        <v>4</v>
      </c>
      <c r="I64" s="30" t="str">
        <f t="shared" si="26"/>
        <v>C</v>
      </c>
      <c r="J64" s="30" t="str">
        <f t="shared" si="26"/>
        <v>C</v>
      </c>
      <c r="K64" s="30" t="str">
        <f t="shared" si="26"/>
        <v/>
      </c>
      <c r="L64" s="30" t="str">
        <f t="shared" si="26"/>
        <v/>
      </c>
      <c r="M64" s="30" t="str">
        <f t="shared" si="26"/>
        <v/>
      </c>
      <c r="N64" s="30" t="str">
        <f t="shared" si="26"/>
        <v/>
      </c>
      <c r="O64" s="30" t="str">
        <f t="shared" si="26"/>
        <v/>
      </c>
      <c r="P64" s="30" t="str">
        <f t="shared" si="26"/>
        <v>C</v>
      </c>
      <c r="Q64" s="30" t="str">
        <f t="shared" si="26"/>
        <v>C</v>
      </c>
      <c r="R64" s="30" t="str">
        <f t="shared" si="26"/>
        <v/>
      </c>
      <c r="S64" s="30" t="str">
        <f t="shared" si="27"/>
        <v/>
      </c>
      <c r="T64" s="30" t="str">
        <f t="shared" si="27"/>
        <v/>
      </c>
      <c r="U64" s="30" t="str">
        <f t="shared" si="27"/>
        <v/>
      </c>
      <c r="V64" s="30" t="str">
        <f t="shared" si="27"/>
        <v/>
      </c>
      <c r="W64" s="30" t="str">
        <f t="shared" si="27"/>
        <v>C</v>
      </c>
      <c r="X64" s="30" t="str">
        <f t="shared" si="27"/>
        <v>C</v>
      </c>
      <c r="Y64" s="30" t="str">
        <f t="shared" si="27"/>
        <v/>
      </c>
      <c r="Z64" s="30" t="str">
        <f t="shared" si="27"/>
        <v/>
      </c>
      <c r="AA64" s="30" t="str">
        <f t="shared" si="27"/>
        <v/>
      </c>
      <c r="AB64" s="30" t="str">
        <f t="shared" si="27"/>
        <v/>
      </c>
      <c r="AC64" s="30" t="str">
        <f t="shared" si="28"/>
        <v/>
      </c>
      <c r="AD64" s="30" t="str">
        <f t="shared" si="28"/>
        <v>C</v>
      </c>
      <c r="AE64" s="30" t="str">
        <f t="shared" si="28"/>
        <v>C</v>
      </c>
      <c r="AF64" s="30" t="str">
        <f t="shared" si="28"/>
        <v/>
      </c>
      <c r="AG64" s="30" t="str">
        <f t="shared" si="28"/>
        <v/>
      </c>
      <c r="AH64" s="30" t="str">
        <f t="shared" si="28"/>
        <v/>
      </c>
      <c r="AI64" s="30" t="str">
        <f t="shared" si="28"/>
        <v/>
      </c>
      <c r="AJ64" s="30" t="str">
        <f t="shared" si="28"/>
        <v/>
      </c>
      <c r="AK64" s="30" t="str">
        <f t="shared" si="28"/>
        <v>C</v>
      </c>
      <c r="AL64" s="30" t="str">
        <f t="shared" si="28"/>
        <v>C</v>
      </c>
      <c r="AM64" s="30" t="str">
        <f t="shared" si="29"/>
        <v/>
      </c>
      <c r="AN64" s="30" t="str">
        <f t="shared" si="29"/>
        <v/>
      </c>
      <c r="AO64" s="30" t="str">
        <f t="shared" si="29"/>
        <v/>
      </c>
      <c r="AP64" s="30" t="str">
        <f t="shared" si="29"/>
        <v/>
      </c>
      <c r="AQ64" s="30" t="str">
        <f t="shared" si="29"/>
        <v/>
      </c>
      <c r="AR64" s="30" t="str">
        <f t="shared" si="29"/>
        <v>C</v>
      </c>
      <c r="AS64" s="30" t="str">
        <f t="shared" si="29"/>
        <v>C</v>
      </c>
      <c r="AT64" s="30" t="str">
        <f t="shared" si="29"/>
        <v/>
      </c>
      <c r="AU64" s="30" t="str">
        <f t="shared" si="29"/>
        <v/>
      </c>
      <c r="AV64" s="30" t="str">
        <f t="shared" si="29"/>
        <v/>
      </c>
      <c r="AW64" s="30" t="str">
        <f t="shared" si="29"/>
        <v/>
      </c>
      <c r="AX64" s="136"/>
      <c r="AY64" s="137"/>
      <c r="AZ64" s="139"/>
      <c r="BA64" s="136"/>
      <c r="BB64" s="136"/>
    </row>
    <row r="65" spans="1:54">
      <c r="A65" s="25" t="str">
        <f t="shared" si="20"/>
        <v>ZCP</v>
      </c>
      <c r="B65" s="31"/>
      <c r="C65" s="81" t="s">
        <v>30</v>
      </c>
      <c r="D65" s="32" t="s">
        <v>37</v>
      </c>
      <c r="E65" s="33">
        <v>42968</v>
      </c>
      <c r="F65" s="34">
        <v>42979</v>
      </c>
      <c r="G65" s="110" t="str">
        <f>IF(D65='Paramètre DIVERS'!$B$16,'Paramètre DIVERS'!$A$16,IF(D65='Paramètre DIVERS'!$B$17,'Paramètre DIVERS'!$A$17,IF(D65='Paramètre DIVERS'!$B$18,'Paramètre DIVERS'!$A$18,IF(D65='Paramètre DIVERS'!$B$19,'Paramètre DIVERS'!$A$19,IF(D65='Paramètre DIVERS'!$B$21,'Paramètre DIVERS'!$A$21,IF(D65='Paramètre DIVERS'!$B$22,'Paramètre DIVERS'!$A$22,""))))))&amp;IF(D65='Paramètre DIVERS'!$B$24,'Paramètre DIVERS'!$A$24,IF(D65='Paramètre DIVERS'!$B$25,'Paramètre DIVERS'!$A$25,IF(D65='Paramètre DIVERS'!$B$26,'Paramètre DIVERS'!$A$26,IF(D65='Paramètre DIVERS'!$B$27,'Paramètre DIVERS'!$A$27,IF(D65='Paramètre DIVERS'!$B$28,'Paramètre DIVERS'!$A$28,IF(D65='Paramètre DIVERS'!$B$29,'Paramètre DIVERS'!$A$29,IF(D65='Paramètre DIVERS'!$B$30,'Paramètre DIVERS'!$A$30,"")))))))&amp;IF(D65='Paramètre DIVERS'!$B$32,'Paramètre DIVERS'!$A$32,IF(D65='Paramètre DIVERS'!$B$36,'Paramètre DIVERS'!$A$36,IF(D65='Paramètre DIVERS'!$B$37,'Paramètre DIVERS'!$A$37,IF(D65='Paramètre DIVERS'!$B$38,'Paramètre DIVERS'!$A$38,IF(D65='Paramètre DIVERS'!$B$39,'Paramètre DIVERS'!$A$39,IF(D65='Paramètre DIVERS'!$B$43,'Paramètre DIVERS'!$A$43,IF(D65='Paramètre DIVERS'!$B$44,'Paramètre DIVERS'!$A$44,"")))))))&amp;IF(D65='Paramètre DIVERS'!$B$45,'Paramètre DIVERS'!$A$45,IF(D65='Paramètre DIVERS'!$B$46,'Paramètre DIVERS'!$A$46,IF(D65='Paramètre DIVERS'!$B$47,'Paramètre DIVERS'!$A$47,IF(D65='Paramètre DIVERS'!$B$23,'Paramètre DIVERS'!$A$23,""))))</f>
        <v>ZCP</v>
      </c>
      <c r="H65" s="98">
        <f t="shared" si="21"/>
        <v>10</v>
      </c>
      <c r="I65" s="30" t="str">
        <f t="shared" si="26"/>
        <v>C</v>
      </c>
      <c r="J65" s="30" t="str">
        <f t="shared" si="26"/>
        <v>C</v>
      </c>
      <c r="K65" s="30" t="str">
        <f t="shared" si="26"/>
        <v/>
      </c>
      <c r="L65" s="30" t="str">
        <f t="shared" si="26"/>
        <v/>
      </c>
      <c r="M65" s="30" t="str">
        <f t="shared" si="26"/>
        <v/>
      </c>
      <c r="N65" s="30" t="str">
        <f t="shared" si="26"/>
        <v/>
      </c>
      <c r="O65" s="30" t="str">
        <f t="shared" si="26"/>
        <v/>
      </c>
      <c r="P65" s="30" t="str">
        <f t="shared" si="26"/>
        <v>C</v>
      </c>
      <c r="Q65" s="30" t="str">
        <f t="shared" si="26"/>
        <v>C</v>
      </c>
      <c r="R65" s="30" t="str">
        <f t="shared" si="26"/>
        <v/>
      </c>
      <c r="S65" s="30" t="str">
        <f t="shared" si="27"/>
        <v/>
      </c>
      <c r="T65" s="30" t="str">
        <f t="shared" si="27"/>
        <v/>
      </c>
      <c r="U65" s="30" t="str">
        <f t="shared" si="27"/>
        <v/>
      </c>
      <c r="V65" s="30" t="str">
        <f t="shared" si="27"/>
        <v/>
      </c>
      <c r="W65" s="30" t="str">
        <f t="shared" si="27"/>
        <v>C</v>
      </c>
      <c r="X65" s="30" t="str">
        <f t="shared" si="27"/>
        <v>C</v>
      </c>
      <c r="Y65" s="30" t="str">
        <f t="shared" si="27"/>
        <v/>
      </c>
      <c r="Z65" s="30" t="str">
        <f t="shared" si="27"/>
        <v/>
      </c>
      <c r="AA65" s="30" t="str">
        <f t="shared" si="27"/>
        <v/>
      </c>
      <c r="AB65" s="30" t="str">
        <f t="shared" si="27"/>
        <v/>
      </c>
      <c r="AC65" s="30" t="str">
        <f t="shared" si="28"/>
        <v/>
      </c>
      <c r="AD65" s="30" t="str">
        <f t="shared" si="28"/>
        <v>C</v>
      </c>
      <c r="AE65" s="30" t="str">
        <f t="shared" si="28"/>
        <v>C</v>
      </c>
      <c r="AF65" s="30" t="str">
        <f t="shared" si="28"/>
        <v/>
      </c>
      <c r="AG65" s="30" t="str">
        <f t="shared" si="28"/>
        <v/>
      </c>
      <c r="AH65" s="30" t="str">
        <f t="shared" si="28"/>
        <v/>
      </c>
      <c r="AI65" s="30" t="str">
        <f t="shared" si="28"/>
        <v/>
      </c>
      <c r="AJ65" s="30" t="str">
        <f t="shared" si="28"/>
        <v/>
      </c>
      <c r="AK65" s="30" t="str">
        <f t="shared" si="28"/>
        <v>C</v>
      </c>
      <c r="AL65" s="30" t="str">
        <f t="shared" si="28"/>
        <v>C</v>
      </c>
      <c r="AM65" s="30" t="str">
        <f t="shared" si="29"/>
        <v/>
      </c>
      <c r="AN65" s="30" t="str">
        <f t="shared" si="29"/>
        <v/>
      </c>
      <c r="AO65" s="30" t="str">
        <f t="shared" si="29"/>
        <v/>
      </c>
      <c r="AP65" s="30" t="str">
        <f t="shared" si="29"/>
        <v/>
      </c>
      <c r="AQ65" s="30" t="str">
        <f t="shared" si="29"/>
        <v/>
      </c>
      <c r="AR65" s="30" t="str">
        <f t="shared" si="29"/>
        <v>C</v>
      </c>
      <c r="AS65" s="30" t="str">
        <f t="shared" si="29"/>
        <v>C</v>
      </c>
      <c r="AT65" s="30" t="str">
        <f t="shared" si="29"/>
        <v/>
      </c>
      <c r="AU65" s="30" t="str">
        <f t="shared" si="29"/>
        <v/>
      </c>
      <c r="AV65" s="30" t="str">
        <f t="shared" si="29"/>
        <v/>
      </c>
      <c r="AW65" s="30" t="str">
        <f t="shared" si="29"/>
        <v/>
      </c>
    </row>
    <row r="66" spans="1:54">
      <c r="A66" s="25" t="str">
        <f t="shared" si="20"/>
        <v>ZCP</v>
      </c>
      <c r="B66" s="31"/>
      <c r="C66" s="81" t="s">
        <v>30</v>
      </c>
      <c r="D66" s="32" t="s">
        <v>37</v>
      </c>
      <c r="E66" s="33">
        <v>43038</v>
      </c>
      <c r="F66" s="34">
        <v>43042</v>
      </c>
      <c r="G66" s="110" t="str">
        <f>IF(D66='Paramètre DIVERS'!$B$16,'Paramètre DIVERS'!$A$16,IF(D66='Paramètre DIVERS'!$B$17,'Paramètre DIVERS'!$A$17,IF(D66='Paramètre DIVERS'!$B$18,'Paramètre DIVERS'!$A$18,IF(D66='Paramètre DIVERS'!$B$19,'Paramètre DIVERS'!$A$19,IF(D66='Paramètre DIVERS'!$B$21,'Paramètre DIVERS'!$A$21,IF(D66='Paramètre DIVERS'!$B$22,'Paramètre DIVERS'!$A$22,""))))))&amp;IF(D66='Paramètre DIVERS'!$B$24,'Paramètre DIVERS'!$A$24,IF(D66='Paramètre DIVERS'!$B$25,'Paramètre DIVERS'!$A$25,IF(D66='Paramètre DIVERS'!$B$26,'Paramètre DIVERS'!$A$26,IF(D66='Paramètre DIVERS'!$B$27,'Paramètre DIVERS'!$A$27,IF(D66='Paramètre DIVERS'!$B$28,'Paramètre DIVERS'!$A$28,IF(D66='Paramètre DIVERS'!$B$29,'Paramètre DIVERS'!$A$29,IF(D66='Paramètre DIVERS'!$B$30,'Paramètre DIVERS'!$A$30,"")))))))&amp;IF(D66='Paramètre DIVERS'!$B$32,'Paramètre DIVERS'!$A$32,IF(D66='Paramètre DIVERS'!$B$36,'Paramètre DIVERS'!$A$36,IF(D66='Paramètre DIVERS'!$B$37,'Paramètre DIVERS'!$A$37,IF(D66='Paramètre DIVERS'!$B$38,'Paramètre DIVERS'!$A$38,IF(D66='Paramètre DIVERS'!$B$39,'Paramètre DIVERS'!$A$39,IF(D66='Paramètre DIVERS'!$B$43,'Paramètre DIVERS'!$A$43,IF(D66='Paramètre DIVERS'!$B$44,'Paramètre DIVERS'!$A$44,"")))))))&amp;IF(D66='Paramètre DIVERS'!$B$45,'Paramètre DIVERS'!$A$45,IF(D66='Paramètre DIVERS'!$B$46,'Paramètre DIVERS'!$A$46,IF(D66='Paramètre DIVERS'!$B$47,'Paramètre DIVERS'!$A$47,IF(D66='Paramètre DIVERS'!$B$23,'Paramètre DIVERS'!$A$23,""))))</f>
        <v>ZCP</v>
      </c>
      <c r="H66" s="98">
        <f t="shared" si="21"/>
        <v>4</v>
      </c>
      <c r="I66" s="30" t="str">
        <f t="shared" si="26"/>
        <v>C</v>
      </c>
      <c r="J66" s="30" t="str">
        <f t="shared" si="26"/>
        <v>C</v>
      </c>
      <c r="K66" s="30" t="str">
        <f t="shared" si="26"/>
        <v/>
      </c>
      <c r="L66" s="30" t="str">
        <f t="shared" si="26"/>
        <v/>
      </c>
      <c r="M66" s="30" t="str">
        <f t="shared" si="26"/>
        <v/>
      </c>
      <c r="N66" s="30" t="str">
        <f t="shared" si="26"/>
        <v/>
      </c>
      <c r="O66" s="30" t="str">
        <f t="shared" si="26"/>
        <v/>
      </c>
      <c r="P66" s="30" t="str">
        <f t="shared" si="26"/>
        <v>C</v>
      </c>
      <c r="Q66" s="30" t="str">
        <f t="shared" si="26"/>
        <v>C</v>
      </c>
      <c r="R66" s="30" t="str">
        <f t="shared" si="26"/>
        <v/>
      </c>
      <c r="S66" s="30" t="str">
        <f t="shared" si="27"/>
        <v/>
      </c>
      <c r="T66" s="30" t="str">
        <f t="shared" si="27"/>
        <v/>
      </c>
      <c r="U66" s="30" t="str">
        <f t="shared" si="27"/>
        <v/>
      </c>
      <c r="V66" s="30" t="str">
        <f t="shared" si="27"/>
        <v/>
      </c>
      <c r="W66" s="30" t="str">
        <f t="shared" si="27"/>
        <v>C</v>
      </c>
      <c r="X66" s="30" t="str">
        <f t="shared" si="27"/>
        <v>C</v>
      </c>
      <c r="Y66" s="30" t="str">
        <f t="shared" si="27"/>
        <v/>
      </c>
      <c r="Z66" s="30" t="str">
        <f t="shared" si="27"/>
        <v/>
      </c>
      <c r="AA66" s="30" t="str">
        <f t="shared" si="27"/>
        <v/>
      </c>
      <c r="AB66" s="30" t="str">
        <f t="shared" si="27"/>
        <v/>
      </c>
      <c r="AC66" s="30" t="str">
        <f t="shared" si="28"/>
        <v/>
      </c>
      <c r="AD66" s="30" t="str">
        <f t="shared" si="28"/>
        <v>C</v>
      </c>
      <c r="AE66" s="30" t="str">
        <f t="shared" si="28"/>
        <v>C</v>
      </c>
      <c r="AF66" s="30" t="str">
        <f t="shared" si="28"/>
        <v/>
      </c>
      <c r="AG66" s="30" t="str">
        <f t="shared" si="28"/>
        <v/>
      </c>
      <c r="AH66" s="30" t="str">
        <f t="shared" si="28"/>
        <v/>
      </c>
      <c r="AI66" s="30" t="str">
        <f t="shared" si="28"/>
        <v/>
      </c>
      <c r="AJ66" s="30" t="str">
        <f t="shared" si="28"/>
        <v/>
      </c>
      <c r="AK66" s="30" t="str">
        <f t="shared" si="28"/>
        <v>C</v>
      </c>
      <c r="AL66" s="30" t="str">
        <f t="shared" si="28"/>
        <v>C</v>
      </c>
      <c r="AM66" s="30" t="str">
        <f t="shared" si="29"/>
        <v/>
      </c>
      <c r="AN66" s="30" t="str">
        <f t="shared" si="29"/>
        <v/>
      </c>
      <c r="AO66" s="30" t="str">
        <f t="shared" si="29"/>
        <v/>
      </c>
      <c r="AP66" s="30" t="str">
        <f t="shared" si="29"/>
        <v/>
      </c>
      <c r="AQ66" s="30" t="str">
        <f t="shared" si="29"/>
        <v/>
      </c>
      <c r="AR66" s="30" t="str">
        <f t="shared" si="29"/>
        <v>C</v>
      </c>
      <c r="AS66" s="30" t="str">
        <f t="shared" si="29"/>
        <v>C</v>
      </c>
      <c r="AT66" s="30" t="str">
        <f t="shared" si="29"/>
        <v/>
      </c>
      <c r="AU66" s="30" t="str">
        <f t="shared" si="29"/>
        <v/>
      </c>
      <c r="AV66" s="30" t="str">
        <f t="shared" si="29"/>
        <v/>
      </c>
      <c r="AW66" s="30" t="str">
        <f t="shared" si="29"/>
        <v/>
      </c>
    </row>
    <row r="67" spans="1:54">
      <c r="A67" s="25" t="str">
        <f t="shared" si="20"/>
        <v>ZCP</v>
      </c>
      <c r="B67" s="31"/>
      <c r="C67" s="81" t="s">
        <v>30</v>
      </c>
      <c r="D67" s="32" t="s">
        <v>37</v>
      </c>
      <c r="E67" s="33">
        <v>43108</v>
      </c>
      <c r="F67" s="34">
        <v>43112</v>
      </c>
      <c r="G67" s="110" t="str">
        <f>IF(D67='Paramètre DIVERS'!$B$16,'Paramètre DIVERS'!$A$16,IF(D67='Paramètre DIVERS'!$B$17,'Paramètre DIVERS'!$A$17,IF(D67='Paramètre DIVERS'!$B$18,'Paramètre DIVERS'!$A$18,IF(D67='Paramètre DIVERS'!$B$19,'Paramètre DIVERS'!$A$19,IF(D67='Paramètre DIVERS'!$B$21,'Paramètre DIVERS'!$A$21,IF(D67='Paramètre DIVERS'!$B$22,'Paramètre DIVERS'!$A$22,""))))))&amp;IF(D67='Paramètre DIVERS'!$B$24,'Paramètre DIVERS'!$A$24,IF(D67='Paramètre DIVERS'!$B$25,'Paramètre DIVERS'!$A$25,IF(D67='Paramètre DIVERS'!$B$26,'Paramètre DIVERS'!$A$26,IF(D67='Paramètre DIVERS'!$B$27,'Paramètre DIVERS'!$A$27,IF(D67='Paramètre DIVERS'!$B$28,'Paramètre DIVERS'!$A$28,IF(D67='Paramètre DIVERS'!$B$29,'Paramètre DIVERS'!$A$29,IF(D67='Paramètre DIVERS'!$B$30,'Paramètre DIVERS'!$A$30,"")))))))&amp;IF(D67='Paramètre DIVERS'!$B$32,'Paramètre DIVERS'!$A$32,IF(D67='Paramètre DIVERS'!$B$36,'Paramètre DIVERS'!$A$36,IF(D67='Paramètre DIVERS'!$B$37,'Paramètre DIVERS'!$A$37,IF(D67='Paramètre DIVERS'!$B$38,'Paramètre DIVERS'!$A$38,IF(D67='Paramètre DIVERS'!$B$39,'Paramètre DIVERS'!$A$39,IF(D67='Paramètre DIVERS'!$B$43,'Paramètre DIVERS'!$A$43,IF(D67='Paramètre DIVERS'!$B$44,'Paramètre DIVERS'!$A$44,"")))))))&amp;IF(D67='Paramètre DIVERS'!$B$45,'Paramètre DIVERS'!$A$45,IF(D67='Paramètre DIVERS'!$B$46,'Paramètre DIVERS'!$A$46,IF(D67='Paramètre DIVERS'!$B$47,'Paramètre DIVERS'!$A$47,IF(D67='Paramètre DIVERS'!$B$23,'Paramètre DIVERS'!$A$23,""))))</f>
        <v>ZCP</v>
      </c>
      <c r="H67" s="98">
        <f t="shared" si="21"/>
        <v>5</v>
      </c>
      <c r="I67" s="30" t="str">
        <f t="shared" ref="I67:R76" si="30">IF(OR(I$6="s",I$6="f",I$6="d"),"C",IF(AND(I$5&gt;=$E67,I$5&lt;=$F67,$G67="ZCP"),$G67,IF(AND(I$5&gt;=$E67,I$5&lt;=$F67,$G67="ZPM"),$G67,IF(AND(I$5&gt;=$E67,I$5&lt;=$F67,$G67="ZMA"),$G67,IF(AND(I$5&gt;=$E67,I$5&lt;=$F67,$G67="ZMP"),$G67,IF(AND(I$5&gt;=$E67,I$5&lt;=$F67,$G67="ZMT"),$G67,IF(AND(I$5&gt;=$E67,I$5&lt;=$F67,$G67="ZFO"),$G67,IF(AND(I$5&gt;=$E67,I$5&lt;=$F67,$G67="ZRJ"),$G67,IF(AND(I$5&gt;=$E67,I$5&lt;=$F67,$G67="ZAT"),$G67,"")))))))))</f>
        <v>C</v>
      </c>
      <c r="J67" s="30" t="str">
        <f t="shared" si="30"/>
        <v>C</v>
      </c>
      <c r="K67" s="30" t="str">
        <f t="shared" si="30"/>
        <v/>
      </c>
      <c r="L67" s="30" t="str">
        <f t="shared" si="30"/>
        <v/>
      </c>
      <c r="M67" s="30" t="str">
        <f t="shared" si="30"/>
        <v/>
      </c>
      <c r="N67" s="30" t="str">
        <f t="shared" si="30"/>
        <v/>
      </c>
      <c r="O67" s="30" t="str">
        <f t="shared" si="30"/>
        <v/>
      </c>
      <c r="P67" s="30" t="str">
        <f t="shared" si="30"/>
        <v>C</v>
      </c>
      <c r="Q67" s="30" t="str">
        <f t="shared" si="30"/>
        <v>C</v>
      </c>
      <c r="R67" s="30" t="str">
        <f t="shared" si="30"/>
        <v/>
      </c>
      <c r="S67" s="30" t="str">
        <f t="shared" ref="S67:AB76" si="31">IF(OR(S$6="s",S$6="f",S$6="d"),"C",IF(AND(S$5&gt;=$E67,S$5&lt;=$F67,$G67="ZCP"),$G67,IF(AND(S$5&gt;=$E67,S$5&lt;=$F67,$G67="ZPM"),$G67,IF(AND(S$5&gt;=$E67,S$5&lt;=$F67,$G67="ZMA"),$G67,IF(AND(S$5&gt;=$E67,S$5&lt;=$F67,$G67="ZMP"),$G67,IF(AND(S$5&gt;=$E67,S$5&lt;=$F67,$G67="ZMT"),$G67,IF(AND(S$5&gt;=$E67,S$5&lt;=$F67,$G67="ZFO"),$G67,IF(AND(S$5&gt;=$E67,S$5&lt;=$F67,$G67="ZRJ"),$G67,IF(AND(S$5&gt;=$E67,S$5&lt;=$F67,$G67="ZAT"),$G67,"")))))))))</f>
        <v/>
      </c>
      <c r="T67" s="30" t="str">
        <f t="shared" si="31"/>
        <v/>
      </c>
      <c r="U67" s="30" t="str">
        <f t="shared" si="31"/>
        <v/>
      </c>
      <c r="V67" s="30" t="str">
        <f t="shared" si="31"/>
        <v/>
      </c>
      <c r="W67" s="30" t="str">
        <f t="shared" si="31"/>
        <v>C</v>
      </c>
      <c r="X67" s="30" t="str">
        <f t="shared" si="31"/>
        <v>C</v>
      </c>
      <c r="Y67" s="30" t="str">
        <f t="shared" si="31"/>
        <v/>
      </c>
      <c r="Z67" s="30" t="str">
        <f t="shared" si="31"/>
        <v/>
      </c>
      <c r="AA67" s="30" t="str">
        <f t="shared" si="31"/>
        <v/>
      </c>
      <c r="AB67" s="30" t="str">
        <f t="shared" si="31"/>
        <v/>
      </c>
      <c r="AC67" s="30" t="str">
        <f t="shared" ref="AC67:AL76" si="32">IF(OR(AC$6="s",AC$6="f",AC$6="d"),"C",IF(AND(AC$5&gt;=$E67,AC$5&lt;=$F67,$G67="ZCP"),$G67,IF(AND(AC$5&gt;=$E67,AC$5&lt;=$F67,$G67="ZPM"),$G67,IF(AND(AC$5&gt;=$E67,AC$5&lt;=$F67,$G67="ZMA"),$G67,IF(AND(AC$5&gt;=$E67,AC$5&lt;=$F67,$G67="ZMP"),$G67,IF(AND(AC$5&gt;=$E67,AC$5&lt;=$F67,$G67="ZMT"),$G67,IF(AND(AC$5&gt;=$E67,AC$5&lt;=$F67,$G67="ZFO"),$G67,IF(AND(AC$5&gt;=$E67,AC$5&lt;=$F67,$G67="ZRJ"),$G67,IF(AND(AC$5&gt;=$E67,AC$5&lt;=$F67,$G67="ZAT"),$G67,"")))))))))</f>
        <v/>
      </c>
      <c r="AD67" s="30" t="str">
        <f t="shared" si="32"/>
        <v>C</v>
      </c>
      <c r="AE67" s="30" t="str">
        <f t="shared" si="32"/>
        <v>C</v>
      </c>
      <c r="AF67" s="30" t="str">
        <f t="shared" si="32"/>
        <v/>
      </c>
      <c r="AG67" s="30" t="str">
        <f t="shared" si="32"/>
        <v/>
      </c>
      <c r="AH67" s="30" t="str">
        <f t="shared" si="32"/>
        <v/>
      </c>
      <c r="AI67" s="30" t="str">
        <f t="shared" si="32"/>
        <v/>
      </c>
      <c r="AJ67" s="30" t="str">
        <f t="shared" si="32"/>
        <v/>
      </c>
      <c r="AK67" s="30" t="str">
        <f t="shared" si="32"/>
        <v>C</v>
      </c>
      <c r="AL67" s="30" t="str">
        <f t="shared" si="32"/>
        <v>C</v>
      </c>
      <c r="AM67" s="30" t="str">
        <f t="shared" ref="AM67:AW76" si="33">IF(OR(AM$6="s",AM$6="f",AM$6="d"),"C",IF(AND(AM$5&gt;=$E67,AM$5&lt;=$F67,$G67="ZCP"),$G67,IF(AND(AM$5&gt;=$E67,AM$5&lt;=$F67,$G67="ZPM"),$G67,IF(AND(AM$5&gt;=$E67,AM$5&lt;=$F67,$G67="ZMA"),$G67,IF(AND(AM$5&gt;=$E67,AM$5&lt;=$F67,$G67="ZMP"),$G67,IF(AND(AM$5&gt;=$E67,AM$5&lt;=$F67,$G67="ZMT"),$G67,IF(AND(AM$5&gt;=$E67,AM$5&lt;=$F67,$G67="ZFO"),$G67,IF(AND(AM$5&gt;=$E67,AM$5&lt;=$F67,$G67="ZRJ"),$G67,IF(AND(AM$5&gt;=$E67,AM$5&lt;=$F67,$G67="ZAT"),$G67,"")))))))))</f>
        <v/>
      </c>
      <c r="AN67" s="30" t="str">
        <f t="shared" si="33"/>
        <v/>
      </c>
      <c r="AO67" s="30" t="str">
        <f t="shared" si="33"/>
        <v/>
      </c>
      <c r="AP67" s="30" t="str">
        <f t="shared" si="33"/>
        <v/>
      </c>
      <c r="AQ67" s="30" t="str">
        <f t="shared" si="33"/>
        <v/>
      </c>
      <c r="AR67" s="30" t="str">
        <f t="shared" si="33"/>
        <v>C</v>
      </c>
      <c r="AS67" s="30" t="str">
        <f t="shared" si="33"/>
        <v>C</v>
      </c>
      <c r="AT67" s="30" t="str">
        <f t="shared" si="33"/>
        <v/>
      </c>
      <c r="AU67" s="30" t="str">
        <f t="shared" si="33"/>
        <v/>
      </c>
      <c r="AV67" s="30" t="str">
        <f t="shared" si="33"/>
        <v/>
      </c>
      <c r="AW67" s="30" t="str">
        <f t="shared" si="33"/>
        <v/>
      </c>
    </row>
    <row r="68" spans="1:54">
      <c r="A68" s="25" t="str">
        <f t="shared" si="20"/>
        <v>ZCP</v>
      </c>
      <c r="B68" s="31"/>
      <c r="C68" s="81" t="s">
        <v>30</v>
      </c>
      <c r="D68" s="32" t="s">
        <v>37</v>
      </c>
      <c r="E68" s="33">
        <v>43054</v>
      </c>
      <c r="F68" s="34">
        <v>43063</v>
      </c>
      <c r="G68" s="110" t="str">
        <f>IF(D68='Paramètre DIVERS'!$B$16,'Paramètre DIVERS'!$A$16,IF(D68='Paramètre DIVERS'!$B$17,'Paramètre DIVERS'!$A$17,IF(D68='Paramètre DIVERS'!$B$18,'Paramètre DIVERS'!$A$18,IF(D68='Paramètre DIVERS'!$B$19,'Paramètre DIVERS'!$A$19,IF(D68='Paramètre DIVERS'!$B$21,'Paramètre DIVERS'!$A$21,IF(D68='Paramètre DIVERS'!$B$22,'Paramètre DIVERS'!$A$22,""))))))&amp;IF(D68='Paramètre DIVERS'!$B$24,'Paramètre DIVERS'!$A$24,IF(D68='Paramètre DIVERS'!$B$25,'Paramètre DIVERS'!$A$25,IF(D68='Paramètre DIVERS'!$B$26,'Paramètre DIVERS'!$A$26,IF(D68='Paramètre DIVERS'!$B$27,'Paramètre DIVERS'!$A$27,IF(D68='Paramètre DIVERS'!$B$28,'Paramètre DIVERS'!$A$28,IF(D68='Paramètre DIVERS'!$B$29,'Paramètre DIVERS'!$A$29,IF(D68='Paramètre DIVERS'!$B$30,'Paramètre DIVERS'!$A$30,"")))))))&amp;IF(D68='Paramètre DIVERS'!$B$32,'Paramètre DIVERS'!$A$32,IF(D68='Paramètre DIVERS'!$B$36,'Paramètre DIVERS'!$A$36,IF(D68='Paramètre DIVERS'!$B$37,'Paramètre DIVERS'!$A$37,IF(D68='Paramètre DIVERS'!$B$38,'Paramètre DIVERS'!$A$38,IF(D68='Paramètre DIVERS'!$B$39,'Paramètre DIVERS'!$A$39,IF(D68='Paramètre DIVERS'!$B$43,'Paramètre DIVERS'!$A$43,IF(D68='Paramètre DIVERS'!$B$44,'Paramètre DIVERS'!$A$44,"")))))))&amp;IF(D68='Paramètre DIVERS'!$B$45,'Paramètre DIVERS'!$A$45,IF(D68='Paramètre DIVERS'!$B$46,'Paramètre DIVERS'!$A$46,IF(D68='Paramètre DIVERS'!$B$47,'Paramètre DIVERS'!$A$47,IF(D68='Paramètre DIVERS'!$B$23,'Paramètre DIVERS'!$A$23,""))))</f>
        <v>ZCP</v>
      </c>
      <c r="H68" s="98">
        <f t="shared" si="21"/>
        <v>8</v>
      </c>
      <c r="I68" s="30" t="str">
        <f t="shared" si="30"/>
        <v>C</v>
      </c>
      <c r="J68" s="30" t="str">
        <f t="shared" si="30"/>
        <v>C</v>
      </c>
      <c r="K68" s="30" t="str">
        <f t="shared" si="30"/>
        <v/>
      </c>
      <c r="L68" s="30" t="str">
        <f t="shared" si="30"/>
        <v/>
      </c>
      <c r="M68" s="30" t="str">
        <f t="shared" si="30"/>
        <v/>
      </c>
      <c r="N68" s="30" t="str">
        <f t="shared" si="30"/>
        <v/>
      </c>
      <c r="O68" s="30" t="str">
        <f t="shared" si="30"/>
        <v/>
      </c>
      <c r="P68" s="30" t="str">
        <f t="shared" si="30"/>
        <v>C</v>
      </c>
      <c r="Q68" s="30" t="str">
        <f t="shared" si="30"/>
        <v>C</v>
      </c>
      <c r="R68" s="30" t="str">
        <f t="shared" si="30"/>
        <v/>
      </c>
      <c r="S68" s="30" t="str">
        <f t="shared" si="31"/>
        <v/>
      </c>
      <c r="T68" s="30" t="str">
        <f t="shared" si="31"/>
        <v/>
      </c>
      <c r="U68" s="30" t="str">
        <f t="shared" si="31"/>
        <v/>
      </c>
      <c r="V68" s="30" t="str">
        <f t="shared" si="31"/>
        <v/>
      </c>
      <c r="W68" s="30" t="str">
        <f t="shared" si="31"/>
        <v>C</v>
      </c>
      <c r="X68" s="30" t="str">
        <f t="shared" si="31"/>
        <v>C</v>
      </c>
      <c r="Y68" s="30" t="str">
        <f t="shared" si="31"/>
        <v/>
      </c>
      <c r="Z68" s="30" t="str">
        <f t="shared" si="31"/>
        <v/>
      </c>
      <c r="AA68" s="30" t="str">
        <f t="shared" si="31"/>
        <v/>
      </c>
      <c r="AB68" s="30" t="str">
        <f t="shared" si="31"/>
        <v/>
      </c>
      <c r="AC68" s="30" t="str">
        <f t="shared" si="32"/>
        <v/>
      </c>
      <c r="AD68" s="30" t="str">
        <f t="shared" si="32"/>
        <v>C</v>
      </c>
      <c r="AE68" s="30" t="str">
        <f t="shared" si="32"/>
        <v>C</v>
      </c>
      <c r="AF68" s="30" t="str">
        <f t="shared" si="32"/>
        <v/>
      </c>
      <c r="AG68" s="30" t="str">
        <f t="shared" si="32"/>
        <v/>
      </c>
      <c r="AH68" s="30" t="str">
        <f t="shared" si="32"/>
        <v/>
      </c>
      <c r="AI68" s="30" t="str">
        <f t="shared" si="32"/>
        <v/>
      </c>
      <c r="AJ68" s="30" t="str">
        <f t="shared" si="32"/>
        <v/>
      </c>
      <c r="AK68" s="30" t="str">
        <f t="shared" si="32"/>
        <v>C</v>
      </c>
      <c r="AL68" s="30" t="str">
        <f t="shared" si="32"/>
        <v>C</v>
      </c>
      <c r="AM68" s="30" t="str">
        <f t="shared" si="33"/>
        <v/>
      </c>
      <c r="AN68" s="30" t="str">
        <f t="shared" si="33"/>
        <v/>
      </c>
      <c r="AO68" s="30" t="str">
        <f t="shared" si="33"/>
        <v/>
      </c>
      <c r="AP68" s="30" t="str">
        <f t="shared" si="33"/>
        <v/>
      </c>
      <c r="AQ68" s="30" t="str">
        <f t="shared" si="33"/>
        <v/>
      </c>
      <c r="AR68" s="30" t="str">
        <f t="shared" si="33"/>
        <v>C</v>
      </c>
      <c r="AS68" s="30" t="str">
        <f t="shared" si="33"/>
        <v>C</v>
      </c>
      <c r="AT68" s="30" t="str">
        <f t="shared" si="33"/>
        <v/>
      </c>
      <c r="AU68" s="30" t="str">
        <f t="shared" si="33"/>
        <v/>
      </c>
      <c r="AV68" s="30" t="str">
        <f t="shared" si="33"/>
        <v/>
      </c>
      <c r="AW68" s="30" t="str">
        <f t="shared" si="33"/>
        <v/>
      </c>
      <c r="AX68" s="136"/>
      <c r="AY68" s="137"/>
      <c r="AZ68" s="139"/>
      <c r="BA68" s="136"/>
      <c r="BB68" s="136"/>
    </row>
    <row r="69" spans="1:54">
      <c r="A69" s="25" t="str">
        <f t="shared" si="20"/>
        <v>ZCP</v>
      </c>
      <c r="B69" s="31"/>
      <c r="C69" s="81" t="s">
        <v>30</v>
      </c>
      <c r="D69" s="32" t="s">
        <v>37</v>
      </c>
      <c r="E69" s="33">
        <v>43108</v>
      </c>
      <c r="F69" s="34">
        <v>43112</v>
      </c>
      <c r="G69" s="110" t="str">
        <f>IF(D69='Paramètre DIVERS'!$B$16,'Paramètre DIVERS'!$A$16,IF(D69='Paramètre DIVERS'!$B$17,'Paramètre DIVERS'!$A$17,IF(D69='Paramètre DIVERS'!$B$18,'Paramètre DIVERS'!$A$18,IF(D69='Paramètre DIVERS'!$B$19,'Paramètre DIVERS'!$A$19,IF(D69='Paramètre DIVERS'!$B$21,'Paramètre DIVERS'!$A$21,IF(D69='Paramètre DIVERS'!$B$22,'Paramètre DIVERS'!$A$22,""))))))&amp;IF(D69='Paramètre DIVERS'!$B$24,'Paramètre DIVERS'!$A$24,IF(D69='Paramètre DIVERS'!$B$25,'Paramètre DIVERS'!$A$25,IF(D69='Paramètre DIVERS'!$B$26,'Paramètre DIVERS'!$A$26,IF(D69='Paramètre DIVERS'!$B$27,'Paramètre DIVERS'!$A$27,IF(D69='Paramètre DIVERS'!$B$28,'Paramètre DIVERS'!$A$28,IF(D69='Paramètre DIVERS'!$B$29,'Paramètre DIVERS'!$A$29,IF(D69='Paramètre DIVERS'!$B$30,'Paramètre DIVERS'!$A$30,"")))))))&amp;IF(D69='Paramètre DIVERS'!$B$32,'Paramètre DIVERS'!$A$32,IF(D69='Paramètre DIVERS'!$B$36,'Paramètre DIVERS'!$A$36,IF(D69='Paramètre DIVERS'!$B$37,'Paramètre DIVERS'!$A$37,IF(D69='Paramètre DIVERS'!$B$38,'Paramètre DIVERS'!$A$38,IF(D69='Paramètre DIVERS'!$B$39,'Paramètre DIVERS'!$A$39,IF(D69='Paramètre DIVERS'!$B$43,'Paramètre DIVERS'!$A$43,IF(D69='Paramètre DIVERS'!$B$44,'Paramètre DIVERS'!$A$44,"")))))))&amp;IF(D69='Paramètre DIVERS'!$B$45,'Paramètre DIVERS'!$A$45,IF(D69='Paramètre DIVERS'!$B$46,'Paramètre DIVERS'!$A$46,IF(D69='Paramètre DIVERS'!$B$47,'Paramètre DIVERS'!$A$47,IF(D69='Paramètre DIVERS'!$B$23,'Paramètre DIVERS'!$A$23,""))))</f>
        <v>ZCP</v>
      </c>
      <c r="H69" s="98">
        <f t="shared" si="21"/>
        <v>5</v>
      </c>
      <c r="I69" s="30" t="str">
        <f t="shared" si="30"/>
        <v>C</v>
      </c>
      <c r="J69" s="30" t="str">
        <f t="shared" si="30"/>
        <v>C</v>
      </c>
      <c r="K69" s="30" t="str">
        <f t="shared" si="30"/>
        <v/>
      </c>
      <c r="L69" s="30" t="str">
        <f t="shared" si="30"/>
        <v/>
      </c>
      <c r="M69" s="30" t="str">
        <f t="shared" si="30"/>
        <v/>
      </c>
      <c r="N69" s="30" t="str">
        <f t="shared" si="30"/>
        <v/>
      </c>
      <c r="O69" s="30" t="str">
        <f t="shared" si="30"/>
        <v/>
      </c>
      <c r="P69" s="30" t="str">
        <f t="shared" si="30"/>
        <v>C</v>
      </c>
      <c r="Q69" s="30" t="str">
        <f t="shared" si="30"/>
        <v>C</v>
      </c>
      <c r="R69" s="30" t="str">
        <f t="shared" si="30"/>
        <v/>
      </c>
      <c r="S69" s="30" t="str">
        <f t="shared" si="31"/>
        <v/>
      </c>
      <c r="T69" s="30" t="str">
        <f t="shared" si="31"/>
        <v/>
      </c>
      <c r="U69" s="30" t="str">
        <f t="shared" si="31"/>
        <v/>
      </c>
      <c r="V69" s="30" t="str">
        <f t="shared" si="31"/>
        <v/>
      </c>
      <c r="W69" s="30" t="str">
        <f t="shared" si="31"/>
        <v>C</v>
      </c>
      <c r="X69" s="30" t="str">
        <f t="shared" si="31"/>
        <v>C</v>
      </c>
      <c r="Y69" s="30" t="str">
        <f t="shared" si="31"/>
        <v/>
      </c>
      <c r="Z69" s="30" t="str">
        <f t="shared" si="31"/>
        <v/>
      </c>
      <c r="AA69" s="30" t="str">
        <f t="shared" si="31"/>
        <v/>
      </c>
      <c r="AB69" s="30" t="str">
        <f t="shared" si="31"/>
        <v/>
      </c>
      <c r="AC69" s="30" t="str">
        <f t="shared" si="32"/>
        <v/>
      </c>
      <c r="AD69" s="30" t="str">
        <f t="shared" si="32"/>
        <v>C</v>
      </c>
      <c r="AE69" s="30" t="str">
        <f t="shared" si="32"/>
        <v>C</v>
      </c>
      <c r="AF69" s="30" t="str">
        <f t="shared" si="32"/>
        <v/>
      </c>
      <c r="AG69" s="30" t="str">
        <f t="shared" si="32"/>
        <v/>
      </c>
      <c r="AH69" s="30" t="str">
        <f t="shared" si="32"/>
        <v/>
      </c>
      <c r="AI69" s="30" t="str">
        <f t="shared" si="32"/>
        <v/>
      </c>
      <c r="AJ69" s="30" t="str">
        <f t="shared" si="32"/>
        <v/>
      </c>
      <c r="AK69" s="30" t="str">
        <f t="shared" si="32"/>
        <v>C</v>
      </c>
      <c r="AL69" s="30" t="str">
        <f t="shared" si="32"/>
        <v>C</v>
      </c>
      <c r="AM69" s="30" t="str">
        <f t="shared" si="33"/>
        <v/>
      </c>
      <c r="AN69" s="30" t="str">
        <f t="shared" si="33"/>
        <v/>
      </c>
      <c r="AO69" s="30" t="str">
        <f t="shared" si="33"/>
        <v/>
      </c>
      <c r="AP69" s="30" t="str">
        <f t="shared" si="33"/>
        <v/>
      </c>
      <c r="AQ69" s="30" t="str">
        <f t="shared" si="33"/>
        <v/>
      </c>
      <c r="AR69" s="30" t="str">
        <f t="shared" si="33"/>
        <v>C</v>
      </c>
      <c r="AS69" s="30" t="str">
        <f t="shared" si="33"/>
        <v>C</v>
      </c>
      <c r="AT69" s="30" t="str">
        <f t="shared" si="33"/>
        <v/>
      </c>
      <c r="AU69" s="30" t="str">
        <f t="shared" si="33"/>
        <v/>
      </c>
      <c r="AV69" s="30" t="str">
        <f t="shared" si="33"/>
        <v/>
      </c>
      <c r="AW69" s="30" t="str">
        <f t="shared" si="33"/>
        <v/>
      </c>
    </row>
    <row r="70" spans="1:54">
      <c r="A70" s="25" t="str">
        <f t="shared" si="20"/>
        <v>ZCP</v>
      </c>
      <c r="B70" s="31"/>
      <c r="C70" s="81" t="s">
        <v>30</v>
      </c>
      <c r="D70" s="32" t="s">
        <v>37</v>
      </c>
      <c r="E70" s="33">
        <v>42961</v>
      </c>
      <c r="F70" s="34">
        <v>42979</v>
      </c>
      <c r="G70" s="110" t="str">
        <f>IF(D70='Paramètre DIVERS'!$B$16,'Paramètre DIVERS'!$A$16,IF(D70='Paramètre DIVERS'!$B$17,'Paramètre DIVERS'!$A$17,IF(D70='Paramètre DIVERS'!$B$18,'Paramètre DIVERS'!$A$18,IF(D70='Paramètre DIVERS'!$B$19,'Paramètre DIVERS'!$A$19,IF(D70='Paramètre DIVERS'!$B$21,'Paramètre DIVERS'!$A$21,IF(D70='Paramètre DIVERS'!$B$22,'Paramètre DIVERS'!$A$22,""))))))&amp;IF(D70='Paramètre DIVERS'!$B$24,'Paramètre DIVERS'!$A$24,IF(D70='Paramètre DIVERS'!$B$25,'Paramètre DIVERS'!$A$25,IF(D70='Paramètre DIVERS'!$B$26,'Paramètre DIVERS'!$A$26,IF(D70='Paramètre DIVERS'!$B$27,'Paramètre DIVERS'!$A$27,IF(D70='Paramètre DIVERS'!$B$28,'Paramètre DIVERS'!$A$28,IF(D70='Paramètre DIVERS'!$B$29,'Paramètre DIVERS'!$A$29,IF(D70='Paramètre DIVERS'!$B$30,'Paramètre DIVERS'!$A$30,"")))))))&amp;IF(D70='Paramètre DIVERS'!$B$32,'Paramètre DIVERS'!$A$32,IF(D70='Paramètre DIVERS'!$B$36,'Paramètre DIVERS'!$A$36,IF(D70='Paramètre DIVERS'!$B$37,'Paramètre DIVERS'!$A$37,IF(D70='Paramètre DIVERS'!$B$38,'Paramètre DIVERS'!$A$38,IF(D70='Paramètre DIVERS'!$B$39,'Paramètre DIVERS'!$A$39,IF(D70='Paramètre DIVERS'!$B$43,'Paramètre DIVERS'!$A$43,IF(D70='Paramètre DIVERS'!$B$44,'Paramètre DIVERS'!$A$44,"")))))))&amp;IF(D70='Paramètre DIVERS'!$B$45,'Paramètre DIVERS'!$A$45,IF(D70='Paramètre DIVERS'!$B$46,'Paramètre DIVERS'!$A$46,IF(D70='Paramètre DIVERS'!$B$47,'Paramètre DIVERS'!$A$47,IF(D70='Paramètre DIVERS'!$B$23,'Paramètre DIVERS'!$A$23,""))))</f>
        <v>ZCP</v>
      </c>
      <c r="H70" s="98">
        <f t="shared" si="21"/>
        <v>14</v>
      </c>
      <c r="I70" s="30" t="str">
        <f t="shared" si="30"/>
        <v>C</v>
      </c>
      <c r="J70" s="30" t="str">
        <f t="shared" si="30"/>
        <v>C</v>
      </c>
      <c r="K70" s="30" t="str">
        <f t="shared" si="30"/>
        <v/>
      </c>
      <c r="L70" s="30" t="str">
        <f t="shared" si="30"/>
        <v/>
      </c>
      <c r="M70" s="30" t="str">
        <f t="shared" si="30"/>
        <v/>
      </c>
      <c r="N70" s="30" t="str">
        <f t="shared" si="30"/>
        <v/>
      </c>
      <c r="O70" s="30" t="str">
        <f t="shared" si="30"/>
        <v/>
      </c>
      <c r="P70" s="30" t="str">
        <f t="shared" si="30"/>
        <v>C</v>
      </c>
      <c r="Q70" s="30" t="str">
        <f t="shared" si="30"/>
        <v>C</v>
      </c>
      <c r="R70" s="30" t="str">
        <f t="shared" si="30"/>
        <v/>
      </c>
      <c r="S70" s="30" t="str">
        <f t="shared" si="31"/>
        <v/>
      </c>
      <c r="T70" s="30" t="str">
        <f t="shared" si="31"/>
        <v/>
      </c>
      <c r="U70" s="30" t="str">
        <f t="shared" si="31"/>
        <v/>
      </c>
      <c r="V70" s="30" t="str">
        <f t="shared" si="31"/>
        <v/>
      </c>
      <c r="W70" s="30" t="str">
        <f t="shared" si="31"/>
        <v>C</v>
      </c>
      <c r="X70" s="30" t="str">
        <f t="shared" si="31"/>
        <v>C</v>
      </c>
      <c r="Y70" s="30" t="str">
        <f t="shared" si="31"/>
        <v/>
      </c>
      <c r="Z70" s="30" t="str">
        <f t="shared" si="31"/>
        <v/>
      </c>
      <c r="AA70" s="30" t="str">
        <f t="shared" si="31"/>
        <v/>
      </c>
      <c r="AB70" s="30" t="str">
        <f t="shared" si="31"/>
        <v/>
      </c>
      <c r="AC70" s="30" t="str">
        <f t="shared" si="32"/>
        <v/>
      </c>
      <c r="AD70" s="30" t="str">
        <f t="shared" si="32"/>
        <v>C</v>
      </c>
      <c r="AE70" s="30" t="str">
        <f t="shared" si="32"/>
        <v>C</v>
      </c>
      <c r="AF70" s="30" t="str">
        <f t="shared" si="32"/>
        <v/>
      </c>
      <c r="AG70" s="30" t="str">
        <f t="shared" si="32"/>
        <v/>
      </c>
      <c r="AH70" s="30" t="str">
        <f t="shared" si="32"/>
        <v/>
      </c>
      <c r="AI70" s="30" t="str">
        <f t="shared" si="32"/>
        <v/>
      </c>
      <c r="AJ70" s="30" t="str">
        <f t="shared" si="32"/>
        <v/>
      </c>
      <c r="AK70" s="30" t="str">
        <f t="shared" si="32"/>
        <v>C</v>
      </c>
      <c r="AL70" s="30" t="str">
        <f t="shared" si="32"/>
        <v>C</v>
      </c>
      <c r="AM70" s="30" t="str">
        <f t="shared" si="33"/>
        <v/>
      </c>
      <c r="AN70" s="30" t="str">
        <f t="shared" si="33"/>
        <v/>
      </c>
      <c r="AO70" s="30" t="str">
        <f t="shared" si="33"/>
        <v/>
      </c>
      <c r="AP70" s="30" t="str">
        <f t="shared" si="33"/>
        <v/>
      </c>
      <c r="AQ70" s="30" t="str">
        <f t="shared" si="33"/>
        <v/>
      </c>
      <c r="AR70" s="30" t="str">
        <f t="shared" si="33"/>
        <v>C</v>
      </c>
      <c r="AS70" s="30" t="str">
        <f t="shared" si="33"/>
        <v>C</v>
      </c>
      <c r="AT70" s="30" t="str">
        <f t="shared" si="33"/>
        <v/>
      </c>
      <c r="AU70" s="30" t="str">
        <f t="shared" si="33"/>
        <v/>
      </c>
      <c r="AV70" s="30" t="str">
        <f t="shared" si="33"/>
        <v/>
      </c>
      <c r="AW70" s="30" t="str">
        <f t="shared" si="33"/>
        <v/>
      </c>
    </row>
    <row r="71" spans="1:54">
      <c r="A71" s="25" t="str">
        <f t="shared" ref="A71:A102" si="34">+B71&amp;G71</f>
        <v>ZCP</v>
      </c>
      <c r="B71" s="31"/>
      <c r="C71" s="81" t="s">
        <v>30</v>
      </c>
      <c r="D71" s="32" t="s">
        <v>37</v>
      </c>
      <c r="E71" s="33">
        <v>42947</v>
      </c>
      <c r="F71" s="34">
        <v>42965</v>
      </c>
      <c r="G71" s="110" t="str">
        <f>IF(D71='Paramètre DIVERS'!$B$16,'Paramètre DIVERS'!$A$16,IF(D71='Paramètre DIVERS'!$B$17,'Paramètre DIVERS'!$A$17,IF(D71='Paramètre DIVERS'!$B$18,'Paramètre DIVERS'!$A$18,IF(D71='Paramètre DIVERS'!$B$19,'Paramètre DIVERS'!$A$19,IF(D71='Paramètre DIVERS'!$B$21,'Paramètre DIVERS'!$A$21,IF(D71='Paramètre DIVERS'!$B$22,'Paramètre DIVERS'!$A$22,""))))))&amp;IF(D71='Paramètre DIVERS'!$B$24,'Paramètre DIVERS'!$A$24,IF(D71='Paramètre DIVERS'!$B$25,'Paramètre DIVERS'!$A$25,IF(D71='Paramètre DIVERS'!$B$26,'Paramètre DIVERS'!$A$26,IF(D71='Paramètre DIVERS'!$B$27,'Paramètre DIVERS'!$A$27,IF(D71='Paramètre DIVERS'!$B$28,'Paramètre DIVERS'!$A$28,IF(D71='Paramètre DIVERS'!$B$29,'Paramètre DIVERS'!$A$29,IF(D71='Paramètre DIVERS'!$B$30,'Paramètre DIVERS'!$A$30,"")))))))&amp;IF(D71='Paramètre DIVERS'!$B$32,'Paramètre DIVERS'!$A$32,IF(D71='Paramètre DIVERS'!$B$36,'Paramètre DIVERS'!$A$36,IF(D71='Paramètre DIVERS'!$B$37,'Paramètre DIVERS'!$A$37,IF(D71='Paramètre DIVERS'!$B$38,'Paramètre DIVERS'!$A$38,IF(D71='Paramètre DIVERS'!$B$39,'Paramètre DIVERS'!$A$39,IF(D71='Paramètre DIVERS'!$B$43,'Paramètre DIVERS'!$A$43,IF(D71='Paramètre DIVERS'!$B$44,'Paramètre DIVERS'!$A$44,"")))))))&amp;IF(D71='Paramètre DIVERS'!$B$45,'Paramètre DIVERS'!$A$45,IF(D71='Paramètre DIVERS'!$B$46,'Paramètre DIVERS'!$A$46,IF(D71='Paramètre DIVERS'!$B$47,'Paramètre DIVERS'!$A$47,IF(D71='Paramètre DIVERS'!$B$23,'Paramètre DIVERS'!$A$23,""))))</f>
        <v>ZCP</v>
      </c>
      <c r="H71" s="98">
        <f t="shared" ref="H71:H102" si="35">IF(D71="demi-jour",NETWORKDAYS(E71,F71,jfdate)-0.5,NETWORKDAYS(E71,F71,jfdate))</f>
        <v>14</v>
      </c>
      <c r="I71" s="30" t="str">
        <f t="shared" si="30"/>
        <v>C</v>
      </c>
      <c r="J71" s="30" t="str">
        <f t="shared" si="30"/>
        <v>C</v>
      </c>
      <c r="K71" s="30" t="str">
        <f t="shared" si="30"/>
        <v/>
      </c>
      <c r="L71" s="30" t="str">
        <f t="shared" si="30"/>
        <v/>
      </c>
      <c r="M71" s="30" t="str">
        <f t="shared" si="30"/>
        <v/>
      </c>
      <c r="N71" s="30" t="str">
        <f t="shared" si="30"/>
        <v/>
      </c>
      <c r="O71" s="30" t="str">
        <f t="shared" si="30"/>
        <v/>
      </c>
      <c r="P71" s="30" t="str">
        <f t="shared" si="30"/>
        <v>C</v>
      </c>
      <c r="Q71" s="30" t="str">
        <f t="shared" si="30"/>
        <v>C</v>
      </c>
      <c r="R71" s="30" t="str">
        <f t="shared" si="30"/>
        <v/>
      </c>
      <c r="S71" s="30" t="str">
        <f t="shared" si="31"/>
        <v/>
      </c>
      <c r="T71" s="30" t="str">
        <f t="shared" si="31"/>
        <v/>
      </c>
      <c r="U71" s="30" t="str">
        <f t="shared" si="31"/>
        <v/>
      </c>
      <c r="V71" s="30" t="str">
        <f t="shared" si="31"/>
        <v/>
      </c>
      <c r="W71" s="30" t="str">
        <f t="shared" si="31"/>
        <v>C</v>
      </c>
      <c r="X71" s="30" t="str">
        <f t="shared" si="31"/>
        <v>C</v>
      </c>
      <c r="Y71" s="30" t="str">
        <f t="shared" si="31"/>
        <v/>
      </c>
      <c r="Z71" s="30" t="str">
        <f t="shared" si="31"/>
        <v/>
      </c>
      <c r="AA71" s="30" t="str">
        <f t="shared" si="31"/>
        <v/>
      </c>
      <c r="AB71" s="30" t="str">
        <f t="shared" si="31"/>
        <v/>
      </c>
      <c r="AC71" s="30" t="str">
        <f t="shared" si="32"/>
        <v/>
      </c>
      <c r="AD71" s="30" t="str">
        <f t="shared" si="32"/>
        <v>C</v>
      </c>
      <c r="AE71" s="30" t="str">
        <f t="shared" si="32"/>
        <v>C</v>
      </c>
      <c r="AF71" s="30" t="str">
        <f t="shared" si="32"/>
        <v/>
      </c>
      <c r="AG71" s="30" t="str">
        <f t="shared" si="32"/>
        <v/>
      </c>
      <c r="AH71" s="30" t="str">
        <f t="shared" si="32"/>
        <v/>
      </c>
      <c r="AI71" s="30" t="str">
        <f t="shared" si="32"/>
        <v/>
      </c>
      <c r="AJ71" s="30" t="str">
        <f t="shared" si="32"/>
        <v/>
      </c>
      <c r="AK71" s="30" t="str">
        <f t="shared" si="32"/>
        <v>C</v>
      </c>
      <c r="AL71" s="30" t="str">
        <f t="shared" si="32"/>
        <v>C</v>
      </c>
      <c r="AM71" s="30" t="str">
        <f t="shared" si="33"/>
        <v/>
      </c>
      <c r="AN71" s="30" t="str">
        <f t="shared" si="33"/>
        <v/>
      </c>
      <c r="AO71" s="30" t="str">
        <f t="shared" si="33"/>
        <v/>
      </c>
      <c r="AP71" s="30" t="str">
        <f t="shared" si="33"/>
        <v/>
      </c>
      <c r="AQ71" s="30" t="str">
        <f t="shared" si="33"/>
        <v/>
      </c>
      <c r="AR71" s="30" t="str">
        <f t="shared" si="33"/>
        <v>C</v>
      </c>
      <c r="AS71" s="30" t="str">
        <f t="shared" si="33"/>
        <v>C</v>
      </c>
      <c r="AT71" s="30" t="str">
        <f t="shared" si="33"/>
        <v/>
      </c>
      <c r="AU71" s="30" t="str">
        <f t="shared" si="33"/>
        <v/>
      </c>
      <c r="AV71" s="30" t="str">
        <f t="shared" si="33"/>
        <v/>
      </c>
      <c r="AW71" s="30" t="str">
        <f t="shared" si="33"/>
        <v/>
      </c>
    </row>
    <row r="72" spans="1:54">
      <c r="A72" s="25" t="str">
        <f t="shared" si="34"/>
        <v>ZCP</v>
      </c>
      <c r="B72" s="31"/>
      <c r="C72" s="81" t="s">
        <v>30</v>
      </c>
      <c r="D72" s="32" t="s">
        <v>37</v>
      </c>
      <c r="E72" s="33">
        <v>43095</v>
      </c>
      <c r="F72" s="34">
        <v>43098</v>
      </c>
      <c r="G72" s="110" t="str">
        <f>IF(D72='Paramètre DIVERS'!$B$16,'Paramètre DIVERS'!$A$16,IF(D72='Paramètre DIVERS'!$B$17,'Paramètre DIVERS'!$A$17,IF(D72='Paramètre DIVERS'!$B$18,'Paramètre DIVERS'!$A$18,IF(D72='Paramètre DIVERS'!$B$19,'Paramètre DIVERS'!$A$19,IF(D72='Paramètre DIVERS'!$B$21,'Paramètre DIVERS'!$A$21,IF(D72='Paramètre DIVERS'!$B$22,'Paramètre DIVERS'!$A$22,""))))))&amp;IF(D72='Paramètre DIVERS'!$B$24,'Paramètre DIVERS'!$A$24,IF(D72='Paramètre DIVERS'!$B$25,'Paramètre DIVERS'!$A$25,IF(D72='Paramètre DIVERS'!$B$26,'Paramètre DIVERS'!$A$26,IF(D72='Paramètre DIVERS'!$B$27,'Paramètre DIVERS'!$A$27,IF(D72='Paramètre DIVERS'!$B$28,'Paramètre DIVERS'!$A$28,IF(D72='Paramètre DIVERS'!$B$29,'Paramètre DIVERS'!$A$29,IF(D72='Paramètre DIVERS'!$B$30,'Paramètre DIVERS'!$A$30,"")))))))&amp;IF(D72='Paramètre DIVERS'!$B$32,'Paramètre DIVERS'!$A$32,IF(D72='Paramètre DIVERS'!$B$36,'Paramètre DIVERS'!$A$36,IF(D72='Paramètre DIVERS'!$B$37,'Paramètre DIVERS'!$A$37,IF(D72='Paramètre DIVERS'!$B$38,'Paramètre DIVERS'!$A$38,IF(D72='Paramètre DIVERS'!$B$39,'Paramètre DIVERS'!$A$39,IF(D72='Paramètre DIVERS'!$B$43,'Paramètre DIVERS'!$A$43,IF(D72='Paramètre DIVERS'!$B$44,'Paramètre DIVERS'!$A$44,"")))))))&amp;IF(D72='Paramètre DIVERS'!$B$45,'Paramètre DIVERS'!$A$45,IF(D72='Paramètre DIVERS'!$B$46,'Paramètre DIVERS'!$A$46,IF(D72='Paramètre DIVERS'!$B$47,'Paramètre DIVERS'!$A$47,IF(D72='Paramètre DIVERS'!$B$23,'Paramètre DIVERS'!$A$23,""))))</f>
        <v>ZCP</v>
      </c>
      <c r="H72" s="98">
        <f t="shared" si="35"/>
        <v>4</v>
      </c>
      <c r="I72" s="30" t="str">
        <f t="shared" si="30"/>
        <v>C</v>
      </c>
      <c r="J72" s="30" t="str">
        <f t="shared" si="30"/>
        <v>C</v>
      </c>
      <c r="K72" s="30" t="str">
        <f t="shared" si="30"/>
        <v/>
      </c>
      <c r="L72" s="30" t="str">
        <f t="shared" si="30"/>
        <v/>
      </c>
      <c r="M72" s="30" t="str">
        <f t="shared" si="30"/>
        <v/>
      </c>
      <c r="N72" s="30" t="str">
        <f t="shared" si="30"/>
        <v/>
      </c>
      <c r="O72" s="30" t="str">
        <f t="shared" si="30"/>
        <v/>
      </c>
      <c r="P72" s="30" t="str">
        <f t="shared" si="30"/>
        <v>C</v>
      </c>
      <c r="Q72" s="30" t="str">
        <f t="shared" si="30"/>
        <v>C</v>
      </c>
      <c r="R72" s="30" t="str">
        <f t="shared" si="30"/>
        <v/>
      </c>
      <c r="S72" s="30" t="str">
        <f t="shared" si="31"/>
        <v/>
      </c>
      <c r="T72" s="30" t="str">
        <f t="shared" si="31"/>
        <v/>
      </c>
      <c r="U72" s="30" t="str">
        <f t="shared" si="31"/>
        <v/>
      </c>
      <c r="V72" s="30" t="str">
        <f t="shared" si="31"/>
        <v/>
      </c>
      <c r="W72" s="30" t="str">
        <f t="shared" si="31"/>
        <v>C</v>
      </c>
      <c r="X72" s="30" t="str">
        <f t="shared" si="31"/>
        <v>C</v>
      </c>
      <c r="Y72" s="30" t="str">
        <f t="shared" si="31"/>
        <v/>
      </c>
      <c r="Z72" s="30" t="str">
        <f t="shared" si="31"/>
        <v/>
      </c>
      <c r="AA72" s="30" t="str">
        <f t="shared" si="31"/>
        <v/>
      </c>
      <c r="AB72" s="30" t="str">
        <f t="shared" si="31"/>
        <v/>
      </c>
      <c r="AC72" s="30" t="str">
        <f t="shared" si="32"/>
        <v/>
      </c>
      <c r="AD72" s="30" t="str">
        <f t="shared" si="32"/>
        <v>C</v>
      </c>
      <c r="AE72" s="30" t="str">
        <f t="shared" si="32"/>
        <v>C</v>
      </c>
      <c r="AF72" s="30" t="str">
        <f t="shared" si="32"/>
        <v/>
      </c>
      <c r="AG72" s="30" t="str">
        <f t="shared" si="32"/>
        <v/>
      </c>
      <c r="AH72" s="30" t="str">
        <f t="shared" si="32"/>
        <v/>
      </c>
      <c r="AI72" s="30" t="str">
        <f t="shared" si="32"/>
        <v/>
      </c>
      <c r="AJ72" s="30" t="str">
        <f t="shared" si="32"/>
        <v/>
      </c>
      <c r="AK72" s="30" t="str">
        <f t="shared" si="32"/>
        <v>C</v>
      </c>
      <c r="AL72" s="30" t="str">
        <f t="shared" si="32"/>
        <v>C</v>
      </c>
      <c r="AM72" s="30" t="str">
        <f t="shared" si="33"/>
        <v/>
      </c>
      <c r="AN72" s="30" t="str">
        <f t="shared" si="33"/>
        <v/>
      </c>
      <c r="AO72" s="30" t="str">
        <f t="shared" si="33"/>
        <v/>
      </c>
      <c r="AP72" s="30" t="str">
        <f t="shared" si="33"/>
        <v/>
      </c>
      <c r="AQ72" s="30" t="str">
        <f t="shared" si="33"/>
        <v/>
      </c>
      <c r="AR72" s="30" t="str">
        <f t="shared" si="33"/>
        <v>C</v>
      </c>
      <c r="AS72" s="30" t="str">
        <f t="shared" si="33"/>
        <v>C</v>
      </c>
      <c r="AT72" s="30" t="str">
        <f t="shared" si="33"/>
        <v/>
      </c>
      <c r="AU72" s="30" t="str">
        <f t="shared" si="33"/>
        <v/>
      </c>
      <c r="AV72" s="30" t="str">
        <f t="shared" si="33"/>
        <v/>
      </c>
      <c r="AW72" s="30" t="str">
        <f t="shared" si="33"/>
        <v/>
      </c>
    </row>
    <row r="73" spans="1:54">
      <c r="A73" s="25" t="str">
        <f t="shared" si="34"/>
        <v>ZCP</v>
      </c>
      <c r="B73" s="31"/>
      <c r="C73" s="81" t="s">
        <v>30</v>
      </c>
      <c r="D73" s="32" t="s">
        <v>37</v>
      </c>
      <c r="E73" s="33">
        <v>43136</v>
      </c>
      <c r="F73" s="34">
        <v>43140</v>
      </c>
      <c r="G73" s="110" t="str">
        <f>IF(D73='Paramètre DIVERS'!$B$16,'Paramètre DIVERS'!$A$16,IF(D73='Paramètre DIVERS'!$B$17,'Paramètre DIVERS'!$A$17,IF(D73='Paramètre DIVERS'!$B$18,'Paramètre DIVERS'!$A$18,IF(D73='Paramètre DIVERS'!$B$19,'Paramètre DIVERS'!$A$19,IF(D73='Paramètre DIVERS'!$B$21,'Paramètre DIVERS'!$A$21,IF(D73='Paramètre DIVERS'!$B$22,'Paramètre DIVERS'!$A$22,""))))))&amp;IF(D73='Paramètre DIVERS'!$B$24,'Paramètre DIVERS'!$A$24,IF(D73='Paramètre DIVERS'!$B$25,'Paramètre DIVERS'!$A$25,IF(D73='Paramètre DIVERS'!$B$26,'Paramètre DIVERS'!$A$26,IF(D73='Paramètre DIVERS'!$B$27,'Paramètre DIVERS'!$A$27,IF(D73='Paramètre DIVERS'!$B$28,'Paramètre DIVERS'!$A$28,IF(D73='Paramètre DIVERS'!$B$29,'Paramètre DIVERS'!$A$29,IF(D73='Paramètre DIVERS'!$B$30,'Paramètre DIVERS'!$A$30,"")))))))&amp;IF(D73='Paramètre DIVERS'!$B$32,'Paramètre DIVERS'!$A$32,IF(D73='Paramètre DIVERS'!$B$36,'Paramètre DIVERS'!$A$36,IF(D73='Paramètre DIVERS'!$B$37,'Paramètre DIVERS'!$A$37,IF(D73='Paramètre DIVERS'!$B$38,'Paramètre DIVERS'!$A$38,IF(D73='Paramètre DIVERS'!$B$39,'Paramètre DIVERS'!$A$39,IF(D73='Paramètre DIVERS'!$B$43,'Paramètre DIVERS'!$A$43,IF(D73='Paramètre DIVERS'!$B$44,'Paramètre DIVERS'!$A$44,"")))))))&amp;IF(D73='Paramètre DIVERS'!$B$45,'Paramètre DIVERS'!$A$45,IF(D73='Paramètre DIVERS'!$B$46,'Paramètre DIVERS'!$A$46,IF(D73='Paramètre DIVERS'!$B$47,'Paramètre DIVERS'!$A$47,IF(D73='Paramètre DIVERS'!$B$23,'Paramètre DIVERS'!$A$23,""))))</f>
        <v>ZCP</v>
      </c>
      <c r="H73" s="98">
        <f t="shared" si="35"/>
        <v>5</v>
      </c>
      <c r="I73" s="30" t="str">
        <f t="shared" si="30"/>
        <v>C</v>
      </c>
      <c r="J73" s="30" t="str">
        <f t="shared" si="30"/>
        <v>C</v>
      </c>
      <c r="K73" s="30" t="str">
        <f t="shared" si="30"/>
        <v/>
      </c>
      <c r="L73" s="30" t="str">
        <f t="shared" si="30"/>
        <v/>
      </c>
      <c r="M73" s="30" t="str">
        <f t="shared" si="30"/>
        <v/>
      </c>
      <c r="N73" s="30" t="str">
        <f t="shared" si="30"/>
        <v/>
      </c>
      <c r="O73" s="30" t="str">
        <f t="shared" si="30"/>
        <v/>
      </c>
      <c r="P73" s="30" t="str">
        <f t="shared" si="30"/>
        <v>C</v>
      </c>
      <c r="Q73" s="30" t="str">
        <f t="shared" si="30"/>
        <v>C</v>
      </c>
      <c r="R73" s="30" t="str">
        <f t="shared" si="30"/>
        <v>ZCP</v>
      </c>
      <c r="S73" s="30" t="str">
        <f t="shared" si="31"/>
        <v>ZCP</v>
      </c>
      <c r="T73" s="30" t="str">
        <f t="shared" si="31"/>
        <v>ZCP</v>
      </c>
      <c r="U73" s="30" t="str">
        <f t="shared" si="31"/>
        <v>ZCP</v>
      </c>
      <c r="V73" s="30" t="str">
        <f t="shared" si="31"/>
        <v>ZCP</v>
      </c>
      <c r="W73" s="30" t="str">
        <f t="shared" si="31"/>
        <v>C</v>
      </c>
      <c r="X73" s="30" t="str">
        <f t="shared" si="31"/>
        <v>C</v>
      </c>
      <c r="Y73" s="30" t="str">
        <f t="shared" si="31"/>
        <v/>
      </c>
      <c r="Z73" s="30" t="str">
        <f t="shared" si="31"/>
        <v/>
      </c>
      <c r="AA73" s="30" t="str">
        <f t="shared" si="31"/>
        <v/>
      </c>
      <c r="AB73" s="30" t="str">
        <f t="shared" si="31"/>
        <v/>
      </c>
      <c r="AC73" s="30" t="str">
        <f t="shared" si="32"/>
        <v/>
      </c>
      <c r="AD73" s="30" t="str">
        <f t="shared" si="32"/>
        <v>C</v>
      </c>
      <c r="AE73" s="30" t="str">
        <f t="shared" si="32"/>
        <v>C</v>
      </c>
      <c r="AF73" s="30" t="str">
        <f t="shared" si="32"/>
        <v/>
      </c>
      <c r="AG73" s="30" t="str">
        <f t="shared" si="32"/>
        <v/>
      </c>
      <c r="AH73" s="30" t="str">
        <f t="shared" si="32"/>
        <v/>
      </c>
      <c r="AI73" s="30" t="str">
        <f t="shared" si="32"/>
        <v/>
      </c>
      <c r="AJ73" s="30" t="str">
        <f t="shared" si="32"/>
        <v/>
      </c>
      <c r="AK73" s="30" t="str">
        <f t="shared" si="32"/>
        <v>C</v>
      </c>
      <c r="AL73" s="30" t="str">
        <f t="shared" si="32"/>
        <v>C</v>
      </c>
      <c r="AM73" s="30" t="str">
        <f t="shared" si="33"/>
        <v/>
      </c>
      <c r="AN73" s="30" t="str">
        <f t="shared" si="33"/>
        <v/>
      </c>
      <c r="AO73" s="30" t="str">
        <f t="shared" si="33"/>
        <v/>
      </c>
      <c r="AP73" s="30" t="str">
        <f t="shared" si="33"/>
        <v/>
      </c>
      <c r="AQ73" s="30" t="str">
        <f t="shared" si="33"/>
        <v/>
      </c>
      <c r="AR73" s="30" t="str">
        <f t="shared" si="33"/>
        <v>C</v>
      </c>
      <c r="AS73" s="30" t="str">
        <f t="shared" si="33"/>
        <v>C</v>
      </c>
      <c r="AT73" s="30" t="str">
        <f t="shared" si="33"/>
        <v/>
      </c>
      <c r="AU73" s="30" t="str">
        <f t="shared" si="33"/>
        <v/>
      </c>
      <c r="AV73" s="30" t="str">
        <f t="shared" si="33"/>
        <v/>
      </c>
      <c r="AW73" s="30" t="str">
        <f t="shared" si="33"/>
        <v/>
      </c>
    </row>
    <row r="74" spans="1:54">
      <c r="A74" s="25" t="str">
        <f t="shared" si="34"/>
        <v>ZCP</v>
      </c>
      <c r="B74" s="31"/>
      <c r="C74" s="81" t="s">
        <v>30</v>
      </c>
      <c r="D74" s="32" t="s">
        <v>37</v>
      </c>
      <c r="E74" s="33">
        <v>42947</v>
      </c>
      <c r="F74" s="34">
        <v>42965</v>
      </c>
      <c r="G74" s="110" t="str">
        <f>IF(D74='Paramètre DIVERS'!$B$16,'Paramètre DIVERS'!$A$16,IF(D74='Paramètre DIVERS'!$B$17,'Paramètre DIVERS'!$A$17,IF(D74='Paramètre DIVERS'!$B$18,'Paramètre DIVERS'!$A$18,IF(D74='Paramètre DIVERS'!$B$19,'Paramètre DIVERS'!$A$19,IF(D74='Paramètre DIVERS'!$B$21,'Paramètre DIVERS'!$A$21,IF(D74='Paramètre DIVERS'!$B$22,'Paramètre DIVERS'!$A$22,""))))))&amp;IF(D74='Paramètre DIVERS'!$B$24,'Paramètre DIVERS'!$A$24,IF(D74='Paramètre DIVERS'!$B$25,'Paramètre DIVERS'!$A$25,IF(D74='Paramètre DIVERS'!$B$26,'Paramètre DIVERS'!$A$26,IF(D74='Paramètre DIVERS'!$B$27,'Paramètre DIVERS'!$A$27,IF(D74='Paramètre DIVERS'!$B$28,'Paramètre DIVERS'!$A$28,IF(D74='Paramètre DIVERS'!$B$29,'Paramètre DIVERS'!$A$29,IF(D74='Paramètre DIVERS'!$B$30,'Paramètre DIVERS'!$A$30,"")))))))&amp;IF(D74='Paramètre DIVERS'!$B$32,'Paramètre DIVERS'!$A$32,IF(D74='Paramètre DIVERS'!$B$36,'Paramètre DIVERS'!$A$36,IF(D74='Paramètre DIVERS'!$B$37,'Paramètre DIVERS'!$A$37,IF(D74='Paramètre DIVERS'!$B$38,'Paramètre DIVERS'!$A$38,IF(D74='Paramètre DIVERS'!$B$39,'Paramètre DIVERS'!$A$39,IF(D74='Paramètre DIVERS'!$B$43,'Paramètre DIVERS'!$A$43,IF(D74='Paramètre DIVERS'!$B$44,'Paramètre DIVERS'!$A$44,"")))))))&amp;IF(D74='Paramètre DIVERS'!$B$45,'Paramètre DIVERS'!$A$45,IF(D74='Paramètre DIVERS'!$B$46,'Paramètre DIVERS'!$A$46,IF(D74='Paramètre DIVERS'!$B$47,'Paramètre DIVERS'!$A$47,IF(D74='Paramètre DIVERS'!$B$23,'Paramètre DIVERS'!$A$23,""))))</f>
        <v>ZCP</v>
      </c>
      <c r="H74" s="98">
        <f t="shared" si="35"/>
        <v>14</v>
      </c>
      <c r="I74" s="30" t="str">
        <f t="shared" si="30"/>
        <v>C</v>
      </c>
      <c r="J74" s="30" t="str">
        <f t="shared" si="30"/>
        <v>C</v>
      </c>
      <c r="K74" s="30" t="str">
        <f t="shared" si="30"/>
        <v/>
      </c>
      <c r="L74" s="30" t="str">
        <f t="shared" si="30"/>
        <v/>
      </c>
      <c r="M74" s="30" t="str">
        <f t="shared" si="30"/>
        <v/>
      </c>
      <c r="N74" s="30" t="str">
        <f t="shared" si="30"/>
        <v/>
      </c>
      <c r="O74" s="30" t="str">
        <f t="shared" si="30"/>
        <v/>
      </c>
      <c r="P74" s="30" t="str">
        <f t="shared" si="30"/>
        <v>C</v>
      </c>
      <c r="Q74" s="30" t="str">
        <f t="shared" si="30"/>
        <v>C</v>
      </c>
      <c r="R74" s="30" t="str">
        <f t="shared" si="30"/>
        <v/>
      </c>
      <c r="S74" s="30" t="str">
        <f t="shared" si="31"/>
        <v/>
      </c>
      <c r="T74" s="30" t="str">
        <f t="shared" si="31"/>
        <v/>
      </c>
      <c r="U74" s="30" t="str">
        <f t="shared" si="31"/>
        <v/>
      </c>
      <c r="V74" s="30" t="str">
        <f t="shared" si="31"/>
        <v/>
      </c>
      <c r="W74" s="30" t="str">
        <f t="shared" si="31"/>
        <v>C</v>
      </c>
      <c r="X74" s="30" t="str">
        <f t="shared" si="31"/>
        <v>C</v>
      </c>
      <c r="Y74" s="30" t="str">
        <f t="shared" si="31"/>
        <v/>
      </c>
      <c r="Z74" s="30" t="str">
        <f t="shared" si="31"/>
        <v/>
      </c>
      <c r="AA74" s="30" t="str">
        <f t="shared" si="31"/>
        <v/>
      </c>
      <c r="AB74" s="30" t="str">
        <f t="shared" si="31"/>
        <v/>
      </c>
      <c r="AC74" s="30" t="str">
        <f t="shared" si="32"/>
        <v/>
      </c>
      <c r="AD74" s="30" t="str">
        <f t="shared" si="32"/>
        <v>C</v>
      </c>
      <c r="AE74" s="30" t="str">
        <f t="shared" si="32"/>
        <v>C</v>
      </c>
      <c r="AF74" s="30" t="str">
        <f t="shared" si="32"/>
        <v/>
      </c>
      <c r="AG74" s="30" t="str">
        <f t="shared" si="32"/>
        <v/>
      </c>
      <c r="AH74" s="30" t="str">
        <f t="shared" si="32"/>
        <v/>
      </c>
      <c r="AI74" s="30" t="str">
        <f t="shared" si="32"/>
        <v/>
      </c>
      <c r="AJ74" s="30" t="str">
        <f t="shared" si="32"/>
        <v/>
      </c>
      <c r="AK74" s="30" t="str">
        <f t="shared" si="32"/>
        <v>C</v>
      </c>
      <c r="AL74" s="30" t="str">
        <f t="shared" si="32"/>
        <v>C</v>
      </c>
      <c r="AM74" s="30" t="str">
        <f t="shared" si="33"/>
        <v/>
      </c>
      <c r="AN74" s="30" t="str">
        <f t="shared" si="33"/>
        <v/>
      </c>
      <c r="AO74" s="30" t="str">
        <f t="shared" si="33"/>
        <v/>
      </c>
      <c r="AP74" s="30" t="str">
        <f t="shared" si="33"/>
        <v/>
      </c>
      <c r="AQ74" s="30" t="str">
        <f t="shared" si="33"/>
        <v/>
      </c>
      <c r="AR74" s="30" t="str">
        <f t="shared" si="33"/>
        <v>C</v>
      </c>
      <c r="AS74" s="30" t="str">
        <f t="shared" si="33"/>
        <v>C</v>
      </c>
      <c r="AT74" s="30" t="str">
        <f t="shared" si="33"/>
        <v/>
      </c>
      <c r="AU74" s="30" t="str">
        <f t="shared" si="33"/>
        <v/>
      </c>
      <c r="AV74" s="30" t="str">
        <f t="shared" si="33"/>
        <v/>
      </c>
      <c r="AW74" s="30" t="str">
        <f t="shared" si="33"/>
        <v/>
      </c>
    </row>
    <row r="75" spans="1:54">
      <c r="A75" s="25" t="str">
        <f t="shared" si="34"/>
        <v>ZCP</v>
      </c>
      <c r="B75" s="31"/>
      <c r="C75" s="81" t="s">
        <v>30</v>
      </c>
      <c r="D75" s="32" t="s">
        <v>37</v>
      </c>
      <c r="E75" s="33">
        <v>43007</v>
      </c>
      <c r="F75" s="34">
        <v>43007</v>
      </c>
      <c r="G75" s="110" t="str">
        <f>IF(D75='Paramètre DIVERS'!$B$16,'Paramètre DIVERS'!$A$16,IF(D75='Paramètre DIVERS'!$B$17,'Paramètre DIVERS'!$A$17,IF(D75='Paramètre DIVERS'!$B$18,'Paramètre DIVERS'!$A$18,IF(D75='Paramètre DIVERS'!$B$19,'Paramètre DIVERS'!$A$19,IF(D75='Paramètre DIVERS'!$B$21,'Paramètre DIVERS'!$A$21,IF(D75='Paramètre DIVERS'!$B$22,'Paramètre DIVERS'!$A$22,""))))))&amp;IF(D75='Paramètre DIVERS'!$B$24,'Paramètre DIVERS'!$A$24,IF(D75='Paramètre DIVERS'!$B$25,'Paramètre DIVERS'!$A$25,IF(D75='Paramètre DIVERS'!$B$26,'Paramètre DIVERS'!$A$26,IF(D75='Paramètre DIVERS'!$B$27,'Paramètre DIVERS'!$A$27,IF(D75='Paramètre DIVERS'!$B$28,'Paramètre DIVERS'!$A$28,IF(D75='Paramètre DIVERS'!$B$29,'Paramètre DIVERS'!$A$29,IF(D75='Paramètre DIVERS'!$B$30,'Paramètre DIVERS'!$A$30,"")))))))&amp;IF(D75='Paramètre DIVERS'!$B$32,'Paramètre DIVERS'!$A$32,IF(D75='Paramètre DIVERS'!$B$36,'Paramètre DIVERS'!$A$36,IF(D75='Paramètre DIVERS'!$B$37,'Paramètre DIVERS'!$A$37,IF(D75='Paramètre DIVERS'!$B$38,'Paramètre DIVERS'!$A$38,IF(D75='Paramètre DIVERS'!$B$39,'Paramètre DIVERS'!$A$39,IF(D75='Paramètre DIVERS'!$B$43,'Paramètre DIVERS'!$A$43,IF(D75='Paramètre DIVERS'!$B$44,'Paramètre DIVERS'!$A$44,"")))))))&amp;IF(D75='Paramètre DIVERS'!$B$45,'Paramètre DIVERS'!$A$45,IF(D75='Paramètre DIVERS'!$B$46,'Paramètre DIVERS'!$A$46,IF(D75='Paramètre DIVERS'!$B$47,'Paramètre DIVERS'!$A$47,IF(D75='Paramètre DIVERS'!$B$23,'Paramètre DIVERS'!$A$23,""))))</f>
        <v>ZCP</v>
      </c>
      <c r="H75" s="98">
        <f t="shared" si="35"/>
        <v>1</v>
      </c>
      <c r="I75" s="30" t="str">
        <f t="shared" si="30"/>
        <v>C</v>
      </c>
      <c r="J75" s="30" t="str">
        <f t="shared" si="30"/>
        <v>C</v>
      </c>
      <c r="K75" s="30" t="str">
        <f t="shared" si="30"/>
        <v/>
      </c>
      <c r="L75" s="30" t="str">
        <f t="shared" si="30"/>
        <v/>
      </c>
      <c r="M75" s="30" t="str">
        <f t="shared" si="30"/>
        <v/>
      </c>
      <c r="N75" s="30" t="str">
        <f t="shared" si="30"/>
        <v/>
      </c>
      <c r="O75" s="30" t="str">
        <f t="shared" si="30"/>
        <v/>
      </c>
      <c r="P75" s="30" t="str">
        <f t="shared" si="30"/>
        <v>C</v>
      </c>
      <c r="Q75" s="30" t="str">
        <f t="shared" si="30"/>
        <v>C</v>
      </c>
      <c r="R75" s="30" t="str">
        <f t="shared" si="30"/>
        <v/>
      </c>
      <c r="S75" s="30" t="str">
        <f t="shared" si="31"/>
        <v/>
      </c>
      <c r="T75" s="30" t="str">
        <f t="shared" si="31"/>
        <v/>
      </c>
      <c r="U75" s="30" t="str">
        <f t="shared" si="31"/>
        <v/>
      </c>
      <c r="V75" s="30" t="str">
        <f t="shared" si="31"/>
        <v/>
      </c>
      <c r="W75" s="30" t="str">
        <f t="shared" si="31"/>
        <v>C</v>
      </c>
      <c r="X75" s="30" t="str">
        <f t="shared" si="31"/>
        <v>C</v>
      </c>
      <c r="Y75" s="30" t="str">
        <f t="shared" si="31"/>
        <v/>
      </c>
      <c r="Z75" s="30" t="str">
        <f t="shared" si="31"/>
        <v/>
      </c>
      <c r="AA75" s="30" t="str">
        <f t="shared" si="31"/>
        <v/>
      </c>
      <c r="AB75" s="30" t="str">
        <f t="shared" si="31"/>
        <v/>
      </c>
      <c r="AC75" s="30" t="str">
        <f t="shared" si="32"/>
        <v/>
      </c>
      <c r="AD75" s="30" t="str">
        <f t="shared" si="32"/>
        <v>C</v>
      </c>
      <c r="AE75" s="30" t="str">
        <f t="shared" si="32"/>
        <v>C</v>
      </c>
      <c r="AF75" s="30" t="str">
        <f t="shared" si="32"/>
        <v/>
      </c>
      <c r="AG75" s="30" t="str">
        <f t="shared" si="32"/>
        <v/>
      </c>
      <c r="AH75" s="30" t="str">
        <f t="shared" si="32"/>
        <v/>
      </c>
      <c r="AI75" s="30" t="str">
        <f t="shared" si="32"/>
        <v/>
      </c>
      <c r="AJ75" s="30" t="str">
        <f t="shared" si="32"/>
        <v/>
      </c>
      <c r="AK75" s="30" t="str">
        <f t="shared" si="32"/>
        <v>C</v>
      </c>
      <c r="AL75" s="30" t="str">
        <f t="shared" si="32"/>
        <v>C</v>
      </c>
      <c r="AM75" s="30" t="str">
        <f t="shared" si="33"/>
        <v/>
      </c>
      <c r="AN75" s="30" t="str">
        <f t="shared" si="33"/>
        <v/>
      </c>
      <c r="AO75" s="30" t="str">
        <f t="shared" si="33"/>
        <v/>
      </c>
      <c r="AP75" s="30" t="str">
        <f t="shared" si="33"/>
        <v/>
      </c>
      <c r="AQ75" s="30" t="str">
        <f t="shared" si="33"/>
        <v/>
      </c>
      <c r="AR75" s="30" t="str">
        <f t="shared" si="33"/>
        <v>C</v>
      </c>
      <c r="AS75" s="30" t="str">
        <f t="shared" si="33"/>
        <v>C</v>
      </c>
      <c r="AT75" s="30" t="str">
        <f t="shared" si="33"/>
        <v/>
      </c>
      <c r="AU75" s="30" t="str">
        <f t="shared" si="33"/>
        <v/>
      </c>
      <c r="AV75" s="30" t="str">
        <f t="shared" si="33"/>
        <v/>
      </c>
      <c r="AW75" s="30" t="str">
        <f t="shared" si="33"/>
        <v/>
      </c>
    </row>
    <row r="76" spans="1:54">
      <c r="A76" s="25" t="str">
        <f t="shared" si="34"/>
        <v>ZCP</v>
      </c>
      <c r="B76" s="31"/>
      <c r="C76" s="81" t="s">
        <v>30</v>
      </c>
      <c r="D76" s="32" t="s">
        <v>37</v>
      </c>
      <c r="E76" s="33">
        <v>42989</v>
      </c>
      <c r="F76" s="34">
        <v>43007</v>
      </c>
      <c r="G76" s="110" t="str">
        <f>IF(D76='Paramètre DIVERS'!$B$16,'Paramètre DIVERS'!$A$16,IF(D76='Paramètre DIVERS'!$B$17,'Paramètre DIVERS'!$A$17,IF(D76='Paramètre DIVERS'!$B$18,'Paramètre DIVERS'!$A$18,IF(D76='Paramètre DIVERS'!$B$19,'Paramètre DIVERS'!$A$19,IF(D76='Paramètre DIVERS'!$B$21,'Paramètre DIVERS'!$A$21,IF(D76='Paramètre DIVERS'!$B$22,'Paramètre DIVERS'!$A$22,""))))))&amp;IF(D76='Paramètre DIVERS'!$B$24,'Paramètre DIVERS'!$A$24,IF(D76='Paramètre DIVERS'!$B$25,'Paramètre DIVERS'!$A$25,IF(D76='Paramètre DIVERS'!$B$26,'Paramètre DIVERS'!$A$26,IF(D76='Paramètre DIVERS'!$B$27,'Paramètre DIVERS'!$A$27,IF(D76='Paramètre DIVERS'!$B$28,'Paramètre DIVERS'!$A$28,IF(D76='Paramètre DIVERS'!$B$29,'Paramètre DIVERS'!$A$29,IF(D76='Paramètre DIVERS'!$B$30,'Paramètre DIVERS'!$A$30,"")))))))&amp;IF(D76='Paramètre DIVERS'!$B$32,'Paramètre DIVERS'!$A$32,IF(D76='Paramètre DIVERS'!$B$36,'Paramètre DIVERS'!$A$36,IF(D76='Paramètre DIVERS'!$B$37,'Paramètre DIVERS'!$A$37,IF(D76='Paramètre DIVERS'!$B$38,'Paramètre DIVERS'!$A$38,IF(D76='Paramètre DIVERS'!$B$39,'Paramètre DIVERS'!$A$39,IF(D76='Paramètre DIVERS'!$B$43,'Paramètre DIVERS'!$A$43,IF(D76='Paramètre DIVERS'!$B$44,'Paramètre DIVERS'!$A$44,"")))))))&amp;IF(D76='Paramètre DIVERS'!$B$45,'Paramètre DIVERS'!$A$45,IF(D76='Paramètre DIVERS'!$B$46,'Paramètre DIVERS'!$A$46,IF(D76='Paramètre DIVERS'!$B$47,'Paramètre DIVERS'!$A$47,IF(D76='Paramètre DIVERS'!$B$23,'Paramètre DIVERS'!$A$23,""))))</f>
        <v>ZCP</v>
      </c>
      <c r="H76" s="98">
        <f t="shared" si="35"/>
        <v>15</v>
      </c>
      <c r="I76" s="30" t="str">
        <f t="shared" si="30"/>
        <v>C</v>
      </c>
      <c r="J76" s="30" t="str">
        <f t="shared" si="30"/>
        <v>C</v>
      </c>
      <c r="K76" s="30" t="str">
        <f t="shared" si="30"/>
        <v/>
      </c>
      <c r="L76" s="30" t="str">
        <f t="shared" si="30"/>
        <v/>
      </c>
      <c r="M76" s="30" t="str">
        <f t="shared" si="30"/>
        <v/>
      </c>
      <c r="N76" s="30" t="str">
        <f t="shared" si="30"/>
        <v/>
      </c>
      <c r="O76" s="30" t="str">
        <f t="shared" si="30"/>
        <v/>
      </c>
      <c r="P76" s="30" t="str">
        <f t="shared" si="30"/>
        <v>C</v>
      </c>
      <c r="Q76" s="30" t="str">
        <f t="shared" si="30"/>
        <v>C</v>
      </c>
      <c r="R76" s="30" t="str">
        <f t="shared" si="30"/>
        <v/>
      </c>
      <c r="S76" s="30" t="str">
        <f t="shared" si="31"/>
        <v/>
      </c>
      <c r="T76" s="30" t="str">
        <f t="shared" si="31"/>
        <v/>
      </c>
      <c r="U76" s="30" t="str">
        <f t="shared" si="31"/>
        <v/>
      </c>
      <c r="V76" s="30" t="str">
        <f t="shared" si="31"/>
        <v/>
      </c>
      <c r="W76" s="30" t="str">
        <f t="shared" si="31"/>
        <v>C</v>
      </c>
      <c r="X76" s="30" t="str">
        <f t="shared" si="31"/>
        <v>C</v>
      </c>
      <c r="Y76" s="30" t="str">
        <f t="shared" si="31"/>
        <v/>
      </c>
      <c r="Z76" s="30" t="str">
        <f t="shared" si="31"/>
        <v/>
      </c>
      <c r="AA76" s="30" t="str">
        <f t="shared" si="31"/>
        <v/>
      </c>
      <c r="AB76" s="30" t="str">
        <f t="shared" si="31"/>
        <v/>
      </c>
      <c r="AC76" s="30" t="str">
        <f t="shared" si="32"/>
        <v/>
      </c>
      <c r="AD76" s="30" t="str">
        <f t="shared" si="32"/>
        <v>C</v>
      </c>
      <c r="AE76" s="30" t="str">
        <f t="shared" si="32"/>
        <v>C</v>
      </c>
      <c r="AF76" s="30" t="str">
        <f t="shared" si="32"/>
        <v/>
      </c>
      <c r="AG76" s="30" t="str">
        <f t="shared" si="32"/>
        <v/>
      </c>
      <c r="AH76" s="30" t="str">
        <f t="shared" si="32"/>
        <v/>
      </c>
      <c r="AI76" s="30" t="str">
        <f t="shared" si="32"/>
        <v/>
      </c>
      <c r="AJ76" s="30" t="str">
        <f t="shared" si="32"/>
        <v/>
      </c>
      <c r="AK76" s="30" t="str">
        <f t="shared" si="32"/>
        <v>C</v>
      </c>
      <c r="AL76" s="30" t="str">
        <f t="shared" si="32"/>
        <v>C</v>
      </c>
      <c r="AM76" s="30" t="str">
        <f t="shared" si="33"/>
        <v/>
      </c>
      <c r="AN76" s="30" t="str">
        <f t="shared" si="33"/>
        <v/>
      </c>
      <c r="AO76" s="30" t="str">
        <f t="shared" si="33"/>
        <v/>
      </c>
      <c r="AP76" s="30" t="str">
        <f t="shared" si="33"/>
        <v/>
      </c>
      <c r="AQ76" s="30" t="str">
        <f t="shared" si="33"/>
        <v/>
      </c>
      <c r="AR76" s="30" t="str">
        <f t="shared" si="33"/>
        <v>C</v>
      </c>
      <c r="AS76" s="30" t="str">
        <f t="shared" si="33"/>
        <v>C</v>
      </c>
      <c r="AT76" s="30" t="str">
        <f t="shared" si="33"/>
        <v/>
      </c>
      <c r="AU76" s="30" t="str">
        <f t="shared" si="33"/>
        <v/>
      </c>
      <c r="AV76" s="30" t="str">
        <f t="shared" si="33"/>
        <v/>
      </c>
      <c r="AW76" s="30" t="str">
        <f t="shared" si="33"/>
        <v/>
      </c>
    </row>
    <row r="77" spans="1:54">
      <c r="A77" s="25" t="str">
        <f t="shared" si="34"/>
        <v>ZCP</v>
      </c>
      <c r="B77" s="31"/>
      <c r="C77" s="81" t="s">
        <v>30</v>
      </c>
      <c r="D77" s="32" t="s">
        <v>37</v>
      </c>
      <c r="E77" s="33">
        <v>43112</v>
      </c>
      <c r="F77" s="34">
        <v>43126</v>
      </c>
      <c r="G77" s="110" t="str">
        <f>IF(D77='Paramètre DIVERS'!$B$16,'Paramètre DIVERS'!$A$16,IF(D77='Paramètre DIVERS'!$B$17,'Paramètre DIVERS'!$A$17,IF(D77='Paramètre DIVERS'!$B$18,'Paramètre DIVERS'!$A$18,IF(D77='Paramètre DIVERS'!$B$19,'Paramètre DIVERS'!$A$19,IF(D77='Paramètre DIVERS'!$B$21,'Paramètre DIVERS'!$A$21,IF(D77='Paramètre DIVERS'!$B$22,'Paramètre DIVERS'!$A$22,""))))))&amp;IF(D77='Paramètre DIVERS'!$B$24,'Paramètre DIVERS'!$A$24,IF(D77='Paramètre DIVERS'!$B$25,'Paramètre DIVERS'!$A$25,IF(D77='Paramètre DIVERS'!$B$26,'Paramètre DIVERS'!$A$26,IF(D77='Paramètre DIVERS'!$B$27,'Paramètre DIVERS'!$A$27,IF(D77='Paramètre DIVERS'!$B$28,'Paramètre DIVERS'!$A$28,IF(D77='Paramètre DIVERS'!$B$29,'Paramètre DIVERS'!$A$29,IF(D77='Paramètre DIVERS'!$B$30,'Paramètre DIVERS'!$A$30,"")))))))&amp;IF(D77='Paramètre DIVERS'!$B$32,'Paramètre DIVERS'!$A$32,IF(D77='Paramètre DIVERS'!$B$36,'Paramètre DIVERS'!$A$36,IF(D77='Paramètre DIVERS'!$B$37,'Paramètre DIVERS'!$A$37,IF(D77='Paramètre DIVERS'!$B$38,'Paramètre DIVERS'!$A$38,IF(D77='Paramètre DIVERS'!$B$39,'Paramètre DIVERS'!$A$39,IF(D77='Paramètre DIVERS'!$B$43,'Paramètre DIVERS'!$A$43,IF(D77='Paramètre DIVERS'!$B$44,'Paramètre DIVERS'!$A$44,"")))))))&amp;IF(D77='Paramètre DIVERS'!$B$45,'Paramètre DIVERS'!$A$45,IF(D77='Paramètre DIVERS'!$B$46,'Paramètre DIVERS'!$A$46,IF(D77='Paramètre DIVERS'!$B$47,'Paramètre DIVERS'!$A$47,IF(D77='Paramètre DIVERS'!$B$23,'Paramètre DIVERS'!$A$23,""))))</f>
        <v>ZCP</v>
      </c>
      <c r="H77" s="98">
        <f t="shared" si="35"/>
        <v>11</v>
      </c>
      <c r="I77" s="30" t="str">
        <f t="shared" ref="I77:R86" si="36">IF(OR(I$6="s",I$6="f",I$6="d"),"C",IF(AND(I$5&gt;=$E77,I$5&lt;=$F77,$G77="ZCP"),$G77,IF(AND(I$5&gt;=$E77,I$5&lt;=$F77,$G77="ZPM"),$G77,IF(AND(I$5&gt;=$E77,I$5&lt;=$F77,$G77="ZMA"),$G77,IF(AND(I$5&gt;=$E77,I$5&lt;=$F77,$G77="ZMP"),$G77,IF(AND(I$5&gt;=$E77,I$5&lt;=$F77,$G77="ZMT"),$G77,IF(AND(I$5&gt;=$E77,I$5&lt;=$F77,$G77="ZFO"),$G77,IF(AND(I$5&gt;=$E77,I$5&lt;=$F77,$G77="ZRJ"),$G77,IF(AND(I$5&gt;=$E77,I$5&lt;=$F77,$G77="ZAT"),$G77,"")))))))))</f>
        <v>C</v>
      </c>
      <c r="J77" s="30" t="str">
        <f t="shared" si="36"/>
        <v>C</v>
      </c>
      <c r="K77" s="30" t="str">
        <f t="shared" si="36"/>
        <v/>
      </c>
      <c r="L77" s="30" t="str">
        <f t="shared" si="36"/>
        <v/>
      </c>
      <c r="M77" s="30" t="str">
        <f t="shared" si="36"/>
        <v/>
      </c>
      <c r="N77" s="30" t="str">
        <f t="shared" si="36"/>
        <v/>
      </c>
      <c r="O77" s="30" t="str">
        <f t="shared" si="36"/>
        <v/>
      </c>
      <c r="P77" s="30" t="str">
        <f t="shared" si="36"/>
        <v>C</v>
      </c>
      <c r="Q77" s="30" t="str">
        <f t="shared" si="36"/>
        <v>C</v>
      </c>
      <c r="R77" s="30" t="str">
        <f t="shared" si="36"/>
        <v/>
      </c>
      <c r="S77" s="30" t="str">
        <f t="shared" ref="S77:AB86" si="37">IF(OR(S$6="s",S$6="f",S$6="d"),"C",IF(AND(S$5&gt;=$E77,S$5&lt;=$F77,$G77="ZCP"),$G77,IF(AND(S$5&gt;=$E77,S$5&lt;=$F77,$G77="ZPM"),$G77,IF(AND(S$5&gt;=$E77,S$5&lt;=$F77,$G77="ZMA"),$G77,IF(AND(S$5&gt;=$E77,S$5&lt;=$F77,$G77="ZMP"),$G77,IF(AND(S$5&gt;=$E77,S$5&lt;=$F77,$G77="ZMT"),$G77,IF(AND(S$5&gt;=$E77,S$5&lt;=$F77,$G77="ZFO"),$G77,IF(AND(S$5&gt;=$E77,S$5&lt;=$F77,$G77="ZRJ"),$G77,IF(AND(S$5&gt;=$E77,S$5&lt;=$F77,$G77="ZAT"),$G77,"")))))))))</f>
        <v/>
      </c>
      <c r="T77" s="30" t="str">
        <f t="shared" si="37"/>
        <v/>
      </c>
      <c r="U77" s="30" t="str">
        <f t="shared" si="37"/>
        <v/>
      </c>
      <c r="V77" s="30" t="str">
        <f t="shared" si="37"/>
        <v/>
      </c>
      <c r="W77" s="30" t="str">
        <f t="shared" si="37"/>
        <v>C</v>
      </c>
      <c r="X77" s="30" t="str">
        <f t="shared" si="37"/>
        <v>C</v>
      </c>
      <c r="Y77" s="30" t="str">
        <f t="shared" si="37"/>
        <v/>
      </c>
      <c r="Z77" s="30" t="str">
        <f t="shared" si="37"/>
        <v/>
      </c>
      <c r="AA77" s="30" t="str">
        <f t="shared" si="37"/>
        <v/>
      </c>
      <c r="AB77" s="30" t="str">
        <f t="shared" si="37"/>
        <v/>
      </c>
      <c r="AC77" s="30" t="str">
        <f t="shared" ref="AC77:AL86" si="38">IF(OR(AC$6="s",AC$6="f",AC$6="d"),"C",IF(AND(AC$5&gt;=$E77,AC$5&lt;=$F77,$G77="ZCP"),$G77,IF(AND(AC$5&gt;=$E77,AC$5&lt;=$F77,$G77="ZPM"),$G77,IF(AND(AC$5&gt;=$E77,AC$5&lt;=$F77,$G77="ZMA"),$G77,IF(AND(AC$5&gt;=$E77,AC$5&lt;=$F77,$G77="ZMP"),$G77,IF(AND(AC$5&gt;=$E77,AC$5&lt;=$F77,$G77="ZMT"),$G77,IF(AND(AC$5&gt;=$E77,AC$5&lt;=$F77,$G77="ZFO"),$G77,IF(AND(AC$5&gt;=$E77,AC$5&lt;=$F77,$G77="ZRJ"),$G77,IF(AND(AC$5&gt;=$E77,AC$5&lt;=$F77,$G77="ZAT"),$G77,"")))))))))</f>
        <v/>
      </c>
      <c r="AD77" s="30" t="str">
        <f t="shared" si="38"/>
        <v>C</v>
      </c>
      <c r="AE77" s="30" t="str">
        <f t="shared" si="38"/>
        <v>C</v>
      </c>
      <c r="AF77" s="30" t="str">
        <f t="shared" si="38"/>
        <v/>
      </c>
      <c r="AG77" s="30" t="str">
        <f t="shared" si="38"/>
        <v/>
      </c>
      <c r="AH77" s="30" t="str">
        <f t="shared" si="38"/>
        <v/>
      </c>
      <c r="AI77" s="30" t="str">
        <f t="shared" si="38"/>
        <v/>
      </c>
      <c r="AJ77" s="30" t="str">
        <f t="shared" si="38"/>
        <v/>
      </c>
      <c r="AK77" s="30" t="str">
        <f t="shared" si="38"/>
        <v>C</v>
      </c>
      <c r="AL77" s="30" t="str">
        <f t="shared" si="38"/>
        <v>C</v>
      </c>
      <c r="AM77" s="30" t="str">
        <f t="shared" ref="AM77:AW86" si="39">IF(OR(AM$6="s",AM$6="f",AM$6="d"),"C",IF(AND(AM$5&gt;=$E77,AM$5&lt;=$F77,$G77="ZCP"),$G77,IF(AND(AM$5&gt;=$E77,AM$5&lt;=$F77,$G77="ZPM"),$G77,IF(AND(AM$5&gt;=$E77,AM$5&lt;=$F77,$G77="ZMA"),$G77,IF(AND(AM$5&gt;=$E77,AM$5&lt;=$F77,$G77="ZMP"),$G77,IF(AND(AM$5&gt;=$E77,AM$5&lt;=$F77,$G77="ZMT"),$G77,IF(AND(AM$5&gt;=$E77,AM$5&lt;=$F77,$G77="ZFO"),$G77,IF(AND(AM$5&gt;=$E77,AM$5&lt;=$F77,$G77="ZRJ"),$G77,IF(AND(AM$5&gt;=$E77,AM$5&lt;=$F77,$G77="ZAT"),$G77,"")))))))))</f>
        <v/>
      </c>
      <c r="AN77" s="30" t="str">
        <f t="shared" si="39"/>
        <v/>
      </c>
      <c r="AO77" s="30" t="str">
        <f t="shared" si="39"/>
        <v/>
      </c>
      <c r="AP77" s="30" t="str">
        <f t="shared" si="39"/>
        <v/>
      </c>
      <c r="AQ77" s="30" t="str">
        <f t="shared" si="39"/>
        <v/>
      </c>
      <c r="AR77" s="30" t="str">
        <f t="shared" si="39"/>
        <v>C</v>
      </c>
      <c r="AS77" s="30" t="str">
        <f t="shared" si="39"/>
        <v>C</v>
      </c>
      <c r="AT77" s="30" t="str">
        <f t="shared" si="39"/>
        <v/>
      </c>
      <c r="AU77" s="30" t="str">
        <f t="shared" si="39"/>
        <v/>
      </c>
      <c r="AV77" s="30" t="str">
        <f t="shared" si="39"/>
        <v/>
      </c>
      <c r="AW77" s="30" t="str">
        <f t="shared" si="39"/>
        <v/>
      </c>
    </row>
    <row r="78" spans="1:54">
      <c r="A78" s="25" t="str">
        <f t="shared" si="34"/>
        <v>ZCP</v>
      </c>
      <c r="B78" s="31"/>
      <c r="C78" s="81" t="s">
        <v>30</v>
      </c>
      <c r="D78" s="32" t="s">
        <v>37</v>
      </c>
      <c r="E78" s="33">
        <v>42926</v>
      </c>
      <c r="F78" s="34">
        <v>42944</v>
      </c>
      <c r="G78" s="110" t="str">
        <f>IF(D78='Paramètre DIVERS'!$B$16,'Paramètre DIVERS'!$A$16,IF(D78='Paramètre DIVERS'!$B$17,'Paramètre DIVERS'!$A$17,IF(D78='Paramètre DIVERS'!$B$18,'Paramètre DIVERS'!$A$18,IF(D78='Paramètre DIVERS'!$B$19,'Paramètre DIVERS'!$A$19,IF(D78='Paramètre DIVERS'!$B$21,'Paramètre DIVERS'!$A$21,IF(D78='Paramètre DIVERS'!$B$22,'Paramètre DIVERS'!$A$22,""))))))&amp;IF(D78='Paramètre DIVERS'!$B$24,'Paramètre DIVERS'!$A$24,IF(D78='Paramètre DIVERS'!$B$25,'Paramètre DIVERS'!$A$25,IF(D78='Paramètre DIVERS'!$B$26,'Paramètre DIVERS'!$A$26,IF(D78='Paramètre DIVERS'!$B$27,'Paramètre DIVERS'!$A$27,IF(D78='Paramètre DIVERS'!$B$28,'Paramètre DIVERS'!$A$28,IF(D78='Paramètre DIVERS'!$B$29,'Paramètre DIVERS'!$A$29,IF(D78='Paramètre DIVERS'!$B$30,'Paramètre DIVERS'!$A$30,"")))))))&amp;IF(D78='Paramètre DIVERS'!$B$32,'Paramètre DIVERS'!$A$32,IF(D78='Paramètre DIVERS'!$B$36,'Paramètre DIVERS'!$A$36,IF(D78='Paramètre DIVERS'!$B$37,'Paramètre DIVERS'!$A$37,IF(D78='Paramètre DIVERS'!$B$38,'Paramètre DIVERS'!$A$38,IF(D78='Paramètre DIVERS'!$B$39,'Paramètre DIVERS'!$A$39,IF(D78='Paramètre DIVERS'!$B$43,'Paramètre DIVERS'!$A$43,IF(D78='Paramètre DIVERS'!$B$44,'Paramètre DIVERS'!$A$44,"")))))))&amp;IF(D78='Paramètre DIVERS'!$B$45,'Paramètre DIVERS'!$A$45,IF(D78='Paramètre DIVERS'!$B$46,'Paramètre DIVERS'!$A$46,IF(D78='Paramètre DIVERS'!$B$47,'Paramètre DIVERS'!$A$47,IF(D78='Paramètre DIVERS'!$B$23,'Paramètre DIVERS'!$A$23,""))))</f>
        <v>ZCP</v>
      </c>
      <c r="H78" s="98">
        <f t="shared" si="35"/>
        <v>14</v>
      </c>
      <c r="I78" s="30" t="str">
        <f t="shared" si="36"/>
        <v>C</v>
      </c>
      <c r="J78" s="30" t="str">
        <f t="shared" si="36"/>
        <v>C</v>
      </c>
      <c r="K78" s="30" t="str">
        <f t="shared" si="36"/>
        <v/>
      </c>
      <c r="L78" s="30" t="str">
        <f t="shared" si="36"/>
        <v/>
      </c>
      <c r="M78" s="30" t="str">
        <f t="shared" si="36"/>
        <v/>
      </c>
      <c r="N78" s="30" t="str">
        <f t="shared" si="36"/>
        <v/>
      </c>
      <c r="O78" s="30" t="str">
        <f t="shared" si="36"/>
        <v/>
      </c>
      <c r="P78" s="30" t="str">
        <f t="shared" si="36"/>
        <v>C</v>
      </c>
      <c r="Q78" s="30" t="str">
        <f t="shared" si="36"/>
        <v>C</v>
      </c>
      <c r="R78" s="30" t="str">
        <f t="shared" si="36"/>
        <v/>
      </c>
      <c r="S78" s="30" t="str">
        <f t="shared" si="37"/>
        <v/>
      </c>
      <c r="T78" s="30" t="str">
        <f t="shared" si="37"/>
        <v/>
      </c>
      <c r="U78" s="30" t="str">
        <f t="shared" si="37"/>
        <v/>
      </c>
      <c r="V78" s="30" t="str">
        <f t="shared" si="37"/>
        <v/>
      </c>
      <c r="W78" s="30" t="str">
        <f t="shared" si="37"/>
        <v>C</v>
      </c>
      <c r="X78" s="30" t="str">
        <f t="shared" si="37"/>
        <v>C</v>
      </c>
      <c r="Y78" s="30" t="str">
        <f t="shared" si="37"/>
        <v/>
      </c>
      <c r="Z78" s="30" t="str">
        <f t="shared" si="37"/>
        <v/>
      </c>
      <c r="AA78" s="30" t="str">
        <f t="shared" si="37"/>
        <v/>
      </c>
      <c r="AB78" s="30" t="str">
        <f t="shared" si="37"/>
        <v/>
      </c>
      <c r="AC78" s="30" t="str">
        <f t="shared" si="38"/>
        <v/>
      </c>
      <c r="AD78" s="30" t="str">
        <f t="shared" si="38"/>
        <v>C</v>
      </c>
      <c r="AE78" s="30" t="str">
        <f t="shared" si="38"/>
        <v>C</v>
      </c>
      <c r="AF78" s="30" t="str">
        <f t="shared" si="38"/>
        <v/>
      </c>
      <c r="AG78" s="30" t="str">
        <f t="shared" si="38"/>
        <v/>
      </c>
      <c r="AH78" s="30" t="str">
        <f t="shared" si="38"/>
        <v/>
      </c>
      <c r="AI78" s="30" t="str">
        <f t="shared" si="38"/>
        <v/>
      </c>
      <c r="AJ78" s="30" t="str">
        <f t="shared" si="38"/>
        <v/>
      </c>
      <c r="AK78" s="30" t="str">
        <f t="shared" si="38"/>
        <v>C</v>
      </c>
      <c r="AL78" s="30" t="str">
        <f t="shared" si="38"/>
        <v>C</v>
      </c>
      <c r="AM78" s="30" t="str">
        <f t="shared" si="39"/>
        <v/>
      </c>
      <c r="AN78" s="30" t="str">
        <f t="shared" si="39"/>
        <v/>
      </c>
      <c r="AO78" s="30" t="str">
        <f t="shared" si="39"/>
        <v/>
      </c>
      <c r="AP78" s="30" t="str">
        <f t="shared" si="39"/>
        <v/>
      </c>
      <c r="AQ78" s="30" t="str">
        <f t="shared" si="39"/>
        <v/>
      </c>
      <c r="AR78" s="30" t="str">
        <f t="shared" si="39"/>
        <v>C</v>
      </c>
      <c r="AS78" s="30" t="str">
        <f t="shared" si="39"/>
        <v>C</v>
      </c>
      <c r="AT78" s="30" t="str">
        <f t="shared" si="39"/>
        <v/>
      </c>
      <c r="AU78" s="30" t="str">
        <f t="shared" si="39"/>
        <v/>
      </c>
      <c r="AV78" s="30" t="str">
        <f t="shared" si="39"/>
        <v/>
      </c>
      <c r="AW78" s="30" t="str">
        <f t="shared" si="39"/>
        <v/>
      </c>
    </row>
    <row r="79" spans="1:54">
      <c r="A79" s="25" t="str">
        <f t="shared" si="34"/>
        <v>ZCP</v>
      </c>
      <c r="B79" s="31"/>
      <c r="C79" s="81" t="s">
        <v>30</v>
      </c>
      <c r="D79" s="32" t="s">
        <v>37</v>
      </c>
      <c r="E79" s="33">
        <v>42933</v>
      </c>
      <c r="F79" s="34">
        <v>42951</v>
      </c>
      <c r="G79" s="110" t="str">
        <f>IF(D79='Paramètre DIVERS'!$B$16,'Paramètre DIVERS'!$A$16,IF(D79='Paramètre DIVERS'!$B$17,'Paramètre DIVERS'!$A$17,IF(D79='Paramètre DIVERS'!$B$18,'Paramètre DIVERS'!$A$18,IF(D79='Paramètre DIVERS'!$B$19,'Paramètre DIVERS'!$A$19,IF(D79='Paramètre DIVERS'!$B$21,'Paramètre DIVERS'!$A$21,IF(D79='Paramètre DIVERS'!$B$22,'Paramètre DIVERS'!$A$22,""))))))&amp;IF(D79='Paramètre DIVERS'!$B$24,'Paramètre DIVERS'!$A$24,IF(D79='Paramètre DIVERS'!$B$25,'Paramètre DIVERS'!$A$25,IF(D79='Paramètre DIVERS'!$B$26,'Paramètre DIVERS'!$A$26,IF(D79='Paramètre DIVERS'!$B$27,'Paramètre DIVERS'!$A$27,IF(D79='Paramètre DIVERS'!$B$28,'Paramètre DIVERS'!$A$28,IF(D79='Paramètre DIVERS'!$B$29,'Paramètre DIVERS'!$A$29,IF(D79='Paramètre DIVERS'!$B$30,'Paramètre DIVERS'!$A$30,"")))))))&amp;IF(D79='Paramètre DIVERS'!$B$32,'Paramètre DIVERS'!$A$32,IF(D79='Paramètre DIVERS'!$B$36,'Paramètre DIVERS'!$A$36,IF(D79='Paramètre DIVERS'!$B$37,'Paramètre DIVERS'!$A$37,IF(D79='Paramètre DIVERS'!$B$38,'Paramètre DIVERS'!$A$38,IF(D79='Paramètre DIVERS'!$B$39,'Paramètre DIVERS'!$A$39,IF(D79='Paramètre DIVERS'!$B$43,'Paramètre DIVERS'!$A$43,IF(D79='Paramètre DIVERS'!$B$44,'Paramètre DIVERS'!$A$44,"")))))))&amp;IF(D79='Paramètre DIVERS'!$B$45,'Paramètre DIVERS'!$A$45,IF(D79='Paramètre DIVERS'!$B$46,'Paramètre DIVERS'!$A$46,IF(D79='Paramètre DIVERS'!$B$47,'Paramètre DIVERS'!$A$47,IF(D79='Paramètre DIVERS'!$B$23,'Paramètre DIVERS'!$A$23,""))))</f>
        <v>ZCP</v>
      </c>
      <c r="H79" s="98">
        <f t="shared" si="35"/>
        <v>15</v>
      </c>
      <c r="I79" s="30" t="str">
        <f t="shared" si="36"/>
        <v>C</v>
      </c>
      <c r="J79" s="30" t="str">
        <f t="shared" si="36"/>
        <v>C</v>
      </c>
      <c r="K79" s="30" t="str">
        <f t="shared" si="36"/>
        <v/>
      </c>
      <c r="L79" s="30" t="str">
        <f t="shared" si="36"/>
        <v/>
      </c>
      <c r="M79" s="30" t="str">
        <f t="shared" si="36"/>
        <v/>
      </c>
      <c r="N79" s="30" t="str">
        <f t="shared" si="36"/>
        <v/>
      </c>
      <c r="O79" s="30" t="str">
        <f t="shared" si="36"/>
        <v/>
      </c>
      <c r="P79" s="30" t="str">
        <f t="shared" si="36"/>
        <v>C</v>
      </c>
      <c r="Q79" s="30" t="str">
        <f t="shared" si="36"/>
        <v>C</v>
      </c>
      <c r="R79" s="30" t="str">
        <f t="shared" si="36"/>
        <v/>
      </c>
      <c r="S79" s="30" t="str">
        <f t="shared" si="37"/>
        <v/>
      </c>
      <c r="T79" s="30" t="str">
        <f t="shared" si="37"/>
        <v/>
      </c>
      <c r="U79" s="30" t="str">
        <f t="shared" si="37"/>
        <v/>
      </c>
      <c r="V79" s="30" t="str">
        <f t="shared" si="37"/>
        <v/>
      </c>
      <c r="W79" s="30" t="str">
        <f t="shared" si="37"/>
        <v>C</v>
      </c>
      <c r="X79" s="30" t="str">
        <f t="shared" si="37"/>
        <v>C</v>
      </c>
      <c r="Y79" s="30" t="str">
        <f t="shared" si="37"/>
        <v/>
      </c>
      <c r="Z79" s="30" t="str">
        <f t="shared" si="37"/>
        <v/>
      </c>
      <c r="AA79" s="30" t="str">
        <f t="shared" si="37"/>
        <v/>
      </c>
      <c r="AB79" s="30" t="str">
        <f t="shared" si="37"/>
        <v/>
      </c>
      <c r="AC79" s="30" t="str">
        <f t="shared" si="38"/>
        <v/>
      </c>
      <c r="AD79" s="30" t="str">
        <f t="shared" si="38"/>
        <v>C</v>
      </c>
      <c r="AE79" s="30" t="str">
        <f t="shared" si="38"/>
        <v>C</v>
      </c>
      <c r="AF79" s="30" t="str">
        <f t="shared" si="38"/>
        <v/>
      </c>
      <c r="AG79" s="30" t="str">
        <f t="shared" si="38"/>
        <v/>
      </c>
      <c r="AH79" s="30" t="str">
        <f t="shared" si="38"/>
        <v/>
      </c>
      <c r="AI79" s="30" t="str">
        <f t="shared" si="38"/>
        <v/>
      </c>
      <c r="AJ79" s="30" t="str">
        <f t="shared" si="38"/>
        <v/>
      </c>
      <c r="AK79" s="30" t="str">
        <f t="shared" si="38"/>
        <v>C</v>
      </c>
      <c r="AL79" s="30" t="str">
        <f t="shared" si="38"/>
        <v>C</v>
      </c>
      <c r="AM79" s="30" t="str">
        <f t="shared" si="39"/>
        <v/>
      </c>
      <c r="AN79" s="30" t="str">
        <f t="shared" si="39"/>
        <v/>
      </c>
      <c r="AO79" s="30" t="str">
        <f t="shared" si="39"/>
        <v/>
      </c>
      <c r="AP79" s="30" t="str">
        <f t="shared" si="39"/>
        <v/>
      </c>
      <c r="AQ79" s="30" t="str">
        <f t="shared" si="39"/>
        <v/>
      </c>
      <c r="AR79" s="30" t="str">
        <f t="shared" si="39"/>
        <v>C</v>
      </c>
      <c r="AS79" s="30" t="str">
        <f t="shared" si="39"/>
        <v>C</v>
      </c>
      <c r="AT79" s="30" t="str">
        <f t="shared" si="39"/>
        <v/>
      </c>
      <c r="AU79" s="30" t="str">
        <f t="shared" si="39"/>
        <v/>
      </c>
      <c r="AV79" s="30" t="str">
        <f t="shared" si="39"/>
        <v/>
      </c>
      <c r="AW79" s="30" t="str">
        <f t="shared" si="39"/>
        <v/>
      </c>
    </row>
    <row r="80" spans="1:54">
      <c r="A80" s="25" t="str">
        <f t="shared" si="34"/>
        <v>ZCP</v>
      </c>
      <c r="B80" s="31"/>
      <c r="C80" s="81" t="s">
        <v>30</v>
      </c>
      <c r="D80" s="32" t="s">
        <v>37</v>
      </c>
      <c r="E80" s="33">
        <v>43087</v>
      </c>
      <c r="F80" s="34">
        <v>43091</v>
      </c>
      <c r="G80" s="110" t="str">
        <f>IF(D80='Paramètre DIVERS'!$B$16,'Paramètre DIVERS'!$A$16,IF(D80='Paramètre DIVERS'!$B$17,'Paramètre DIVERS'!$A$17,IF(D80='Paramètre DIVERS'!$B$18,'Paramètre DIVERS'!$A$18,IF(D80='Paramètre DIVERS'!$B$19,'Paramètre DIVERS'!$A$19,IF(D80='Paramètre DIVERS'!$B$21,'Paramètre DIVERS'!$A$21,IF(D80='Paramètre DIVERS'!$B$22,'Paramètre DIVERS'!$A$22,""))))))&amp;IF(D80='Paramètre DIVERS'!$B$24,'Paramètre DIVERS'!$A$24,IF(D80='Paramètre DIVERS'!$B$25,'Paramètre DIVERS'!$A$25,IF(D80='Paramètre DIVERS'!$B$26,'Paramètre DIVERS'!$A$26,IF(D80='Paramètre DIVERS'!$B$27,'Paramètre DIVERS'!$A$27,IF(D80='Paramètre DIVERS'!$B$28,'Paramètre DIVERS'!$A$28,IF(D80='Paramètre DIVERS'!$B$29,'Paramètre DIVERS'!$A$29,IF(D80='Paramètre DIVERS'!$B$30,'Paramètre DIVERS'!$A$30,"")))))))&amp;IF(D80='Paramètre DIVERS'!$B$32,'Paramètre DIVERS'!$A$32,IF(D80='Paramètre DIVERS'!$B$36,'Paramètre DIVERS'!$A$36,IF(D80='Paramètre DIVERS'!$B$37,'Paramètre DIVERS'!$A$37,IF(D80='Paramètre DIVERS'!$B$38,'Paramètre DIVERS'!$A$38,IF(D80='Paramètre DIVERS'!$B$39,'Paramètre DIVERS'!$A$39,IF(D80='Paramètre DIVERS'!$B$43,'Paramètre DIVERS'!$A$43,IF(D80='Paramètre DIVERS'!$B$44,'Paramètre DIVERS'!$A$44,"")))))))&amp;IF(D80='Paramètre DIVERS'!$B$45,'Paramètre DIVERS'!$A$45,IF(D80='Paramètre DIVERS'!$B$46,'Paramètre DIVERS'!$A$46,IF(D80='Paramètre DIVERS'!$B$47,'Paramètre DIVERS'!$A$47,IF(D80='Paramètre DIVERS'!$B$23,'Paramètre DIVERS'!$A$23,""))))</f>
        <v>ZCP</v>
      </c>
      <c r="H80" s="98">
        <f t="shared" si="35"/>
        <v>5</v>
      </c>
      <c r="I80" s="30" t="str">
        <f t="shared" si="36"/>
        <v>C</v>
      </c>
      <c r="J80" s="30" t="str">
        <f t="shared" si="36"/>
        <v>C</v>
      </c>
      <c r="K80" s="30" t="str">
        <f t="shared" si="36"/>
        <v/>
      </c>
      <c r="L80" s="30" t="str">
        <f t="shared" si="36"/>
        <v/>
      </c>
      <c r="M80" s="30" t="str">
        <f t="shared" si="36"/>
        <v/>
      </c>
      <c r="N80" s="30" t="str">
        <f t="shared" si="36"/>
        <v/>
      </c>
      <c r="O80" s="30" t="str">
        <f t="shared" si="36"/>
        <v/>
      </c>
      <c r="P80" s="30" t="str">
        <f t="shared" si="36"/>
        <v>C</v>
      </c>
      <c r="Q80" s="30" t="str">
        <f t="shared" si="36"/>
        <v>C</v>
      </c>
      <c r="R80" s="30" t="str">
        <f t="shared" si="36"/>
        <v/>
      </c>
      <c r="S80" s="30" t="str">
        <f t="shared" si="37"/>
        <v/>
      </c>
      <c r="T80" s="30" t="str">
        <f t="shared" si="37"/>
        <v/>
      </c>
      <c r="U80" s="30" t="str">
        <f t="shared" si="37"/>
        <v/>
      </c>
      <c r="V80" s="30" t="str">
        <f t="shared" si="37"/>
        <v/>
      </c>
      <c r="W80" s="30" t="str">
        <f t="shared" si="37"/>
        <v>C</v>
      </c>
      <c r="X80" s="30" t="str">
        <f t="shared" si="37"/>
        <v>C</v>
      </c>
      <c r="Y80" s="30" t="str">
        <f t="shared" si="37"/>
        <v/>
      </c>
      <c r="Z80" s="30" t="str">
        <f t="shared" si="37"/>
        <v/>
      </c>
      <c r="AA80" s="30" t="str">
        <f t="shared" si="37"/>
        <v/>
      </c>
      <c r="AB80" s="30" t="str">
        <f t="shared" si="37"/>
        <v/>
      </c>
      <c r="AC80" s="30" t="str">
        <f t="shared" si="38"/>
        <v/>
      </c>
      <c r="AD80" s="30" t="str">
        <f t="shared" si="38"/>
        <v>C</v>
      </c>
      <c r="AE80" s="30" t="str">
        <f t="shared" si="38"/>
        <v>C</v>
      </c>
      <c r="AF80" s="30" t="str">
        <f t="shared" si="38"/>
        <v/>
      </c>
      <c r="AG80" s="30" t="str">
        <f t="shared" si="38"/>
        <v/>
      </c>
      <c r="AH80" s="30" t="str">
        <f t="shared" si="38"/>
        <v/>
      </c>
      <c r="AI80" s="30" t="str">
        <f t="shared" si="38"/>
        <v/>
      </c>
      <c r="AJ80" s="30" t="str">
        <f t="shared" si="38"/>
        <v/>
      </c>
      <c r="AK80" s="30" t="str">
        <f t="shared" si="38"/>
        <v>C</v>
      </c>
      <c r="AL80" s="30" t="str">
        <f t="shared" si="38"/>
        <v>C</v>
      </c>
      <c r="AM80" s="30" t="str">
        <f t="shared" si="39"/>
        <v/>
      </c>
      <c r="AN80" s="30" t="str">
        <f t="shared" si="39"/>
        <v/>
      </c>
      <c r="AO80" s="30" t="str">
        <f t="shared" si="39"/>
        <v/>
      </c>
      <c r="AP80" s="30" t="str">
        <f t="shared" si="39"/>
        <v/>
      </c>
      <c r="AQ80" s="30" t="str">
        <f t="shared" si="39"/>
        <v/>
      </c>
      <c r="AR80" s="30" t="str">
        <f t="shared" si="39"/>
        <v>C</v>
      </c>
      <c r="AS80" s="30" t="str">
        <f t="shared" si="39"/>
        <v>C</v>
      </c>
      <c r="AT80" s="30" t="str">
        <f t="shared" si="39"/>
        <v/>
      </c>
      <c r="AU80" s="30" t="str">
        <f t="shared" si="39"/>
        <v/>
      </c>
      <c r="AV80" s="30" t="str">
        <f t="shared" si="39"/>
        <v/>
      </c>
      <c r="AW80" s="30" t="str">
        <f t="shared" si="39"/>
        <v/>
      </c>
    </row>
    <row r="81" spans="1:49">
      <c r="A81" s="25" t="str">
        <f t="shared" si="34"/>
        <v>ZCP</v>
      </c>
      <c r="B81" s="31"/>
      <c r="C81" s="81" t="s">
        <v>30</v>
      </c>
      <c r="D81" s="32" t="s">
        <v>37</v>
      </c>
      <c r="E81" s="33">
        <v>42989</v>
      </c>
      <c r="F81" s="34">
        <v>42993</v>
      </c>
      <c r="G81" s="110" t="str">
        <f>IF(D81='Paramètre DIVERS'!$B$16,'Paramètre DIVERS'!$A$16,IF(D81='Paramètre DIVERS'!$B$17,'Paramètre DIVERS'!$A$17,IF(D81='Paramètre DIVERS'!$B$18,'Paramètre DIVERS'!$A$18,IF(D81='Paramètre DIVERS'!$B$19,'Paramètre DIVERS'!$A$19,IF(D81='Paramètre DIVERS'!$B$21,'Paramètre DIVERS'!$A$21,IF(D81='Paramètre DIVERS'!$B$22,'Paramètre DIVERS'!$A$22,""))))))&amp;IF(D81='Paramètre DIVERS'!$B$24,'Paramètre DIVERS'!$A$24,IF(D81='Paramètre DIVERS'!$B$25,'Paramètre DIVERS'!$A$25,IF(D81='Paramètre DIVERS'!$B$26,'Paramètre DIVERS'!$A$26,IF(D81='Paramètre DIVERS'!$B$27,'Paramètre DIVERS'!$A$27,IF(D81='Paramètre DIVERS'!$B$28,'Paramètre DIVERS'!$A$28,IF(D81='Paramètre DIVERS'!$B$29,'Paramètre DIVERS'!$A$29,IF(D81='Paramètre DIVERS'!$B$30,'Paramètre DIVERS'!$A$30,"")))))))&amp;IF(D81='Paramètre DIVERS'!$B$32,'Paramètre DIVERS'!$A$32,IF(D81='Paramètre DIVERS'!$B$36,'Paramètre DIVERS'!$A$36,IF(D81='Paramètre DIVERS'!$B$37,'Paramètre DIVERS'!$A$37,IF(D81='Paramètre DIVERS'!$B$38,'Paramètre DIVERS'!$A$38,IF(D81='Paramètre DIVERS'!$B$39,'Paramètre DIVERS'!$A$39,IF(D81='Paramètre DIVERS'!$B$43,'Paramètre DIVERS'!$A$43,IF(D81='Paramètre DIVERS'!$B$44,'Paramètre DIVERS'!$A$44,"")))))))&amp;IF(D81='Paramètre DIVERS'!$B$45,'Paramètre DIVERS'!$A$45,IF(D81='Paramètre DIVERS'!$B$46,'Paramètre DIVERS'!$A$46,IF(D81='Paramètre DIVERS'!$B$47,'Paramètre DIVERS'!$A$47,IF(D81='Paramètre DIVERS'!$B$23,'Paramètre DIVERS'!$A$23,""))))</f>
        <v>ZCP</v>
      </c>
      <c r="H81" s="98">
        <f t="shared" si="35"/>
        <v>5</v>
      </c>
      <c r="I81" s="30" t="str">
        <f t="shared" si="36"/>
        <v>C</v>
      </c>
      <c r="J81" s="30" t="str">
        <f t="shared" si="36"/>
        <v>C</v>
      </c>
      <c r="K81" s="30" t="str">
        <f t="shared" si="36"/>
        <v/>
      </c>
      <c r="L81" s="30" t="str">
        <f t="shared" si="36"/>
        <v/>
      </c>
      <c r="M81" s="30" t="str">
        <f t="shared" si="36"/>
        <v/>
      </c>
      <c r="N81" s="30" t="str">
        <f t="shared" si="36"/>
        <v/>
      </c>
      <c r="O81" s="30" t="str">
        <f t="shared" si="36"/>
        <v/>
      </c>
      <c r="P81" s="30" t="str">
        <f t="shared" si="36"/>
        <v>C</v>
      </c>
      <c r="Q81" s="30" t="str">
        <f t="shared" si="36"/>
        <v>C</v>
      </c>
      <c r="R81" s="30" t="str">
        <f t="shared" si="36"/>
        <v/>
      </c>
      <c r="S81" s="30" t="str">
        <f t="shared" si="37"/>
        <v/>
      </c>
      <c r="T81" s="30" t="str">
        <f t="shared" si="37"/>
        <v/>
      </c>
      <c r="U81" s="30" t="str">
        <f t="shared" si="37"/>
        <v/>
      </c>
      <c r="V81" s="30" t="str">
        <f t="shared" si="37"/>
        <v/>
      </c>
      <c r="W81" s="30" t="str">
        <f t="shared" si="37"/>
        <v>C</v>
      </c>
      <c r="X81" s="30" t="str">
        <f t="shared" si="37"/>
        <v>C</v>
      </c>
      <c r="Y81" s="30" t="str">
        <f t="shared" si="37"/>
        <v/>
      </c>
      <c r="Z81" s="30" t="str">
        <f t="shared" si="37"/>
        <v/>
      </c>
      <c r="AA81" s="30" t="str">
        <f t="shared" si="37"/>
        <v/>
      </c>
      <c r="AB81" s="30" t="str">
        <f t="shared" si="37"/>
        <v/>
      </c>
      <c r="AC81" s="30" t="str">
        <f t="shared" si="38"/>
        <v/>
      </c>
      <c r="AD81" s="30" t="str">
        <f t="shared" si="38"/>
        <v>C</v>
      </c>
      <c r="AE81" s="30" t="str">
        <f t="shared" si="38"/>
        <v>C</v>
      </c>
      <c r="AF81" s="30" t="str">
        <f t="shared" si="38"/>
        <v/>
      </c>
      <c r="AG81" s="30" t="str">
        <f t="shared" si="38"/>
        <v/>
      </c>
      <c r="AH81" s="30" t="str">
        <f t="shared" si="38"/>
        <v/>
      </c>
      <c r="AI81" s="30" t="str">
        <f t="shared" si="38"/>
        <v/>
      </c>
      <c r="AJ81" s="30" t="str">
        <f t="shared" si="38"/>
        <v/>
      </c>
      <c r="AK81" s="30" t="str">
        <f t="shared" si="38"/>
        <v>C</v>
      </c>
      <c r="AL81" s="30" t="str">
        <f t="shared" si="38"/>
        <v>C</v>
      </c>
      <c r="AM81" s="30" t="str">
        <f t="shared" si="39"/>
        <v/>
      </c>
      <c r="AN81" s="30" t="str">
        <f t="shared" si="39"/>
        <v/>
      </c>
      <c r="AO81" s="30" t="str">
        <f t="shared" si="39"/>
        <v/>
      </c>
      <c r="AP81" s="30" t="str">
        <f t="shared" si="39"/>
        <v/>
      </c>
      <c r="AQ81" s="30" t="str">
        <f t="shared" si="39"/>
        <v/>
      </c>
      <c r="AR81" s="30" t="str">
        <f t="shared" si="39"/>
        <v>C</v>
      </c>
      <c r="AS81" s="30" t="str">
        <f t="shared" si="39"/>
        <v>C</v>
      </c>
      <c r="AT81" s="30" t="str">
        <f t="shared" si="39"/>
        <v/>
      </c>
      <c r="AU81" s="30" t="str">
        <f t="shared" si="39"/>
        <v/>
      </c>
      <c r="AV81" s="30" t="str">
        <f t="shared" si="39"/>
        <v/>
      </c>
      <c r="AW81" s="30" t="str">
        <f t="shared" si="39"/>
        <v/>
      </c>
    </row>
    <row r="82" spans="1:49">
      <c r="A82" s="25" t="str">
        <f t="shared" si="34"/>
        <v>ZCP</v>
      </c>
      <c r="B82" s="31"/>
      <c r="C82" s="81" t="s">
        <v>30</v>
      </c>
      <c r="D82" s="32" t="s">
        <v>37</v>
      </c>
      <c r="E82" s="33">
        <v>42954</v>
      </c>
      <c r="F82" s="34">
        <v>42965</v>
      </c>
      <c r="G82" s="110" t="str">
        <f>IF(D82='Paramètre DIVERS'!$B$16,'Paramètre DIVERS'!$A$16,IF(D82='Paramètre DIVERS'!$B$17,'Paramètre DIVERS'!$A$17,IF(D82='Paramètre DIVERS'!$B$18,'Paramètre DIVERS'!$A$18,IF(D82='Paramètre DIVERS'!$B$19,'Paramètre DIVERS'!$A$19,IF(D82='Paramètre DIVERS'!$B$21,'Paramètre DIVERS'!$A$21,IF(D82='Paramètre DIVERS'!$B$22,'Paramètre DIVERS'!$A$22,""))))))&amp;IF(D82='Paramètre DIVERS'!$B$24,'Paramètre DIVERS'!$A$24,IF(D82='Paramètre DIVERS'!$B$25,'Paramètre DIVERS'!$A$25,IF(D82='Paramètre DIVERS'!$B$26,'Paramètre DIVERS'!$A$26,IF(D82='Paramètre DIVERS'!$B$27,'Paramètre DIVERS'!$A$27,IF(D82='Paramètre DIVERS'!$B$28,'Paramètre DIVERS'!$A$28,IF(D82='Paramètre DIVERS'!$B$29,'Paramètre DIVERS'!$A$29,IF(D82='Paramètre DIVERS'!$B$30,'Paramètre DIVERS'!$A$30,"")))))))&amp;IF(D82='Paramètre DIVERS'!$B$32,'Paramètre DIVERS'!$A$32,IF(D82='Paramètre DIVERS'!$B$36,'Paramètre DIVERS'!$A$36,IF(D82='Paramètre DIVERS'!$B$37,'Paramètre DIVERS'!$A$37,IF(D82='Paramètre DIVERS'!$B$38,'Paramètre DIVERS'!$A$38,IF(D82='Paramètre DIVERS'!$B$39,'Paramètre DIVERS'!$A$39,IF(D82='Paramètre DIVERS'!$B$43,'Paramètre DIVERS'!$A$43,IF(D82='Paramètre DIVERS'!$B$44,'Paramètre DIVERS'!$A$44,"")))))))&amp;IF(D82='Paramètre DIVERS'!$B$45,'Paramètre DIVERS'!$A$45,IF(D82='Paramètre DIVERS'!$B$46,'Paramètre DIVERS'!$A$46,IF(D82='Paramètre DIVERS'!$B$47,'Paramètre DIVERS'!$A$47,IF(D82='Paramètre DIVERS'!$B$23,'Paramètre DIVERS'!$A$23,""))))</f>
        <v>ZCP</v>
      </c>
      <c r="H82" s="98">
        <f t="shared" si="35"/>
        <v>9</v>
      </c>
      <c r="I82" s="30" t="str">
        <f t="shared" si="36"/>
        <v>C</v>
      </c>
      <c r="J82" s="30" t="str">
        <f t="shared" si="36"/>
        <v>C</v>
      </c>
      <c r="K82" s="30" t="str">
        <f t="shared" si="36"/>
        <v/>
      </c>
      <c r="L82" s="30" t="str">
        <f t="shared" si="36"/>
        <v/>
      </c>
      <c r="M82" s="30" t="str">
        <f t="shared" si="36"/>
        <v/>
      </c>
      <c r="N82" s="30" t="str">
        <f t="shared" si="36"/>
        <v/>
      </c>
      <c r="O82" s="30" t="str">
        <f t="shared" si="36"/>
        <v/>
      </c>
      <c r="P82" s="30" t="str">
        <f t="shared" si="36"/>
        <v>C</v>
      </c>
      <c r="Q82" s="30" t="str">
        <f t="shared" si="36"/>
        <v>C</v>
      </c>
      <c r="R82" s="30" t="str">
        <f t="shared" si="36"/>
        <v/>
      </c>
      <c r="S82" s="30" t="str">
        <f t="shared" si="37"/>
        <v/>
      </c>
      <c r="T82" s="30" t="str">
        <f t="shared" si="37"/>
        <v/>
      </c>
      <c r="U82" s="30" t="str">
        <f t="shared" si="37"/>
        <v/>
      </c>
      <c r="V82" s="30" t="str">
        <f t="shared" si="37"/>
        <v/>
      </c>
      <c r="W82" s="30" t="str">
        <f t="shared" si="37"/>
        <v>C</v>
      </c>
      <c r="X82" s="30" t="str">
        <f t="shared" si="37"/>
        <v>C</v>
      </c>
      <c r="Y82" s="30" t="str">
        <f t="shared" si="37"/>
        <v/>
      </c>
      <c r="Z82" s="30" t="str">
        <f t="shared" si="37"/>
        <v/>
      </c>
      <c r="AA82" s="30" t="str">
        <f t="shared" si="37"/>
        <v/>
      </c>
      <c r="AB82" s="30" t="str">
        <f t="shared" si="37"/>
        <v/>
      </c>
      <c r="AC82" s="30" t="str">
        <f t="shared" si="38"/>
        <v/>
      </c>
      <c r="AD82" s="30" t="str">
        <f t="shared" si="38"/>
        <v>C</v>
      </c>
      <c r="AE82" s="30" t="str">
        <f t="shared" si="38"/>
        <v>C</v>
      </c>
      <c r="AF82" s="30" t="str">
        <f t="shared" si="38"/>
        <v/>
      </c>
      <c r="AG82" s="30" t="str">
        <f t="shared" si="38"/>
        <v/>
      </c>
      <c r="AH82" s="30" t="str">
        <f t="shared" si="38"/>
        <v/>
      </c>
      <c r="AI82" s="30" t="str">
        <f t="shared" si="38"/>
        <v/>
      </c>
      <c r="AJ82" s="30" t="str">
        <f t="shared" si="38"/>
        <v/>
      </c>
      <c r="AK82" s="30" t="str">
        <f t="shared" si="38"/>
        <v>C</v>
      </c>
      <c r="AL82" s="30" t="str">
        <f t="shared" si="38"/>
        <v>C</v>
      </c>
      <c r="AM82" s="30" t="str">
        <f t="shared" si="39"/>
        <v/>
      </c>
      <c r="AN82" s="30" t="str">
        <f t="shared" si="39"/>
        <v/>
      </c>
      <c r="AO82" s="30" t="str">
        <f t="shared" si="39"/>
        <v/>
      </c>
      <c r="AP82" s="30" t="str">
        <f t="shared" si="39"/>
        <v/>
      </c>
      <c r="AQ82" s="30" t="str">
        <f t="shared" si="39"/>
        <v/>
      </c>
      <c r="AR82" s="30" t="str">
        <f t="shared" si="39"/>
        <v>C</v>
      </c>
      <c r="AS82" s="30" t="str">
        <f t="shared" si="39"/>
        <v>C</v>
      </c>
      <c r="AT82" s="30" t="str">
        <f t="shared" si="39"/>
        <v/>
      </c>
      <c r="AU82" s="30" t="str">
        <f t="shared" si="39"/>
        <v/>
      </c>
      <c r="AV82" s="30" t="str">
        <f t="shared" si="39"/>
        <v/>
      </c>
      <c r="AW82" s="30" t="str">
        <f t="shared" si="39"/>
        <v/>
      </c>
    </row>
    <row r="83" spans="1:49">
      <c r="A83" s="25" t="str">
        <f t="shared" si="34"/>
        <v>ZCP</v>
      </c>
      <c r="B83" s="31"/>
      <c r="C83" s="81" t="s">
        <v>30</v>
      </c>
      <c r="D83" s="32" t="s">
        <v>37</v>
      </c>
      <c r="E83" s="33">
        <v>42975</v>
      </c>
      <c r="F83" s="34">
        <v>42979</v>
      </c>
      <c r="G83" s="110" t="str">
        <f>IF(D83='Paramètre DIVERS'!$B$16,'Paramètre DIVERS'!$A$16,IF(D83='Paramètre DIVERS'!$B$17,'Paramètre DIVERS'!$A$17,IF(D83='Paramètre DIVERS'!$B$18,'Paramètre DIVERS'!$A$18,IF(D83='Paramètre DIVERS'!$B$19,'Paramètre DIVERS'!$A$19,IF(D83='Paramètre DIVERS'!$B$21,'Paramètre DIVERS'!$A$21,IF(D83='Paramètre DIVERS'!$B$22,'Paramètre DIVERS'!$A$22,""))))))&amp;IF(D83='Paramètre DIVERS'!$B$24,'Paramètre DIVERS'!$A$24,IF(D83='Paramètre DIVERS'!$B$25,'Paramètre DIVERS'!$A$25,IF(D83='Paramètre DIVERS'!$B$26,'Paramètre DIVERS'!$A$26,IF(D83='Paramètre DIVERS'!$B$27,'Paramètre DIVERS'!$A$27,IF(D83='Paramètre DIVERS'!$B$28,'Paramètre DIVERS'!$A$28,IF(D83='Paramètre DIVERS'!$B$29,'Paramètre DIVERS'!$A$29,IF(D83='Paramètre DIVERS'!$B$30,'Paramètre DIVERS'!$A$30,"")))))))&amp;IF(D83='Paramètre DIVERS'!$B$32,'Paramètre DIVERS'!$A$32,IF(D83='Paramètre DIVERS'!$B$36,'Paramètre DIVERS'!$A$36,IF(D83='Paramètre DIVERS'!$B$37,'Paramètre DIVERS'!$A$37,IF(D83='Paramètre DIVERS'!$B$38,'Paramètre DIVERS'!$A$38,IF(D83='Paramètre DIVERS'!$B$39,'Paramètre DIVERS'!$A$39,IF(D83='Paramètre DIVERS'!$B$43,'Paramètre DIVERS'!$A$43,IF(D83='Paramètre DIVERS'!$B$44,'Paramètre DIVERS'!$A$44,"")))))))&amp;IF(D83='Paramètre DIVERS'!$B$45,'Paramètre DIVERS'!$A$45,IF(D83='Paramètre DIVERS'!$B$46,'Paramètre DIVERS'!$A$46,IF(D83='Paramètre DIVERS'!$B$47,'Paramètre DIVERS'!$A$47,IF(D83='Paramètre DIVERS'!$B$23,'Paramètre DIVERS'!$A$23,""))))</f>
        <v>ZCP</v>
      </c>
      <c r="H83" s="98">
        <f t="shared" si="35"/>
        <v>5</v>
      </c>
      <c r="I83" s="30" t="str">
        <f t="shared" si="36"/>
        <v>C</v>
      </c>
      <c r="J83" s="30" t="str">
        <f t="shared" si="36"/>
        <v>C</v>
      </c>
      <c r="K83" s="30" t="str">
        <f t="shared" si="36"/>
        <v/>
      </c>
      <c r="L83" s="30" t="str">
        <f t="shared" si="36"/>
        <v/>
      </c>
      <c r="M83" s="30" t="str">
        <f t="shared" si="36"/>
        <v/>
      </c>
      <c r="N83" s="30" t="str">
        <f t="shared" si="36"/>
        <v/>
      </c>
      <c r="O83" s="30" t="str">
        <f t="shared" si="36"/>
        <v/>
      </c>
      <c r="P83" s="30" t="str">
        <f t="shared" si="36"/>
        <v>C</v>
      </c>
      <c r="Q83" s="30" t="str">
        <f t="shared" si="36"/>
        <v>C</v>
      </c>
      <c r="R83" s="30" t="str">
        <f t="shared" si="36"/>
        <v/>
      </c>
      <c r="S83" s="30" t="str">
        <f t="shared" si="37"/>
        <v/>
      </c>
      <c r="T83" s="30" t="str">
        <f t="shared" si="37"/>
        <v/>
      </c>
      <c r="U83" s="30" t="str">
        <f t="shared" si="37"/>
        <v/>
      </c>
      <c r="V83" s="30" t="str">
        <f t="shared" si="37"/>
        <v/>
      </c>
      <c r="W83" s="30" t="str">
        <f t="shared" si="37"/>
        <v>C</v>
      </c>
      <c r="X83" s="30" t="str">
        <f t="shared" si="37"/>
        <v>C</v>
      </c>
      <c r="Y83" s="30" t="str">
        <f t="shared" si="37"/>
        <v/>
      </c>
      <c r="Z83" s="30" t="str">
        <f t="shared" si="37"/>
        <v/>
      </c>
      <c r="AA83" s="30" t="str">
        <f t="shared" si="37"/>
        <v/>
      </c>
      <c r="AB83" s="30" t="str">
        <f t="shared" si="37"/>
        <v/>
      </c>
      <c r="AC83" s="30" t="str">
        <f t="shared" si="38"/>
        <v/>
      </c>
      <c r="AD83" s="30" t="str">
        <f t="shared" si="38"/>
        <v>C</v>
      </c>
      <c r="AE83" s="30" t="str">
        <f t="shared" si="38"/>
        <v>C</v>
      </c>
      <c r="AF83" s="30" t="str">
        <f t="shared" si="38"/>
        <v/>
      </c>
      <c r="AG83" s="30" t="str">
        <f t="shared" si="38"/>
        <v/>
      </c>
      <c r="AH83" s="30" t="str">
        <f t="shared" si="38"/>
        <v/>
      </c>
      <c r="AI83" s="30" t="str">
        <f t="shared" si="38"/>
        <v/>
      </c>
      <c r="AJ83" s="30" t="str">
        <f t="shared" si="38"/>
        <v/>
      </c>
      <c r="AK83" s="30" t="str">
        <f t="shared" si="38"/>
        <v>C</v>
      </c>
      <c r="AL83" s="30" t="str">
        <f t="shared" si="38"/>
        <v>C</v>
      </c>
      <c r="AM83" s="30" t="str">
        <f t="shared" si="39"/>
        <v/>
      </c>
      <c r="AN83" s="30" t="str">
        <f t="shared" si="39"/>
        <v/>
      </c>
      <c r="AO83" s="30" t="str">
        <f t="shared" si="39"/>
        <v/>
      </c>
      <c r="AP83" s="30" t="str">
        <f t="shared" si="39"/>
        <v/>
      </c>
      <c r="AQ83" s="30" t="str">
        <f t="shared" si="39"/>
        <v/>
      </c>
      <c r="AR83" s="30" t="str">
        <f t="shared" si="39"/>
        <v>C</v>
      </c>
      <c r="AS83" s="30" t="str">
        <f t="shared" si="39"/>
        <v>C</v>
      </c>
      <c r="AT83" s="30" t="str">
        <f t="shared" si="39"/>
        <v/>
      </c>
      <c r="AU83" s="30" t="str">
        <f t="shared" si="39"/>
        <v/>
      </c>
      <c r="AV83" s="30" t="str">
        <f t="shared" si="39"/>
        <v/>
      </c>
      <c r="AW83" s="30" t="str">
        <f t="shared" si="39"/>
        <v/>
      </c>
    </row>
    <row r="84" spans="1:49">
      <c r="A84" s="25" t="str">
        <f t="shared" si="34"/>
        <v>ZCP</v>
      </c>
      <c r="B84" s="31"/>
      <c r="C84" s="81" t="s">
        <v>30</v>
      </c>
      <c r="D84" s="32" t="s">
        <v>37</v>
      </c>
      <c r="E84" s="33">
        <v>43011</v>
      </c>
      <c r="F84" s="34">
        <v>43011</v>
      </c>
      <c r="G84" s="110" t="str">
        <f>IF(D84='Paramètre DIVERS'!$B$16,'Paramètre DIVERS'!$A$16,IF(D84='Paramètre DIVERS'!$B$17,'Paramètre DIVERS'!$A$17,IF(D84='Paramètre DIVERS'!$B$18,'Paramètre DIVERS'!$A$18,IF(D84='Paramètre DIVERS'!$B$19,'Paramètre DIVERS'!$A$19,IF(D84='Paramètre DIVERS'!$B$21,'Paramètre DIVERS'!$A$21,IF(D84='Paramètre DIVERS'!$B$22,'Paramètre DIVERS'!$A$22,""))))))&amp;IF(D84='Paramètre DIVERS'!$B$24,'Paramètre DIVERS'!$A$24,IF(D84='Paramètre DIVERS'!$B$25,'Paramètre DIVERS'!$A$25,IF(D84='Paramètre DIVERS'!$B$26,'Paramètre DIVERS'!$A$26,IF(D84='Paramètre DIVERS'!$B$27,'Paramètre DIVERS'!$A$27,IF(D84='Paramètre DIVERS'!$B$28,'Paramètre DIVERS'!$A$28,IF(D84='Paramètre DIVERS'!$B$29,'Paramètre DIVERS'!$A$29,IF(D84='Paramètre DIVERS'!$B$30,'Paramètre DIVERS'!$A$30,"")))))))&amp;IF(D84='Paramètre DIVERS'!$B$32,'Paramètre DIVERS'!$A$32,IF(D84='Paramètre DIVERS'!$B$36,'Paramètre DIVERS'!$A$36,IF(D84='Paramètre DIVERS'!$B$37,'Paramètre DIVERS'!$A$37,IF(D84='Paramètre DIVERS'!$B$38,'Paramètre DIVERS'!$A$38,IF(D84='Paramètre DIVERS'!$B$39,'Paramètre DIVERS'!$A$39,IF(D84='Paramètre DIVERS'!$B$43,'Paramètre DIVERS'!$A$43,IF(D84='Paramètre DIVERS'!$B$44,'Paramètre DIVERS'!$A$44,"")))))))&amp;IF(D84='Paramètre DIVERS'!$B$45,'Paramètre DIVERS'!$A$45,IF(D84='Paramètre DIVERS'!$B$46,'Paramètre DIVERS'!$A$46,IF(D84='Paramètre DIVERS'!$B$47,'Paramètre DIVERS'!$A$47,IF(D84='Paramètre DIVERS'!$B$23,'Paramètre DIVERS'!$A$23,""))))</f>
        <v>ZCP</v>
      </c>
      <c r="H84" s="98">
        <f t="shared" si="35"/>
        <v>1</v>
      </c>
      <c r="I84" s="30" t="str">
        <f t="shared" si="36"/>
        <v>C</v>
      </c>
      <c r="J84" s="30" t="str">
        <f t="shared" si="36"/>
        <v>C</v>
      </c>
      <c r="K84" s="30" t="str">
        <f t="shared" si="36"/>
        <v/>
      </c>
      <c r="L84" s="30" t="str">
        <f t="shared" si="36"/>
        <v/>
      </c>
      <c r="M84" s="30" t="str">
        <f t="shared" si="36"/>
        <v/>
      </c>
      <c r="N84" s="30" t="str">
        <f t="shared" si="36"/>
        <v/>
      </c>
      <c r="O84" s="30" t="str">
        <f t="shared" si="36"/>
        <v/>
      </c>
      <c r="P84" s="30" t="str">
        <f t="shared" si="36"/>
        <v>C</v>
      </c>
      <c r="Q84" s="30" t="str">
        <f t="shared" si="36"/>
        <v>C</v>
      </c>
      <c r="R84" s="30" t="str">
        <f t="shared" si="36"/>
        <v/>
      </c>
      <c r="S84" s="30" t="str">
        <f t="shared" si="37"/>
        <v/>
      </c>
      <c r="T84" s="30" t="str">
        <f t="shared" si="37"/>
        <v/>
      </c>
      <c r="U84" s="30" t="str">
        <f t="shared" si="37"/>
        <v/>
      </c>
      <c r="V84" s="30" t="str">
        <f t="shared" si="37"/>
        <v/>
      </c>
      <c r="W84" s="30" t="str">
        <f t="shared" si="37"/>
        <v>C</v>
      </c>
      <c r="X84" s="30" t="str">
        <f t="shared" si="37"/>
        <v>C</v>
      </c>
      <c r="Y84" s="30" t="str">
        <f t="shared" si="37"/>
        <v/>
      </c>
      <c r="Z84" s="30" t="str">
        <f t="shared" si="37"/>
        <v/>
      </c>
      <c r="AA84" s="30" t="str">
        <f t="shared" si="37"/>
        <v/>
      </c>
      <c r="AB84" s="30" t="str">
        <f t="shared" si="37"/>
        <v/>
      </c>
      <c r="AC84" s="30" t="str">
        <f t="shared" si="38"/>
        <v/>
      </c>
      <c r="AD84" s="30" t="str">
        <f t="shared" si="38"/>
        <v>C</v>
      </c>
      <c r="AE84" s="30" t="str">
        <f t="shared" si="38"/>
        <v>C</v>
      </c>
      <c r="AF84" s="30" t="str">
        <f t="shared" si="38"/>
        <v/>
      </c>
      <c r="AG84" s="30" t="str">
        <f t="shared" si="38"/>
        <v/>
      </c>
      <c r="AH84" s="30" t="str">
        <f t="shared" si="38"/>
        <v/>
      </c>
      <c r="AI84" s="30" t="str">
        <f t="shared" si="38"/>
        <v/>
      </c>
      <c r="AJ84" s="30" t="str">
        <f t="shared" si="38"/>
        <v/>
      </c>
      <c r="AK84" s="30" t="str">
        <f t="shared" si="38"/>
        <v>C</v>
      </c>
      <c r="AL84" s="30" t="str">
        <f t="shared" si="38"/>
        <v>C</v>
      </c>
      <c r="AM84" s="30" t="str">
        <f t="shared" si="39"/>
        <v/>
      </c>
      <c r="AN84" s="30" t="str">
        <f t="shared" si="39"/>
        <v/>
      </c>
      <c r="AO84" s="30" t="str">
        <f t="shared" si="39"/>
        <v/>
      </c>
      <c r="AP84" s="30" t="str">
        <f t="shared" si="39"/>
        <v/>
      </c>
      <c r="AQ84" s="30" t="str">
        <f t="shared" si="39"/>
        <v/>
      </c>
      <c r="AR84" s="30" t="str">
        <f t="shared" si="39"/>
        <v>C</v>
      </c>
      <c r="AS84" s="30" t="str">
        <f t="shared" si="39"/>
        <v>C</v>
      </c>
      <c r="AT84" s="30" t="str">
        <f t="shared" si="39"/>
        <v/>
      </c>
      <c r="AU84" s="30" t="str">
        <f t="shared" si="39"/>
        <v/>
      </c>
      <c r="AV84" s="30" t="str">
        <f t="shared" si="39"/>
        <v/>
      </c>
      <c r="AW84" s="30" t="str">
        <f t="shared" si="39"/>
        <v/>
      </c>
    </row>
    <row r="85" spans="1:49">
      <c r="A85" s="25" t="str">
        <f t="shared" si="34"/>
        <v>ZCP</v>
      </c>
      <c r="B85" s="31"/>
      <c r="C85" s="81" t="s">
        <v>30</v>
      </c>
      <c r="D85" s="32" t="s">
        <v>37</v>
      </c>
      <c r="E85" s="33">
        <v>43102</v>
      </c>
      <c r="F85" s="34">
        <v>43105</v>
      </c>
      <c r="G85" s="110" t="str">
        <f>IF(D85='Paramètre DIVERS'!$B$16,'Paramètre DIVERS'!$A$16,IF(D85='Paramètre DIVERS'!$B$17,'Paramètre DIVERS'!$A$17,IF(D85='Paramètre DIVERS'!$B$18,'Paramètre DIVERS'!$A$18,IF(D85='Paramètre DIVERS'!$B$19,'Paramètre DIVERS'!$A$19,IF(D85='Paramètre DIVERS'!$B$21,'Paramètre DIVERS'!$A$21,IF(D85='Paramètre DIVERS'!$B$22,'Paramètre DIVERS'!$A$22,""))))))&amp;IF(D85='Paramètre DIVERS'!$B$24,'Paramètre DIVERS'!$A$24,IF(D85='Paramètre DIVERS'!$B$25,'Paramètre DIVERS'!$A$25,IF(D85='Paramètre DIVERS'!$B$26,'Paramètre DIVERS'!$A$26,IF(D85='Paramètre DIVERS'!$B$27,'Paramètre DIVERS'!$A$27,IF(D85='Paramètre DIVERS'!$B$28,'Paramètre DIVERS'!$A$28,IF(D85='Paramètre DIVERS'!$B$29,'Paramètre DIVERS'!$A$29,IF(D85='Paramètre DIVERS'!$B$30,'Paramètre DIVERS'!$A$30,"")))))))&amp;IF(D85='Paramètre DIVERS'!$B$32,'Paramètre DIVERS'!$A$32,IF(D85='Paramètre DIVERS'!$B$36,'Paramètre DIVERS'!$A$36,IF(D85='Paramètre DIVERS'!$B$37,'Paramètre DIVERS'!$A$37,IF(D85='Paramètre DIVERS'!$B$38,'Paramètre DIVERS'!$A$38,IF(D85='Paramètre DIVERS'!$B$39,'Paramètre DIVERS'!$A$39,IF(D85='Paramètre DIVERS'!$B$43,'Paramètre DIVERS'!$A$43,IF(D85='Paramètre DIVERS'!$B$44,'Paramètre DIVERS'!$A$44,"")))))))&amp;IF(D85='Paramètre DIVERS'!$B$45,'Paramètre DIVERS'!$A$45,IF(D85='Paramètre DIVERS'!$B$46,'Paramètre DIVERS'!$A$46,IF(D85='Paramètre DIVERS'!$B$47,'Paramètre DIVERS'!$A$47,IF(D85='Paramètre DIVERS'!$B$23,'Paramètre DIVERS'!$A$23,""))))</f>
        <v>ZCP</v>
      </c>
      <c r="H85" s="98">
        <f t="shared" si="35"/>
        <v>4</v>
      </c>
      <c r="I85" s="30" t="str">
        <f t="shared" si="36"/>
        <v>C</v>
      </c>
      <c r="J85" s="30" t="str">
        <f t="shared" si="36"/>
        <v>C</v>
      </c>
      <c r="K85" s="30" t="str">
        <f t="shared" si="36"/>
        <v/>
      </c>
      <c r="L85" s="30" t="str">
        <f t="shared" si="36"/>
        <v/>
      </c>
      <c r="M85" s="30" t="str">
        <f t="shared" si="36"/>
        <v/>
      </c>
      <c r="N85" s="30" t="str">
        <f t="shared" si="36"/>
        <v/>
      </c>
      <c r="O85" s="30" t="str">
        <f t="shared" si="36"/>
        <v/>
      </c>
      <c r="P85" s="30" t="str">
        <f t="shared" si="36"/>
        <v>C</v>
      </c>
      <c r="Q85" s="30" t="str">
        <f t="shared" si="36"/>
        <v>C</v>
      </c>
      <c r="R85" s="30" t="str">
        <f t="shared" si="36"/>
        <v/>
      </c>
      <c r="S85" s="30" t="str">
        <f t="shared" si="37"/>
        <v/>
      </c>
      <c r="T85" s="30" t="str">
        <f t="shared" si="37"/>
        <v/>
      </c>
      <c r="U85" s="30" t="str">
        <f t="shared" si="37"/>
        <v/>
      </c>
      <c r="V85" s="30" t="str">
        <f t="shared" si="37"/>
        <v/>
      </c>
      <c r="W85" s="30" t="str">
        <f t="shared" si="37"/>
        <v>C</v>
      </c>
      <c r="X85" s="30" t="str">
        <f t="shared" si="37"/>
        <v>C</v>
      </c>
      <c r="Y85" s="30" t="str">
        <f t="shared" si="37"/>
        <v/>
      </c>
      <c r="Z85" s="30" t="str">
        <f t="shared" si="37"/>
        <v/>
      </c>
      <c r="AA85" s="30" t="str">
        <f t="shared" si="37"/>
        <v/>
      </c>
      <c r="AB85" s="30" t="str">
        <f t="shared" si="37"/>
        <v/>
      </c>
      <c r="AC85" s="30" t="str">
        <f t="shared" si="38"/>
        <v/>
      </c>
      <c r="AD85" s="30" t="str">
        <f t="shared" si="38"/>
        <v>C</v>
      </c>
      <c r="AE85" s="30" t="str">
        <f t="shared" si="38"/>
        <v>C</v>
      </c>
      <c r="AF85" s="30" t="str">
        <f t="shared" si="38"/>
        <v/>
      </c>
      <c r="AG85" s="30" t="str">
        <f t="shared" si="38"/>
        <v/>
      </c>
      <c r="AH85" s="30" t="str">
        <f t="shared" si="38"/>
        <v/>
      </c>
      <c r="AI85" s="30" t="str">
        <f t="shared" si="38"/>
        <v/>
      </c>
      <c r="AJ85" s="30" t="str">
        <f t="shared" si="38"/>
        <v/>
      </c>
      <c r="AK85" s="30" t="str">
        <f t="shared" si="38"/>
        <v>C</v>
      </c>
      <c r="AL85" s="30" t="str">
        <f t="shared" si="38"/>
        <v>C</v>
      </c>
      <c r="AM85" s="30" t="str">
        <f t="shared" si="39"/>
        <v/>
      </c>
      <c r="AN85" s="30" t="str">
        <f t="shared" si="39"/>
        <v/>
      </c>
      <c r="AO85" s="30" t="str">
        <f t="shared" si="39"/>
        <v/>
      </c>
      <c r="AP85" s="30" t="str">
        <f t="shared" si="39"/>
        <v/>
      </c>
      <c r="AQ85" s="30" t="str">
        <f t="shared" si="39"/>
        <v/>
      </c>
      <c r="AR85" s="30" t="str">
        <f t="shared" si="39"/>
        <v>C</v>
      </c>
      <c r="AS85" s="30" t="str">
        <f t="shared" si="39"/>
        <v>C</v>
      </c>
      <c r="AT85" s="30" t="str">
        <f t="shared" si="39"/>
        <v/>
      </c>
      <c r="AU85" s="30" t="str">
        <f t="shared" si="39"/>
        <v/>
      </c>
      <c r="AV85" s="30" t="str">
        <f t="shared" si="39"/>
        <v/>
      </c>
      <c r="AW85" s="30" t="str">
        <f t="shared" si="39"/>
        <v/>
      </c>
    </row>
    <row r="86" spans="1:49">
      <c r="A86" s="25" t="str">
        <f t="shared" si="34"/>
        <v>ZCP</v>
      </c>
      <c r="B86" s="31"/>
      <c r="C86" s="81" t="s">
        <v>30</v>
      </c>
      <c r="D86" s="32" t="s">
        <v>37</v>
      </c>
      <c r="E86" s="33">
        <v>43129</v>
      </c>
      <c r="F86" s="34">
        <v>43133</v>
      </c>
      <c r="G86" s="110" t="str">
        <f>IF(D86='Paramètre DIVERS'!$B$16,'Paramètre DIVERS'!$A$16,IF(D86='Paramètre DIVERS'!$B$17,'Paramètre DIVERS'!$A$17,IF(D86='Paramètre DIVERS'!$B$18,'Paramètre DIVERS'!$A$18,IF(D86='Paramètre DIVERS'!$B$19,'Paramètre DIVERS'!$A$19,IF(D86='Paramètre DIVERS'!$B$21,'Paramètre DIVERS'!$A$21,IF(D86='Paramètre DIVERS'!$B$22,'Paramètre DIVERS'!$A$22,""))))))&amp;IF(D86='Paramètre DIVERS'!$B$24,'Paramètre DIVERS'!$A$24,IF(D86='Paramètre DIVERS'!$B$25,'Paramètre DIVERS'!$A$25,IF(D86='Paramètre DIVERS'!$B$26,'Paramètre DIVERS'!$A$26,IF(D86='Paramètre DIVERS'!$B$27,'Paramètre DIVERS'!$A$27,IF(D86='Paramètre DIVERS'!$B$28,'Paramètre DIVERS'!$A$28,IF(D86='Paramètre DIVERS'!$B$29,'Paramètre DIVERS'!$A$29,IF(D86='Paramètre DIVERS'!$B$30,'Paramètre DIVERS'!$A$30,"")))))))&amp;IF(D86='Paramètre DIVERS'!$B$32,'Paramètre DIVERS'!$A$32,IF(D86='Paramètre DIVERS'!$B$36,'Paramètre DIVERS'!$A$36,IF(D86='Paramètre DIVERS'!$B$37,'Paramètre DIVERS'!$A$37,IF(D86='Paramètre DIVERS'!$B$38,'Paramètre DIVERS'!$A$38,IF(D86='Paramètre DIVERS'!$B$39,'Paramètre DIVERS'!$A$39,IF(D86='Paramètre DIVERS'!$B$43,'Paramètre DIVERS'!$A$43,IF(D86='Paramètre DIVERS'!$B$44,'Paramètre DIVERS'!$A$44,"")))))))&amp;IF(D86='Paramètre DIVERS'!$B$45,'Paramètre DIVERS'!$A$45,IF(D86='Paramètre DIVERS'!$B$46,'Paramètre DIVERS'!$A$46,IF(D86='Paramètre DIVERS'!$B$47,'Paramètre DIVERS'!$A$47,IF(D86='Paramètre DIVERS'!$B$23,'Paramètre DIVERS'!$A$23,""))))</f>
        <v>ZCP</v>
      </c>
      <c r="H86" s="98">
        <f t="shared" si="35"/>
        <v>5</v>
      </c>
      <c r="I86" s="30" t="str">
        <f t="shared" si="36"/>
        <v>C</v>
      </c>
      <c r="J86" s="30" t="str">
        <f t="shared" si="36"/>
        <v>C</v>
      </c>
      <c r="K86" s="30" t="str">
        <f t="shared" si="36"/>
        <v>ZCP</v>
      </c>
      <c r="L86" s="30" t="str">
        <f t="shared" si="36"/>
        <v>ZCP</v>
      </c>
      <c r="M86" s="30" t="str">
        <f t="shared" si="36"/>
        <v>ZCP</v>
      </c>
      <c r="N86" s="30" t="str">
        <f t="shared" si="36"/>
        <v>ZCP</v>
      </c>
      <c r="O86" s="30" t="str">
        <f t="shared" si="36"/>
        <v>ZCP</v>
      </c>
      <c r="P86" s="30" t="str">
        <f t="shared" si="36"/>
        <v>C</v>
      </c>
      <c r="Q86" s="30" t="str">
        <f t="shared" si="36"/>
        <v>C</v>
      </c>
      <c r="R86" s="30" t="str">
        <f t="shared" si="36"/>
        <v/>
      </c>
      <c r="S86" s="30" t="str">
        <f t="shared" si="37"/>
        <v/>
      </c>
      <c r="T86" s="30" t="str">
        <f t="shared" si="37"/>
        <v/>
      </c>
      <c r="U86" s="30" t="str">
        <f t="shared" si="37"/>
        <v/>
      </c>
      <c r="V86" s="30" t="str">
        <f t="shared" si="37"/>
        <v/>
      </c>
      <c r="W86" s="30" t="str">
        <f t="shared" si="37"/>
        <v>C</v>
      </c>
      <c r="X86" s="30" t="str">
        <f t="shared" si="37"/>
        <v>C</v>
      </c>
      <c r="Y86" s="30" t="str">
        <f t="shared" si="37"/>
        <v/>
      </c>
      <c r="Z86" s="30" t="str">
        <f t="shared" si="37"/>
        <v/>
      </c>
      <c r="AA86" s="30" t="str">
        <f t="shared" si="37"/>
        <v/>
      </c>
      <c r="AB86" s="30" t="str">
        <f t="shared" si="37"/>
        <v/>
      </c>
      <c r="AC86" s="30" t="str">
        <f t="shared" si="38"/>
        <v/>
      </c>
      <c r="AD86" s="30" t="str">
        <f t="shared" si="38"/>
        <v>C</v>
      </c>
      <c r="AE86" s="30" t="str">
        <f t="shared" si="38"/>
        <v>C</v>
      </c>
      <c r="AF86" s="30" t="str">
        <f t="shared" si="38"/>
        <v/>
      </c>
      <c r="AG86" s="30" t="str">
        <f t="shared" si="38"/>
        <v/>
      </c>
      <c r="AH86" s="30" t="str">
        <f t="shared" si="38"/>
        <v/>
      </c>
      <c r="AI86" s="30" t="str">
        <f t="shared" si="38"/>
        <v/>
      </c>
      <c r="AJ86" s="30" t="str">
        <f t="shared" si="38"/>
        <v/>
      </c>
      <c r="AK86" s="30" t="str">
        <f t="shared" si="38"/>
        <v>C</v>
      </c>
      <c r="AL86" s="30" t="str">
        <f t="shared" si="38"/>
        <v>C</v>
      </c>
      <c r="AM86" s="30" t="str">
        <f t="shared" si="39"/>
        <v/>
      </c>
      <c r="AN86" s="30" t="str">
        <f t="shared" si="39"/>
        <v/>
      </c>
      <c r="AO86" s="30" t="str">
        <f t="shared" si="39"/>
        <v/>
      </c>
      <c r="AP86" s="30" t="str">
        <f t="shared" si="39"/>
        <v/>
      </c>
      <c r="AQ86" s="30" t="str">
        <f t="shared" si="39"/>
        <v/>
      </c>
      <c r="AR86" s="30" t="str">
        <f t="shared" si="39"/>
        <v>C</v>
      </c>
      <c r="AS86" s="30" t="str">
        <f t="shared" si="39"/>
        <v>C</v>
      </c>
      <c r="AT86" s="30" t="str">
        <f t="shared" si="39"/>
        <v/>
      </c>
      <c r="AU86" s="30" t="str">
        <f t="shared" si="39"/>
        <v/>
      </c>
      <c r="AV86" s="30" t="str">
        <f t="shared" si="39"/>
        <v/>
      </c>
      <c r="AW86" s="30" t="str">
        <f t="shared" si="39"/>
        <v/>
      </c>
    </row>
    <row r="87" spans="1:49">
      <c r="A87" s="25" t="str">
        <f t="shared" si="34"/>
        <v>ZCP</v>
      </c>
      <c r="B87" s="31"/>
      <c r="C87" s="81" t="s">
        <v>30</v>
      </c>
      <c r="D87" s="32" t="s">
        <v>37</v>
      </c>
      <c r="E87" s="33">
        <v>43077</v>
      </c>
      <c r="F87" s="34">
        <v>43080</v>
      </c>
      <c r="G87" s="110" t="str">
        <f>IF(D87='Paramètre DIVERS'!$B$16,'Paramètre DIVERS'!$A$16,IF(D87='Paramètre DIVERS'!$B$17,'Paramètre DIVERS'!$A$17,IF(D87='Paramètre DIVERS'!$B$18,'Paramètre DIVERS'!$A$18,IF(D87='Paramètre DIVERS'!$B$19,'Paramètre DIVERS'!$A$19,IF(D87='Paramètre DIVERS'!$B$21,'Paramètre DIVERS'!$A$21,IF(D87='Paramètre DIVERS'!$B$22,'Paramètre DIVERS'!$A$22,""))))))&amp;IF(D87='Paramètre DIVERS'!$B$24,'Paramètre DIVERS'!$A$24,IF(D87='Paramètre DIVERS'!$B$25,'Paramètre DIVERS'!$A$25,IF(D87='Paramètre DIVERS'!$B$26,'Paramètre DIVERS'!$A$26,IF(D87='Paramètre DIVERS'!$B$27,'Paramètre DIVERS'!$A$27,IF(D87='Paramètre DIVERS'!$B$28,'Paramètre DIVERS'!$A$28,IF(D87='Paramètre DIVERS'!$B$29,'Paramètre DIVERS'!$A$29,IF(D87='Paramètre DIVERS'!$B$30,'Paramètre DIVERS'!$A$30,"")))))))&amp;IF(D87='Paramètre DIVERS'!$B$32,'Paramètre DIVERS'!$A$32,IF(D87='Paramètre DIVERS'!$B$36,'Paramètre DIVERS'!$A$36,IF(D87='Paramètre DIVERS'!$B$37,'Paramètre DIVERS'!$A$37,IF(D87='Paramètre DIVERS'!$B$38,'Paramètre DIVERS'!$A$38,IF(D87='Paramètre DIVERS'!$B$39,'Paramètre DIVERS'!$A$39,IF(D87='Paramètre DIVERS'!$B$43,'Paramètre DIVERS'!$A$43,IF(D87='Paramètre DIVERS'!$B$44,'Paramètre DIVERS'!$A$44,"")))))))&amp;IF(D87='Paramètre DIVERS'!$B$45,'Paramètre DIVERS'!$A$45,IF(D87='Paramètre DIVERS'!$B$46,'Paramètre DIVERS'!$A$46,IF(D87='Paramètre DIVERS'!$B$47,'Paramètre DIVERS'!$A$47,IF(D87='Paramètre DIVERS'!$B$23,'Paramètre DIVERS'!$A$23,""))))</f>
        <v>ZCP</v>
      </c>
      <c r="H87" s="98">
        <f t="shared" si="35"/>
        <v>2</v>
      </c>
      <c r="I87" s="30" t="str">
        <f t="shared" ref="I87:R96" si="40">IF(OR(I$6="s",I$6="f",I$6="d"),"C",IF(AND(I$5&gt;=$E87,I$5&lt;=$F87,$G87="ZCP"),$G87,IF(AND(I$5&gt;=$E87,I$5&lt;=$F87,$G87="ZPM"),$G87,IF(AND(I$5&gt;=$E87,I$5&lt;=$F87,$G87="ZMA"),$G87,IF(AND(I$5&gt;=$E87,I$5&lt;=$F87,$G87="ZMP"),$G87,IF(AND(I$5&gt;=$E87,I$5&lt;=$F87,$G87="ZMT"),$G87,IF(AND(I$5&gt;=$E87,I$5&lt;=$F87,$G87="ZFO"),$G87,IF(AND(I$5&gt;=$E87,I$5&lt;=$F87,$G87="ZRJ"),$G87,IF(AND(I$5&gt;=$E87,I$5&lt;=$F87,$G87="ZAT"),$G87,"")))))))))</f>
        <v>C</v>
      </c>
      <c r="J87" s="30" t="str">
        <f t="shared" si="40"/>
        <v>C</v>
      </c>
      <c r="K87" s="30" t="str">
        <f t="shared" si="40"/>
        <v/>
      </c>
      <c r="L87" s="30" t="str">
        <f t="shared" si="40"/>
        <v/>
      </c>
      <c r="M87" s="30" t="str">
        <f t="shared" si="40"/>
        <v/>
      </c>
      <c r="N87" s="30" t="str">
        <f t="shared" si="40"/>
        <v/>
      </c>
      <c r="O87" s="30" t="str">
        <f t="shared" si="40"/>
        <v/>
      </c>
      <c r="P87" s="30" t="str">
        <f t="shared" si="40"/>
        <v>C</v>
      </c>
      <c r="Q87" s="30" t="str">
        <f t="shared" si="40"/>
        <v>C</v>
      </c>
      <c r="R87" s="30" t="str">
        <f t="shared" si="40"/>
        <v/>
      </c>
      <c r="S87" s="30" t="str">
        <f t="shared" ref="S87:AB96" si="41">IF(OR(S$6="s",S$6="f",S$6="d"),"C",IF(AND(S$5&gt;=$E87,S$5&lt;=$F87,$G87="ZCP"),$G87,IF(AND(S$5&gt;=$E87,S$5&lt;=$F87,$G87="ZPM"),$G87,IF(AND(S$5&gt;=$E87,S$5&lt;=$F87,$G87="ZMA"),$G87,IF(AND(S$5&gt;=$E87,S$5&lt;=$F87,$G87="ZMP"),$G87,IF(AND(S$5&gt;=$E87,S$5&lt;=$F87,$G87="ZMT"),$G87,IF(AND(S$5&gt;=$E87,S$5&lt;=$F87,$G87="ZFO"),$G87,IF(AND(S$5&gt;=$E87,S$5&lt;=$F87,$G87="ZRJ"),$G87,IF(AND(S$5&gt;=$E87,S$5&lt;=$F87,$G87="ZAT"),$G87,"")))))))))</f>
        <v/>
      </c>
      <c r="T87" s="30" t="str">
        <f t="shared" si="41"/>
        <v/>
      </c>
      <c r="U87" s="30" t="str">
        <f t="shared" si="41"/>
        <v/>
      </c>
      <c r="V87" s="30" t="str">
        <f t="shared" si="41"/>
        <v/>
      </c>
      <c r="W87" s="30" t="str">
        <f t="shared" si="41"/>
        <v>C</v>
      </c>
      <c r="X87" s="30" t="str">
        <f t="shared" si="41"/>
        <v>C</v>
      </c>
      <c r="Y87" s="30" t="str">
        <f t="shared" si="41"/>
        <v/>
      </c>
      <c r="Z87" s="30" t="str">
        <f t="shared" si="41"/>
        <v/>
      </c>
      <c r="AA87" s="30" t="str">
        <f t="shared" si="41"/>
        <v/>
      </c>
      <c r="AB87" s="30" t="str">
        <f t="shared" si="41"/>
        <v/>
      </c>
      <c r="AC87" s="30" t="str">
        <f t="shared" ref="AC87:AL96" si="42">IF(OR(AC$6="s",AC$6="f",AC$6="d"),"C",IF(AND(AC$5&gt;=$E87,AC$5&lt;=$F87,$G87="ZCP"),$G87,IF(AND(AC$5&gt;=$E87,AC$5&lt;=$F87,$G87="ZPM"),$G87,IF(AND(AC$5&gt;=$E87,AC$5&lt;=$F87,$G87="ZMA"),$G87,IF(AND(AC$5&gt;=$E87,AC$5&lt;=$F87,$G87="ZMP"),$G87,IF(AND(AC$5&gt;=$E87,AC$5&lt;=$F87,$G87="ZMT"),$G87,IF(AND(AC$5&gt;=$E87,AC$5&lt;=$F87,$G87="ZFO"),$G87,IF(AND(AC$5&gt;=$E87,AC$5&lt;=$F87,$G87="ZRJ"),$G87,IF(AND(AC$5&gt;=$E87,AC$5&lt;=$F87,$G87="ZAT"),$G87,"")))))))))</f>
        <v/>
      </c>
      <c r="AD87" s="30" t="str">
        <f t="shared" si="42"/>
        <v>C</v>
      </c>
      <c r="AE87" s="30" t="str">
        <f t="shared" si="42"/>
        <v>C</v>
      </c>
      <c r="AF87" s="30" t="str">
        <f t="shared" si="42"/>
        <v/>
      </c>
      <c r="AG87" s="30" t="str">
        <f t="shared" si="42"/>
        <v/>
      </c>
      <c r="AH87" s="30" t="str">
        <f t="shared" si="42"/>
        <v/>
      </c>
      <c r="AI87" s="30" t="str">
        <f t="shared" si="42"/>
        <v/>
      </c>
      <c r="AJ87" s="30" t="str">
        <f t="shared" si="42"/>
        <v/>
      </c>
      <c r="AK87" s="30" t="str">
        <f t="shared" si="42"/>
        <v>C</v>
      </c>
      <c r="AL87" s="30" t="str">
        <f t="shared" si="42"/>
        <v>C</v>
      </c>
      <c r="AM87" s="30" t="str">
        <f t="shared" ref="AM87:AW96" si="43">IF(OR(AM$6="s",AM$6="f",AM$6="d"),"C",IF(AND(AM$5&gt;=$E87,AM$5&lt;=$F87,$G87="ZCP"),$G87,IF(AND(AM$5&gt;=$E87,AM$5&lt;=$F87,$G87="ZPM"),$G87,IF(AND(AM$5&gt;=$E87,AM$5&lt;=$F87,$G87="ZMA"),$G87,IF(AND(AM$5&gt;=$E87,AM$5&lt;=$F87,$G87="ZMP"),$G87,IF(AND(AM$5&gt;=$E87,AM$5&lt;=$F87,$G87="ZMT"),$G87,IF(AND(AM$5&gt;=$E87,AM$5&lt;=$F87,$G87="ZFO"),$G87,IF(AND(AM$5&gt;=$E87,AM$5&lt;=$F87,$G87="ZRJ"),$G87,IF(AND(AM$5&gt;=$E87,AM$5&lt;=$F87,$G87="ZAT"),$G87,"")))))))))</f>
        <v/>
      </c>
      <c r="AN87" s="30" t="str">
        <f t="shared" si="43"/>
        <v/>
      </c>
      <c r="AO87" s="30" t="str">
        <f t="shared" si="43"/>
        <v/>
      </c>
      <c r="AP87" s="30" t="str">
        <f t="shared" si="43"/>
        <v/>
      </c>
      <c r="AQ87" s="30" t="str">
        <f t="shared" si="43"/>
        <v/>
      </c>
      <c r="AR87" s="30" t="str">
        <f t="shared" si="43"/>
        <v>C</v>
      </c>
      <c r="AS87" s="30" t="str">
        <f t="shared" si="43"/>
        <v>C</v>
      </c>
      <c r="AT87" s="30" t="str">
        <f t="shared" si="43"/>
        <v/>
      </c>
      <c r="AU87" s="30" t="str">
        <f t="shared" si="43"/>
        <v/>
      </c>
      <c r="AV87" s="30" t="str">
        <f t="shared" si="43"/>
        <v/>
      </c>
      <c r="AW87" s="30" t="str">
        <f t="shared" si="43"/>
        <v/>
      </c>
    </row>
    <row r="88" spans="1:49">
      <c r="A88" s="25" t="str">
        <f t="shared" si="34"/>
        <v>ZCP</v>
      </c>
      <c r="B88" s="31"/>
      <c r="C88" s="81" t="s">
        <v>30</v>
      </c>
      <c r="D88" s="32" t="s">
        <v>37</v>
      </c>
      <c r="E88" s="33">
        <v>42982</v>
      </c>
      <c r="F88" s="34">
        <v>43000</v>
      </c>
      <c r="G88" s="110" t="str">
        <f>IF(D88='Paramètre DIVERS'!$B$16,'Paramètre DIVERS'!$A$16,IF(D88='Paramètre DIVERS'!$B$17,'Paramètre DIVERS'!$A$17,IF(D88='Paramètre DIVERS'!$B$18,'Paramètre DIVERS'!$A$18,IF(D88='Paramètre DIVERS'!$B$19,'Paramètre DIVERS'!$A$19,IF(D88='Paramètre DIVERS'!$B$21,'Paramètre DIVERS'!$A$21,IF(D88='Paramètre DIVERS'!$B$22,'Paramètre DIVERS'!$A$22,""))))))&amp;IF(D88='Paramètre DIVERS'!$B$24,'Paramètre DIVERS'!$A$24,IF(D88='Paramètre DIVERS'!$B$25,'Paramètre DIVERS'!$A$25,IF(D88='Paramètre DIVERS'!$B$26,'Paramètre DIVERS'!$A$26,IF(D88='Paramètre DIVERS'!$B$27,'Paramètre DIVERS'!$A$27,IF(D88='Paramètre DIVERS'!$B$28,'Paramètre DIVERS'!$A$28,IF(D88='Paramètre DIVERS'!$B$29,'Paramètre DIVERS'!$A$29,IF(D88='Paramètre DIVERS'!$B$30,'Paramètre DIVERS'!$A$30,"")))))))&amp;IF(D88='Paramètre DIVERS'!$B$32,'Paramètre DIVERS'!$A$32,IF(D88='Paramètre DIVERS'!$B$36,'Paramètre DIVERS'!$A$36,IF(D88='Paramètre DIVERS'!$B$37,'Paramètre DIVERS'!$A$37,IF(D88='Paramètre DIVERS'!$B$38,'Paramètre DIVERS'!$A$38,IF(D88='Paramètre DIVERS'!$B$39,'Paramètre DIVERS'!$A$39,IF(D88='Paramètre DIVERS'!$B$43,'Paramètre DIVERS'!$A$43,IF(D88='Paramètre DIVERS'!$B$44,'Paramètre DIVERS'!$A$44,"")))))))&amp;IF(D88='Paramètre DIVERS'!$B$45,'Paramètre DIVERS'!$A$45,IF(D88='Paramètre DIVERS'!$B$46,'Paramètre DIVERS'!$A$46,IF(D88='Paramètre DIVERS'!$B$47,'Paramètre DIVERS'!$A$47,IF(D88='Paramètre DIVERS'!$B$23,'Paramètre DIVERS'!$A$23,""))))</f>
        <v>ZCP</v>
      </c>
      <c r="H88" s="98">
        <f t="shared" si="35"/>
        <v>15</v>
      </c>
      <c r="I88" s="30" t="str">
        <f t="shared" si="40"/>
        <v>C</v>
      </c>
      <c r="J88" s="30" t="str">
        <f t="shared" si="40"/>
        <v>C</v>
      </c>
      <c r="K88" s="30" t="str">
        <f t="shared" si="40"/>
        <v/>
      </c>
      <c r="L88" s="30" t="str">
        <f t="shared" si="40"/>
        <v/>
      </c>
      <c r="M88" s="30" t="str">
        <f t="shared" si="40"/>
        <v/>
      </c>
      <c r="N88" s="30" t="str">
        <f t="shared" si="40"/>
        <v/>
      </c>
      <c r="O88" s="30" t="str">
        <f t="shared" si="40"/>
        <v/>
      </c>
      <c r="P88" s="30" t="str">
        <f t="shared" si="40"/>
        <v>C</v>
      </c>
      <c r="Q88" s="30" t="str">
        <f t="shared" si="40"/>
        <v>C</v>
      </c>
      <c r="R88" s="30" t="str">
        <f t="shared" si="40"/>
        <v/>
      </c>
      <c r="S88" s="30" t="str">
        <f t="shared" si="41"/>
        <v/>
      </c>
      <c r="T88" s="30" t="str">
        <f t="shared" si="41"/>
        <v/>
      </c>
      <c r="U88" s="30" t="str">
        <f t="shared" si="41"/>
        <v/>
      </c>
      <c r="V88" s="30" t="str">
        <f t="shared" si="41"/>
        <v/>
      </c>
      <c r="W88" s="30" t="str">
        <f t="shared" si="41"/>
        <v>C</v>
      </c>
      <c r="X88" s="30" t="str">
        <f t="shared" si="41"/>
        <v>C</v>
      </c>
      <c r="Y88" s="30" t="str">
        <f t="shared" si="41"/>
        <v/>
      </c>
      <c r="Z88" s="30" t="str">
        <f t="shared" si="41"/>
        <v/>
      </c>
      <c r="AA88" s="30" t="str">
        <f t="shared" si="41"/>
        <v/>
      </c>
      <c r="AB88" s="30" t="str">
        <f t="shared" si="41"/>
        <v/>
      </c>
      <c r="AC88" s="30" t="str">
        <f t="shared" si="42"/>
        <v/>
      </c>
      <c r="AD88" s="30" t="str">
        <f t="shared" si="42"/>
        <v>C</v>
      </c>
      <c r="AE88" s="30" t="str">
        <f t="shared" si="42"/>
        <v>C</v>
      </c>
      <c r="AF88" s="30" t="str">
        <f t="shared" si="42"/>
        <v/>
      </c>
      <c r="AG88" s="30" t="str">
        <f t="shared" si="42"/>
        <v/>
      </c>
      <c r="AH88" s="30" t="str">
        <f t="shared" si="42"/>
        <v/>
      </c>
      <c r="AI88" s="30" t="str">
        <f t="shared" si="42"/>
        <v/>
      </c>
      <c r="AJ88" s="30" t="str">
        <f t="shared" si="42"/>
        <v/>
      </c>
      <c r="AK88" s="30" t="str">
        <f t="shared" si="42"/>
        <v>C</v>
      </c>
      <c r="AL88" s="30" t="str">
        <f t="shared" si="42"/>
        <v>C</v>
      </c>
      <c r="AM88" s="30" t="str">
        <f t="shared" si="43"/>
        <v/>
      </c>
      <c r="AN88" s="30" t="str">
        <f t="shared" si="43"/>
        <v/>
      </c>
      <c r="AO88" s="30" t="str">
        <f t="shared" si="43"/>
        <v/>
      </c>
      <c r="AP88" s="30" t="str">
        <f t="shared" si="43"/>
        <v/>
      </c>
      <c r="AQ88" s="30" t="str">
        <f t="shared" si="43"/>
        <v/>
      </c>
      <c r="AR88" s="30" t="str">
        <f t="shared" si="43"/>
        <v>C</v>
      </c>
      <c r="AS88" s="30" t="str">
        <f t="shared" si="43"/>
        <v>C</v>
      </c>
      <c r="AT88" s="30" t="str">
        <f t="shared" si="43"/>
        <v/>
      </c>
      <c r="AU88" s="30" t="str">
        <f t="shared" si="43"/>
        <v/>
      </c>
      <c r="AV88" s="30" t="str">
        <f t="shared" si="43"/>
        <v/>
      </c>
      <c r="AW88" s="30" t="str">
        <f t="shared" si="43"/>
        <v/>
      </c>
    </row>
    <row r="89" spans="1:49">
      <c r="A89" s="25" t="str">
        <f t="shared" si="34"/>
        <v>ZCP</v>
      </c>
      <c r="B89" s="31"/>
      <c r="C89" s="81" t="s">
        <v>30</v>
      </c>
      <c r="D89" s="32" t="s">
        <v>37</v>
      </c>
      <c r="E89" s="33">
        <v>43129</v>
      </c>
      <c r="F89" s="34">
        <v>43133</v>
      </c>
      <c r="G89" s="110" t="str">
        <f>IF(D89='Paramètre DIVERS'!$B$16,'Paramètre DIVERS'!$A$16,IF(D89='Paramètre DIVERS'!$B$17,'Paramètre DIVERS'!$A$17,IF(D89='Paramètre DIVERS'!$B$18,'Paramètre DIVERS'!$A$18,IF(D89='Paramètre DIVERS'!$B$19,'Paramètre DIVERS'!$A$19,IF(D89='Paramètre DIVERS'!$B$21,'Paramètre DIVERS'!$A$21,IF(D89='Paramètre DIVERS'!$B$22,'Paramètre DIVERS'!$A$22,""))))))&amp;IF(D89='Paramètre DIVERS'!$B$24,'Paramètre DIVERS'!$A$24,IF(D89='Paramètre DIVERS'!$B$25,'Paramètre DIVERS'!$A$25,IF(D89='Paramètre DIVERS'!$B$26,'Paramètre DIVERS'!$A$26,IF(D89='Paramètre DIVERS'!$B$27,'Paramètre DIVERS'!$A$27,IF(D89='Paramètre DIVERS'!$B$28,'Paramètre DIVERS'!$A$28,IF(D89='Paramètre DIVERS'!$B$29,'Paramètre DIVERS'!$A$29,IF(D89='Paramètre DIVERS'!$B$30,'Paramètre DIVERS'!$A$30,"")))))))&amp;IF(D89='Paramètre DIVERS'!$B$32,'Paramètre DIVERS'!$A$32,IF(D89='Paramètre DIVERS'!$B$36,'Paramètre DIVERS'!$A$36,IF(D89='Paramètre DIVERS'!$B$37,'Paramètre DIVERS'!$A$37,IF(D89='Paramètre DIVERS'!$B$38,'Paramètre DIVERS'!$A$38,IF(D89='Paramètre DIVERS'!$B$39,'Paramètre DIVERS'!$A$39,IF(D89='Paramètre DIVERS'!$B$43,'Paramètre DIVERS'!$A$43,IF(D89='Paramètre DIVERS'!$B$44,'Paramètre DIVERS'!$A$44,"")))))))&amp;IF(D89='Paramètre DIVERS'!$B$45,'Paramètre DIVERS'!$A$45,IF(D89='Paramètre DIVERS'!$B$46,'Paramètre DIVERS'!$A$46,IF(D89='Paramètre DIVERS'!$B$47,'Paramètre DIVERS'!$A$47,IF(D89='Paramètre DIVERS'!$B$23,'Paramètre DIVERS'!$A$23,""))))</f>
        <v>ZCP</v>
      </c>
      <c r="H89" s="98">
        <f t="shared" si="35"/>
        <v>5</v>
      </c>
      <c r="I89" s="30" t="str">
        <f t="shared" si="40"/>
        <v>C</v>
      </c>
      <c r="J89" s="30" t="str">
        <f t="shared" si="40"/>
        <v>C</v>
      </c>
      <c r="K89" s="30" t="str">
        <f t="shared" si="40"/>
        <v>ZCP</v>
      </c>
      <c r="L89" s="30" t="str">
        <f t="shared" si="40"/>
        <v>ZCP</v>
      </c>
      <c r="M89" s="30" t="str">
        <f t="shared" si="40"/>
        <v>ZCP</v>
      </c>
      <c r="N89" s="30" t="str">
        <f t="shared" si="40"/>
        <v>ZCP</v>
      </c>
      <c r="O89" s="30" t="str">
        <f t="shared" si="40"/>
        <v>ZCP</v>
      </c>
      <c r="P89" s="30" t="str">
        <f t="shared" si="40"/>
        <v>C</v>
      </c>
      <c r="Q89" s="30" t="str">
        <f t="shared" si="40"/>
        <v>C</v>
      </c>
      <c r="R89" s="30" t="str">
        <f t="shared" si="40"/>
        <v/>
      </c>
      <c r="S89" s="30" t="str">
        <f t="shared" si="41"/>
        <v/>
      </c>
      <c r="T89" s="30" t="str">
        <f t="shared" si="41"/>
        <v/>
      </c>
      <c r="U89" s="30" t="str">
        <f t="shared" si="41"/>
        <v/>
      </c>
      <c r="V89" s="30" t="str">
        <f t="shared" si="41"/>
        <v/>
      </c>
      <c r="W89" s="30" t="str">
        <f t="shared" si="41"/>
        <v>C</v>
      </c>
      <c r="X89" s="30" t="str">
        <f t="shared" si="41"/>
        <v>C</v>
      </c>
      <c r="Y89" s="30" t="str">
        <f t="shared" si="41"/>
        <v/>
      </c>
      <c r="Z89" s="30" t="str">
        <f t="shared" si="41"/>
        <v/>
      </c>
      <c r="AA89" s="30" t="str">
        <f t="shared" si="41"/>
        <v/>
      </c>
      <c r="AB89" s="30" t="str">
        <f t="shared" si="41"/>
        <v/>
      </c>
      <c r="AC89" s="30" t="str">
        <f t="shared" si="42"/>
        <v/>
      </c>
      <c r="AD89" s="30" t="str">
        <f t="shared" si="42"/>
        <v>C</v>
      </c>
      <c r="AE89" s="30" t="str">
        <f t="shared" si="42"/>
        <v>C</v>
      </c>
      <c r="AF89" s="30" t="str">
        <f t="shared" si="42"/>
        <v/>
      </c>
      <c r="AG89" s="30" t="str">
        <f t="shared" si="42"/>
        <v/>
      </c>
      <c r="AH89" s="30" t="str">
        <f t="shared" si="42"/>
        <v/>
      </c>
      <c r="AI89" s="30" t="str">
        <f t="shared" si="42"/>
        <v/>
      </c>
      <c r="AJ89" s="30" t="str">
        <f t="shared" si="42"/>
        <v/>
      </c>
      <c r="AK89" s="30" t="str">
        <f t="shared" si="42"/>
        <v>C</v>
      </c>
      <c r="AL89" s="30" t="str">
        <f t="shared" si="42"/>
        <v>C</v>
      </c>
      <c r="AM89" s="30" t="str">
        <f t="shared" si="43"/>
        <v/>
      </c>
      <c r="AN89" s="30" t="str">
        <f t="shared" si="43"/>
        <v/>
      </c>
      <c r="AO89" s="30" t="str">
        <f t="shared" si="43"/>
        <v/>
      </c>
      <c r="AP89" s="30" t="str">
        <f t="shared" si="43"/>
        <v/>
      </c>
      <c r="AQ89" s="30" t="str">
        <f t="shared" si="43"/>
        <v/>
      </c>
      <c r="AR89" s="30" t="str">
        <f t="shared" si="43"/>
        <v>C</v>
      </c>
      <c r="AS89" s="30" t="str">
        <f t="shared" si="43"/>
        <v>C</v>
      </c>
      <c r="AT89" s="30" t="str">
        <f t="shared" si="43"/>
        <v/>
      </c>
      <c r="AU89" s="30" t="str">
        <f t="shared" si="43"/>
        <v/>
      </c>
      <c r="AV89" s="30" t="str">
        <f t="shared" si="43"/>
        <v/>
      </c>
      <c r="AW89" s="30" t="str">
        <f t="shared" si="43"/>
        <v/>
      </c>
    </row>
    <row r="90" spans="1:49">
      <c r="A90" s="25" t="str">
        <f t="shared" si="34"/>
        <v>ZCP</v>
      </c>
      <c r="B90" s="31"/>
      <c r="C90" s="81" t="s">
        <v>30</v>
      </c>
      <c r="D90" s="32" t="s">
        <v>37</v>
      </c>
      <c r="E90" s="33">
        <v>42975</v>
      </c>
      <c r="F90" s="34">
        <v>42993</v>
      </c>
      <c r="G90" s="110" t="str">
        <f>IF(D90='Paramètre DIVERS'!$B$16,'Paramètre DIVERS'!$A$16,IF(D90='Paramètre DIVERS'!$B$17,'Paramètre DIVERS'!$A$17,IF(D90='Paramètre DIVERS'!$B$18,'Paramètre DIVERS'!$A$18,IF(D90='Paramètre DIVERS'!$B$19,'Paramètre DIVERS'!$A$19,IF(D90='Paramètre DIVERS'!$B$21,'Paramètre DIVERS'!$A$21,IF(D90='Paramètre DIVERS'!$B$22,'Paramètre DIVERS'!$A$22,""))))))&amp;IF(D90='Paramètre DIVERS'!$B$24,'Paramètre DIVERS'!$A$24,IF(D90='Paramètre DIVERS'!$B$25,'Paramètre DIVERS'!$A$25,IF(D90='Paramètre DIVERS'!$B$26,'Paramètre DIVERS'!$A$26,IF(D90='Paramètre DIVERS'!$B$27,'Paramètre DIVERS'!$A$27,IF(D90='Paramètre DIVERS'!$B$28,'Paramètre DIVERS'!$A$28,IF(D90='Paramètre DIVERS'!$B$29,'Paramètre DIVERS'!$A$29,IF(D90='Paramètre DIVERS'!$B$30,'Paramètre DIVERS'!$A$30,"")))))))&amp;IF(D90='Paramètre DIVERS'!$B$32,'Paramètre DIVERS'!$A$32,IF(D90='Paramètre DIVERS'!$B$36,'Paramètre DIVERS'!$A$36,IF(D90='Paramètre DIVERS'!$B$37,'Paramètre DIVERS'!$A$37,IF(D90='Paramètre DIVERS'!$B$38,'Paramètre DIVERS'!$A$38,IF(D90='Paramètre DIVERS'!$B$39,'Paramètre DIVERS'!$A$39,IF(D90='Paramètre DIVERS'!$B$43,'Paramètre DIVERS'!$A$43,IF(D90='Paramètre DIVERS'!$B$44,'Paramètre DIVERS'!$A$44,"")))))))&amp;IF(D90='Paramètre DIVERS'!$B$45,'Paramètre DIVERS'!$A$45,IF(D90='Paramètre DIVERS'!$B$46,'Paramètre DIVERS'!$A$46,IF(D90='Paramètre DIVERS'!$B$47,'Paramètre DIVERS'!$A$47,IF(D90='Paramètre DIVERS'!$B$23,'Paramètre DIVERS'!$A$23,""))))</f>
        <v>ZCP</v>
      </c>
      <c r="H90" s="98">
        <f t="shared" si="35"/>
        <v>15</v>
      </c>
      <c r="I90" s="30" t="str">
        <f t="shared" si="40"/>
        <v>C</v>
      </c>
      <c r="J90" s="30" t="str">
        <f t="shared" si="40"/>
        <v>C</v>
      </c>
      <c r="K90" s="30" t="str">
        <f t="shared" si="40"/>
        <v/>
      </c>
      <c r="L90" s="30" t="str">
        <f t="shared" si="40"/>
        <v/>
      </c>
      <c r="M90" s="30" t="str">
        <f t="shared" si="40"/>
        <v/>
      </c>
      <c r="N90" s="30" t="str">
        <f t="shared" si="40"/>
        <v/>
      </c>
      <c r="O90" s="30" t="str">
        <f t="shared" si="40"/>
        <v/>
      </c>
      <c r="P90" s="30" t="str">
        <f t="shared" si="40"/>
        <v>C</v>
      </c>
      <c r="Q90" s="30" t="str">
        <f t="shared" si="40"/>
        <v>C</v>
      </c>
      <c r="R90" s="30" t="str">
        <f t="shared" si="40"/>
        <v/>
      </c>
      <c r="S90" s="30" t="str">
        <f t="shared" si="41"/>
        <v/>
      </c>
      <c r="T90" s="30" t="str">
        <f t="shared" si="41"/>
        <v/>
      </c>
      <c r="U90" s="30" t="str">
        <f t="shared" si="41"/>
        <v/>
      </c>
      <c r="V90" s="30" t="str">
        <f t="shared" si="41"/>
        <v/>
      </c>
      <c r="W90" s="30" t="str">
        <f t="shared" si="41"/>
        <v>C</v>
      </c>
      <c r="X90" s="30" t="str">
        <f t="shared" si="41"/>
        <v>C</v>
      </c>
      <c r="Y90" s="30" t="str">
        <f t="shared" si="41"/>
        <v/>
      </c>
      <c r="Z90" s="30" t="str">
        <f t="shared" si="41"/>
        <v/>
      </c>
      <c r="AA90" s="30" t="str">
        <f t="shared" si="41"/>
        <v/>
      </c>
      <c r="AB90" s="30" t="str">
        <f t="shared" si="41"/>
        <v/>
      </c>
      <c r="AC90" s="30" t="str">
        <f t="shared" si="42"/>
        <v/>
      </c>
      <c r="AD90" s="30" t="str">
        <f t="shared" si="42"/>
        <v>C</v>
      </c>
      <c r="AE90" s="30" t="str">
        <f t="shared" si="42"/>
        <v>C</v>
      </c>
      <c r="AF90" s="30" t="str">
        <f t="shared" si="42"/>
        <v/>
      </c>
      <c r="AG90" s="30" t="str">
        <f t="shared" si="42"/>
        <v/>
      </c>
      <c r="AH90" s="30" t="str">
        <f t="shared" si="42"/>
        <v/>
      </c>
      <c r="AI90" s="30" t="str">
        <f t="shared" si="42"/>
        <v/>
      </c>
      <c r="AJ90" s="30" t="str">
        <f t="shared" si="42"/>
        <v/>
      </c>
      <c r="AK90" s="30" t="str">
        <f t="shared" si="42"/>
        <v>C</v>
      </c>
      <c r="AL90" s="30" t="str">
        <f t="shared" si="42"/>
        <v>C</v>
      </c>
      <c r="AM90" s="30" t="str">
        <f t="shared" si="43"/>
        <v/>
      </c>
      <c r="AN90" s="30" t="str">
        <f t="shared" si="43"/>
        <v/>
      </c>
      <c r="AO90" s="30" t="str">
        <f t="shared" si="43"/>
        <v/>
      </c>
      <c r="AP90" s="30" t="str">
        <f t="shared" si="43"/>
        <v/>
      </c>
      <c r="AQ90" s="30" t="str">
        <f t="shared" si="43"/>
        <v/>
      </c>
      <c r="AR90" s="30" t="str">
        <f t="shared" si="43"/>
        <v>C</v>
      </c>
      <c r="AS90" s="30" t="str">
        <f t="shared" si="43"/>
        <v>C</v>
      </c>
      <c r="AT90" s="30" t="str">
        <f t="shared" si="43"/>
        <v/>
      </c>
      <c r="AU90" s="30" t="str">
        <f t="shared" si="43"/>
        <v/>
      </c>
      <c r="AV90" s="30" t="str">
        <f t="shared" si="43"/>
        <v/>
      </c>
      <c r="AW90" s="30" t="str">
        <f t="shared" si="43"/>
        <v/>
      </c>
    </row>
    <row r="91" spans="1:49">
      <c r="A91" s="25" t="str">
        <f t="shared" si="34"/>
        <v>ZCP</v>
      </c>
      <c r="B91" s="31"/>
      <c r="C91" s="81" t="s">
        <v>30</v>
      </c>
      <c r="D91" s="32" t="s">
        <v>37</v>
      </c>
      <c r="E91" s="33">
        <v>43136</v>
      </c>
      <c r="F91" s="34">
        <v>43140</v>
      </c>
      <c r="G91" s="110" t="str">
        <f>IF(D91='Paramètre DIVERS'!$B$16,'Paramètre DIVERS'!$A$16,IF(D91='Paramètre DIVERS'!$B$17,'Paramètre DIVERS'!$A$17,IF(D91='Paramètre DIVERS'!$B$18,'Paramètre DIVERS'!$A$18,IF(D91='Paramètre DIVERS'!$B$19,'Paramètre DIVERS'!$A$19,IF(D91='Paramètre DIVERS'!$B$21,'Paramètre DIVERS'!$A$21,IF(D91='Paramètre DIVERS'!$B$22,'Paramètre DIVERS'!$A$22,""))))))&amp;IF(D91='Paramètre DIVERS'!$B$24,'Paramètre DIVERS'!$A$24,IF(D91='Paramètre DIVERS'!$B$25,'Paramètre DIVERS'!$A$25,IF(D91='Paramètre DIVERS'!$B$26,'Paramètre DIVERS'!$A$26,IF(D91='Paramètre DIVERS'!$B$27,'Paramètre DIVERS'!$A$27,IF(D91='Paramètre DIVERS'!$B$28,'Paramètre DIVERS'!$A$28,IF(D91='Paramètre DIVERS'!$B$29,'Paramètre DIVERS'!$A$29,IF(D91='Paramètre DIVERS'!$B$30,'Paramètre DIVERS'!$A$30,"")))))))&amp;IF(D91='Paramètre DIVERS'!$B$32,'Paramètre DIVERS'!$A$32,IF(D91='Paramètre DIVERS'!$B$36,'Paramètre DIVERS'!$A$36,IF(D91='Paramètre DIVERS'!$B$37,'Paramètre DIVERS'!$A$37,IF(D91='Paramètre DIVERS'!$B$38,'Paramètre DIVERS'!$A$38,IF(D91='Paramètre DIVERS'!$B$39,'Paramètre DIVERS'!$A$39,IF(D91='Paramètre DIVERS'!$B$43,'Paramètre DIVERS'!$A$43,IF(D91='Paramètre DIVERS'!$B$44,'Paramètre DIVERS'!$A$44,"")))))))&amp;IF(D91='Paramètre DIVERS'!$B$45,'Paramètre DIVERS'!$A$45,IF(D91='Paramètre DIVERS'!$B$46,'Paramètre DIVERS'!$A$46,IF(D91='Paramètre DIVERS'!$B$47,'Paramètre DIVERS'!$A$47,IF(D91='Paramètre DIVERS'!$B$23,'Paramètre DIVERS'!$A$23,""))))</f>
        <v>ZCP</v>
      </c>
      <c r="H91" s="98">
        <f t="shared" si="35"/>
        <v>5</v>
      </c>
      <c r="I91" s="30" t="str">
        <f t="shared" si="40"/>
        <v>C</v>
      </c>
      <c r="J91" s="30" t="str">
        <f t="shared" si="40"/>
        <v>C</v>
      </c>
      <c r="K91" s="30" t="str">
        <f t="shared" si="40"/>
        <v/>
      </c>
      <c r="L91" s="30" t="str">
        <f t="shared" si="40"/>
        <v/>
      </c>
      <c r="M91" s="30" t="str">
        <f t="shared" si="40"/>
        <v/>
      </c>
      <c r="N91" s="30" t="str">
        <f t="shared" si="40"/>
        <v/>
      </c>
      <c r="O91" s="30" t="str">
        <f t="shared" si="40"/>
        <v/>
      </c>
      <c r="P91" s="30" t="str">
        <f t="shared" si="40"/>
        <v>C</v>
      </c>
      <c r="Q91" s="30" t="str">
        <f t="shared" si="40"/>
        <v>C</v>
      </c>
      <c r="R91" s="30" t="str">
        <f t="shared" si="40"/>
        <v>ZCP</v>
      </c>
      <c r="S91" s="30" t="str">
        <f t="shared" si="41"/>
        <v>ZCP</v>
      </c>
      <c r="T91" s="30" t="str">
        <f t="shared" si="41"/>
        <v>ZCP</v>
      </c>
      <c r="U91" s="30" t="str">
        <f t="shared" si="41"/>
        <v>ZCP</v>
      </c>
      <c r="V91" s="30" t="str">
        <f t="shared" si="41"/>
        <v>ZCP</v>
      </c>
      <c r="W91" s="30" t="str">
        <f t="shared" si="41"/>
        <v>C</v>
      </c>
      <c r="X91" s="30" t="str">
        <f t="shared" si="41"/>
        <v>C</v>
      </c>
      <c r="Y91" s="30" t="str">
        <f t="shared" si="41"/>
        <v/>
      </c>
      <c r="Z91" s="30" t="str">
        <f t="shared" si="41"/>
        <v/>
      </c>
      <c r="AA91" s="30" t="str">
        <f t="shared" si="41"/>
        <v/>
      </c>
      <c r="AB91" s="30" t="str">
        <f t="shared" si="41"/>
        <v/>
      </c>
      <c r="AC91" s="30" t="str">
        <f t="shared" si="42"/>
        <v/>
      </c>
      <c r="AD91" s="30" t="str">
        <f t="shared" si="42"/>
        <v>C</v>
      </c>
      <c r="AE91" s="30" t="str">
        <f t="shared" si="42"/>
        <v>C</v>
      </c>
      <c r="AF91" s="30" t="str">
        <f t="shared" si="42"/>
        <v/>
      </c>
      <c r="AG91" s="30" t="str">
        <f t="shared" si="42"/>
        <v/>
      </c>
      <c r="AH91" s="30" t="str">
        <f t="shared" si="42"/>
        <v/>
      </c>
      <c r="AI91" s="30" t="str">
        <f t="shared" si="42"/>
        <v/>
      </c>
      <c r="AJ91" s="30" t="str">
        <f t="shared" si="42"/>
        <v/>
      </c>
      <c r="AK91" s="30" t="str">
        <f t="shared" si="42"/>
        <v>C</v>
      </c>
      <c r="AL91" s="30" t="str">
        <f t="shared" si="42"/>
        <v>C</v>
      </c>
      <c r="AM91" s="30" t="str">
        <f t="shared" si="43"/>
        <v/>
      </c>
      <c r="AN91" s="30" t="str">
        <f t="shared" si="43"/>
        <v/>
      </c>
      <c r="AO91" s="30" t="str">
        <f t="shared" si="43"/>
        <v/>
      </c>
      <c r="AP91" s="30" t="str">
        <f t="shared" si="43"/>
        <v/>
      </c>
      <c r="AQ91" s="30" t="str">
        <f t="shared" si="43"/>
        <v/>
      </c>
      <c r="AR91" s="30" t="str">
        <f t="shared" si="43"/>
        <v>C</v>
      </c>
      <c r="AS91" s="30" t="str">
        <f t="shared" si="43"/>
        <v>C</v>
      </c>
      <c r="AT91" s="30" t="str">
        <f t="shared" si="43"/>
        <v/>
      </c>
      <c r="AU91" s="30" t="str">
        <f t="shared" si="43"/>
        <v/>
      </c>
      <c r="AV91" s="30" t="str">
        <f t="shared" si="43"/>
        <v/>
      </c>
      <c r="AW91" s="30" t="str">
        <f t="shared" si="43"/>
        <v/>
      </c>
    </row>
    <row r="92" spans="1:49">
      <c r="A92" s="25" t="str">
        <f t="shared" si="34"/>
        <v>ZCP</v>
      </c>
      <c r="B92" s="31"/>
      <c r="C92" s="81" t="s">
        <v>30</v>
      </c>
      <c r="D92" s="32" t="s">
        <v>37</v>
      </c>
      <c r="E92" s="33">
        <v>42926</v>
      </c>
      <c r="F92" s="34">
        <v>42944</v>
      </c>
      <c r="G92" s="110" t="str">
        <f>IF(D92='Paramètre DIVERS'!$B$16,'Paramètre DIVERS'!$A$16,IF(D92='Paramètre DIVERS'!$B$17,'Paramètre DIVERS'!$A$17,IF(D92='Paramètre DIVERS'!$B$18,'Paramètre DIVERS'!$A$18,IF(D92='Paramètre DIVERS'!$B$19,'Paramètre DIVERS'!$A$19,IF(D92='Paramètre DIVERS'!$B$21,'Paramètre DIVERS'!$A$21,IF(D92='Paramètre DIVERS'!$B$22,'Paramètre DIVERS'!$A$22,""))))))&amp;IF(D92='Paramètre DIVERS'!$B$24,'Paramètre DIVERS'!$A$24,IF(D92='Paramètre DIVERS'!$B$25,'Paramètre DIVERS'!$A$25,IF(D92='Paramètre DIVERS'!$B$26,'Paramètre DIVERS'!$A$26,IF(D92='Paramètre DIVERS'!$B$27,'Paramètre DIVERS'!$A$27,IF(D92='Paramètre DIVERS'!$B$28,'Paramètre DIVERS'!$A$28,IF(D92='Paramètre DIVERS'!$B$29,'Paramètre DIVERS'!$A$29,IF(D92='Paramètre DIVERS'!$B$30,'Paramètre DIVERS'!$A$30,"")))))))&amp;IF(D92='Paramètre DIVERS'!$B$32,'Paramètre DIVERS'!$A$32,IF(D92='Paramètre DIVERS'!$B$36,'Paramètre DIVERS'!$A$36,IF(D92='Paramètre DIVERS'!$B$37,'Paramètre DIVERS'!$A$37,IF(D92='Paramètre DIVERS'!$B$38,'Paramètre DIVERS'!$A$38,IF(D92='Paramètre DIVERS'!$B$39,'Paramètre DIVERS'!$A$39,IF(D92='Paramètre DIVERS'!$B$43,'Paramètre DIVERS'!$A$43,IF(D92='Paramètre DIVERS'!$B$44,'Paramètre DIVERS'!$A$44,"")))))))&amp;IF(D92='Paramètre DIVERS'!$B$45,'Paramètre DIVERS'!$A$45,IF(D92='Paramètre DIVERS'!$B$46,'Paramètre DIVERS'!$A$46,IF(D92='Paramètre DIVERS'!$B$47,'Paramètre DIVERS'!$A$47,IF(D92='Paramètre DIVERS'!$B$23,'Paramètre DIVERS'!$A$23,""))))</f>
        <v>ZCP</v>
      </c>
      <c r="H92" s="98">
        <f t="shared" si="35"/>
        <v>14</v>
      </c>
      <c r="I92" s="30" t="str">
        <f t="shared" si="40"/>
        <v>C</v>
      </c>
      <c r="J92" s="30" t="str">
        <f t="shared" si="40"/>
        <v>C</v>
      </c>
      <c r="K92" s="30" t="str">
        <f t="shared" si="40"/>
        <v/>
      </c>
      <c r="L92" s="30" t="str">
        <f t="shared" si="40"/>
        <v/>
      </c>
      <c r="M92" s="30" t="str">
        <f t="shared" si="40"/>
        <v/>
      </c>
      <c r="N92" s="30" t="str">
        <f t="shared" si="40"/>
        <v/>
      </c>
      <c r="O92" s="30" t="str">
        <f t="shared" si="40"/>
        <v/>
      </c>
      <c r="P92" s="30" t="str">
        <f t="shared" si="40"/>
        <v>C</v>
      </c>
      <c r="Q92" s="30" t="str">
        <f t="shared" si="40"/>
        <v>C</v>
      </c>
      <c r="R92" s="30" t="str">
        <f t="shared" si="40"/>
        <v/>
      </c>
      <c r="S92" s="30" t="str">
        <f t="shared" si="41"/>
        <v/>
      </c>
      <c r="T92" s="30" t="str">
        <f t="shared" si="41"/>
        <v/>
      </c>
      <c r="U92" s="30" t="str">
        <f t="shared" si="41"/>
        <v/>
      </c>
      <c r="V92" s="30" t="str">
        <f t="shared" si="41"/>
        <v/>
      </c>
      <c r="W92" s="30" t="str">
        <f t="shared" si="41"/>
        <v>C</v>
      </c>
      <c r="X92" s="30" t="str">
        <f t="shared" si="41"/>
        <v>C</v>
      </c>
      <c r="Y92" s="30" t="str">
        <f t="shared" si="41"/>
        <v/>
      </c>
      <c r="Z92" s="30" t="str">
        <f t="shared" si="41"/>
        <v/>
      </c>
      <c r="AA92" s="30" t="str">
        <f t="shared" si="41"/>
        <v/>
      </c>
      <c r="AB92" s="30" t="str">
        <f t="shared" si="41"/>
        <v/>
      </c>
      <c r="AC92" s="30" t="str">
        <f t="shared" si="42"/>
        <v/>
      </c>
      <c r="AD92" s="30" t="str">
        <f t="shared" si="42"/>
        <v>C</v>
      </c>
      <c r="AE92" s="30" t="str">
        <f t="shared" si="42"/>
        <v>C</v>
      </c>
      <c r="AF92" s="30" t="str">
        <f t="shared" si="42"/>
        <v/>
      </c>
      <c r="AG92" s="30" t="str">
        <f t="shared" si="42"/>
        <v/>
      </c>
      <c r="AH92" s="30" t="str">
        <f t="shared" si="42"/>
        <v/>
      </c>
      <c r="AI92" s="30" t="str">
        <f t="shared" si="42"/>
        <v/>
      </c>
      <c r="AJ92" s="30" t="str">
        <f t="shared" si="42"/>
        <v/>
      </c>
      <c r="AK92" s="30" t="str">
        <f t="shared" si="42"/>
        <v>C</v>
      </c>
      <c r="AL92" s="30" t="str">
        <f t="shared" si="42"/>
        <v>C</v>
      </c>
      <c r="AM92" s="30" t="str">
        <f t="shared" si="43"/>
        <v/>
      </c>
      <c r="AN92" s="30" t="str">
        <f t="shared" si="43"/>
        <v/>
      </c>
      <c r="AO92" s="30" t="str">
        <f t="shared" si="43"/>
        <v/>
      </c>
      <c r="AP92" s="30" t="str">
        <f t="shared" si="43"/>
        <v/>
      </c>
      <c r="AQ92" s="30" t="str">
        <f t="shared" si="43"/>
        <v/>
      </c>
      <c r="AR92" s="30" t="str">
        <f t="shared" si="43"/>
        <v>C</v>
      </c>
      <c r="AS92" s="30" t="str">
        <f t="shared" si="43"/>
        <v>C</v>
      </c>
      <c r="AT92" s="30" t="str">
        <f t="shared" si="43"/>
        <v/>
      </c>
      <c r="AU92" s="30" t="str">
        <f t="shared" si="43"/>
        <v/>
      </c>
      <c r="AV92" s="30" t="str">
        <f t="shared" si="43"/>
        <v/>
      </c>
      <c r="AW92" s="30" t="str">
        <f t="shared" si="43"/>
        <v/>
      </c>
    </row>
    <row r="93" spans="1:49">
      <c r="A93" s="25" t="str">
        <f t="shared" si="34"/>
        <v>ZCP</v>
      </c>
      <c r="B93" s="31"/>
      <c r="C93" s="81" t="s">
        <v>30</v>
      </c>
      <c r="D93" s="32" t="s">
        <v>37</v>
      </c>
      <c r="E93" s="33">
        <v>43095</v>
      </c>
      <c r="F93" s="34">
        <v>43098</v>
      </c>
      <c r="G93" s="110" t="str">
        <f>IF(D93='Paramètre DIVERS'!$B$16,'Paramètre DIVERS'!$A$16,IF(D93='Paramètre DIVERS'!$B$17,'Paramètre DIVERS'!$A$17,IF(D93='Paramètre DIVERS'!$B$18,'Paramètre DIVERS'!$A$18,IF(D93='Paramètre DIVERS'!$B$19,'Paramètre DIVERS'!$A$19,IF(D93='Paramètre DIVERS'!$B$21,'Paramètre DIVERS'!$A$21,IF(D93='Paramètre DIVERS'!$B$22,'Paramètre DIVERS'!$A$22,""))))))&amp;IF(D93='Paramètre DIVERS'!$B$24,'Paramètre DIVERS'!$A$24,IF(D93='Paramètre DIVERS'!$B$25,'Paramètre DIVERS'!$A$25,IF(D93='Paramètre DIVERS'!$B$26,'Paramètre DIVERS'!$A$26,IF(D93='Paramètre DIVERS'!$B$27,'Paramètre DIVERS'!$A$27,IF(D93='Paramètre DIVERS'!$B$28,'Paramètre DIVERS'!$A$28,IF(D93='Paramètre DIVERS'!$B$29,'Paramètre DIVERS'!$A$29,IF(D93='Paramètre DIVERS'!$B$30,'Paramètre DIVERS'!$A$30,"")))))))&amp;IF(D93='Paramètre DIVERS'!$B$32,'Paramètre DIVERS'!$A$32,IF(D93='Paramètre DIVERS'!$B$36,'Paramètre DIVERS'!$A$36,IF(D93='Paramètre DIVERS'!$B$37,'Paramètre DIVERS'!$A$37,IF(D93='Paramètre DIVERS'!$B$38,'Paramètre DIVERS'!$A$38,IF(D93='Paramètre DIVERS'!$B$39,'Paramètre DIVERS'!$A$39,IF(D93='Paramètre DIVERS'!$B$43,'Paramètre DIVERS'!$A$43,IF(D93='Paramètre DIVERS'!$B$44,'Paramètre DIVERS'!$A$44,"")))))))&amp;IF(D93='Paramètre DIVERS'!$B$45,'Paramètre DIVERS'!$A$45,IF(D93='Paramètre DIVERS'!$B$46,'Paramètre DIVERS'!$A$46,IF(D93='Paramètre DIVERS'!$B$47,'Paramètre DIVERS'!$A$47,IF(D93='Paramètre DIVERS'!$B$23,'Paramètre DIVERS'!$A$23,""))))</f>
        <v>ZCP</v>
      </c>
      <c r="H93" s="98">
        <f t="shared" si="35"/>
        <v>4</v>
      </c>
      <c r="I93" s="30" t="str">
        <f t="shared" si="40"/>
        <v>C</v>
      </c>
      <c r="J93" s="30" t="str">
        <f t="shared" si="40"/>
        <v>C</v>
      </c>
      <c r="K93" s="30" t="str">
        <f t="shared" si="40"/>
        <v/>
      </c>
      <c r="L93" s="30" t="str">
        <f t="shared" si="40"/>
        <v/>
      </c>
      <c r="M93" s="30" t="str">
        <f t="shared" si="40"/>
        <v/>
      </c>
      <c r="N93" s="30" t="str">
        <f t="shared" si="40"/>
        <v/>
      </c>
      <c r="O93" s="30" t="str">
        <f t="shared" si="40"/>
        <v/>
      </c>
      <c r="P93" s="30" t="str">
        <f t="shared" si="40"/>
        <v>C</v>
      </c>
      <c r="Q93" s="30" t="str">
        <f t="shared" si="40"/>
        <v>C</v>
      </c>
      <c r="R93" s="30" t="str">
        <f t="shared" si="40"/>
        <v/>
      </c>
      <c r="S93" s="30" t="str">
        <f t="shared" si="41"/>
        <v/>
      </c>
      <c r="T93" s="30" t="str">
        <f t="shared" si="41"/>
        <v/>
      </c>
      <c r="U93" s="30" t="str">
        <f t="shared" si="41"/>
        <v/>
      </c>
      <c r="V93" s="30" t="str">
        <f t="shared" si="41"/>
        <v/>
      </c>
      <c r="W93" s="30" t="str">
        <f t="shared" si="41"/>
        <v>C</v>
      </c>
      <c r="X93" s="30" t="str">
        <f t="shared" si="41"/>
        <v>C</v>
      </c>
      <c r="Y93" s="30" t="str">
        <f t="shared" si="41"/>
        <v/>
      </c>
      <c r="Z93" s="30" t="str">
        <f t="shared" si="41"/>
        <v/>
      </c>
      <c r="AA93" s="30" t="str">
        <f t="shared" si="41"/>
        <v/>
      </c>
      <c r="AB93" s="30" t="str">
        <f t="shared" si="41"/>
        <v/>
      </c>
      <c r="AC93" s="30" t="str">
        <f t="shared" si="42"/>
        <v/>
      </c>
      <c r="AD93" s="30" t="str">
        <f t="shared" si="42"/>
        <v>C</v>
      </c>
      <c r="AE93" s="30" t="str">
        <f t="shared" si="42"/>
        <v>C</v>
      </c>
      <c r="AF93" s="30" t="str">
        <f t="shared" si="42"/>
        <v/>
      </c>
      <c r="AG93" s="30" t="str">
        <f t="shared" si="42"/>
        <v/>
      </c>
      <c r="AH93" s="30" t="str">
        <f t="shared" si="42"/>
        <v/>
      </c>
      <c r="AI93" s="30" t="str">
        <f t="shared" si="42"/>
        <v/>
      </c>
      <c r="AJ93" s="30" t="str">
        <f t="shared" si="42"/>
        <v/>
      </c>
      <c r="AK93" s="30" t="str">
        <f t="shared" si="42"/>
        <v>C</v>
      </c>
      <c r="AL93" s="30" t="str">
        <f t="shared" si="42"/>
        <v>C</v>
      </c>
      <c r="AM93" s="30" t="str">
        <f t="shared" si="43"/>
        <v/>
      </c>
      <c r="AN93" s="30" t="str">
        <f t="shared" si="43"/>
        <v/>
      </c>
      <c r="AO93" s="30" t="str">
        <f t="shared" si="43"/>
        <v/>
      </c>
      <c r="AP93" s="30" t="str">
        <f t="shared" si="43"/>
        <v/>
      </c>
      <c r="AQ93" s="30" t="str">
        <f t="shared" si="43"/>
        <v/>
      </c>
      <c r="AR93" s="30" t="str">
        <f t="shared" si="43"/>
        <v>C</v>
      </c>
      <c r="AS93" s="30" t="str">
        <f t="shared" si="43"/>
        <v>C</v>
      </c>
      <c r="AT93" s="30" t="str">
        <f t="shared" si="43"/>
        <v/>
      </c>
      <c r="AU93" s="30" t="str">
        <f t="shared" si="43"/>
        <v/>
      </c>
      <c r="AV93" s="30" t="str">
        <f t="shared" si="43"/>
        <v/>
      </c>
      <c r="AW93" s="30" t="str">
        <f t="shared" si="43"/>
        <v/>
      </c>
    </row>
    <row r="94" spans="1:49">
      <c r="A94" s="25" t="str">
        <f t="shared" si="34"/>
        <v>ZCP</v>
      </c>
      <c r="B94" s="31"/>
      <c r="C94" s="81" t="s">
        <v>30</v>
      </c>
      <c r="D94" s="32" t="s">
        <v>37</v>
      </c>
      <c r="E94" s="33">
        <v>42926</v>
      </c>
      <c r="F94" s="34">
        <v>42944</v>
      </c>
      <c r="G94" s="110" t="str">
        <f>IF(D94='Paramètre DIVERS'!$B$16,'Paramètre DIVERS'!$A$16,IF(D94='Paramètre DIVERS'!$B$17,'Paramètre DIVERS'!$A$17,IF(D94='Paramètre DIVERS'!$B$18,'Paramètre DIVERS'!$A$18,IF(D94='Paramètre DIVERS'!$B$19,'Paramètre DIVERS'!$A$19,IF(D94='Paramètre DIVERS'!$B$21,'Paramètre DIVERS'!$A$21,IF(D94='Paramètre DIVERS'!$B$22,'Paramètre DIVERS'!$A$22,""))))))&amp;IF(D94='Paramètre DIVERS'!$B$24,'Paramètre DIVERS'!$A$24,IF(D94='Paramètre DIVERS'!$B$25,'Paramètre DIVERS'!$A$25,IF(D94='Paramètre DIVERS'!$B$26,'Paramètre DIVERS'!$A$26,IF(D94='Paramètre DIVERS'!$B$27,'Paramètre DIVERS'!$A$27,IF(D94='Paramètre DIVERS'!$B$28,'Paramètre DIVERS'!$A$28,IF(D94='Paramètre DIVERS'!$B$29,'Paramètre DIVERS'!$A$29,IF(D94='Paramètre DIVERS'!$B$30,'Paramètre DIVERS'!$A$30,"")))))))&amp;IF(D94='Paramètre DIVERS'!$B$32,'Paramètre DIVERS'!$A$32,IF(D94='Paramètre DIVERS'!$B$36,'Paramètre DIVERS'!$A$36,IF(D94='Paramètre DIVERS'!$B$37,'Paramètre DIVERS'!$A$37,IF(D94='Paramètre DIVERS'!$B$38,'Paramètre DIVERS'!$A$38,IF(D94='Paramètre DIVERS'!$B$39,'Paramètre DIVERS'!$A$39,IF(D94='Paramètre DIVERS'!$B$43,'Paramètre DIVERS'!$A$43,IF(D94='Paramètre DIVERS'!$B$44,'Paramètre DIVERS'!$A$44,"")))))))&amp;IF(D94='Paramètre DIVERS'!$B$45,'Paramètre DIVERS'!$A$45,IF(D94='Paramètre DIVERS'!$B$46,'Paramètre DIVERS'!$A$46,IF(D94='Paramètre DIVERS'!$B$47,'Paramètre DIVERS'!$A$47,IF(D94='Paramètre DIVERS'!$B$23,'Paramètre DIVERS'!$A$23,""))))</f>
        <v>ZCP</v>
      </c>
      <c r="H94" s="98">
        <f t="shared" si="35"/>
        <v>14</v>
      </c>
      <c r="I94" s="30" t="str">
        <f t="shared" si="40"/>
        <v>C</v>
      </c>
      <c r="J94" s="30" t="str">
        <f t="shared" si="40"/>
        <v>C</v>
      </c>
      <c r="K94" s="30" t="str">
        <f t="shared" si="40"/>
        <v/>
      </c>
      <c r="L94" s="30" t="str">
        <f t="shared" si="40"/>
        <v/>
      </c>
      <c r="M94" s="30" t="str">
        <f t="shared" si="40"/>
        <v/>
      </c>
      <c r="N94" s="30" t="str">
        <f t="shared" si="40"/>
        <v/>
      </c>
      <c r="O94" s="30" t="str">
        <f t="shared" si="40"/>
        <v/>
      </c>
      <c r="P94" s="30" t="str">
        <f t="shared" si="40"/>
        <v>C</v>
      </c>
      <c r="Q94" s="30" t="str">
        <f t="shared" si="40"/>
        <v>C</v>
      </c>
      <c r="R94" s="30" t="str">
        <f t="shared" si="40"/>
        <v/>
      </c>
      <c r="S94" s="30" t="str">
        <f t="shared" si="41"/>
        <v/>
      </c>
      <c r="T94" s="30" t="str">
        <f t="shared" si="41"/>
        <v/>
      </c>
      <c r="U94" s="30" t="str">
        <f t="shared" si="41"/>
        <v/>
      </c>
      <c r="V94" s="30" t="str">
        <f t="shared" si="41"/>
        <v/>
      </c>
      <c r="W94" s="30" t="str">
        <f t="shared" si="41"/>
        <v>C</v>
      </c>
      <c r="X94" s="30" t="str">
        <f t="shared" si="41"/>
        <v>C</v>
      </c>
      <c r="Y94" s="30" t="str">
        <f t="shared" si="41"/>
        <v/>
      </c>
      <c r="Z94" s="30" t="str">
        <f t="shared" si="41"/>
        <v/>
      </c>
      <c r="AA94" s="30" t="str">
        <f t="shared" si="41"/>
        <v/>
      </c>
      <c r="AB94" s="30" t="str">
        <f t="shared" si="41"/>
        <v/>
      </c>
      <c r="AC94" s="30" t="str">
        <f t="shared" si="42"/>
        <v/>
      </c>
      <c r="AD94" s="30" t="str">
        <f t="shared" si="42"/>
        <v>C</v>
      </c>
      <c r="AE94" s="30" t="str">
        <f t="shared" si="42"/>
        <v>C</v>
      </c>
      <c r="AF94" s="30" t="str">
        <f t="shared" si="42"/>
        <v/>
      </c>
      <c r="AG94" s="30" t="str">
        <f t="shared" si="42"/>
        <v/>
      </c>
      <c r="AH94" s="30" t="str">
        <f t="shared" si="42"/>
        <v/>
      </c>
      <c r="AI94" s="30" t="str">
        <f t="shared" si="42"/>
        <v/>
      </c>
      <c r="AJ94" s="30" t="str">
        <f t="shared" si="42"/>
        <v/>
      </c>
      <c r="AK94" s="30" t="str">
        <f t="shared" si="42"/>
        <v>C</v>
      </c>
      <c r="AL94" s="30" t="str">
        <f t="shared" si="42"/>
        <v>C</v>
      </c>
      <c r="AM94" s="30" t="str">
        <f t="shared" si="43"/>
        <v/>
      </c>
      <c r="AN94" s="30" t="str">
        <f t="shared" si="43"/>
        <v/>
      </c>
      <c r="AO94" s="30" t="str">
        <f t="shared" si="43"/>
        <v/>
      </c>
      <c r="AP94" s="30" t="str">
        <f t="shared" si="43"/>
        <v/>
      </c>
      <c r="AQ94" s="30" t="str">
        <f t="shared" si="43"/>
        <v/>
      </c>
      <c r="AR94" s="30" t="str">
        <f t="shared" si="43"/>
        <v>C</v>
      </c>
      <c r="AS94" s="30" t="str">
        <f t="shared" si="43"/>
        <v>C</v>
      </c>
      <c r="AT94" s="30" t="str">
        <f t="shared" si="43"/>
        <v/>
      </c>
      <c r="AU94" s="30" t="str">
        <f t="shared" si="43"/>
        <v/>
      </c>
      <c r="AV94" s="30" t="str">
        <f t="shared" si="43"/>
        <v/>
      </c>
      <c r="AW94" s="30" t="str">
        <f t="shared" si="43"/>
        <v/>
      </c>
    </row>
    <row r="95" spans="1:49">
      <c r="A95" s="25" t="str">
        <f t="shared" si="34"/>
        <v>ZCP</v>
      </c>
      <c r="B95" s="31"/>
      <c r="C95" s="81" t="s">
        <v>30</v>
      </c>
      <c r="D95" s="32" t="s">
        <v>37</v>
      </c>
      <c r="E95" s="33">
        <v>43102</v>
      </c>
      <c r="F95" s="34">
        <v>43105</v>
      </c>
      <c r="G95" s="110" t="str">
        <f>IF(D95='Paramètre DIVERS'!$B$16,'Paramètre DIVERS'!$A$16,IF(D95='Paramètre DIVERS'!$B$17,'Paramètre DIVERS'!$A$17,IF(D95='Paramètre DIVERS'!$B$18,'Paramètre DIVERS'!$A$18,IF(D95='Paramètre DIVERS'!$B$19,'Paramètre DIVERS'!$A$19,IF(D95='Paramètre DIVERS'!$B$21,'Paramètre DIVERS'!$A$21,IF(D95='Paramètre DIVERS'!$B$22,'Paramètre DIVERS'!$A$22,""))))))&amp;IF(D95='Paramètre DIVERS'!$B$24,'Paramètre DIVERS'!$A$24,IF(D95='Paramètre DIVERS'!$B$25,'Paramètre DIVERS'!$A$25,IF(D95='Paramètre DIVERS'!$B$26,'Paramètre DIVERS'!$A$26,IF(D95='Paramètre DIVERS'!$B$27,'Paramètre DIVERS'!$A$27,IF(D95='Paramètre DIVERS'!$B$28,'Paramètre DIVERS'!$A$28,IF(D95='Paramètre DIVERS'!$B$29,'Paramètre DIVERS'!$A$29,IF(D95='Paramètre DIVERS'!$B$30,'Paramètre DIVERS'!$A$30,"")))))))&amp;IF(D95='Paramètre DIVERS'!$B$32,'Paramètre DIVERS'!$A$32,IF(D95='Paramètre DIVERS'!$B$36,'Paramètre DIVERS'!$A$36,IF(D95='Paramètre DIVERS'!$B$37,'Paramètre DIVERS'!$A$37,IF(D95='Paramètre DIVERS'!$B$38,'Paramètre DIVERS'!$A$38,IF(D95='Paramètre DIVERS'!$B$39,'Paramètre DIVERS'!$A$39,IF(D95='Paramètre DIVERS'!$B$43,'Paramètre DIVERS'!$A$43,IF(D95='Paramètre DIVERS'!$B$44,'Paramètre DIVERS'!$A$44,"")))))))&amp;IF(D95='Paramètre DIVERS'!$B$45,'Paramètre DIVERS'!$A$45,IF(D95='Paramètre DIVERS'!$B$46,'Paramètre DIVERS'!$A$46,IF(D95='Paramètre DIVERS'!$B$47,'Paramètre DIVERS'!$A$47,IF(D95='Paramètre DIVERS'!$B$23,'Paramètre DIVERS'!$A$23,""))))</f>
        <v>ZCP</v>
      </c>
      <c r="H95" s="98">
        <f t="shared" si="35"/>
        <v>4</v>
      </c>
      <c r="I95" s="30" t="str">
        <f t="shared" si="40"/>
        <v>C</v>
      </c>
      <c r="J95" s="30" t="str">
        <f t="shared" si="40"/>
        <v>C</v>
      </c>
      <c r="K95" s="30" t="str">
        <f t="shared" si="40"/>
        <v/>
      </c>
      <c r="L95" s="30" t="str">
        <f t="shared" si="40"/>
        <v/>
      </c>
      <c r="M95" s="30" t="str">
        <f t="shared" si="40"/>
        <v/>
      </c>
      <c r="N95" s="30" t="str">
        <f t="shared" si="40"/>
        <v/>
      </c>
      <c r="O95" s="30" t="str">
        <f t="shared" si="40"/>
        <v/>
      </c>
      <c r="P95" s="30" t="str">
        <f t="shared" si="40"/>
        <v>C</v>
      </c>
      <c r="Q95" s="30" t="str">
        <f t="shared" si="40"/>
        <v>C</v>
      </c>
      <c r="R95" s="30" t="str">
        <f t="shared" si="40"/>
        <v/>
      </c>
      <c r="S95" s="30" t="str">
        <f t="shared" si="41"/>
        <v/>
      </c>
      <c r="T95" s="30" t="str">
        <f t="shared" si="41"/>
        <v/>
      </c>
      <c r="U95" s="30" t="str">
        <f t="shared" si="41"/>
        <v/>
      </c>
      <c r="V95" s="30" t="str">
        <f t="shared" si="41"/>
        <v/>
      </c>
      <c r="W95" s="30" t="str">
        <f t="shared" si="41"/>
        <v>C</v>
      </c>
      <c r="X95" s="30" t="str">
        <f t="shared" si="41"/>
        <v>C</v>
      </c>
      <c r="Y95" s="30" t="str">
        <f t="shared" si="41"/>
        <v/>
      </c>
      <c r="Z95" s="30" t="str">
        <f t="shared" si="41"/>
        <v/>
      </c>
      <c r="AA95" s="30" t="str">
        <f t="shared" si="41"/>
        <v/>
      </c>
      <c r="AB95" s="30" t="str">
        <f t="shared" si="41"/>
        <v/>
      </c>
      <c r="AC95" s="30" t="str">
        <f t="shared" si="42"/>
        <v/>
      </c>
      <c r="AD95" s="30" t="str">
        <f t="shared" si="42"/>
        <v>C</v>
      </c>
      <c r="AE95" s="30" t="str">
        <f t="shared" si="42"/>
        <v>C</v>
      </c>
      <c r="AF95" s="30" t="str">
        <f t="shared" si="42"/>
        <v/>
      </c>
      <c r="AG95" s="30" t="str">
        <f t="shared" si="42"/>
        <v/>
      </c>
      <c r="AH95" s="30" t="str">
        <f t="shared" si="42"/>
        <v/>
      </c>
      <c r="AI95" s="30" t="str">
        <f t="shared" si="42"/>
        <v/>
      </c>
      <c r="AJ95" s="30" t="str">
        <f t="shared" si="42"/>
        <v/>
      </c>
      <c r="AK95" s="30" t="str">
        <f t="shared" si="42"/>
        <v>C</v>
      </c>
      <c r="AL95" s="30" t="str">
        <f t="shared" si="42"/>
        <v>C</v>
      </c>
      <c r="AM95" s="30" t="str">
        <f t="shared" si="43"/>
        <v/>
      </c>
      <c r="AN95" s="30" t="str">
        <f t="shared" si="43"/>
        <v/>
      </c>
      <c r="AO95" s="30" t="str">
        <f t="shared" si="43"/>
        <v/>
      </c>
      <c r="AP95" s="30" t="str">
        <f t="shared" si="43"/>
        <v/>
      </c>
      <c r="AQ95" s="30" t="str">
        <f t="shared" si="43"/>
        <v/>
      </c>
      <c r="AR95" s="30" t="str">
        <f t="shared" si="43"/>
        <v>C</v>
      </c>
      <c r="AS95" s="30" t="str">
        <f t="shared" si="43"/>
        <v>C</v>
      </c>
      <c r="AT95" s="30" t="str">
        <f t="shared" si="43"/>
        <v/>
      </c>
      <c r="AU95" s="30" t="str">
        <f t="shared" si="43"/>
        <v/>
      </c>
      <c r="AV95" s="30" t="str">
        <f t="shared" si="43"/>
        <v/>
      </c>
      <c r="AW95" s="30" t="str">
        <f t="shared" si="43"/>
        <v/>
      </c>
    </row>
    <row r="96" spans="1:49">
      <c r="A96" s="25" t="str">
        <f t="shared" si="34"/>
        <v>ZCP</v>
      </c>
      <c r="B96" s="31"/>
      <c r="C96" s="81" t="s">
        <v>30</v>
      </c>
      <c r="D96" s="32" t="s">
        <v>37</v>
      </c>
      <c r="E96" s="33">
        <v>43143</v>
      </c>
      <c r="F96" s="34">
        <v>43147</v>
      </c>
      <c r="G96" s="110" t="str">
        <f>IF(D96='Paramètre DIVERS'!$B$16,'Paramètre DIVERS'!$A$16,IF(D96='Paramètre DIVERS'!$B$17,'Paramètre DIVERS'!$A$17,IF(D96='Paramètre DIVERS'!$B$18,'Paramètre DIVERS'!$A$18,IF(D96='Paramètre DIVERS'!$B$19,'Paramètre DIVERS'!$A$19,IF(D96='Paramètre DIVERS'!$B$21,'Paramètre DIVERS'!$A$21,IF(D96='Paramètre DIVERS'!$B$22,'Paramètre DIVERS'!$A$22,""))))))&amp;IF(D96='Paramètre DIVERS'!$B$24,'Paramètre DIVERS'!$A$24,IF(D96='Paramètre DIVERS'!$B$25,'Paramètre DIVERS'!$A$25,IF(D96='Paramètre DIVERS'!$B$26,'Paramètre DIVERS'!$A$26,IF(D96='Paramètre DIVERS'!$B$27,'Paramètre DIVERS'!$A$27,IF(D96='Paramètre DIVERS'!$B$28,'Paramètre DIVERS'!$A$28,IF(D96='Paramètre DIVERS'!$B$29,'Paramètre DIVERS'!$A$29,IF(D96='Paramètre DIVERS'!$B$30,'Paramètre DIVERS'!$A$30,"")))))))&amp;IF(D96='Paramètre DIVERS'!$B$32,'Paramètre DIVERS'!$A$32,IF(D96='Paramètre DIVERS'!$B$36,'Paramètre DIVERS'!$A$36,IF(D96='Paramètre DIVERS'!$B$37,'Paramètre DIVERS'!$A$37,IF(D96='Paramètre DIVERS'!$B$38,'Paramètre DIVERS'!$A$38,IF(D96='Paramètre DIVERS'!$B$39,'Paramètre DIVERS'!$A$39,IF(D96='Paramètre DIVERS'!$B$43,'Paramètre DIVERS'!$A$43,IF(D96='Paramètre DIVERS'!$B$44,'Paramètre DIVERS'!$A$44,"")))))))&amp;IF(D96='Paramètre DIVERS'!$B$45,'Paramètre DIVERS'!$A$45,IF(D96='Paramètre DIVERS'!$B$46,'Paramètre DIVERS'!$A$46,IF(D96='Paramètre DIVERS'!$B$47,'Paramètre DIVERS'!$A$47,IF(D96='Paramètre DIVERS'!$B$23,'Paramètre DIVERS'!$A$23,""))))</f>
        <v>ZCP</v>
      </c>
      <c r="H96" s="98">
        <f t="shared" si="35"/>
        <v>5</v>
      </c>
      <c r="I96" s="30" t="str">
        <f t="shared" si="40"/>
        <v>C</v>
      </c>
      <c r="J96" s="30" t="str">
        <f t="shared" si="40"/>
        <v>C</v>
      </c>
      <c r="K96" s="30" t="str">
        <f t="shared" si="40"/>
        <v/>
      </c>
      <c r="L96" s="30" t="str">
        <f t="shared" si="40"/>
        <v/>
      </c>
      <c r="M96" s="30" t="str">
        <f t="shared" si="40"/>
        <v/>
      </c>
      <c r="N96" s="30" t="str">
        <f t="shared" si="40"/>
        <v/>
      </c>
      <c r="O96" s="30" t="str">
        <f t="shared" si="40"/>
        <v/>
      </c>
      <c r="P96" s="30" t="str">
        <f t="shared" si="40"/>
        <v>C</v>
      </c>
      <c r="Q96" s="30" t="str">
        <f t="shared" si="40"/>
        <v>C</v>
      </c>
      <c r="R96" s="30" t="str">
        <f t="shared" si="40"/>
        <v/>
      </c>
      <c r="S96" s="30" t="str">
        <f t="shared" si="41"/>
        <v/>
      </c>
      <c r="T96" s="30" t="str">
        <f t="shared" si="41"/>
        <v/>
      </c>
      <c r="U96" s="30" t="str">
        <f t="shared" si="41"/>
        <v/>
      </c>
      <c r="V96" s="30" t="str">
        <f t="shared" si="41"/>
        <v/>
      </c>
      <c r="W96" s="30" t="str">
        <f t="shared" si="41"/>
        <v>C</v>
      </c>
      <c r="X96" s="30" t="str">
        <f t="shared" si="41"/>
        <v>C</v>
      </c>
      <c r="Y96" s="30" t="str">
        <f t="shared" si="41"/>
        <v>ZCP</v>
      </c>
      <c r="Z96" s="30" t="str">
        <f t="shared" si="41"/>
        <v>ZCP</v>
      </c>
      <c r="AA96" s="30" t="str">
        <f t="shared" si="41"/>
        <v>ZCP</v>
      </c>
      <c r="AB96" s="30" t="str">
        <f t="shared" si="41"/>
        <v>ZCP</v>
      </c>
      <c r="AC96" s="30" t="str">
        <f t="shared" si="42"/>
        <v>ZCP</v>
      </c>
      <c r="AD96" s="30" t="str">
        <f t="shared" si="42"/>
        <v>C</v>
      </c>
      <c r="AE96" s="30" t="str">
        <f t="shared" si="42"/>
        <v>C</v>
      </c>
      <c r="AF96" s="30" t="str">
        <f t="shared" si="42"/>
        <v/>
      </c>
      <c r="AG96" s="30" t="str">
        <f t="shared" si="42"/>
        <v/>
      </c>
      <c r="AH96" s="30" t="str">
        <f t="shared" si="42"/>
        <v/>
      </c>
      <c r="AI96" s="30" t="str">
        <f t="shared" si="42"/>
        <v/>
      </c>
      <c r="AJ96" s="30" t="str">
        <f t="shared" si="42"/>
        <v/>
      </c>
      <c r="AK96" s="30" t="str">
        <f t="shared" si="42"/>
        <v>C</v>
      </c>
      <c r="AL96" s="30" t="str">
        <f t="shared" si="42"/>
        <v>C</v>
      </c>
      <c r="AM96" s="30" t="str">
        <f t="shared" si="43"/>
        <v/>
      </c>
      <c r="AN96" s="30" t="str">
        <f t="shared" si="43"/>
        <v/>
      </c>
      <c r="AO96" s="30" t="str">
        <f t="shared" si="43"/>
        <v/>
      </c>
      <c r="AP96" s="30" t="str">
        <f t="shared" si="43"/>
        <v/>
      </c>
      <c r="AQ96" s="30" t="str">
        <f t="shared" si="43"/>
        <v/>
      </c>
      <c r="AR96" s="30" t="str">
        <f t="shared" si="43"/>
        <v>C</v>
      </c>
      <c r="AS96" s="30" t="str">
        <f t="shared" si="43"/>
        <v>C</v>
      </c>
      <c r="AT96" s="30" t="str">
        <f t="shared" si="43"/>
        <v/>
      </c>
      <c r="AU96" s="30" t="str">
        <f t="shared" si="43"/>
        <v/>
      </c>
      <c r="AV96" s="30" t="str">
        <f t="shared" si="43"/>
        <v/>
      </c>
      <c r="AW96" s="30" t="str">
        <f t="shared" si="43"/>
        <v/>
      </c>
    </row>
    <row r="97" spans="1:49">
      <c r="A97" s="25" t="str">
        <f t="shared" si="34"/>
        <v>ZCP</v>
      </c>
      <c r="B97" s="31"/>
      <c r="C97" s="81" t="s">
        <v>30</v>
      </c>
      <c r="D97" s="32" t="s">
        <v>37</v>
      </c>
      <c r="E97" s="33">
        <v>42954</v>
      </c>
      <c r="F97" s="34">
        <v>42972</v>
      </c>
      <c r="G97" s="110" t="str">
        <f>IF(D97='Paramètre DIVERS'!$B$16,'Paramètre DIVERS'!$A$16,IF(D97='Paramètre DIVERS'!$B$17,'Paramètre DIVERS'!$A$17,IF(D97='Paramètre DIVERS'!$B$18,'Paramètre DIVERS'!$A$18,IF(D97='Paramètre DIVERS'!$B$19,'Paramètre DIVERS'!$A$19,IF(D97='Paramètre DIVERS'!$B$21,'Paramètre DIVERS'!$A$21,IF(D97='Paramètre DIVERS'!$B$22,'Paramètre DIVERS'!$A$22,""))))))&amp;IF(D97='Paramètre DIVERS'!$B$24,'Paramètre DIVERS'!$A$24,IF(D97='Paramètre DIVERS'!$B$25,'Paramètre DIVERS'!$A$25,IF(D97='Paramètre DIVERS'!$B$26,'Paramètre DIVERS'!$A$26,IF(D97='Paramètre DIVERS'!$B$27,'Paramètre DIVERS'!$A$27,IF(D97='Paramètre DIVERS'!$B$28,'Paramètre DIVERS'!$A$28,IF(D97='Paramètre DIVERS'!$B$29,'Paramètre DIVERS'!$A$29,IF(D97='Paramètre DIVERS'!$B$30,'Paramètre DIVERS'!$A$30,"")))))))&amp;IF(D97='Paramètre DIVERS'!$B$32,'Paramètre DIVERS'!$A$32,IF(D97='Paramètre DIVERS'!$B$36,'Paramètre DIVERS'!$A$36,IF(D97='Paramètre DIVERS'!$B$37,'Paramètre DIVERS'!$A$37,IF(D97='Paramètre DIVERS'!$B$38,'Paramètre DIVERS'!$A$38,IF(D97='Paramètre DIVERS'!$B$39,'Paramètre DIVERS'!$A$39,IF(D97='Paramètre DIVERS'!$B$43,'Paramètre DIVERS'!$A$43,IF(D97='Paramètre DIVERS'!$B$44,'Paramètre DIVERS'!$A$44,"")))))))&amp;IF(D97='Paramètre DIVERS'!$B$45,'Paramètre DIVERS'!$A$45,IF(D97='Paramètre DIVERS'!$B$46,'Paramètre DIVERS'!$A$46,IF(D97='Paramètre DIVERS'!$B$47,'Paramètre DIVERS'!$A$47,IF(D97='Paramètre DIVERS'!$B$23,'Paramètre DIVERS'!$A$23,""))))</f>
        <v>ZCP</v>
      </c>
      <c r="H97" s="98">
        <f t="shared" si="35"/>
        <v>14</v>
      </c>
      <c r="I97" s="30" t="str">
        <f t="shared" ref="I97:R106" si="44">IF(OR(I$6="s",I$6="f",I$6="d"),"C",IF(AND(I$5&gt;=$E97,I$5&lt;=$F97,$G97="ZCP"),$G97,IF(AND(I$5&gt;=$E97,I$5&lt;=$F97,$G97="ZPM"),$G97,IF(AND(I$5&gt;=$E97,I$5&lt;=$F97,$G97="ZMA"),$G97,IF(AND(I$5&gt;=$E97,I$5&lt;=$F97,$G97="ZMP"),$G97,IF(AND(I$5&gt;=$E97,I$5&lt;=$F97,$G97="ZMT"),$G97,IF(AND(I$5&gt;=$E97,I$5&lt;=$F97,$G97="ZFO"),$G97,IF(AND(I$5&gt;=$E97,I$5&lt;=$F97,$G97="ZRJ"),$G97,IF(AND(I$5&gt;=$E97,I$5&lt;=$F97,$G97="ZAT"),$G97,"")))))))))</f>
        <v>C</v>
      </c>
      <c r="J97" s="30" t="str">
        <f t="shared" si="44"/>
        <v>C</v>
      </c>
      <c r="K97" s="30" t="str">
        <f t="shared" si="44"/>
        <v/>
      </c>
      <c r="L97" s="30" t="str">
        <f t="shared" si="44"/>
        <v/>
      </c>
      <c r="M97" s="30" t="str">
        <f t="shared" si="44"/>
        <v/>
      </c>
      <c r="N97" s="30" t="str">
        <f t="shared" si="44"/>
        <v/>
      </c>
      <c r="O97" s="30" t="str">
        <f t="shared" si="44"/>
        <v/>
      </c>
      <c r="P97" s="30" t="str">
        <f t="shared" si="44"/>
        <v>C</v>
      </c>
      <c r="Q97" s="30" t="str">
        <f t="shared" si="44"/>
        <v>C</v>
      </c>
      <c r="R97" s="30" t="str">
        <f t="shared" si="44"/>
        <v/>
      </c>
      <c r="S97" s="30" t="str">
        <f t="shared" ref="S97:AB106" si="45">IF(OR(S$6="s",S$6="f",S$6="d"),"C",IF(AND(S$5&gt;=$E97,S$5&lt;=$F97,$G97="ZCP"),$G97,IF(AND(S$5&gt;=$E97,S$5&lt;=$F97,$G97="ZPM"),$G97,IF(AND(S$5&gt;=$E97,S$5&lt;=$F97,$G97="ZMA"),$G97,IF(AND(S$5&gt;=$E97,S$5&lt;=$F97,$G97="ZMP"),$G97,IF(AND(S$5&gt;=$E97,S$5&lt;=$F97,$G97="ZMT"),$G97,IF(AND(S$5&gt;=$E97,S$5&lt;=$F97,$G97="ZFO"),$G97,IF(AND(S$5&gt;=$E97,S$5&lt;=$F97,$G97="ZRJ"),$G97,IF(AND(S$5&gt;=$E97,S$5&lt;=$F97,$G97="ZAT"),$G97,"")))))))))</f>
        <v/>
      </c>
      <c r="T97" s="30" t="str">
        <f t="shared" si="45"/>
        <v/>
      </c>
      <c r="U97" s="30" t="str">
        <f t="shared" si="45"/>
        <v/>
      </c>
      <c r="V97" s="30" t="str">
        <f t="shared" si="45"/>
        <v/>
      </c>
      <c r="W97" s="30" t="str">
        <f t="shared" si="45"/>
        <v>C</v>
      </c>
      <c r="X97" s="30" t="str">
        <f t="shared" si="45"/>
        <v>C</v>
      </c>
      <c r="Y97" s="30" t="str">
        <f t="shared" si="45"/>
        <v/>
      </c>
      <c r="Z97" s="30" t="str">
        <f t="shared" si="45"/>
        <v/>
      </c>
      <c r="AA97" s="30" t="str">
        <f t="shared" si="45"/>
        <v/>
      </c>
      <c r="AB97" s="30" t="str">
        <f t="shared" si="45"/>
        <v/>
      </c>
      <c r="AC97" s="30" t="str">
        <f t="shared" ref="AC97:AL106" si="46">IF(OR(AC$6="s",AC$6="f",AC$6="d"),"C",IF(AND(AC$5&gt;=$E97,AC$5&lt;=$F97,$G97="ZCP"),$G97,IF(AND(AC$5&gt;=$E97,AC$5&lt;=$F97,$G97="ZPM"),$G97,IF(AND(AC$5&gt;=$E97,AC$5&lt;=$F97,$G97="ZMA"),$G97,IF(AND(AC$5&gt;=$E97,AC$5&lt;=$F97,$G97="ZMP"),$G97,IF(AND(AC$5&gt;=$E97,AC$5&lt;=$F97,$G97="ZMT"),$G97,IF(AND(AC$5&gt;=$E97,AC$5&lt;=$F97,$G97="ZFO"),$G97,IF(AND(AC$5&gt;=$E97,AC$5&lt;=$F97,$G97="ZRJ"),$G97,IF(AND(AC$5&gt;=$E97,AC$5&lt;=$F97,$G97="ZAT"),$G97,"")))))))))</f>
        <v/>
      </c>
      <c r="AD97" s="30" t="str">
        <f t="shared" si="46"/>
        <v>C</v>
      </c>
      <c r="AE97" s="30" t="str">
        <f t="shared" si="46"/>
        <v>C</v>
      </c>
      <c r="AF97" s="30" t="str">
        <f t="shared" si="46"/>
        <v/>
      </c>
      <c r="AG97" s="30" t="str">
        <f t="shared" si="46"/>
        <v/>
      </c>
      <c r="AH97" s="30" t="str">
        <f t="shared" si="46"/>
        <v/>
      </c>
      <c r="AI97" s="30" t="str">
        <f t="shared" si="46"/>
        <v/>
      </c>
      <c r="AJ97" s="30" t="str">
        <f t="shared" si="46"/>
        <v/>
      </c>
      <c r="AK97" s="30" t="str">
        <f t="shared" si="46"/>
        <v>C</v>
      </c>
      <c r="AL97" s="30" t="str">
        <f t="shared" si="46"/>
        <v>C</v>
      </c>
      <c r="AM97" s="30" t="str">
        <f t="shared" ref="AM97:AW106" si="47">IF(OR(AM$6="s",AM$6="f",AM$6="d"),"C",IF(AND(AM$5&gt;=$E97,AM$5&lt;=$F97,$G97="ZCP"),$G97,IF(AND(AM$5&gt;=$E97,AM$5&lt;=$F97,$G97="ZPM"),$G97,IF(AND(AM$5&gt;=$E97,AM$5&lt;=$F97,$G97="ZMA"),$G97,IF(AND(AM$5&gt;=$E97,AM$5&lt;=$F97,$G97="ZMP"),$G97,IF(AND(AM$5&gt;=$E97,AM$5&lt;=$F97,$G97="ZMT"),$G97,IF(AND(AM$5&gt;=$E97,AM$5&lt;=$F97,$G97="ZFO"),$G97,IF(AND(AM$5&gt;=$E97,AM$5&lt;=$F97,$G97="ZRJ"),$G97,IF(AND(AM$5&gt;=$E97,AM$5&lt;=$F97,$G97="ZAT"),$G97,"")))))))))</f>
        <v/>
      </c>
      <c r="AN97" s="30" t="str">
        <f t="shared" si="47"/>
        <v/>
      </c>
      <c r="AO97" s="30" t="str">
        <f t="shared" si="47"/>
        <v/>
      </c>
      <c r="AP97" s="30" t="str">
        <f t="shared" si="47"/>
        <v/>
      </c>
      <c r="AQ97" s="30" t="str">
        <f t="shared" si="47"/>
        <v/>
      </c>
      <c r="AR97" s="30" t="str">
        <f t="shared" si="47"/>
        <v>C</v>
      </c>
      <c r="AS97" s="30" t="str">
        <f t="shared" si="47"/>
        <v>C</v>
      </c>
      <c r="AT97" s="30" t="str">
        <f t="shared" si="47"/>
        <v/>
      </c>
      <c r="AU97" s="30" t="str">
        <f t="shared" si="47"/>
        <v/>
      </c>
      <c r="AV97" s="30" t="str">
        <f t="shared" si="47"/>
        <v/>
      </c>
      <c r="AW97" s="30" t="str">
        <f t="shared" si="47"/>
        <v/>
      </c>
    </row>
    <row r="98" spans="1:49">
      <c r="A98" s="25" t="str">
        <f t="shared" si="34"/>
        <v>ZCP</v>
      </c>
      <c r="B98" s="31"/>
      <c r="C98" s="81" t="s">
        <v>30</v>
      </c>
      <c r="D98" s="32" t="s">
        <v>37</v>
      </c>
      <c r="E98" s="33">
        <v>43098</v>
      </c>
      <c r="F98" s="34">
        <v>43105</v>
      </c>
      <c r="G98" s="110" t="str">
        <f>IF(D98='Paramètre DIVERS'!$B$16,'Paramètre DIVERS'!$A$16,IF(D98='Paramètre DIVERS'!$B$17,'Paramètre DIVERS'!$A$17,IF(D98='Paramètre DIVERS'!$B$18,'Paramètre DIVERS'!$A$18,IF(D98='Paramètre DIVERS'!$B$19,'Paramètre DIVERS'!$A$19,IF(D98='Paramètre DIVERS'!$B$21,'Paramètre DIVERS'!$A$21,IF(D98='Paramètre DIVERS'!$B$22,'Paramètre DIVERS'!$A$22,""))))))&amp;IF(D98='Paramètre DIVERS'!$B$24,'Paramètre DIVERS'!$A$24,IF(D98='Paramètre DIVERS'!$B$25,'Paramètre DIVERS'!$A$25,IF(D98='Paramètre DIVERS'!$B$26,'Paramètre DIVERS'!$A$26,IF(D98='Paramètre DIVERS'!$B$27,'Paramètre DIVERS'!$A$27,IF(D98='Paramètre DIVERS'!$B$28,'Paramètre DIVERS'!$A$28,IF(D98='Paramètre DIVERS'!$B$29,'Paramètre DIVERS'!$A$29,IF(D98='Paramètre DIVERS'!$B$30,'Paramètre DIVERS'!$A$30,"")))))))&amp;IF(D98='Paramètre DIVERS'!$B$32,'Paramètre DIVERS'!$A$32,IF(D98='Paramètre DIVERS'!$B$36,'Paramètre DIVERS'!$A$36,IF(D98='Paramètre DIVERS'!$B$37,'Paramètre DIVERS'!$A$37,IF(D98='Paramètre DIVERS'!$B$38,'Paramètre DIVERS'!$A$38,IF(D98='Paramètre DIVERS'!$B$39,'Paramètre DIVERS'!$A$39,IF(D98='Paramètre DIVERS'!$B$43,'Paramètre DIVERS'!$A$43,IF(D98='Paramètre DIVERS'!$B$44,'Paramètre DIVERS'!$A$44,"")))))))&amp;IF(D98='Paramètre DIVERS'!$B$45,'Paramètre DIVERS'!$A$45,IF(D98='Paramètre DIVERS'!$B$46,'Paramètre DIVERS'!$A$46,IF(D98='Paramètre DIVERS'!$B$47,'Paramètre DIVERS'!$A$47,IF(D98='Paramètre DIVERS'!$B$23,'Paramètre DIVERS'!$A$23,""))))</f>
        <v>ZCP</v>
      </c>
      <c r="H98" s="98">
        <f t="shared" si="35"/>
        <v>5</v>
      </c>
      <c r="I98" s="30" t="str">
        <f t="shared" si="44"/>
        <v>C</v>
      </c>
      <c r="J98" s="30" t="str">
        <f t="shared" si="44"/>
        <v>C</v>
      </c>
      <c r="K98" s="30" t="str">
        <f t="shared" si="44"/>
        <v/>
      </c>
      <c r="L98" s="30" t="str">
        <f t="shared" si="44"/>
        <v/>
      </c>
      <c r="M98" s="30" t="str">
        <f t="shared" si="44"/>
        <v/>
      </c>
      <c r="N98" s="30" t="str">
        <f t="shared" si="44"/>
        <v/>
      </c>
      <c r="O98" s="30" t="str">
        <f t="shared" si="44"/>
        <v/>
      </c>
      <c r="P98" s="30" t="str">
        <f t="shared" si="44"/>
        <v>C</v>
      </c>
      <c r="Q98" s="30" t="str">
        <f t="shared" si="44"/>
        <v>C</v>
      </c>
      <c r="R98" s="30" t="str">
        <f t="shared" si="44"/>
        <v/>
      </c>
      <c r="S98" s="30" t="str">
        <f t="shared" si="45"/>
        <v/>
      </c>
      <c r="T98" s="30" t="str">
        <f t="shared" si="45"/>
        <v/>
      </c>
      <c r="U98" s="30" t="str">
        <f t="shared" si="45"/>
        <v/>
      </c>
      <c r="V98" s="30" t="str">
        <f t="shared" si="45"/>
        <v/>
      </c>
      <c r="W98" s="30" t="str">
        <f t="shared" si="45"/>
        <v>C</v>
      </c>
      <c r="X98" s="30" t="str">
        <f t="shared" si="45"/>
        <v>C</v>
      </c>
      <c r="Y98" s="30" t="str">
        <f t="shared" si="45"/>
        <v/>
      </c>
      <c r="Z98" s="30" t="str">
        <f t="shared" si="45"/>
        <v/>
      </c>
      <c r="AA98" s="30" t="str">
        <f t="shared" si="45"/>
        <v/>
      </c>
      <c r="AB98" s="30" t="str">
        <f t="shared" si="45"/>
        <v/>
      </c>
      <c r="AC98" s="30" t="str">
        <f t="shared" si="46"/>
        <v/>
      </c>
      <c r="AD98" s="30" t="str">
        <f t="shared" si="46"/>
        <v>C</v>
      </c>
      <c r="AE98" s="30" t="str">
        <f t="shared" si="46"/>
        <v>C</v>
      </c>
      <c r="AF98" s="30" t="str">
        <f t="shared" si="46"/>
        <v/>
      </c>
      <c r="AG98" s="30" t="str">
        <f t="shared" si="46"/>
        <v/>
      </c>
      <c r="AH98" s="30" t="str">
        <f t="shared" si="46"/>
        <v/>
      </c>
      <c r="AI98" s="30" t="str">
        <f t="shared" si="46"/>
        <v/>
      </c>
      <c r="AJ98" s="30" t="str">
        <f t="shared" si="46"/>
        <v/>
      </c>
      <c r="AK98" s="30" t="str">
        <f t="shared" si="46"/>
        <v>C</v>
      </c>
      <c r="AL98" s="30" t="str">
        <f t="shared" si="46"/>
        <v>C</v>
      </c>
      <c r="AM98" s="30" t="str">
        <f t="shared" si="47"/>
        <v/>
      </c>
      <c r="AN98" s="30" t="str">
        <f t="shared" si="47"/>
        <v/>
      </c>
      <c r="AO98" s="30" t="str">
        <f t="shared" si="47"/>
        <v/>
      </c>
      <c r="AP98" s="30" t="str">
        <f t="shared" si="47"/>
        <v/>
      </c>
      <c r="AQ98" s="30" t="str">
        <f t="shared" si="47"/>
        <v/>
      </c>
      <c r="AR98" s="30" t="str">
        <f t="shared" si="47"/>
        <v>C</v>
      </c>
      <c r="AS98" s="30" t="str">
        <f t="shared" si="47"/>
        <v>C</v>
      </c>
      <c r="AT98" s="30" t="str">
        <f t="shared" si="47"/>
        <v/>
      </c>
      <c r="AU98" s="30" t="str">
        <f t="shared" si="47"/>
        <v/>
      </c>
      <c r="AV98" s="30" t="str">
        <f t="shared" si="47"/>
        <v/>
      </c>
      <c r="AW98" s="30" t="str">
        <f t="shared" si="47"/>
        <v/>
      </c>
    </row>
    <row r="99" spans="1:49">
      <c r="A99" s="25" t="str">
        <f t="shared" si="34"/>
        <v>ZCP</v>
      </c>
      <c r="B99" s="31"/>
      <c r="C99" s="81" t="s">
        <v>30</v>
      </c>
      <c r="D99" s="32" t="s">
        <v>37</v>
      </c>
      <c r="E99" s="33">
        <v>42933</v>
      </c>
      <c r="F99" s="34">
        <v>42951</v>
      </c>
      <c r="G99" s="110" t="str">
        <f>IF(D99='Paramètre DIVERS'!$B$16,'Paramètre DIVERS'!$A$16,IF(D99='Paramètre DIVERS'!$B$17,'Paramètre DIVERS'!$A$17,IF(D99='Paramètre DIVERS'!$B$18,'Paramètre DIVERS'!$A$18,IF(D99='Paramètre DIVERS'!$B$19,'Paramètre DIVERS'!$A$19,IF(D99='Paramètre DIVERS'!$B$21,'Paramètre DIVERS'!$A$21,IF(D99='Paramètre DIVERS'!$B$22,'Paramètre DIVERS'!$A$22,""))))))&amp;IF(D99='Paramètre DIVERS'!$B$24,'Paramètre DIVERS'!$A$24,IF(D99='Paramètre DIVERS'!$B$25,'Paramètre DIVERS'!$A$25,IF(D99='Paramètre DIVERS'!$B$26,'Paramètre DIVERS'!$A$26,IF(D99='Paramètre DIVERS'!$B$27,'Paramètre DIVERS'!$A$27,IF(D99='Paramètre DIVERS'!$B$28,'Paramètre DIVERS'!$A$28,IF(D99='Paramètre DIVERS'!$B$29,'Paramètre DIVERS'!$A$29,IF(D99='Paramètre DIVERS'!$B$30,'Paramètre DIVERS'!$A$30,"")))))))&amp;IF(D99='Paramètre DIVERS'!$B$32,'Paramètre DIVERS'!$A$32,IF(D99='Paramètre DIVERS'!$B$36,'Paramètre DIVERS'!$A$36,IF(D99='Paramètre DIVERS'!$B$37,'Paramètre DIVERS'!$A$37,IF(D99='Paramètre DIVERS'!$B$38,'Paramètre DIVERS'!$A$38,IF(D99='Paramètre DIVERS'!$B$39,'Paramètre DIVERS'!$A$39,IF(D99='Paramètre DIVERS'!$B$43,'Paramètre DIVERS'!$A$43,IF(D99='Paramètre DIVERS'!$B$44,'Paramètre DIVERS'!$A$44,"")))))))&amp;IF(D99='Paramètre DIVERS'!$B$45,'Paramètre DIVERS'!$A$45,IF(D99='Paramètre DIVERS'!$B$46,'Paramètre DIVERS'!$A$46,IF(D99='Paramètre DIVERS'!$B$47,'Paramètre DIVERS'!$A$47,IF(D99='Paramètre DIVERS'!$B$23,'Paramètre DIVERS'!$A$23,""))))</f>
        <v>ZCP</v>
      </c>
      <c r="H99" s="98">
        <f t="shared" si="35"/>
        <v>15</v>
      </c>
      <c r="I99" s="30" t="str">
        <f t="shared" si="44"/>
        <v>C</v>
      </c>
      <c r="J99" s="30" t="str">
        <f t="shared" si="44"/>
        <v>C</v>
      </c>
      <c r="K99" s="30" t="str">
        <f t="shared" si="44"/>
        <v/>
      </c>
      <c r="L99" s="30" t="str">
        <f t="shared" si="44"/>
        <v/>
      </c>
      <c r="M99" s="30" t="str">
        <f t="shared" si="44"/>
        <v/>
      </c>
      <c r="N99" s="30" t="str">
        <f t="shared" si="44"/>
        <v/>
      </c>
      <c r="O99" s="30" t="str">
        <f t="shared" si="44"/>
        <v/>
      </c>
      <c r="P99" s="30" t="str">
        <f t="shared" si="44"/>
        <v>C</v>
      </c>
      <c r="Q99" s="30" t="str">
        <f t="shared" si="44"/>
        <v>C</v>
      </c>
      <c r="R99" s="30" t="str">
        <f t="shared" si="44"/>
        <v/>
      </c>
      <c r="S99" s="30" t="str">
        <f t="shared" si="45"/>
        <v/>
      </c>
      <c r="T99" s="30" t="str">
        <f t="shared" si="45"/>
        <v/>
      </c>
      <c r="U99" s="30" t="str">
        <f t="shared" si="45"/>
        <v/>
      </c>
      <c r="V99" s="30" t="str">
        <f t="shared" si="45"/>
        <v/>
      </c>
      <c r="W99" s="30" t="str">
        <f t="shared" si="45"/>
        <v>C</v>
      </c>
      <c r="X99" s="30" t="str">
        <f t="shared" si="45"/>
        <v>C</v>
      </c>
      <c r="Y99" s="30" t="str">
        <f t="shared" si="45"/>
        <v/>
      </c>
      <c r="Z99" s="30" t="str">
        <f t="shared" si="45"/>
        <v/>
      </c>
      <c r="AA99" s="30" t="str">
        <f t="shared" si="45"/>
        <v/>
      </c>
      <c r="AB99" s="30" t="str">
        <f t="shared" si="45"/>
        <v/>
      </c>
      <c r="AC99" s="30" t="str">
        <f t="shared" si="46"/>
        <v/>
      </c>
      <c r="AD99" s="30" t="str">
        <f t="shared" si="46"/>
        <v>C</v>
      </c>
      <c r="AE99" s="30" t="str">
        <f t="shared" si="46"/>
        <v>C</v>
      </c>
      <c r="AF99" s="30" t="str">
        <f t="shared" si="46"/>
        <v/>
      </c>
      <c r="AG99" s="30" t="str">
        <f t="shared" si="46"/>
        <v/>
      </c>
      <c r="AH99" s="30" t="str">
        <f t="shared" si="46"/>
        <v/>
      </c>
      <c r="AI99" s="30" t="str">
        <f t="shared" si="46"/>
        <v/>
      </c>
      <c r="AJ99" s="30" t="str">
        <f t="shared" si="46"/>
        <v/>
      </c>
      <c r="AK99" s="30" t="str">
        <f t="shared" si="46"/>
        <v>C</v>
      </c>
      <c r="AL99" s="30" t="str">
        <f t="shared" si="46"/>
        <v>C</v>
      </c>
      <c r="AM99" s="30" t="str">
        <f t="shared" si="47"/>
        <v/>
      </c>
      <c r="AN99" s="30" t="str">
        <f t="shared" si="47"/>
        <v/>
      </c>
      <c r="AO99" s="30" t="str">
        <f t="shared" si="47"/>
        <v/>
      </c>
      <c r="AP99" s="30" t="str">
        <f t="shared" si="47"/>
        <v/>
      </c>
      <c r="AQ99" s="30" t="str">
        <f t="shared" si="47"/>
        <v/>
      </c>
      <c r="AR99" s="30" t="str">
        <f t="shared" si="47"/>
        <v>C</v>
      </c>
      <c r="AS99" s="30" t="str">
        <f t="shared" si="47"/>
        <v>C</v>
      </c>
      <c r="AT99" s="30" t="str">
        <f t="shared" si="47"/>
        <v/>
      </c>
      <c r="AU99" s="30" t="str">
        <f t="shared" si="47"/>
        <v/>
      </c>
      <c r="AV99" s="30" t="str">
        <f t="shared" si="47"/>
        <v/>
      </c>
      <c r="AW99" s="30" t="str">
        <f t="shared" si="47"/>
        <v/>
      </c>
    </row>
    <row r="100" spans="1:49">
      <c r="A100" s="25" t="str">
        <f t="shared" si="34"/>
        <v>ZCP</v>
      </c>
      <c r="B100" s="31"/>
      <c r="C100" s="81" t="s">
        <v>30</v>
      </c>
      <c r="D100" s="32" t="s">
        <v>37</v>
      </c>
      <c r="E100" s="33">
        <v>43095</v>
      </c>
      <c r="F100" s="34">
        <v>43098</v>
      </c>
      <c r="G100" s="110" t="str">
        <f>IF(D100='Paramètre DIVERS'!$B$16,'Paramètre DIVERS'!$A$16,IF(D100='Paramètre DIVERS'!$B$17,'Paramètre DIVERS'!$A$17,IF(D100='Paramètre DIVERS'!$B$18,'Paramètre DIVERS'!$A$18,IF(D100='Paramètre DIVERS'!$B$19,'Paramètre DIVERS'!$A$19,IF(D100='Paramètre DIVERS'!$B$21,'Paramètre DIVERS'!$A$21,IF(D100='Paramètre DIVERS'!$B$22,'Paramètre DIVERS'!$A$22,""))))))&amp;IF(D100='Paramètre DIVERS'!$B$24,'Paramètre DIVERS'!$A$24,IF(D100='Paramètre DIVERS'!$B$25,'Paramètre DIVERS'!$A$25,IF(D100='Paramètre DIVERS'!$B$26,'Paramètre DIVERS'!$A$26,IF(D100='Paramètre DIVERS'!$B$27,'Paramètre DIVERS'!$A$27,IF(D100='Paramètre DIVERS'!$B$28,'Paramètre DIVERS'!$A$28,IF(D100='Paramètre DIVERS'!$B$29,'Paramètre DIVERS'!$A$29,IF(D100='Paramètre DIVERS'!$B$30,'Paramètre DIVERS'!$A$30,"")))))))&amp;IF(D100='Paramètre DIVERS'!$B$32,'Paramètre DIVERS'!$A$32,IF(D100='Paramètre DIVERS'!$B$36,'Paramètre DIVERS'!$A$36,IF(D100='Paramètre DIVERS'!$B$37,'Paramètre DIVERS'!$A$37,IF(D100='Paramètre DIVERS'!$B$38,'Paramètre DIVERS'!$A$38,IF(D100='Paramètre DIVERS'!$B$39,'Paramètre DIVERS'!$A$39,IF(D100='Paramètre DIVERS'!$B$43,'Paramètre DIVERS'!$A$43,IF(D100='Paramètre DIVERS'!$B$44,'Paramètre DIVERS'!$A$44,"")))))))&amp;IF(D100='Paramètre DIVERS'!$B$45,'Paramètre DIVERS'!$A$45,IF(D100='Paramètre DIVERS'!$B$46,'Paramètre DIVERS'!$A$46,IF(D100='Paramètre DIVERS'!$B$47,'Paramètre DIVERS'!$A$47,IF(D100='Paramètre DIVERS'!$B$23,'Paramètre DIVERS'!$A$23,""))))</f>
        <v>ZCP</v>
      </c>
      <c r="H100" s="98">
        <f t="shared" si="35"/>
        <v>4</v>
      </c>
      <c r="I100" s="30" t="str">
        <f t="shared" si="44"/>
        <v>C</v>
      </c>
      <c r="J100" s="30" t="str">
        <f t="shared" si="44"/>
        <v>C</v>
      </c>
      <c r="K100" s="30" t="str">
        <f t="shared" si="44"/>
        <v/>
      </c>
      <c r="L100" s="30" t="str">
        <f t="shared" si="44"/>
        <v/>
      </c>
      <c r="M100" s="30" t="str">
        <f t="shared" si="44"/>
        <v/>
      </c>
      <c r="N100" s="30" t="str">
        <f t="shared" si="44"/>
        <v/>
      </c>
      <c r="O100" s="30" t="str">
        <f t="shared" si="44"/>
        <v/>
      </c>
      <c r="P100" s="30" t="str">
        <f t="shared" si="44"/>
        <v>C</v>
      </c>
      <c r="Q100" s="30" t="str">
        <f t="shared" si="44"/>
        <v>C</v>
      </c>
      <c r="R100" s="30" t="str">
        <f t="shared" si="44"/>
        <v/>
      </c>
      <c r="S100" s="30" t="str">
        <f t="shared" si="45"/>
        <v/>
      </c>
      <c r="T100" s="30" t="str">
        <f t="shared" si="45"/>
        <v/>
      </c>
      <c r="U100" s="30" t="str">
        <f t="shared" si="45"/>
        <v/>
      </c>
      <c r="V100" s="30" t="str">
        <f t="shared" si="45"/>
        <v/>
      </c>
      <c r="W100" s="30" t="str">
        <f t="shared" si="45"/>
        <v>C</v>
      </c>
      <c r="X100" s="30" t="str">
        <f t="shared" si="45"/>
        <v>C</v>
      </c>
      <c r="Y100" s="30" t="str">
        <f t="shared" si="45"/>
        <v/>
      </c>
      <c r="Z100" s="30" t="str">
        <f t="shared" si="45"/>
        <v/>
      </c>
      <c r="AA100" s="30" t="str">
        <f t="shared" si="45"/>
        <v/>
      </c>
      <c r="AB100" s="30" t="str">
        <f t="shared" si="45"/>
        <v/>
      </c>
      <c r="AC100" s="30" t="str">
        <f t="shared" si="46"/>
        <v/>
      </c>
      <c r="AD100" s="30" t="str">
        <f t="shared" si="46"/>
        <v>C</v>
      </c>
      <c r="AE100" s="30" t="str">
        <f t="shared" si="46"/>
        <v>C</v>
      </c>
      <c r="AF100" s="30" t="str">
        <f t="shared" si="46"/>
        <v/>
      </c>
      <c r="AG100" s="30" t="str">
        <f t="shared" si="46"/>
        <v/>
      </c>
      <c r="AH100" s="30" t="str">
        <f t="shared" si="46"/>
        <v/>
      </c>
      <c r="AI100" s="30" t="str">
        <f t="shared" si="46"/>
        <v/>
      </c>
      <c r="AJ100" s="30" t="str">
        <f t="shared" si="46"/>
        <v/>
      </c>
      <c r="AK100" s="30" t="str">
        <f t="shared" si="46"/>
        <v>C</v>
      </c>
      <c r="AL100" s="30" t="str">
        <f t="shared" si="46"/>
        <v>C</v>
      </c>
      <c r="AM100" s="30" t="str">
        <f t="shared" si="47"/>
        <v/>
      </c>
      <c r="AN100" s="30" t="str">
        <f t="shared" si="47"/>
        <v/>
      </c>
      <c r="AO100" s="30" t="str">
        <f t="shared" si="47"/>
        <v/>
      </c>
      <c r="AP100" s="30" t="str">
        <f t="shared" si="47"/>
        <v/>
      </c>
      <c r="AQ100" s="30" t="str">
        <f t="shared" si="47"/>
        <v/>
      </c>
      <c r="AR100" s="30" t="str">
        <f t="shared" si="47"/>
        <v>C</v>
      </c>
      <c r="AS100" s="30" t="str">
        <f t="shared" si="47"/>
        <v>C</v>
      </c>
      <c r="AT100" s="30" t="str">
        <f t="shared" si="47"/>
        <v/>
      </c>
      <c r="AU100" s="30" t="str">
        <f t="shared" si="47"/>
        <v/>
      </c>
      <c r="AV100" s="30" t="str">
        <f t="shared" si="47"/>
        <v/>
      </c>
      <c r="AW100" s="30" t="str">
        <f t="shared" si="47"/>
        <v/>
      </c>
    </row>
    <row r="101" spans="1:49">
      <c r="A101" s="25" t="str">
        <f t="shared" si="34"/>
        <v>ZCP</v>
      </c>
      <c r="B101" s="31"/>
      <c r="C101" s="81" t="s">
        <v>30</v>
      </c>
      <c r="D101" s="32" t="s">
        <v>37</v>
      </c>
      <c r="E101" s="33">
        <v>43136</v>
      </c>
      <c r="F101" s="34">
        <v>43140</v>
      </c>
      <c r="G101" s="110" t="str">
        <f>IF(D101='Paramètre DIVERS'!$B$16,'Paramètre DIVERS'!$A$16,IF(D101='Paramètre DIVERS'!$B$17,'Paramètre DIVERS'!$A$17,IF(D101='Paramètre DIVERS'!$B$18,'Paramètre DIVERS'!$A$18,IF(D101='Paramètre DIVERS'!$B$19,'Paramètre DIVERS'!$A$19,IF(D101='Paramètre DIVERS'!$B$21,'Paramètre DIVERS'!$A$21,IF(D101='Paramètre DIVERS'!$B$22,'Paramètre DIVERS'!$A$22,""))))))&amp;IF(D101='Paramètre DIVERS'!$B$24,'Paramètre DIVERS'!$A$24,IF(D101='Paramètre DIVERS'!$B$25,'Paramètre DIVERS'!$A$25,IF(D101='Paramètre DIVERS'!$B$26,'Paramètre DIVERS'!$A$26,IF(D101='Paramètre DIVERS'!$B$27,'Paramètre DIVERS'!$A$27,IF(D101='Paramètre DIVERS'!$B$28,'Paramètre DIVERS'!$A$28,IF(D101='Paramètre DIVERS'!$B$29,'Paramètre DIVERS'!$A$29,IF(D101='Paramètre DIVERS'!$B$30,'Paramètre DIVERS'!$A$30,"")))))))&amp;IF(D101='Paramètre DIVERS'!$B$32,'Paramètre DIVERS'!$A$32,IF(D101='Paramètre DIVERS'!$B$36,'Paramètre DIVERS'!$A$36,IF(D101='Paramètre DIVERS'!$B$37,'Paramètre DIVERS'!$A$37,IF(D101='Paramètre DIVERS'!$B$38,'Paramètre DIVERS'!$A$38,IF(D101='Paramètre DIVERS'!$B$39,'Paramètre DIVERS'!$A$39,IF(D101='Paramètre DIVERS'!$B$43,'Paramètre DIVERS'!$A$43,IF(D101='Paramètre DIVERS'!$B$44,'Paramètre DIVERS'!$A$44,"")))))))&amp;IF(D101='Paramètre DIVERS'!$B$45,'Paramètre DIVERS'!$A$45,IF(D101='Paramètre DIVERS'!$B$46,'Paramètre DIVERS'!$A$46,IF(D101='Paramètre DIVERS'!$B$47,'Paramètre DIVERS'!$A$47,IF(D101='Paramètre DIVERS'!$B$23,'Paramètre DIVERS'!$A$23,""))))</f>
        <v>ZCP</v>
      </c>
      <c r="H101" s="98">
        <f t="shared" si="35"/>
        <v>5</v>
      </c>
      <c r="I101" s="30" t="str">
        <f t="shared" si="44"/>
        <v>C</v>
      </c>
      <c r="J101" s="30" t="str">
        <f t="shared" si="44"/>
        <v>C</v>
      </c>
      <c r="K101" s="30" t="str">
        <f t="shared" si="44"/>
        <v/>
      </c>
      <c r="L101" s="30" t="str">
        <f t="shared" si="44"/>
        <v/>
      </c>
      <c r="M101" s="30" t="str">
        <f t="shared" si="44"/>
        <v/>
      </c>
      <c r="N101" s="30" t="str">
        <f t="shared" si="44"/>
        <v/>
      </c>
      <c r="O101" s="30" t="str">
        <f t="shared" si="44"/>
        <v/>
      </c>
      <c r="P101" s="30" t="str">
        <f t="shared" si="44"/>
        <v>C</v>
      </c>
      <c r="Q101" s="30" t="str">
        <f t="shared" si="44"/>
        <v>C</v>
      </c>
      <c r="R101" s="30" t="str">
        <f t="shared" si="44"/>
        <v>ZCP</v>
      </c>
      <c r="S101" s="30" t="str">
        <f t="shared" si="45"/>
        <v>ZCP</v>
      </c>
      <c r="T101" s="30" t="str">
        <f t="shared" si="45"/>
        <v>ZCP</v>
      </c>
      <c r="U101" s="30" t="str">
        <f t="shared" si="45"/>
        <v>ZCP</v>
      </c>
      <c r="V101" s="30" t="str">
        <f t="shared" si="45"/>
        <v>ZCP</v>
      </c>
      <c r="W101" s="30" t="str">
        <f t="shared" si="45"/>
        <v>C</v>
      </c>
      <c r="X101" s="30" t="str">
        <f t="shared" si="45"/>
        <v>C</v>
      </c>
      <c r="Y101" s="30" t="str">
        <f t="shared" si="45"/>
        <v/>
      </c>
      <c r="Z101" s="30" t="str">
        <f t="shared" si="45"/>
        <v/>
      </c>
      <c r="AA101" s="30" t="str">
        <f t="shared" si="45"/>
        <v/>
      </c>
      <c r="AB101" s="30" t="str">
        <f t="shared" si="45"/>
        <v/>
      </c>
      <c r="AC101" s="30" t="str">
        <f t="shared" si="46"/>
        <v/>
      </c>
      <c r="AD101" s="30" t="str">
        <f t="shared" si="46"/>
        <v>C</v>
      </c>
      <c r="AE101" s="30" t="str">
        <f t="shared" si="46"/>
        <v>C</v>
      </c>
      <c r="AF101" s="30" t="str">
        <f t="shared" si="46"/>
        <v/>
      </c>
      <c r="AG101" s="30" t="str">
        <f t="shared" si="46"/>
        <v/>
      </c>
      <c r="AH101" s="30" t="str">
        <f t="shared" si="46"/>
        <v/>
      </c>
      <c r="AI101" s="30" t="str">
        <f t="shared" si="46"/>
        <v/>
      </c>
      <c r="AJ101" s="30" t="str">
        <f t="shared" si="46"/>
        <v/>
      </c>
      <c r="AK101" s="30" t="str">
        <f t="shared" si="46"/>
        <v>C</v>
      </c>
      <c r="AL101" s="30" t="str">
        <f t="shared" si="46"/>
        <v>C</v>
      </c>
      <c r="AM101" s="30" t="str">
        <f t="shared" si="47"/>
        <v/>
      </c>
      <c r="AN101" s="30" t="str">
        <f t="shared" si="47"/>
        <v/>
      </c>
      <c r="AO101" s="30" t="str">
        <f t="shared" si="47"/>
        <v/>
      </c>
      <c r="AP101" s="30" t="str">
        <f t="shared" si="47"/>
        <v/>
      </c>
      <c r="AQ101" s="30" t="str">
        <f t="shared" si="47"/>
        <v/>
      </c>
      <c r="AR101" s="30" t="str">
        <f t="shared" si="47"/>
        <v>C</v>
      </c>
      <c r="AS101" s="30" t="str">
        <f t="shared" si="47"/>
        <v>C</v>
      </c>
      <c r="AT101" s="30" t="str">
        <f t="shared" si="47"/>
        <v/>
      </c>
      <c r="AU101" s="30" t="str">
        <f t="shared" si="47"/>
        <v/>
      </c>
      <c r="AV101" s="30" t="str">
        <f t="shared" si="47"/>
        <v/>
      </c>
      <c r="AW101" s="30" t="str">
        <f t="shared" si="47"/>
        <v/>
      </c>
    </row>
    <row r="102" spans="1:49">
      <c r="A102" s="25" t="str">
        <f t="shared" si="34"/>
        <v>ZCP</v>
      </c>
      <c r="B102" s="31"/>
      <c r="C102" s="81" t="s">
        <v>30</v>
      </c>
      <c r="D102" s="32" t="s">
        <v>37</v>
      </c>
      <c r="E102" s="33">
        <v>43095</v>
      </c>
      <c r="F102" s="34">
        <v>43098</v>
      </c>
      <c r="G102" s="110" t="str">
        <f>IF(D102='Paramètre DIVERS'!$B$16,'Paramètre DIVERS'!$A$16,IF(D102='Paramètre DIVERS'!$B$17,'Paramètre DIVERS'!$A$17,IF(D102='Paramètre DIVERS'!$B$18,'Paramètre DIVERS'!$A$18,IF(D102='Paramètre DIVERS'!$B$19,'Paramètre DIVERS'!$A$19,IF(D102='Paramètre DIVERS'!$B$21,'Paramètre DIVERS'!$A$21,IF(D102='Paramètre DIVERS'!$B$22,'Paramètre DIVERS'!$A$22,""))))))&amp;IF(D102='Paramètre DIVERS'!$B$24,'Paramètre DIVERS'!$A$24,IF(D102='Paramètre DIVERS'!$B$25,'Paramètre DIVERS'!$A$25,IF(D102='Paramètre DIVERS'!$B$26,'Paramètre DIVERS'!$A$26,IF(D102='Paramètre DIVERS'!$B$27,'Paramètre DIVERS'!$A$27,IF(D102='Paramètre DIVERS'!$B$28,'Paramètre DIVERS'!$A$28,IF(D102='Paramètre DIVERS'!$B$29,'Paramètre DIVERS'!$A$29,IF(D102='Paramètre DIVERS'!$B$30,'Paramètre DIVERS'!$A$30,"")))))))&amp;IF(D102='Paramètre DIVERS'!$B$32,'Paramètre DIVERS'!$A$32,IF(D102='Paramètre DIVERS'!$B$36,'Paramètre DIVERS'!$A$36,IF(D102='Paramètre DIVERS'!$B$37,'Paramètre DIVERS'!$A$37,IF(D102='Paramètre DIVERS'!$B$38,'Paramètre DIVERS'!$A$38,IF(D102='Paramètre DIVERS'!$B$39,'Paramètre DIVERS'!$A$39,IF(D102='Paramètre DIVERS'!$B$43,'Paramètre DIVERS'!$A$43,IF(D102='Paramètre DIVERS'!$B$44,'Paramètre DIVERS'!$A$44,"")))))))&amp;IF(D102='Paramètre DIVERS'!$B$45,'Paramètre DIVERS'!$A$45,IF(D102='Paramètre DIVERS'!$B$46,'Paramètre DIVERS'!$A$46,IF(D102='Paramètre DIVERS'!$B$47,'Paramètre DIVERS'!$A$47,IF(D102='Paramètre DIVERS'!$B$23,'Paramètre DIVERS'!$A$23,""))))</f>
        <v>ZCP</v>
      </c>
      <c r="H102" s="98">
        <f t="shared" si="35"/>
        <v>4</v>
      </c>
      <c r="I102" s="30" t="str">
        <f t="shared" si="44"/>
        <v>C</v>
      </c>
      <c r="J102" s="30" t="str">
        <f t="shared" si="44"/>
        <v>C</v>
      </c>
      <c r="K102" s="30" t="str">
        <f t="shared" si="44"/>
        <v/>
      </c>
      <c r="L102" s="30" t="str">
        <f t="shared" si="44"/>
        <v/>
      </c>
      <c r="M102" s="30" t="str">
        <f t="shared" si="44"/>
        <v/>
      </c>
      <c r="N102" s="30" t="str">
        <f t="shared" si="44"/>
        <v/>
      </c>
      <c r="O102" s="30" t="str">
        <f t="shared" si="44"/>
        <v/>
      </c>
      <c r="P102" s="30" t="str">
        <f t="shared" si="44"/>
        <v>C</v>
      </c>
      <c r="Q102" s="30" t="str">
        <f t="shared" si="44"/>
        <v>C</v>
      </c>
      <c r="R102" s="30" t="str">
        <f t="shared" si="44"/>
        <v/>
      </c>
      <c r="S102" s="30" t="str">
        <f t="shared" si="45"/>
        <v/>
      </c>
      <c r="T102" s="30" t="str">
        <f t="shared" si="45"/>
        <v/>
      </c>
      <c r="U102" s="30" t="str">
        <f t="shared" si="45"/>
        <v/>
      </c>
      <c r="V102" s="30" t="str">
        <f t="shared" si="45"/>
        <v/>
      </c>
      <c r="W102" s="30" t="str">
        <f t="shared" si="45"/>
        <v>C</v>
      </c>
      <c r="X102" s="30" t="str">
        <f t="shared" si="45"/>
        <v>C</v>
      </c>
      <c r="Y102" s="30" t="str">
        <f t="shared" si="45"/>
        <v/>
      </c>
      <c r="Z102" s="30" t="str">
        <f t="shared" si="45"/>
        <v/>
      </c>
      <c r="AA102" s="30" t="str">
        <f t="shared" si="45"/>
        <v/>
      </c>
      <c r="AB102" s="30" t="str">
        <f t="shared" si="45"/>
        <v/>
      </c>
      <c r="AC102" s="30" t="str">
        <f t="shared" si="46"/>
        <v/>
      </c>
      <c r="AD102" s="30" t="str">
        <f t="shared" si="46"/>
        <v>C</v>
      </c>
      <c r="AE102" s="30" t="str">
        <f t="shared" si="46"/>
        <v>C</v>
      </c>
      <c r="AF102" s="30" t="str">
        <f t="shared" si="46"/>
        <v/>
      </c>
      <c r="AG102" s="30" t="str">
        <f t="shared" si="46"/>
        <v/>
      </c>
      <c r="AH102" s="30" t="str">
        <f t="shared" si="46"/>
        <v/>
      </c>
      <c r="AI102" s="30" t="str">
        <f t="shared" si="46"/>
        <v/>
      </c>
      <c r="AJ102" s="30" t="str">
        <f t="shared" si="46"/>
        <v/>
      </c>
      <c r="AK102" s="30" t="str">
        <f t="shared" si="46"/>
        <v>C</v>
      </c>
      <c r="AL102" s="30" t="str">
        <f t="shared" si="46"/>
        <v>C</v>
      </c>
      <c r="AM102" s="30" t="str">
        <f t="shared" si="47"/>
        <v/>
      </c>
      <c r="AN102" s="30" t="str">
        <f t="shared" si="47"/>
        <v/>
      </c>
      <c r="AO102" s="30" t="str">
        <f t="shared" si="47"/>
        <v/>
      </c>
      <c r="AP102" s="30" t="str">
        <f t="shared" si="47"/>
        <v/>
      </c>
      <c r="AQ102" s="30" t="str">
        <f t="shared" si="47"/>
        <v/>
      </c>
      <c r="AR102" s="30" t="str">
        <f t="shared" si="47"/>
        <v>C</v>
      </c>
      <c r="AS102" s="30" t="str">
        <f t="shared" si="47"/>
        <v>C</v>
      </c>
      <c r="AT102" s="30" t="str">
        <f t="shared" si="47"/>
        <v/>
      </c>
      <c r="AU102" s="30" t="str">
        <f t="shared" si="47"/>
        <v/>
      </c>
      <c r="AV102" s="30" t="str">
        <f t="shared" si="47"/>
        <v/>
      </c>
      <c r="AW102" s="30" t="str">
        <f t="shared" si="47"/>
        <v/>
      </c>
    </row>
    <row r="103" spans="1:49">
      <c r="A103" s="25" t="str">
        <f t="shared" ref="A103:A134" si="48">+B103&amp;G103</f>
        <v>ZCP</v>
      </c>
      <c r="B103" s="31"/>
      <c r="C103" s="81" t="s">
        <v>30</v>
      </c>
      <c r="D103" s="32" t="s">
        <v>37</v>
      </c>
      <c r="E103" s="33">
        <v>42954</v>
      </c>
      <c r="F103" s="34">
        <v>42972</v>
      </c>
      <c r="G103" s="110" t="str">
        <f>IF(D103='Paramètre DIVERS'!$B$16,'Paramètre DIVERS'!$A$16,IF(D103='Paramètre DIVERS'!$B$17,'Paramètre DIVERS'!$A$17,IF(D103='Paramètre DIVERS'!$B$18,'Paramètre DIVERS'!$A$18,IF(D103='Paramètre DIVERS'!$B$19,'Paramètre DIVERS'!$A$19,IF(D103='Paramètre DIVERS'!$B$21,'Paramètre DIVERS'!$A$21,IF(D103='Paramètre DIVERS'!$B$22,'Paramètre DIVERS'!$A$22,""))))))&amp;IF(D103='Paramètre DIVERS'!$B$24,'Paramètre DIVERS'!$A$24,IF(D103='Paramètre DIVERS'!$B$25,'Paramètre DIVERS'!$A$25,IF(D103='Paramètre DIVERS'!$B$26,'Paramètre DIVERS'!$A$26,IF(D103='Paramètre DIVERS'!$B$27,'Paramètre DIVERS'!$A$27,IF(D103='Paramètre DIVERS'!$B$28,'Paramètre DIVERS'!$A$28,IF(D103='Paramètre DIVERS'!$B$29,'Paramètre DIVERS'!$A$29,IF(D103='Paramètre DIVERS'!$B$30,'Paramètre DIVERS'!$A$30,"")))))))&amp;IF(D103='Paramètre DIVERS'!$B$32,'Paramètre DIVERS'!$A$32,IF(D103='Paramètre DIVERS'!$B$36,'Paramètre DIVERS'!$A$36,IF(D103='Paramètre DIVERS'!$B$37,'Paramètre DIVERS'!$A$37,IF(D103='Paramètre DIVERS'!$B$38,'Paramètre DIVERS'!$A$38,IF(D103='Paramètre DIVERS'!$B$39,'Paramètre DIVERS'!$A$39,IF(D103='Paramètre DIVERS'!$B$43,'Paramètre DIVERS'!$A$43,IF(D103='Paramètre DIVERS'!$B$44,'Paramètre DIVERS'!$A$44,"")))))))&amp;IF(D103='Paramètre DIVERS'!$B$45,'Paramètre DIVERS'!$A$45,IF(D103='Paramètre DIVERS'!$B$46,'Paramètre DIVERS'!$A$46,IF(D103='Paramètre DIVERS'!$B$47,'Paramètre DIVERS'!$A$47,IF(D103='Paramètre DIVERS'!$B$23,'Paramètre DIVERS'!$A$23,""))))</f>
        <v>ZCP</v>
      </c>
      <c r="H103" s="98">
        <f t="shared" ref="H103:H134" si="49">IF(D103="demi-jour",NETWORKDAYS(E103,F103,jfdate)-0.5,NETWORKDAYS(E103,F103,jfdate))</f>
        <v>14</v>
      </c>
      <c r="I103" s="30" t="str">
        <f t="shared" si="44"/>
        <v>C</v>
      </c>
      <c r="J103" s="30" t="str">
        <f t="shared" si="44"/>
        <v>C</v>
      </c>
      <c r="K103" s="30" t="str">
        <f t="shared" si="44"/>
        <v/>
      </c>
      <c r="L103" s="30" t="str">
        <f t="shared" si="44"/>
        <v/>
      </c>
      <c r="M103" s="30" t="str">
        <f t="shared" si="44"/>
        <v/>
      </c>
      <c r="N103" s="30" t="str">
        <f t="shared" si="44"/>
        <v/>
      </c>
      <c r="O103" s="30" t="str">
        <f t="shared" si="44"/>
        <v/>
      </c>
      <c r="P103" s="30" t="str">
        <f t="shared" si="44"/>
        <v>C</v>
      </c>
      <c r="Q103" s="30" t="str">
        <f t="shared" si="44"/>
        <v>C</v>
      </c>
      <c r="R103" s="30" t="str">
        <f t="shared" si="44"/>
        <v/>
      </c>
      <c r="S103" s="30" t="str">
        <f t="shared" si="45"/>
        <v/>
      </c>
      <c r="T103" s="30" t="str">
        <f t="shared" si="45"/>
        <v/>
      </c>
      <c r="U103" s="30" t="str">
        <f t="shared" si="45"/>
        <v/>
      </c>
      <c r="V103" s="30" t="str">
        <f t="shared" si="45"/>
        <v/>
      </c>
      <c r="W103" s="30" t="str">
        <f t="shared" si="45"/>
        <v>C</v>
      </c>
      <c r="X103" s="30" t="str">
        <f t="shared" si="45"/>
        <v>C</v>
      </c>
      <c r="Y103" s="30" t="str">
        <f t="shared" si="45"/>
        <v/>
      </c>
      <c r="Z103" s="30" t="str">
        <f t="shared" si="45"/>
        <v/>
      </c>
      <c r="AA103" s="30" t="str">
        <f t="shared" si="45"/>
        <v/>
      </c>
      <c r="AB103" s="30" t="str">
        <f t="shared" si="45"/>
        <v/>
      </c>
      <c r="AC103" s="30" t="str">
        <f t="shared" si="46"/>
        <v/>
      </c>
      <c r="AD103" s="30" t="str">
        <f t="shared" si="46"/>
        <v>C</v>
      </c>
      <c r="AE103" s="30" t="str">
        <f t="shared" si="46"/>
        <v>C</v>
      </c>
      <c r="AF103" s="30" t="str">
        <f t="shared" si="46"/>
        <v/>
      </c>
      <c r="AG103" s="30" t="str">
        <f t="shared" si="46"/>
        <v/>
      </c>
      <c r="AH103" s="30" t="str">
        <f t="shared" si="46"/>
        <v/>
      </c>
      <c r="AI103" s="30" t="str">
        <f t="shared" si="46"/>
        <v/>
      </c>
      <c r="AJ103" s="30" t="str">
        <f t="shared" si="46"/>
        <v/>
      </c>
      <c r="AK103" s="30" t="str">
        <f t="shared" si="46"/>
        <v>C</v>
      </c>
      <c r="AL103" s="30" t="str">
        <f t="shared" si="46"/>
        <v>C</v>
      </c>
      <c r="AM103" s="30" t="str">
        <f t="shared" si="47"/>
        <v/>
      </c>
      <c r="AN103" s="30" t="str">
        <f t="shared" si="47"/>
        <v/>
      </c>
      <c r="AO103" s="30" t="str">
        <f t="shared" si="47"/>
        <v/>
      </c>
      <c r="AP103" s="30" t="str">
        <f t="shared" si="47"/>
        <v/>
      </c>
      <c r="AQ103" s="30" t="str">
        <f t="shared" si="47"/>
        <v/>
      </c>
      <c r="AR103" s="30" t="str">
        <f t="shared" si="47"/>
        <v>C</v>
      </c>
      <c r="AS103" s="30" t="str">
        <f t="shared" si="47"/>
        <v>C</v>
      </c>
      <c r="AT103" s="30" t="str">
        <f t="shared" si="47"/>
        <v/>
      </c>
      <c r="AU103" s="30" t="str">
        <f t="shared" si="47"/>
        <v/>
      </c>
      <c r="AV103" s="30" t="str">
        <f t="shared" si="47"/>
        <v/>
      </c>
      <c r="AW103" s="30" t="str">
        <f t="shared" si="47"/>
        <v/>
      </c>
    </row>
    <row r="104" spans="1:49">
      <c r="A104" s="25" t="str">
        <f t="shared" si="48"/>
        <v>ZCP</v>
      </c>
      <c r="B104" s="31"/>
      <c r="C104" s="81" t="s">
        <v>30</v>
      </c>
      <c r="D104" s="32" t="s">
        <v>37</v>
      </c>
      <c r="E104" s="33">
        <v>42926</v>
      </c>
      <c r="F104" s="34">
        <v>42944</v>
      </c>
      <c r="G104" s="110" t="str">
        <f>IF(D104='Paramètre DIVERS'!$B$16,'Paramètre DIVERS'!$A$16,IF(D104='Paramètre DIVERS'!$B$17,'Paramètre DIVERS'!$A$17,IF(D104='Paramètre DIVERS'!$B$18,'Paramètre DIVERS'!$A$18,IF(D104='Paramètre DIVERS'!$B$19,'Paramètre DIVERS'!$A$19,IF(D104='Paramètre DIVERS'!$B$21,'Paramètre DIVERS'!$A$21,IF(D104='Paramètre DIVERS'!$B$22,'Paramètre DIVERS'!$A$22,""))))))&amp;IF(D104='Paramètre DIVERS'!$B$24,'Paramètre DIVERS'!$A$24,IF(D104='Paramètre DIVERS'!$B$25,'Paramètre DIVERS'!$A$25,IF(D104='Paramètre DIVERS'!$B$26,'Paramètre DIVERS'!$A$26,IF(D104='Paramètre DIVERS'!$B$27,'Paramètre DIVERS'!$A$27,IF(D104='Paramètre DIVERS'!$B$28,'Paramètre DIVERS'!$A$28,IF(D104='Paramètre DIVERS'!$B$29,'Paramètre DIVERS'!$A$29,IF(D104='Paramètre DIVERS'!$B$30,'Paramètre DIVERS'!$A$30,"")))))))&amp;IF(D104='Paramètre DIVERS'!$B$32,'Paramètre DIVERS'!$A$32,IF(D104='Paramètre DIVERS'!$B$36,'Paramètre DIVERS'!$A$36,IF(D104='Paramètre DIVERS'!$B$37,'Paramètre DIVERS'!$A$37,IF(D104='Paramètre DIVERS'!$B$38,'Paramètre DIVERS'!$A$38,IF(D104='Paramètre DIVERS'!$B$39,'Paramètre DIVERS'!$A$39,IF(D104='Paramètre DIVERS'!$B$43,'Paramètre DIVERS'!$A$43,IF(D104='Paramètre DIVERS'!$B$44,'Paramètre DIVERS'!$A$44,"")))))))&amp;IF(D104='Paramètre DIVERS'!$B$45,'Paramètre DIVERS'!$A$45,IF(D104='Paramètre DIVERS'!$B$46,'Paramètre DIVERS'!$A$46,IF(D104='Paramètre DIVERS'!$B$47,'Paramètre DIVERS'!$A$47,IF(D104='Paramètre DIVERS'!$B$23,'Paramètre DIVERS'!$A$23,""))))</f>
        <v>ZCP</v>
      </c>
      <c r="H104" s="98">
        <f t="shared" si="49"/>
        <v>14</v>
      </c>
      <c r="I104" s="30" t="str">
        <f t="shared" si="44"/>
        <v>C</v>
      </c>
      <c r="J104" s="30" t="str">
        <f t="shared" si="44"/>
        <v>C</v>
      </c>
      <c r="K104" s="30" t="str">
        <f t="shared" si="44"/>
        <v/>
      </c>
      <c r="L104" s="30" t="str">
        <f t="shared" si="44"/>
        <v/>
      </c>
      <c r="M104" s="30" t="str">
        <f t="shared" si="44"/>
        <v/>
      </c>
      <c r="N104" s="30" t="str">
        <f t="shared" si="44"/>
        <v/>
      </c>
      <c r="O104" s="30" t="str">
        <f t="shared" si="44"/>
        <v/>
      </c>
      <c r="P104" s="30" t="str">
        <f t="shared" si="44"/>
        <v>C</v>
      </c>
      <c r="Q104" s="30" t="str">
        <f t="shared" si="44"/>
        <v>C</v>
      </c>
      <c r="R104" s="30" t="str">
        <f t="shared" si="44"/>
        <v/>
      </c>
      <c r="S104" s="30" t="str">
        <f t="shared" si="45"/>
        <v/>
      </c>
      <c r="T104" s="30" t="str">
        <f t="shared" si="45"/>
        <v/>
      </c>
      <c r="U104" s="30" t="str">
        <f t="shared" si="45"/>
        <v/>
      </c>
      <c r="V104" s="30" t="str">
        <f t="shared" si="45"/>
        <v/>
      </c>
      <c r="W104" s="30" t="str">
        <f t="shared" si="45"/>
        <v>C</v>
      </c>
      <c r="X104" s="30" t="str">
        <f t="shared" si="45"/>
        <v>C</v>
      </c>
      <c r="Y104" s="30" t="str">
        <f t="shared" si="45"/>
        <v/>
      </c>
      <c r="Z104" s="30" t="str">
        <f t="shared" si="45"/>
        <v/>
      </c>
      <c r="AA104" s="30" t="str">
        <f t="shared" si="45"/>
        <v/>
      </c>
      <c r="AB104" s="30" t="str">
        <f t="shared" si="45"/>
        <v/>
      </c>
      <c r="AC104" s="30" t="str">
        <f t="shared" si="46"/>
        <v/>
      </c>
      <c r="AD104" s="30" t="str">
        <f t="shared" si="46"/>
        <v>C</v>
      </c>
      <c r="AE104" s="30" t="str">
        <f t="shared" si="46"/>
        <v>C</v>
      </c>
      <c r="AF104" s="30" t="str">
        <f t="shared" si="46"/>
        <v/>
      </c>
      <c r="AG104" s="30" t="str">
        <f t="shared" si="46"/>
        <v/>
      </c>
      <c r="AH104" s="30" t="str">
        <f t="shared" si="46"/>
        <v/>
      </c>
      <c r="AI104" s="30" t="str">
        <f t="shared" si="46"/>
        <v/>
      </c>
      <c r="AJ104" s="30" t="str">
        <f t="shared" si="46"/>
        <v/>
      </c>
      <c r="AK104" s="30" t="str">
        <f t="shared" si="46"/>
        <v>C</v>
      </c>
      <c r="AL104" s="30" t="str">
        <f t="shared" si="46"/>
        <v>C</v>
      </c>
      <c r="AM104" s="30" t="str">
        <f t="shared" si="47"/>
        <v/>
      </c>
      <c r="AN104" s="30" t="str">
        <f t="shared" si="47"/>
        <v/>
      </c>
      <c r="AO104" s="30" t="str">
        <f t="shared" si="47"/>
        <v/>
      </c>
      <c r="AP104" s="30" t="str">
        <f t="shared" si="47"/>
        <v/>
      </c>
      <c r="AQ104" s="30" t="str">
        <f t="shared" si="47"/>
        <v/>
      </c>
      <c r="AR104" s="30" t="str">
        <f t="shared" si="47"/>
        <v>C</v>
      </c>
      <c r="AS104" s="30" t="str">
        <f t="shared" si="47"/>
        <v>C</v>
      </c>
      <c r="AT104" s="30" t="str">
        <f t="shared" si="47"/>
        <v/>
      </c>
      <c r="AU104" s="30" t="str">
        <f t="shared" si="47"/>
        <v/>
      </c>
      <c r="AV104" s="30" t="str">
        <f t="shared" si="47"/>
        <v/>
      </c>
      <c r="AW104" s="30" t="str">
        <f t="shared" si="47"/>
        <v/>
      </c>
    </row>
    <row r="105" spans="1:49">
      <c r="A105" s="25" t="str">
        <f t="shared" si="48"/>
        <v>ZCP</v>
      </c>
      <c r="B105" s="31"/>
      <c r="C105" s="81" t="s">
        <v>30</v>
      </c>
      <c r="D105" s="32" t="s">
        <v>37</v>
      </c>
      <c r="E105" s="33">
        <v>43046</v>
      </c>
      <c r="F105" s="34">
        <v>43046</v>
      </c>
      <c r="G105" s="110" t="str">
        <f>IF(D105='Paramètre DIVERS'!$B$16,'Paramètre DIVERS'!$A$16,IF(D105='Paramètre DIVERS'!$B$17,'Paramètre DIVERS'!$A$17,IF(D105='Paramètre DIVERS'!$B$18,'Paramètre DIVERS'!$A$18,IF(D105='Paramètre DIVERS'!$B$19,'Paramètre DIVERS'!$A$19,IF(D105='Paramètre DIVERS'!$B$21,'Paramètre DIVERS'!$A$21,IF(D105='Paramètre DIVERS'!$B$22,'Paramètre DIVERS'!$A$22,""))))))&amp;IF(D105='Paramètre DIVERS'!$B$24,'Paramètre DIVERS'!$A$24,IF(D105='Paramètre DIVERS'!$B$25,'Paramètre DIVERS'!$A$25,IF(D105='Paramètre DIVERS'!$B$26,'Paramètre DIVERS'!$A$26,IF(D105='Paramètre DIVERS'!$B$27,'Paramètre DIVERS'!$A$27,IF(D105='Paramètre DIVERS'!$B$28,'Paramètre DIVERS'!$A$28,IF(D105='Paramètre DIVERS'!$B$29,'Paramètre DIVERS'!$A$29,IF(D105='Paramètre DIVERS'!$B$30,'Paramètre DIVERS'!$A$30,"")))))))&amp;IF(D105='Paramètre DIVERS'!$B$32,'Paramètre DIVERS'!$A$32,IF(D105='Paramètre DIVERS'!$B$36,'Paramètre DIVERS'!$A$36,IF(D105='Paramètre DIVERS'!$B$37,'Paramètre DIVERS'!$A$37,IF(D105='Paramètre DIVERS'!$B$38,'Paramètre DIVERS'!$A$38,IF(D105='Paramètre DIVERS'!$B$39,'Paramètre DIVERS'!$A$39,IF(D105='Paramètre DIVERS'!$B$43,'Paramètre DIVERS'!$A$43,IF(D105='Paramètre DIVERS'!$B$44,'Paramètre DIVERS'!$A$44,"")))))))&amp;IF(D105='Paramètre DIVERS'!$B$45,'Paramètre DIVERS'!$A$45,IF(D105='Paramètre DIVERS'!$B$46,'Paramètre DIVERS'!$A$46,IF(D105='Paramètre DIVERS'!$B$47,'Paramètre DIVERS'!$A$47,IF(D105='Paramètre DIVERS'!$B$23,'Paramètre DIVERS'!$A$23,""))))</f>
        <v>ZCP</v>
      </c>
      <c r="H105" s="98">
        <f t="shared" si="49"/>
        <v>1</v>
      </c>
      <c r="I105" s="30" t="str">
        <f t="shared" si="44"/>
        <v>C</v>
      </c>
      <c r="J105" s="30" t="str">
        <f t="shared" si="44"/>
        <v>C</v>
      </c>
      <c r="K105" s="30" t="str">
        <f t="shared" si="44"/>
        <v/>
      </c>
      <c r="L105" s="30" t="str">
        <f t="shared" si="44"/>
        <v/>
      </c>
      <c r="M105" s="30" t="str">
        <f t="shared" si="44"/>
        <v/>
      </c>
      <c r="N105" s="30" t="str">
        <f t="shared" si="44"/>
        <v/>
      </c>
      <c r="O105" s="30" t="str">
        <f t="shared" si="44"/>
        <v/>
      </c>
      <c r="P105" s="30" t="str">
        <f t="shared" si="44"/>
        <v>C</v>
      </c>
      <c r="Q105" s="30" t="str">
        <f t="shared" si="44"/>
        <v>C</v>
      </c>
      <c r="R105" s="30" t="str">
        <f t="shared" si="44"/>
        <v/>
      </c>
      <c r="S105" s="30" t="str">
        <f t="shared" si="45"/>
        <v/>
      </c>
      <c r="T105" s="30" t="str">
        <f t="shared" si="45"/>
        <v/>
      </c>
      <c r="U105" s="30" t="str">
        <f t="shared" si="45"/>
        <v/>
      </c>
      <c r="V105" s="30" t="str">
        <f t="shared" si="45"/>
        <v/>
      </c>
      <c r="W105" s="30" t="str">
        <f t="shared" si="45"/>
        <v>C</v>
      </c>
      <c r="X105" s="30" t="str">
        <f t="shared" si="45"/>
        <v>C</v>
      </c>
      <c r="Y105" s="30" t="str">
        <f t="shared" si="45"/>
        <v/>
      </c>
      <c r="Z105" s="30" t="str">
        <f t="shared" si="45"/>
        <v/>
      </c>
      <c r="AA105" s="30" t="str">
        <f t="shared" si="45"/>
        <v/>
      </c>
      <c r="AB105" s="30" t="str">
        <f t="shared" si="45"/>
        <v/>
      </c>
      <c r="AC105" s="30" t="str">
        <f t="shared" si="46"/>
        <v/>
      </c>
      <c r="AD105" s="30" t="str">
        <f t="shared" si="46"/>
        <v>C</v>
      </c>
      <c r="AE105" s="30" t="str">
        <f t="shared" si="46"/>
        <v>C</v>
      </c>
      <c r="AF105" s="30" t="str">
        <f t="shared" si="46"/>
        <v/>
      </c>
      <c r="AG105" s="30" t="str">
        <f t="shared" si="46"/>
        <v/>
      </c>
      <c r="AH105" s="30" t="str">
        <f t="shared" si="46"/>
        <v/>
      </c>
      <c r="AI105" s="30" t="str">
        <f t="shared" si="46"/>
        <v/>
      </c>
      <c r="AJ105" s="30" t="str">
        <f t="shared" si="46"/>
        <v/>
      </c>
      <c r="AK105" s="30" t="str">
        <f t="shared" si="46"/>
        <v>C</v>
      </c>
      <c r="AL105" s="30" t="str">
        <f t="shared" si="46"/>
        <v>C</v>
      </c>
      <c r="AM105" s="30" t="str">
        <f t="shared" si="47"/>
        <v/>
      </c>
      <c r="AN105" s="30" t="str">
        <f t="shared" si="47"/>
        <v/>
      </c>
      <c r="AO105" s="30" t="str">
        <f t="shared" si="47"/>
        <v/>
      </c>
      <c r="AP105" s="30" t="str">
        <f t="shared" si="47"/>
        <v/>
      </c>
      <c r="AQ105" s="30" t="str">
        <f t="shared" si="47"/>
        <v/>
      </c>
      <c r="AR105" s="30" t="str">
        <f t="shared" si="47"/>
        <v>C</v>
      </c>
      <c r="AS105" s="30" t="str">
        <f t="shared" si="47"/>
        <v>C</v>
      </c>
      <c r="AT105" s="30" t="str">
        <f t="shared" si="47"/>
        <v/>
      </c>
      <c r="AU105" s="30" t="str">
        <f t="shared" si="47"/>
        <v/>
      </c>
      <c r="AV105" s="30" t="str">
        <f t="shared" si="47"/>
        <v/>
      </c>
      <c r="AW105" s="30" t="str">
        <f t="shared" si="47"/>
        <v/>
      </c>
    </row>
    <row r="106" spans="1:49">
      <c r="A106" s="25" t="str">
        <f t="shared" si="48"/>
        <v>ZCP</v>
      </c>
      <c r="B106" s="31"/>
      <c r="C106" s="81" t="s">
        <v>30</v>
      </c>
      <c r="D106" s="32" t="s">
        <v>37</v>
      </c>
      <c r="E106" s="33">
        <v>43080</v>
      </c>
      <c r="F106" s="34">
        <v>43084</v>
      </c>
      <c r="G106" s="110" t="str">
        <f>IF(D106='Paramètre DIVERS'!$B$16,'Paramètre DIVERS'!$A$16,IF(D106='Paramètre DIVERS'!$B$17,'Paramètre DIVERS'!$A$17,IF(D106='Paramètre DIVERS'!$B$18,'Paramètre DIVERS'!$A$18,IF(D106='Paramètre DIVERS'!$B$19,'Paramètre DIVERS'!$A$19,IF(D106='Paramètre DIVERS'!$B$21,'Paramètre DIVERS'!$A$21,IF(D106='Paramètre DIVERS'!$B$22,'Paramètre DIVERS'!$A$22,""))))))&amp;IF(D106='Paramètre DIVERS'!$B$24,'Paramètre DIVERS'!$A$24,IF(D106='Paramètre DIVERS'!$B$25,'Paramètre DIVERS'!$A$25,IF(D106='Paramètre DIVERS'!$B$26,'Paramètre DIVERS'!$A$26,IF(D106='Paramètre DIVERS'!$B$27,'Paramètre DIVERS'!$A$27,IF(D106='Paramètre DIVERS'!$B$28,'Paramètre DIVERS'!$A$28,IF(D106='Paramètre DIVERS'!$B$29,'Paramètre DIVERS'!$A$29,IF(D106='Paramètre DIVERS'!$B$30,'Paramètre DIVERS'!$A$30,"")))))))&amp;IF(D106='Paramètre DIVERS'!$B$32,'Paramètre DIVERS'!$A$32,IF(D106='Paramètre DIVERS'!$B$36,'Paramètre DIVERS'!$A$36,IF(D106='Paramètre DIVERS'!$B$37,'Paramètre DIVERS'!$A$37,IF(D106='Paramètre DIVERS'!$B$38,'Paramètre DIVERS'!$A$38,IF(D106='Paramètre DIVERS'!$B$39,'Paramètre DIVERS'!$A$39,IF(D106='Paramètre DIVERS'!$B$43,'Paramètre DIVERS'!$A$43,IF(D106='Paramètre DIVERS'!$B$44,'Paramètre DIVERS'!$A$44,"")))))))&amp;IF(D106='Paramètre DIVERS'!$B$45,'Paramètre DIVERS'!$A$45,IF(D106='Paramètre DIVERS'!$B$46,'Paramètre DIVERS'!$A$46,IF(D106='Paramètre DIVERS'!$B$47,'Paramètre DIVERS'!$A$47,IF(D106='Paramètre DIVERS'!$B$23,'Paramètre DIVERS'!$A$23,""))))</f>
        <v>ZCP</v>
      </c>
      <c r="H106" s="98">
        <f t="shared" si="49"/>
        <v>5</v>
      </c>
      <c r="I106" s="30" t="str">
        <f t="shared" si="44"/>
        <v>C</v>
      </c>
      <c r="J106" s="30" t="str">
        <f t="shared" si="44"/>
        <v>C</v>
      </c>
      <c r="K106" s="30" t="str">
        <f t="shared" si="44"/>
        <v/>
      </c>
      <c r="L106" s="30" t="str">
        <f t="shared" si="44"/>
        <v/>
      </c>
      <c r="M106" s="30" t="str">
        <f t="shared" si="44"/>
        <v/>
      </c>
      <c r="N106" s="30" t="str">
        <f t="shared" si="44"/>
        <v/>
      </c>
      <c r="O106" s="30" t="str">
        <f t="shared" si="44"/>
        <v/>
      </c>
      <c r="P106" s="30" t="str">
        <f t="shared" si="44"/>
        <v>C</v>
      </c>
      <c r="Q106" s="30" t="str">
        <f t="shared" si="44"/>
        <v>C</v>
      </c>
      <c r="R106" s="30" t="str">
        <f t="shared" si="44"/>
        <v/>
      </c>
      <c r="S106" s="30" t="str">
        <f t="shared" si="45"/>
        <v/>
      </c>
      <c r="T106" s="30" t="str">
        <f t="shared" si="45"/>
        <v/>
      </c>
      <c r="U106" s="30" t="str">
        <f t="shared" si="45"/>
        <v/>
      </c>
      <c r="V106" s="30" t="str">
        <f t="shared" si="45"/>
        <v/>
      </c>
      <c r="W106" s="30" t="str">
        <f t="shared" si="45"/>
        <v>C</v>
      </c>
      <c r="X106" s="30" t="str">
        <f t="shared" si="45"/>
        <v>C</v>
      </c>
      <c r="Y106" s="30" t="str">
        <f t="shared" si="45"/>
        <v/>
      </c>
      <c r="Z106" s="30" t="str">
        <f t="shared" si="45"/>
        <v/>
      </c>
      <c r="AA106" s="30" t="str">
        <f t="shared" si="45"/>
        <v/>
      </c>
      <c r="AB106" s="30" t="str">
        <f t="shared" si="45"/>
        <v/>
      </c>
      <c r="AC106" s="30" t="str">
        <f t="shared" si="46"/>
        <v/>
      </c>
      <c r="AD106" s="30" t="str">
        <f t="shared" si="46"/>
        <v>C</v>
      </c>
      <c r="AE106" s="30" t="str">
        <f t="shared" si="46"/>
        <v>C</v>
      </c>
      <c r="AF106" s="30" t="str">
        <f t="shared" si="46"/>
        <v/>
      </c>
      <c r="AG106" s="30" t="str">
        <f t="shared" si="46"/>
        <v/>
      </c>
      <c r="AH106" s="30" t="str">
        <f t="shared" si="46"/>
        <v/>
      </c>
      <c r="AI106" s="30" t="str">
        <f t="shared" si="46"/>
        <v/>
      </c>
      <c r="AJ106" s="30" t="str">
        <f t="shared" si="46"/>
        <v/>
      </c>
      <c r="AK106" s="30" t="str">
        <f t="shared" si="46"/>
        <v>C</v>
      </c>
      <c r="AL106" s="30" t="str">
        <f t="shared" si="46"/>
        <v>C</v>
      </c>
      <c r="AM106" s="30" t="str">
        <f t="shared" si="47"/>
        <v/>
      </c>
      <c r="AN106" s="30" t="str">
        <f t="shared" si="47"/>
        <v/>
      </c>
      <c r="AO106" s="30" t="str">
        <f t="shared" si="47"/>
        <v/>
      </c>
      <c r="AP106" s="30" t="str">
        <f t="shared" si="47"/>
        <v/>
      </c>
      <c r="AQ106" s="30" t="str">
        <f t="shared" si="47"/>
        <v/>
      </c>
      <c r="AR106" s="30" t="str">
        <f t="shared" si="47"/>
        <v>C</v>
      </c>
      <c r="AS106" s="30" t="str">
        <f t="shared" si="47"/>
        <v>C</v>
      </c>
      <c r="AT106" s="30" t="str">
        <f t="shared" si="47"/>
        <v/>
      </c>
      <c r="AU106" s="30" t="str">
        <f t="shared" si="47"/>
        <v/>
      </c>
      <c r="AV106" s="30" t="str">
        <f t="shared" si="47"/>
        <v/>
      </c>
      <c r="AW106" s="30" t="str">
        <f t="shared" si="47"/>
        <v/>
      </c>
    </row>
    <row r="107" spans="1:49">
      <c r="A107" s="25" t="str">
        <f t="shared" si="48"/>
        <v>ZCP</v>
      </c>
      <c r="B107" s="31"/>
      <c r="C107" s="81" t="s">
        <v>30</v>
      </c>
      <c r="D107" s="32" t="s">
        <v>37</v>
      </c>
      <c r="E107" s="33">
        <v>43115</v>
      </c>
      <c r="F107" s="34">
        <v>43119</v>
      </c>
      <c r="G107" s="110" t="str">
        <f>IF(D107='Paramètre DIVERS'!$B$16,'Paramètre DIVERS'!$A$16,IF(D107='Paramètre DIVERS'!$B$17,'Paramètre DIVERS'!$A$17,IF(D107='Paramètre DIVERS'!$B$18,'Paramètre DIVERS'!$A$18,IF(D107='Paramètre DIVERS'!$B$19,'Paramètre DIVERS'!$A$19,IF(D107='Paramètre DIVERS'!$B$21,'Paramètre DIVERS'!$A$21,IF(D107='Paramètre DIVERS'!$B$22,'Paramètre DIVERS'!$A$22,""))))))&amp;IF(D107='Paramètre DIVERS'!$B$24,'Paramètre DIVERS'!$A$24,IF(D107='Paramètre DIVERS'!$B$25,'Paramètre DIVERS'!$A$25,IF(D107='Paramètre DIVERS'!$B$26,'Paramètre DIVERS'!$A$26,IF(D107='Paramètre DIVERS'!$B$27,'Paramètre DIVERS'!$A$27,IF(D107='Paramètre DIVERS'!$B$28,'Paramètre DIVERS'!$A$28,IF(D107='Paramètre DIVERS'!$B$29,'Paramètre DIVERS'!$A$29,IF(D107='Paramètre DIVERS'!$B$30,'Paramètre DIVERS'!$A$30,"")))))))&amp;IF(D107='Paramètre DIVERS'!$B$32,'Paramètre DIVERS'!$A$32,IF(D107='Paramètre DIVERS'!$B$36,'Paramètre DIVERS'!$A$36,IF(D107='Paramètre DIVERS'!$B$37,'Paramètre DIVERS'!$A$37,IF(D107='Paramètre DIVERS'!$B$38,'Paramètre DIVERS'!$A$38,IF(D107='Paramètre DIVERS'!$B$39,'Paramètre DIVERS'!$A$39,IF(D107='Paramètre DIVERS'!$B$43,'Paramètre DIVERS'!$A$43,IF(D107='Paramètre DIVERS'!$B$44,'Paramètre DIVERS'!$A$44,"")))))))&amp;IF(D107='Paramètre DIVERS'!$B$45,'Paramètre DIVERS'!$A$45,IF(D107='Paramètre DIVERS'!$B$46,'Paramètre DIVERS'!$A$46,IF(D107='Paramètre DIVERS'!$B$47,'Paramètre DIVERS'!$A$47,IF(D107='Paramètre DIVERS'!$B$23,'Paramètre DIVERS'!$A$23,""))))</f>
        <v>ZCP</v>
      </c>
      <c r="H107" s="98">
        <f t="shared" si="49"/>
        <v>5</v>
      </c>
      <c r="I107" s="30" t="str">
        <f t="shared" ref="I107:R116" si="50">IF(OR(I$6="s",I$6="f",I$6="d"),"C",IF(AND(I$5&gt;=$E107,I$5&lt;=$F107,$G107="ZCP"),$G107,IF(AND(I$5&gt;=$E107,I$5&lt;=$F107,$G107="ZPM"),$G107,IF(AND(I$5&gt;=$E107,I$5&lt;=$F107,$G107="ZMA"),$G107,IF(AND(I$5&gt;=$E107,I$5&lt;=$F107,$G107="ZMP"),$G107,IF(AND(I$5&gt;=$E107,I$5&lt;=$F107,$G107="ZMT"),$G107,IF(AND(I$5&gt;=$E107,I$5&lt;=$F107,$G107="ZFO"),$G107,IF(AND(I$5&gt;=$E107,I$5&lt;=$F107,$G107="ZRJ"),$G107,IF(AND(I$5&gt;=$E107,I$5&lt;=$F107,$G107="ZAT"),$G107,"")))))))))</f>
        <v>C</v>
      </c>
      <c r="J107" s="30" t="str">
        <f t="shared" si="50"/>
        <v>C</v>
      </c>
      <c r="K107" s="30" t="str">
        <f t="shared" si="50"/>
        <v/>
      </c>
      <c r="L107" s="30" t="str">
        <f t="shared" si="50"/>
        <v/>
      </c>
      <c r="M107" s="30" t="str">
        <f t="shared" si="50"/>
        <v/>
      </c>
      <c r="N107" s="30" t="str">
        <f t="shared" si="50"/>
        <v/>
      </c>
      <c r="O107" s="30" t="str">
        <f t="shared" si="50"/>
        <v/>
      </c>
      <c r="P107" s="30" t="str">
        <f t="shared" si="50"/>
        <v>C</v>
      </c>
      <c r="Q107" s="30" t="str">
        <f t="shared" si="50"/>
        <v>C</v>
      </c>
      <c r="R107" s="30" t="str">
        <f t="shared" si="50"/>
        <v/>
      </c>
      <c r="S107" s="30" t="str">
        <f t="shared" ref="S107:AB116" si="51">IF(OR(S$6="s",S$6="f",S$6="d"),"C",IF(AND(S$5&gt;=$E107,S$5&lt;=$F107,$G107="ZCP"),$G107,IF(AND(S$5&gt;=$E107,S$5&lt;=$F107,$G107="ZPM"),$G107,IF(AND(S$5&gt;=$E107,S$5&lt;=$F107,$G107="ZMA"),$G107,IF(AND(S$5&gt;=$E107,S$5&lt;=$F107,$G107="ZMP"),$G107,IF(AND(S$5&gt;=$E107,S$5&lt;=$F107,$G107="ZMT"),$G107,IF(AND(S$5&gt;=$E107,S$5&lt;=$F107,$G107="ZFO"),$G107,IF(AND(S$5&gt;=$E107,S$5&lt;=$F107,$G107="ZRJ"),$G107,IF(AND(S$5&gt;=$E107,S$5&lt;=$F107,$G107="ZAT"),$G107,"")))))))))</f>
        <v/>
      </c>
      <c r="T107" s="30" t="str">
        <f t="shared" si="51"/>
        <v/>
      </c>
      <c r="U107" s="30" t="str">
        <f t="shared" si="51"/>
        <v/>
      </c>
      <c r="V107" s="30" t="str">
        <f t="shared" si="51"/>
        <v/>
      </c>
      <c r="W107" s="30" t="str">
        <f t="shared" si="51"/>
        <v>C</v>
      </c>
      <c r="X107" s="30" t="str">
        <f t="shared" si="51"/>
        <v>C</v>
      </c>
      <c r="Y107" s="30" t="str">
        <f t="shared" si="51"/>
        <v/>
      </c>
      <c r="Z107" s="30" t="str">
        <f t="shared" si="51"/>
        <v/>
      </c>
      <c r="AA107" s="30" t="str">
        <f t="shared" si="51"/>
        <v/>
      </c>
      <c r="AB107" s="30" t="str">
        <f t="shared" si="51"/>
        <v/>
      </c>
      <c r="AC107" s="30" t="str">
        <f t="shared" ref="AC107:AL116" si="52">IF(OR(AC$6="s",AC$6="f",AC$6="d"),"C",IF(AND(AC$5&gt;=$E107,AC$5&lt;=$F107,$G107="ZCP"),$G107,IF(AND(AC$5&gt;=$E107,AC$5&lt;=$F107,$G107="ZPM"),$G107,IF(AND(AC$5&gt;=$E107,AC$5&lt;=$F107,$G107="ZMA"),$G107,IF(AND(AC$5&gt;=$E107,AC$5&lt;=$F107,$G107="ZMP"),$G107,IF(AND(AC$5&gt;=$E107,AC$5&lt;=$F107,$G107="ZMT"),$G107,IF(AND(AC$5&gt;=$E107,AC$5&lt;=$F107,$G107="ZFO"),$G107,IF(AND(AC$5&gt;=$E107,AC$5&lt;=$F107,$G107="ZRJ"),$G107,IF(AND(AC$5&gt;=$E107,AC$5&lt;=$F107,$G107="ZAT"),$G107,"")))))))))</f>
        <v/>
      </c>
      <c r="AD107" s="30" t="str">
        <f t="shared" si="52"/>
        <v>C</v>
      </c>
      <c r="AE107" s="30" t="str">
        <f t="shared" si="52"/>
        <v>C</v>
      </c>
      <c r="AF107" s="30" t="str">
        <f t="shared" si="52"/>
        <v/>
      </c>
      <c r="AG107" s="30" t="str">
        <f t="shared" si="52"/>
        <v/>
      </c>
      <c r="AH107" s="30" t="str">
        <f t="shared" si="52"/>
        <v/>
      </c>
      <c r="AI107" s="30" t="str">
        <f t="shared" si="52"/>
        <v/>
      </c>
      <c r="AJ107" s="30" t="str">
        <f t="shared" si="52"/>
        <v/>
      </c>
      <c r="AK107" s="30" t="str">
        <f t="shared" si="52"/>
        <v>C</v>
      </c>
      <c r="AL107" s="30" t="str">
        <f t="shared" si="52"/>
        <v>C</v>
      </c>
      <c r="AM107" s="30" t="str">
        <f t="shared" ref="AM107:AW116" si="53">IF(OR(AM$6="s",AM$6="f",AM$6="d"),"C",IF(AND(AM$5&gt;=$E107,AM$5&lt;=$F107,$G107="ZCP"),$G107,IF(AND(AM$5&gt;=$E107,AM$5&lt;=$F107,$G107="ZPM"),$G107,IF(AND(AM$5&gt;=$E107,AM$5&lt;=$F107,$G107="ZMA"),$G107,IF(AND(AM$5&gt;=$E107,AM$5&lt;=$F107,$G107="ZMP"),$G107,IF(AND(AM$5&gt;=$E107,AM$5&lt;=$F107,$G107="ZMT"),$G107,IF(AND(AM$5&gt;=$E107,AM$5&lt;=$F107,$G107="ZFO"),$G107,IF(AND(AM$5&gt;=$E107,AM$5&lt;=$F107,$G107="ZRJ"),$G107,IF(AND(AM$5&gt;=$E107,AM$5&lt;=$F107,$G107="ZAT"),$G107,"")))))))))</f>
        <v/>
      </c>
      <c r="AN107" s="30" t="str">
        <f t="shared" si="53"/>
        <v/>
      </c>
      <c r="AO107" s="30" t="str">
        <f t="shared" si="53"/>
        <v/>
      </c>
      <c r="AP107" s="30" t="str">
        <f t="shared" si="53"/>
        <v/>
      </c>
      <c r="AQ107" s="30" t="str">
        <f t="shared" si="53"/>
        <v/>
      </c>
      <c r="AR107" s="30" t="str">
        <f t="shared" si="53"/>
        <v>C</v>
      </c>
      <c r="AS107" s="30" t="str">
        <f t="shared" si="53"/>
        <v>C</v>
      </c>
      <c r="AT107" s="30" t="str">
        <f t="shared" si="53"/>
        <v/>
      </c>
      <c r="AU107" s="30" t="str">
        <f t="shared" si="53"/>
        <v/>
      </c>
      <c r="AV107" s="30" t="str">
        <f t="shared" si="53"/>
        <v/>
      </c>
      <c r="AW107" s="30" t="str">
        <f t="shared" si="53"/>
        <v/>
      </c>
    </row>
    <row r="108" spans="1:49">
      <c r="A108" s="25" t="str">
        <f t="shared" si="48"/>
        <v>ZCP</v>
      </c>
      <c r="B108" s="31"/>
      <c r="C108" s="81" t="s">
        <v>30</v>
      </c>
      <c r="D108" s="32" t="s">
        <v>37</v>
      </c>
      <c r="E108" s="33">
        <v>42947</v>
      </c>
      <c r="F108" s="34">
        <v>42965</v>
      </c>
      <c r="G108" s="110" t="str">
        <f>IF(D108='Paramètre DIVERS'!$B$16,'Paramètre DIVERS'!$A$16,IF(D108='Paramètre DIVERS'!$B$17,'Paramètre DIVERS'!$A$17,IF(D108='Paramètre DIVERS'!$B$18,'Paramètre DIVERS'!$A$18,IF(D108='Paramètre DIVERS'!$B$19,'Paramètre DIVERS'!$A$19,IF(D108='Paramètre DIVERS'!$B$21,'Paramètre DIVERS'!$A$21,IF(D108='Paramètre DIVERS'!$B$22,'Paramètre DIVERS'!$A$22,""))))))&amp;IF(D108='Paramètre DIVERS'!$B$24,'Paramètre DIVERS'!$A$24,IF(D108='Paramètre DIVERS'!$B$25,'Paramètre DIVERS'!$A$25,IF(D108='Paramètre DIVERS'!$B$26,'Paramètre DIVERS'!$A$26,IF(D108='Paramètre DIVERS'!$B$27,'Paramètre DIVERS'!$A$27,IF(D108='Paramètre DIVERS'!$B$28,'Paramètre DIVERS'!$A$28,IF(D108='Paramètre DIVERS'!$B$29,'Paramètre DIVERS'!$A$29,IF(D108='Paramètre DIVERS'!$B$30,'Paramètre DIVERS'!$A$30,"")))))))&amp;IF(D108='Paramètre DIVERS'!$B$32,'Paramètre DIVERS'!$A$32,IF(D108='Paramètre DIVERS'!$B$36,'Paramètre DIVERS'!$A$36,IF(D108='Paramètre DIVERS'!$B$37,'Paramètre DIVERS'!$A$37,IF(D108='Paramètre DIVERS'!$B$38,'Paramètre DIVERS'!$A$38,IF(D108='Paramètre DIVERS'!$B$39,'Paramètre DIVERS'!$A$39,IF(D108='Paramètre DIVERS'!$B$43,'Paramètre DIVERS'!$A$43,IF(D108='Paramètre DIVERS'!$B$44,'Paramètre DIVERS'!$A$44,"")))))))&amp;IF(D108='Paramètre DIVERS'!$B$45,'Paramètre DIVERS'!$A$45,IF(D108='Paramètre DIVERS'!$B$46,'Paramètre DIVERS'!$A$46,IF(D108='Paramètre DIVERS'!$B$47,'Paramètre DIVERS'!$A$47,IF(D108='Paramètre DIVERS'!$B$23,'Paramètre DIVERS'!$A$23,""))))</f>
        <v>ZCP</v>
      </c>
      <c r="H108" s="98">
        <f t="shared" si="49"/>
        <v>14</v>
      </c>
      <c r="I108" s="30" t="str">
        <f t="shared" si="50"/>
        <v>C</v>
      </c>
      <c r="J108" s="30" t="str">
        <f t="shared" si="50"/>
        <v>C</v>
      </c>
      <c r="K108" s="30" t="str">
        <f t="shared" si="50"/>
        <v/>
      </c>
      <c r="L108" s="30" t="str">
        <f t="shared" si="50"/>
        <v/>
      </c>
      <c r="M108" s="30" t="str">
        <f t="shared" si="50"/>
        <v/>
      </c>
      <c r="N108" s="30" t="str">
        <f t="shared" si="50"/>
        <v/>
      </c>
      <c r="O108" s="30" t="str">
        <f t="shared" si="50"/>
        <v/>
      </c>
      <c r="P108" s="30" t="str">
        <f t="shared" si="50"/>
        <v>C</v>
      </c>
      <c r="Q108" s="30" t="str">
        <f t="shared" si="50"/>
        <v>C</v>
      </c>
      <c r="R108" s="30" t="str">
        <f t="shared" si="50"/>
        <v/>
      </c>
      <c r="S108" s="30" t="str">
        <f t="shared" si="51"/>
        <v/>
      </c>
      <c r="T108" s="30" t="str">
        <f t="shared" si="51"/>
        <v/>
      </c>
      <c r="U108" s="30" t="str">
        <f t="shared" si="51"/>
        <v/>
      </c>
      <c r="V108" s="30" t="str">
        <f t="shared" si="51"/>
        <v/>
      </c>
      <c r="W108" s="30" t="str">
        <f t="shared" si="51"/>
        <v>C</v>
      </c>
      <c r="X108" s="30" t="str">
        <f t="shared" si="51"/>
        <v>C</v>
      </c>
      <c r="Y108" s="30" t="str">
        <f t="shared" si="51"/>
        <v/>
      </c>
      <c r="Z108" s="30" t="str">
        <f t="shared" si="51"/>
        <v/>
      </c>
      <c r="AA108" s="30" t="str">
        <f t="shared" si="51"/>
        <v/>
      </c>
      <c r="AB108" s="30" t="str">
        <f t="shared" si="51"/>
        <v/>
      </c>
      <c r="AC108" s="30" t="str">
        <f t="shared" si="52"/>
        <v/>
      </c>
      <c r="AD108" s="30" t="str">
        <f t="shared" si="52"/>
        <v>C</v>
      </c>
      <c r="AE108" s="30" t="str">
        <f t="shared" si="52"/>
        <v>C</v>
      </c>
      <c r="AF108" s="30" t="str">
        <f t="shared" si="52"/>
        <v/>
      </c>
      <c r="AG108" s="30" t="str">
        <f t="shared" si="52"/>
        <v/>
      </c>
      <c r="AH108" s="30" t="str">
        <f t="shared" si="52"/>
        <v/>
      </c>
      <c r="AI108" s="30" t="str">
        <f t="shared" si="52"/>
        <v/>
      </c>
      <c r="AJ108" s="30" t="str">
        <f t="shared" si="52"/>
        <v/>
      </c>
      <c r="AK108" s="30" t="str">
        <f t="shared" si="52"/>
        <v>C</v>
      </c>
      <c r="AL108" s="30" t="str">
        <f t="shared" si="52"/>
        <v>C</v>
      </c>
      <c r="AM108" s="30" t="str">
        <f t="shared" si="53"/>
        <v/>
      </c>
      <c r="AN108" s="30" t="str">
        <f t="shared" si="53"/>
        <v/>
      </c>
      <c r="AO108" s="30" t="str">
        <f t="shared" si="53"/>
        <v/>
      </c>
      <c r="AP108" s="30" t="str">
        <f t="shared" si="53"/>
        <v/>
      </c>
      <c r="AQ108" s="30" t="str">
        <f t="shared" si="53"/>
        <v/>
      </c>
      <c r="AR108" s="30" t="str">
        <f t="shared" si="53"/>
        <v>C</v>
      </c>
      <c r="AS108" s="30" t="str">
        <f t="shared" si="53"/>
        <v>C</v>
      </c>
      <c r="AT108" s="30" t="str">
        <f t="shared" si="53"/>
        <v/>
      </c>
      <c r="AU108" s="30" t="str">
        <f t="shared" si="53"/>
        <v/>
      </c>
      <c r="AV108" s="30" t="str">
        <f t="shared" si="53"/>
        <v/>
      </c>
      <c r="AW108" s="30" t="str">
        <f t="shared" si="53"/>
        <v/>
      </c>
    </row>
    <row r="109" spans="1:49">
      <c r="A109" s="25" t="str">
        <f t="shared" si="48"/>
        <v>ZCP</v>
      </c>
      <c r="B109" s="31"/>
      <c r="C109" s="81" t="s">
        <v>30</v>
      </c>
      <c r="D109" s="32" t="s">
        <v>37</v>
      </c>
      <c r="E109" s="33">
        <v>42940</v>
      </c>
      <c r="F109" s="34">
        <v>42958</v>
      </c>
      <c r="G109" s="110" t="str">
        <f>IF(D109='Paramètre DIVERS'!$B$16,'Paramètre DIVERS'!$A$16,IF(D109='Paramètre DIVERS'!$B$17,'Paramètre DIVERS'!$A$17,IF(D109='Paramètre DIVERS'!$B$18,'Paramètre DIVERS'!$A$18,IF(D109='Paramètre DIVERS'!$B$19,'Paramètre DIVERS'!$A$19,IF(D109='Paramètre DIVERS'!$B$21,'Paramètre DIVERS'!$A$21,IF(D109='Paramètre DIVERS'!$B$22,'Paramètre DIVERS'!$A$22,""))))))&amp;IF(D109='Paramètre DIVERS'!$B$24,'Paramètre DIVERS'!$A$24,IF(D109='Paramètre DIVERS'!$B$25,'Paramètre DIVERS'!$A$25,IF(D109='Paramètre DIVERS'!$B$26,'Paramètre DIVERS'!$A$26,IF(D109='Paramètre DIVERS'!$B$27,'Paramètre DIVERS'!$A$27,IF(D109='Paramètre DIVERS'!$B$28,'Paramètre DIVERS'!$A$28,IF(D109='Paramètre DIVERS'!$B$29,'Paramètre DIVERS'!$A$29,IF(D109='Paramètre DIVERS'!$B$30,'Paramètre DIVERS'!$A$30,"")))))))&amp;IF(D109='Paramètre DIVERS'!$B$32,'Paramètre DIVERS'!$A$32,IF(D109='Paramètre DIVERS'!$B$36,'Paramètre DIVERS'!$A$36,IF(D109='Paramètre DIVERS'!$B$37,'Paramètre DIVERS'!$A$37,IF(D109='Paramètre DIVERS'!$B$38,'Paramètre DIVERS'!$A$38,IF(D109='Paramètre DIVERS'!$B$39,'Paramètre DIVERS'!$A$39,IF(D109='Paramètre DIVERS'!$B$43,'Paramètre DIVERS'!$A$43,IF(D109='Paramètre DIVERS'!$B$44,'Paramètre DIVERS'!$A$44,"")))))))&amp;IF(D109='Paramètre DIVERS'!$B$45,'Paramètre DIVERS'!$A$45,IF(D109='Paramètre DIVERS'!$B$46,'Paramètre DIVERS'!$A$46,IF(D109='Paramètre DIVERS'!$B$47,'Paramètre DIVERS'!$A$47,IF(D109='Paramètre DIVERS'!$B$23,'Paramètre DIVERS'!$A$23,""))))</f>
        <v>ZCP</v>
      </c>
      <c r="H109" s="98">
        <f t="shared" si="49"/>
        <v>15</v>
      </c>
      <c r="I109" s="30" t="str">
        <f t="shared" si="50"/>
        <v>C</v>
      </c>
      <c r="J109" s="30" t="str">
        <f t="shared" si="50"/>
        <v>C</v>
      </c>
      <c r="K109" s="30" t="str">
        <f t="shared" si="50"/>
        <v/>
      </c>
      <c r="L109" s="30" t="str">
        <f t="shared" si="50"/>
        <v/>
      </c>
      <c r="M109" s="30" t="str">
        <f t="shared" si="50"/>
        <v/>
      </c>
      <c r="N109" s="30" t="str">
        <f t="shared" si="50"/>
        <v/>
      </c>
      <c r="O109" s="30" t="str">
        <f t="shared" si="50"/>
        <v/>
      </c>
      <c r="P109" s="30" t="str">
        <f t="shared" si="50"/>
        <v>C</v>
      </c>
      <c r="Q109" s="30" t="str">
        <f t="shared" si="50"/>
        <v>C</v>
      </c>
      <c r="R109" s="30" t="str">
        <f t="shared" si="50"/>
        <v/>
      </c>
      <c r="S109" s="30" t="str">
        <f t="shared" si="51"/>
        <v/>
      </c>
      <c r="T109" s="30" t="str">
        <f t="shared" si="51"/>
        <v/>
      </c>
      <c r="U109" s="30" t="str">
        <f t="shared" si="51"/>
        <v/>
      </c>
      <c r="V109" s="30" t="str">
        <f t="shared" si="51"/>
        <v/>
      </c>
      <c r="W109" s="30" t="str">
        <f t="shared" si="51"/>
        <v>C</v>
      </c>
      <c r="X109" s="30" t="str">
        <f t="shared" si="51"/>
        <v>C</v>
      </c>
      <c r="Y109" s="30" t="str">
        <f t="shared" si="51"/>
        <v/>
      </c>
      <c r="Z109" s="30" t="str">
        <f t="shared" si="51"/>
        <v/>
      </c>
      <c r="AA109" s="30" t="str">
        <f t="shared" si="51"/>
        <v/>
      </c>
      <c r="AB109" s="30" t="str">
        <f t="shared" si="51"/>
        <v/>
      </c>
      <c r="AC109" s="30" t="str">
        <f t="shared" si="52"/>
        <v/>
      </c>
      <c r="AD109" s="30" t="str">
        <f t="shared" si="52"/>
        <v>C</v>
      </c>
      <c r="AE109" s="30" t="str">
        <f t="shared" si="52"/>
        <v>C</v>
      </c>
      <c r="AF109" s="30" t="str">
        <f t="shared" si="52"/>
        <v/>
      </c>
      <c r="AG109" s="30" t="str">
        <f t="shared" si="52"/>
        <v/>
      </c>
      <c r="AH109" s="30" t="str">
        <f t="shared" si="52"/>
        <v/>
      </c>
      <c r="AI109" s="30" t="str">
        <f t="shared" si="52"/>
        <v/>
      </c>
      <c r="AJ109" s="30" t="str">
        <f t="shared" si="52"/>
        <v/>
      </c>
      <c r="AK109" s="30" t="str">
        <f t="shared" si="52"/>
        <v>C</v>
      </c>
      <c r="AL109" s="30" t="str">
        <f t="shared" si="52"/>
        <v>C</v>
      </c>
      <c r="AM109" s="30" t="str">
        <f t="shared" si="53"/>
        <v/>
      </c>
      <c r="AN109" s="30" t="str">
        <f t="shared" si="53"/>
        <v/>
      </c>
      <c r="AO109" s="30" t="str">
        <f t="shared" si="53"/>
        <v/>
      </c>
      <c r="AP109" s="30" t="str">
        <f t="shared" si="53"/>
        <v/>
      </c>
      <c r="AQ109" s="30" t="str">
        <f t="shared" si="53"/>
        <v/>
      </c>
      <c r="AR109" s="30" t="str">
        <f t="shared" si="53"/>
        <v>C</v>
      </c>
      <c r="AS109" s="30" t="str">
        <f t="shared" si="53"/>
        <v>C</v>
      </c>
      <c r="AT109" s="30" t="str">
        <f t="shared" si="53"/>
        <v/>
      </c>
      <c r="AU109" s="30" t="str">
        <f t="shared" si="53"/>
        <v/>
      </c>
      <c r="AV109" s="30" t="str">
        <f t="shared" si="53"/>
        <v/>
      </c>
      <c r="AW109" s="30" t="str">
        <f t="shared" si="53"/>
        <v/>
      </c>
    </row>
    <row r="110" spans="1:49">
      <c r="A110" s="25" t="str">
        <f t="shared" si="48"/>
        <v>ZCP</v>
      </c>
      <c r="B110" s="31"/>
      <c r="C110" s="81" t="s">
        <v>30</v>
      </c>
      <c r="D110" s="32" t="s">
        <v>37</v>
      </c>
      <c r="E110" s="33">
        <v>43038</v>
      </c>
      <c r="F110" s="34">
        <v>43042</v>
      </c>
      <c r="G110" s="110" t="str">
        <f>IF(D110='Paramètre DIVERS'!$B$16,'Paramètre DIVERS'!$A$16,IF(D110='Paramètre DIVERS'!$B$17,'Paramètre DIVERS'!$A$17,IF(D110='Paramètre DIVERS'!$B$18,'Paramètre DIVERS'!$A$18,IF(D110='Paramètre DIVERS'!$B$19,'Paramètre DIVERS'!$A$19,IF(D110='Paramètre DIVERS'!$B$21,'Paramètre DIVERS'!$A$21,IF(D110='Paramètre DIVERS'!$B$22,'Paramètre DIVERS'!$A$22,""))))))&amp;IF(D110='Paramètre DIVERS'!$B$24,'Paramètre DIVERS'!$A$24,IF(D110='Paramètre DIVERS'!$B$25,'Paramètre DIVERS'!$A$25,IF(D110='Paramètre DIVERS'!$B$26,'Paramètre DIVERS'!$A$26,IF(D110='Paramètre DIVERS'!$B$27,'Paramètre DIVERS'!$A$27,IF(D110='Paramètre DIVERS'!$B$28,'Paramètre DIVERS'!$A$28,IF(D110='Paramètre DIVERS'!$B$29,'Paramètre DIVERS'!$A$29,IF(D110='Paramètre DIVERS'!$B$30,'Paramètre DIVERS'!$A$30,"")))))))&amp;IF(D110='Paramètre DIVERS'!$B$32,'Paramètre DIVERS'!$A$32,IF(D110='Paramètre DIVERS'!$B$36,'Paramètre DIVERS'!$A$36,IF(D110='Paramètre DIVERS'!$B$37,'Paramètre DIVERS'!$A$37,IF(D110='Paramètre DIVERS'!$B$38,'Paramètre DIVERS'!$A$38,IF(D110='Paramètre DIVERS'!$B$39,'Paramètre DIVERS'!$A$39,IF(D110='Paramètre DIVERS'!$B$43,'Paramètre DIVERS'!$A$43,IF(D110='Paramètre DIVERS'!$B$44,'Paramètre DIVERS'!$A$44,"")))))))&amp;IF(D110='Paramètre DIVERS'!$B$45,'Paramètre DIVERS'!$A$45,IF(D110='Paramètre DIVERS'!$B$46,'Paramètre DIVERS'!$A$46,IF(D110='Paramètre DIVERS'!$B$47,'Paramètre DIVERS'!$A$47,IF(D110='Paramètre DIVERS'!$B$23,'Paramètre DIVERS'!$A$23,""))))</f>
        <v>ZCP</v>
      </c>
      <c r="H110" s="111">
        <f t="shared" si="49"/>
        <v>4</v>
      </c>
      <c r="I110" s="30" t="str">
        <f t="shared" si="50"/>
        <v>C</v>
      </c>
      <c r="J110" s="30" t="str">
        <f t="shared" si="50"/>
        <v>C</v>
      </c>
      <c r="K110" s="30" t="str">
        <f t="shared" si="50"/>
        <v/>
      </c>
      <c r="L110" s="30" t="str">
        <f t="shared" si="50"/>
        <v/>
      </c>
      <c r="M110" s="30" t="str">
        <f t="shared" si="50"/>
        <v/>
      </c>
      <c r="N110" s="30" t="str">
        <f t="shared" si="50"/>
        <v/>
      </c>
      <c r="O110" s="30" t="str">
        <f t="shared" si="50"/>
        <v/>
      </c>
      <c r="P110" s="30" t="str">
        <f t="shared" si="50"/>
        <v>C</v>
      </c>
      <c r="Q110" s="30" t="str">
        <f t="shared" si="50"/>
        <v>C</v>
      </c>
      <c r="R110" s="30" t="str">
        <f t="shared" si="50"/>
        <v/>
      </c>
      <c r="S110" s="30" t="str">
        <f t="shared" si="51"/>
        <v/>
      </c>
      <c r="T110" s="30" t="str">
        <f t="shared" si="51"/>
        <v/>
      </c>
      <c r="U110" s="30" t="str">
        <f t="shared" si="51"/>
        <v/>
      </c>
      <c r="V110" s="30" t="str">
        <f t="shared" si="51"/>
        <v/>
      </c>
      <c r="W110" s="30" t="str">
        <f t="shared" si="51"/>
        <v>C</v>
      </c>
      <c r="X110" s="30" t="str">
        <f t="shared" si="51"/>
        <v>C</v>
      </c>
      <c r="Y110" s="30" t="str">
        <f t="shared" si="51"/>
        <v/>
      </c>
      <c r="Z110" s="30" t="str">
        <f t="shared" si="51"/>
        <v/>
      </c>
      <c r="AA110" s="30" t="str">
        <f t="shared" si="51"/>
        <v/>
      </c>
      <c r="AB110" s="30" t="str">
        <f t="shared" si="51"/>
        <v/>
      </c>
      <c r="AC110" s="30" t="str">
        <f t="shared" si="52"/>
        <v/>
      </c>
      <c r="AD110" s="30" t="str">
        <f t="shared" si="52"/>
        <v>C</v>
      </c>
      <c r="AE110" s="30" t="str">
        <f t="shared" si="52"/>
        <v>C</v>
      </c>
      <c r="AF110" s="30" t="str">
        <f t="shared" si="52"/>
        <v/>
      </c>
      <c r="AG110" s="30" t="str">
        <f t="shared" si="52"/>
        <v/>
      </c>
      <c r="AH110" s="30" t="str">
        <f t="shared" si="52"/>
        <v/>
      </c>
      <c r="AI110" s="30" t="str">
        <f t="shared" si="52"/>
        <v/>
      </c>
      <c r="AJ110" s="30" t="str">
        <f t="shared" si="52"/>
        <v/>
      </c>
      <c r="AK110" s="30" t="str">
        <f t="shared" si="52"/>
        <v>C</v>
      </c>
      <c r="AL110" s="30" t="str">
        <f t="shared" si="52"/>
        <v>C</v>
      </c>
      <c r="AM110" s="30" t="str">
        <f t="shared" si="53"/>
        <v/>
      </c>
      <c r="AN110" s="30" t="str">
        <f t="shared" si="53"/>
        <v/>
      </c>
      <c r="AO110" s="30" t="str">
        <f t="shared" si="53"/>
        <v/>
      </c>
      <c r="AP110" s="30" t="str">
        <f t="shared" si="53"/>
        <v/>
      </c>
      <c r="AQ110" s="30" t="str">
        <f t="shared" si="53"/>
        <v/>
      </c>
      <c r="AR110" s="30" t="str">
        <f t="shared" si="53"/>
        <v>C</v>
      </c>
      <c r="AS110" s="30" t="str">
        <f t="shared" si="53"/>
        <v>C</v>
      </c>
      <c r="AT110" s="30" t="str">
        <f t="shared" si="53"/>
        <v/>
      </c>
      <c r="AU110" s="30" t="str">
        <f t="shared" si="53"/>
        <v/>
      </c>
      <c r="AV110" s="30" t="str">
        <f t="shared" si="53"/>
        <v/>
      </c>
      <c r="AW110" s="30" t="str">
        <f t="shared" si="53"/>
        <v/>
      </c>
    </row>
    <row r="111" spans="1:49">
      <c r="A111" s="25" t="str">
        <f t="shared" si="48"/>
        <v>ZCP</v>
      </c>
      <c r="B111" s="31"/>
      <c r="C111" s="81" t="s">
        <v>30</v>
      </c>
      <c r="D111" s="32" t="s">
        <v>37</v>
      </c>
      <c r="E111" s="33">
        <v>43108</v>
      </c>
      <c r="F111" s="34">
        <v>43112</v>
      </c>
      <c r="G111" s="110" t="str">
        <f>IF(D111='Paramètre DIVERS'!$B$16,'Paramètre DIVERS'!$A$16,IF(D111='Paramètre DIVERS'!$B$17,'Paramètre DIVERS'!$A$17,IF(D111='Paramètre DIVERS'!$B$18,'Paramètre DIVERS'!$A$18,IF(D111='Paramètre DIVERS'!$B$19,'Paramètre DIVERS'!$A$19,IF(D111='Paramètre DIVERS'!$B$21,'Paramètre DIVERS'!$A$21,IF(D111='Paramètre DIVERS'!$B$22,'Paramètre DIVERS'!$A$22,""))))))&amp;IF(D111='Paramètre DIVERS'!$B$24,'Paramètre DIVERS'!$A$24,IF(D111='Paramètre DIVERS'!$B$25,'Paramètre DIVERS'!$A$25,IF(D111='Paramètre DIVERS'!$B$26,'Paramètre DIVERS'!$A$26,IF(D111='Paramètre DIVERS'!$B$27,'Paramètre DIVERS'!$A$27,IF(D111='Paramètre DIVERS'!$B$28,'Paramètre DIVERS'!$A$28,IF(D111='Paramètre DIVERS'!$B$29,'Paramètre DIVERS'!$A$29,IF(D111='Paramètre DIVERS'!$B$30,'Paramètre DIVERS'!$A$30,"")))))))&amp;IF(D111='Paramètre DIVERS'!$B$32,'Paramètre DIVERS'!$A$32,IF(D111='Paramètre DIVERS'!$B$36,'Paramètre DIVERS'!$A$36,IF(D111='Paramètre DIVERS'!$B$37,'Paramètre DIVERS'!$A$37,IF(D111='Paramètre DIVERS'!$B$38,'Paramètre DIVERS'!$A$38,IF(D111='Paramètre DIVERS'!$B$39,'Paramètre DIVERS'!$A$39,IF(D111='Paramètre DIVERS'!$B$43,'Paramètre DIVERS'!$A$43,IF(D111='Paramètre DIVERS'!$B$44,'Paramètre DIVERS'!$A$44,"")))))))&amp;IF(D111='Paramètre DIVERS'!$B$45,'Paramètre DIVERS'!$A$45,IF(D111='Paramètre DIVERS'!$B$46,'Paramètre DIVERS'!$A$46,IF(D111='Paramètre DIVERS'!$B$47,'Paramètre DIVERS'!$A$47,IF(D111='Paramètre DIVERS'!$B$23,'Paramètre DIVERS'!$A$23,""))))</f>
        <v>ZCP</v>
      </c>
      <c r="H111" s="98">
        <f t="shared" si="49"/>
        <v>5</v>
      </c>
      <c r="I111" s="30" t="str">
        <f t="shared" si="50"/>
        <v>C</v>
      </c>
      <c r="J111" s="30" t="str">
        <f t="shared" si="50"/>
        <v>C</v>
      </c>
      <c r="K111" s="30" t="str">
        <f t="shared" si="50"/>
        <v/>
      </c>
      <c r="L111" s="30" t="str">
        <f t="shared" si="50"/>
        <v/>
      </c>
      <c r="M111" s="30" t="str">
        <f t="shared" si="50"/>
        <v/>
      </c>
      <c r="N111" s="30" t="str">
        <f t="shared" si="50"/>
        <v/>
      </c>
      <c r="O111" s="30" t="str">
        <f t="shared" si="50"/>
        <v/>
      </c>
      <c r="P111" s="30" t="str">
        <f t="shared" si="50"/>
        <v>C</v>
      </c>
      <c r="Q111" s="30" t="str">
        <f t="shared" si="50"/>
        <v>C</v>
      </c>
      <c r="R111" s="30" t="str">
        <f t="shared" si="50"/>
        <v/>
      </c>
      <c r="S111" s="30" t="str">
        <f t="shared" si="51"/>
        <v/>
      </c>
      <c r="T111" s="30" t="str">
        <f t="shared" si="51"/>
        <v/>
      </c>
      <c r="U111" s="30" t="str">
        <f t="shared" si="51"/>
        <v/>
      </c>
      <c r="V111" s="30" t="str">
        <f t="shared" si="51"/>
        <v/>
      </c>
      <c r="W111" s="30" t="str">
        <f t="shared" si="51"/>
        <v>C</v>
      </c>
      <c r="X111" s="30" t="str">
        <f t="shared" si="51"/>
        <v>C</v>
      </c>
      <c r="Y111" s="30" t="str">
        <f t="shared" si="51"/>
        <v/>
      </c>
      <c r="Z111" s="30" t="str">
        <f t="shared" si="51"/>
        <v/>
      </c>
      <c r="AA111" s="30" t="str">
        <f t="shared" si="51"/>
        <v/>
      </c>
      <c r="AB111" s="30" t="str">
        <f t="shared" si="51"/>
        <v/>
      </c>
      <c r="AC111" s="30" t="str">
        <f t="shared" si="52"/>
        <v/>
      </c>
      <c r="AD111" s="30" t="str">
        <f t="shared" si="52"/>
        <v>C</v>
      </c>
      <c r="AE111" s="30" t="str">
        <f t="shared" si="52"/>
        <v>C</v>
      </c>
      <c r="AF111" s="30" t="str">
        <f t="shared" si="52"/>
        <v/>
      </c>
      <c r="AG111" s="30" t="str">
        <f t="shared" si="52"/>
        <v/>
      </c>
      <c r="AH111" s="30" t="str">
        <f t="shared" si="52"/>
        <v/>
      </c>
      <c r="AI111" s="30" t="str">
        <f t="shared" si="52"/>
        <v/>
      </c>
      <c r="AJ111" s="30" t="str">
        <f t="shared" si="52"/>
        <v/>
      </c>
      <c r="AK111" s="30" t="str">
        <f t="shared" si="52"/>
        <v>C</v>
      </c>
      <c r="AL111" s="30" t="str">
        <f t="shared" si="52"/>
        <v>C</v>
      </c>
      <c r="AM111" s="30" t="str">
        <f t="shared" si="53"/>
        <v/>
      </c>
      <c r="AN111" s="30" t="str">
        <f t="shared" si="53"/>
        <v/>
      </c>
      <c r="AO111" s="30" t="str">
        <f t="shared" si="53"/>
        <v/>
      </c>
      <c r="AP111" s="30" t="str">
        <f t="shared" si="53"/>
        <v/>
      </c>
      <c r="AQ111" s="30" t="str">
        <f t="shared" si="53"/>
        <v/>
      </c>
      <c r="AR111" s="30" t="str">
        <f t="shared" si="53"/>
        <v>C</v>
      </c>
      <c r="AS111" s="30" t="str">
        <f t="shared" si="53"/>
        <v>C</v>
      </c>
      <c r="AT111" s="30" t="str">
        <f t="shared" si="53"/>
        <v/>
      </c>
      <c r="AU111" s="30" t="str">
        <f t="shared" si="53"/>
        <v/>
      </c>
      <c r="AV111" s="30" t="str">
        <f t="shared" si="53"/>
        <v/>
      </c>
      <c r="AW111" s="30" t="str">
        <f t="shared" si="53"/>
        <v/>
      </c>
    </row>
    <row r="112" spans="1:49">
      <c r="A112" s="25" t="str">
        <f t="shared" si="48"/>
        <v>ZCP</v>
      </c>
      <c r="B112" s="31"/>
      <c r="C112" s="81" t="s">
        <v>30</v>
      </c>
      <c r="D112" s="32" t="s">
        <v>37</v>
      </c>
      <c r="E112" s="33">
        <v>43136</v>
      </c>
      <c r="F112" s="34">
        <v>43140</v>
      </c>
      <c r="G112" s="110" t="str">
        <f>IF(D112='Paramètre DIVERS'!$B$16,'Paramètre DIVERS'!$A$16,IF(D112='Paramètre DIVERS'!$B$17,'Paramètre DIVERS'!$A$17,IF(D112='Paramètre DIVERS'!$B$18,'Paramètre DIVERS'!$A$18,IF(D112='Paramètre DIVERS'!$B$19,'Paramètre DIVERS'!$A$19,IF(D112='Paramètre DIVERS'!$B$21,'Paramètre DIVERS'!$A$21,IF(D112='Paramètre DIVERS'!$B$22,'Paramètre DIVERS'!$A$22,""))))))&amp;IF(D112='Paramètre DIVERS'!$B$24,'Paramètre DIVERS'!$A$24,IF(D112='Paramètre DIVERS'!$B$25,'Paramètre DIVERS'!$A$25,IF(D112='Paramètre DIVERS'!$B$26,'Paramètre DIVERS'!$A$26,IF(D112='Paramètre DIVERS'!$B$27,'Paramètre DIVERS'!$A$27,IF(D112='Paramètre DIVERS'!$B$28,'Paramètre DIVERS'!$A$28,IF(D112='Paramètre DIVERS'!$B$29,'Paramètre DIVERS'!$A$29,IF(D112='Paramètre DIVERS'!$B$30,'Paramètre DIVERS'!$A$30,"")))))))&amp;IF(D112='Paramètre DIVERS'!$B$32,'Paramètre DIVERS'!$A$32,IF(D112='Paramètre DIVERS'!$B$36,'Paramètre DIVERS'!$A$36,IF(D112='Paramètre DIVERS'!$B$37,'Paramètre DIVERS'!$A$37,IF(D112='Paramètre DIVERS'!$B$38,'Paramètre DIVERS'!$A$38,IF(D112='Paramètre DIVERS'!$B$39,'Paramètre DIVERS'!$A$39,IF(D112='Paramètre DIVERS'!$B$43,'Paramètre DIVERS'!$A$43,IF(D112='Paramètre DIVERS'!$B$44,'Paramètre DIVERS'!$A$44,"")))))))&amp;IF(D112='Paramètre DIVERS'!$B$45,'Paramètre DIVERS'!$A$45,IF(D112='Paramètre DIVERS'!$B$46,'Paramètre DIVERS'!$A$46,IF(D112='Paramètre DIVERS'!$B$47,'Paramètre DIVERS'!$A$47,IF(D112='Paramètre DIVERS'!$B$23,'Paramètre DIVERS'!$A$23,""))))</f>
        <v>ZCP</v>
      </c>
      <c r="H112" s="98">
        <f t="shared" si="49"/>
        <v>5</v>
      </c>
      <c r="I112" s="30" t="str">
        <f t="shared" si="50"/>
        <v>C</v>
      </c>
      <c r="J112" s="30" t="str">
        <f t="shared" si="50"/>
        <v>C</v>
      </c>
      <c r="K112" s="30" t="str">
        <f t="shared" si="50"/>
        <v/>
      </c>
      <c r="L112" s="30" t="str">
        <f t="shared" si="50"/>
        <v/>
      </c>
      <c r="M112" s="30" t="str">
        <f t="shared" si="50"/>
        <v/>
      </c>
      <c r="N112" s="30" t="str">
        <f t="shared" si="50"/>
        <v/>
      </c>
      <c r="O112" s="30" t="str">
        <f t="shared" si="50"/>
        <v/>
      </c>
      <c r="P112" s="30" t="str">
        <f t="shared" si="50"/>
        <v>C</v>
      </c>
      <c r="Q112" s="30" t="str">
        <f t="shared" si="50"/>
        <v>C</v>
      </c>
      <c r="R112" s="30" t="str">
        <f t="shared" si="50"/>
        <v>ZCP</v>
      </c>
      <c r="S112" s="30" t="str">
        <f t="shared" si="51"/>
        <v>ZCP</v>
      </c>
      <c r="T112" s="30" t="str">
        <f t="shared" si="51"/>
        <v>ZCP</v>
      </c>
      <c r="U112" s="30" t="str">
        <f t="shared" si="51"/>
        <v>ZCP</v>
      </c>
      <c r="V112" s="30" t="str">
        <f t="shared" si="51"/>
        <v>ZCP</v>
      </c>
      <c r="W112" s="30" t="str">
        <f t="shared" si="51"/>
        <v>C</v>
      </c>
      <c r="X112" s="30" t="str">
        <f t="shared" si="51"/>
        <v>C</v>
      </c>
      <c r="Y112" s="30" t="str">
        <f t="shared" si="51"/>
        <v/>
      </c>
      <c r="Z112" s="30" t="str">
        <f t="shared" si="51"/>
        <v/>
      </c>
      <c r="AA112" s="30" t="str">
        <f t="shared" si="51"/>
        <v/>
      </c>
      <c r="AB112" s="30" t="str">
        <f t="shared" si="51"/>
        <v/>
      </c>
      <c r="AC112" s="30" t="str">
        <f t="shared" si="52"/>
        <v/>
      </c>
      <c r="AD112" s="30" t="str">
        <f t="shared" si="52"/>
        <v>C</v>
      </c>
      <c r="AE112" s="30" t="str">
        <f t="shared" si="52"/>
        <v>C</v>
      </c>
      <c r="AF112" s="30" t="str">
        <f t="shared" si="52"/>
        <v/>
      </c>
      <c r="AG112" s="30" t="str">
        <f t="shared" si="52"/>
        <v/>
      </c>
      <c r="AH112" s="30" t="str">
        <f t="shared" si="52"/>
        <v/>
      </c>
      <c r="AI112" s="30" t="str">
        <f t="shared" si="52"/>
        <v/>
      </c>
      <c r="AJ112" s="30" t="str">
        <f t="shared" si="52"/>
        <v/>
      </c>
      <c r="AK112" s="30" t="str">
        <f t="shared" si="52"/>
        <v>C</v>
      </c>
      <c r="AL112" s="30" t="str">
        <f t="shared" si="52"/>
        <v>C</v>
      </c>
      <c r="AM112" s="30" t="str">
        <f t="shared" si="53"/>
        <v/>
      </c>
      <c r="AN112" s="30" t="str">
        <f t="shared" si="53"/>
        <v/>
      </c>
      <c r="AO112" s="30" t="str">
        <f t="shared" si="53"/>
        <v/>
      </c>
      <c r="AP112" s="30" t="str">
        <f t="shared" si="53"/>
        <v/>
      </c>
      <c r="AQ112" s="30" t="str">
        <f t="shared" si="53"/>
        <v/>
      </c>
      <c r="AR112" s="30" t="str">
        <f t="shared" si="53"/>
        <v>C</v>
      </c>
      <c r="AS112" s="30" t="str">
        <f t="shared" si="53"/>
        <v>C</v>
      </c>
      <c r="AT112" s="30" t="str">
        <f t="shared" si="53"/>
        <v/>
      </c>
      <c r="AU112" s="30" t="str">
        <f t="shared" si="53"/>
        <v/>
      </c>
      <c r="AV112" s="30" t="str">
        <f t="shared" si="53"/>
        <v/>
      </c>
      <c r="AW112" s="30" t="str">
        <f t="shared" si="53"/>
        <v/>
      </c>
    </row>
    <row r="113" spans="1:49">
      <c r="A113" s="25" t="str">
        <f t="shared" si="48"/>
        <v>ZCP</v>
      </c>
      <c r="B113" s="31"/>
      <c r="C113" s="81" t="s">
        <v>30</v>
      </c>
      <c r="D113" s="32" t="s">
        <v>37</v>
      </c>
      <c r="E113" s="33">
        <v>42961</v>
      </c>
      <c r="F113" s="34">
        <v>42979</v>
      </c>
      <c r="G113" s="110" t="str">
        <f>IF(D113='Paramètre DIVERS'!$B$16,'Paramètre DIVERS'!$A$16,IF(D113='Paramètre DIVERS'!$B$17,'Paramètre DIVERS'!$A$17,IF(D113='Paramètre DIVERS'!$B$18,'Paramètre DIVERS'!$A$18,IF(D113='Paramètre DIVERS'!$B$19,'Paramètre DIVERS'!$A$19,IF(D113='Paramètre DIVERS'!$B$21,'Paramètre DIVERS'!$A$21,IF(D113='Paramètre DIVERS'!$B$22,'Paramètre DIVERS'!$A$22,""))))))&amp;IF(D113='Paramètre DIVERS'!$B$24,'Paramètre DIVERS'!$A$24,IF(D113='Paramètre DIVERS'!$B$25,'Paramètre DIVERS'!$A$25,IF(D113='Paramètre DIVERS'!$B$26,'Paramètre DIVERS'!$A$26,IF(D113='Paramètre DIVERS'!$B$27,'Paramètre DIVERS'!$A$27,IF(D113='Paramètre DIVERS'!$B$28,'Paramètre DIVERS'!$A$28,IF(D113='Paramètre DIVERS'!$B$29,'Paramètre DIVERS'!$A$29,IF(D113='Paramètre DIVERS'!$B$30,'Paramètre DIVERS'!$A$30,"")))))))&amp;IF(D113='Paramètre DIVERS'!$B$32,'Paramètre DIVERS'!$A$32,IF(D113='Paramètre DIVERS'!$B$36,'Paramètre DIVERS'!$A$36,IF(D113='Paramètre DIVERS'!$B$37,'Paramètre DIVERS'!$A$37,IF(D113='Paramètre DIVERS'!$B$38,'Paramètre DIVERS'!$A$38,IF(D113='Paramètre DIVERS'!$B$39,'Paramètre DIVERS'!$A$39,IF(D113='Paramètre DIVERS'!$B$43,'Paramètre DIVERS'!$A$43,IF(D113='Paramètre DIVERS'!$B$44,'Paramètre DIVERS'!$A$44,"")))))))&amp;IF(D113='Paramètre DIVERS'!$B$45,'Paramètre DIVERS'!$A$45,IF(D113='Paramètre DIVERS'!$B$46,'Paramètre DIVERS'!$A$46,IF(D113='Paramètre DIVERS'!$B$47,'Paramètre DIVERS'!$A$47,IF(D113='Paramètre DIVERS'!$B$23,'Paramètre DIVERS'!$A$23,""))))</f>
        <v>ZCP</v>
      </c>
      <c r="H113" s="98">
        <f t="shared" si="49"/>
        <v>14</v>
      </c>
      <c r="I113" s="30" t="str">
        <f t="shared" si="50"/>
        <v>C</v>
      </c>
      <c r="J113" s="30" t="str">
        <f t="shared" si="50"/>
        <v>C</v>
      </c>
      <c r="K113" s="30" t="str">
        <f t="shared" si="50"/>
        <v/>
      </c>
      <c r="L113" s="30" t="str">
        <f t="shared" si="50"/>
        <v/>
      </c>
      <c r="M113" s="30" t="str">
        <f t="shared" si="50"/>
        <v/>
      </c>
      <c r="N113" s="30" t="str">
        <f t="shared" si="50"/>
        <v/>
      </c>
      <c r="O113" s="30" t="str">
        <f t="shared" si="50"/>
        <v/>
      </c>
      <c r="P113" s="30" t="str">
        <f t="shared" si="50"/>
        <v>C</v>
      </c>
      <c r="Q113" s="30" t="str">
        <f t="shared" si="50"/>
        <v>C</v>
      </c>
      <c r="R113" s="30" t="str">
        <f t="shared" si="50"/>
        <v/>
      </c>
      <c r="S113" s="30" t="str">
        <f t="shared" si="51"/>
        <v/>
      </c>
      <c r="T113" s="30" t="str">
        <f t="shared" si="51"/>
        <v/>
      </c>
      <c r="U113" s="30" t="str">
        <f t="shared" si="51"/>
        <v/>
      </c>
      <c r="V113" s="30" t="str">
        <f t="shared" si="51"/>
        <v/>
      </c>
      <c r="W113" s="30" t="str">
        <f t="shared" si="51"/>
        <v>C</v>
      </c>
      <c r="X113" s="30" t="str">
        <f t="shared" si="51"/>
        <v>C</v>
      </c>
      <c r="Y113" s="30" t="str">
        <f t="shared" si="51"/>
        <v/>
      </c>
      <c r="Z113" s="30" t="str">
        <f t="shared" si="51"/>
        <v/>
      </c>
      <c r="AA113" s="30" t="str">
        <f t="shared" si="51"/>
        <v/>
      </c>
      <c r="AB113" s="30" t="str">
        <f t="shared" si="51"/>
        <v/>
      </c>
      <c r="AC113" s="30" t="str">
        <f t="shared" si="52"/>
        <v/>
      </c>
      <c r="AD113" s="30" t="str">
        <f t="shared" si="52"/>
        <v>C</v>
      </c>
      <c r="AE113" s="30" t="str">
        <f t="shared" si="52"/>
        <v>C</v>
      </c>
      <c r="AF113" s="30" t="str">
        <f t="shared" si="52"/>
        <v/>
      </c>
      <c r="AG113" s="30" t="str">
        <f t="shared" si="52"/>
        <v/>
      </c>
      <c r="AH113" s="30" t="str">
        <f t="shared" si="52"/>
        <v/>
      </c>
      <c r="AI113" s="30" t="str">
        <f t="shared" si="52"/>
        <v/>
      </c>
      <c r="AJ113" s="30" t="str">
        <f t="shared" si="52"/>
        <v/>
      </c>
      <c r="AK113" s="30" t="str">
        <f t="shared" si="52"/>
        <v>C</v>
      </c>
      <c r="AL113" s="30" t="str">
        <f t="shared" si="52"/>
        <v>C</v>
      </c>
      <c r="AM113" s="30" t="str">
        <f t="shared" si="53"/>
        <v/>
      </c>
      <c r="AN113" s="30" t="str">
        <f t="shared" si="53"/>
        <v/>
      </c>
      <c r="AO113" s="30" t="str">
        <f t="shared" si="53"/>
        <v/>
      </c>
      <c r="AP113" s="30" t="str">
        <f t="shared" si="53"/>
        <v/>
      </c>
      <c r="AQ113" s="30" t="str">
        <f t="shared" si="53"/>
        <v/>
      </c>
      <c r="AR113" s="30" t="str">
        <f t="shared" si="53"/>
        <v>C</v>
      </c>
      <c r="AS113" s="30" t="str">
        <f t="shared" si="53"/>
        <v>C</v>
      </c>
      <c r="AT113" s="30" t="str">
        <f t="shared" si="53"/>
        <v/>
      </c>
      <c r="AU113" s="30" t="str">
        <f t="shared" si="53"/>
        <v/>
      </c>
      <c r="AV113" s="30" t="str">
        <f t="shared" si="53"/>
        <v/>
      </c>
      <c r="AW113" s="30" t="str">
        <f t="shared" si="53"/>
        <v/>
      </c>
    </row>
    <row r="114" spans="1:49">
      <c r="A114" s="25" t="str">
        <f t="shared" si="48"/>
        <v>ZCP</v>
      </c>
      <c r="B114" s="31"/>
      <c r="C114" s="81" t="s">
        <v>30</v>
      </c>
      <c r="D114" s="32" t="s">
        <v>37</v>
      </c>
      <c r="E114" s="33">
        <v>42887</v>
      </c>
      <c r="F114" s="34">
        <v>42888</v>
      </c>
      <c r="G114" s="110" t="str">
        <f>IF(D114='Paramètre DIVERS'!$B$16,'Paramètre DIVERS'!$A$16,IF(D114='Paramètre DIVERS'!$B$17,'Paramètre DIVERS'!$A$17,IF(D114='Paramètre DIVERS'!$B$18,'Paramètre DIVERS'!$A$18,IF(D114='Paramètre DIVERS'!$B$19,'Paramètre DIVERS'!$A$19,IF(D114='Paramètre DIVERS'!$B$21,'Paramètre DIVERS'!$A$21,IF(D114='Paramètre DIVERS'!$B$22,'Paramètre DIVERS'!$A$22,""))))))&amp;IF(D114='Paramètre DIVERS'!$B$24,'Paramètre DIVERS'!$A$24,IF(D114='Paramètre DIVERS'!$B$25,'Paramètre DIVERS'!$A$25,IF(D114='Paramètre DIVERS'!$B$26,'Paramètre DIVERS'!$A$26,IF(D114='Paramètre DIVERS'!$B$27,'Paramètre DIVERS'!$A$27,IF(D114='Paramètre DIVERS'!$B$28,'Paramètre DIVERS'!$A$28,IF(D114='Paramètre DIVERS'!$B$29,'Paramètre DIVERS'!$A$29,IF(D114='Paramètre DIVERS'!$B$30,'Paramètre DIVERS'!$A$30,"")))))))&amp;IF(D114='Paramètre DIVERS'!$B$32,'Paramètre DIVERS'!$A$32,IF(D114='Paramètre DIVERS'!$B$36,'Paramètre DIVERS'!$A$36,IF(D114='Paramètre DIVERS'!$B$37,'Paramètre DIVERS'!$A$37,IF(D114='Paramètre DIVERS'!$B$38,'Paramètre DIVERS'!$A$38,IF(D114='Paramètre DIVERS'!$B$39,'Paramètre DIVERS'!$A$39,IF(D114='Paramètre DIVERS'!$B$43,'Paramètre DIVERS'!$A$43,IF(D114='Paramètre DIVERS'!$B$44,'Paramètre DIVERS'!$A$44,"")))))))&amp;IF(D114='Paramètre DIVERS'!$B$45,'Paramètre DIVERS'!$A$45,IF(D114='Paramètre DIVERS'!$B$46,'Paramètre DIVERS'!$A$46,IF(D114='Paramètre DIVERS'!$B$47,'Paramètre DIVERS'!$A$47,IF(D114='Paramètre DIVERS'!$B$23,'Paramètre DIVERS'!$A$23,""))))</f>
        <v>ZCP</v>
      </c>
      <c r="H114" s="98">
        <f t="shared" si="49"/>
        <v>2</v>
      </c>
      <c r="I114" s="30" t="str">
        <f t="shared" si="50"/>
        <v>C</v>
      </c>
      <c r="J114" s="30" t="str">
        <f t="shared" si="50"/>
        <v>C</v>
      </c>
      <c r="K114" s="30" t="str">
        <f t="shared" si="50"/>
        <v/>
      </c>
      <c r="L114" s="30" t="str">
        <f t="shared" si="50"/>
        <v/>
      </c>
      <c r="M114" s="30" t="str">
        <f t="shared" si="50"/>
        <v/>
      </c>
      <c r="N114" s="30" t="str">
        <f t="shared" si="50"/>
        <v/>
      </c>
      <c r="O114" s="30" t="str">
        <f t="shared" si="50"/>
        <v/>
      </c>
      <c r="P114" s="30" t="str">
        <f t="shared" si="50"/>
        <v>C</v>
      </c>
      <c r="Q114" s="30" t="str">
        <f t="shared" si="50"/>
        <v>C</v>
      </c>
      <c r="R114" s="30" t="str">
        <f t="shared" si="50"/>
        <v/>
      </c>
      <c r="S114" s="30" t="str">
        <f t="shared" si="51"/>
        <v/>
      </c>
      <c r="T114" s="30" t="str">
        <f t="shared" si="51"/>
        <v/>
      </c>
      <c r="U114" s="30" t="str">
        <f t="shared" si="51"/>
        <v/>
      </c>
      <c r="V114" s="30" t="str">
        <f t="shared" si="51"/>
        <v/>
      </c>
      <c r="W114" s="30" t="str">
        <f t="shared" si="51"/>
        <v>C</v>
      </c>
      <c r="X114" s="30" t="str">
        <f t="shared" si="51"/>
        <v>C</v>
      </c>
      <c r="Y114" s="30" t="str">
        <f t="shared" si="51"/>
        <v/>
      </c>
      <c r="Z114" s="30" t="str">
        <f t="shared" si="51"/>
        <v/>
      </c>
      <c r="AA114" s="30" t="str">
        <f t="shared" si="51"/>
        <v/>
      </c>
      <c r="AB114" s="30" t="str">
        <f t="shared" si="51"/>
        <v/>
      </c>
      <c r="AC114" s="30" t="str">
        <f t="shared" si="52"/>
        <v/>
      </c>
      <c r="AD114" s="30" t="str">
        <f t="shared" si="52"/>
        <v>C</v>
      </c>
      <c r="AE114" s="30" t="str">
        <f t="shared" si="52"/>
        <v>C</v>
      </c>
      <c r="AF114" s="30" t="str">
        <f t="shared" si="52"/>
        <v/>
      </c>
      <c r="AG114" s="30" t="str">
        <f t="shared" si="52"/>
        <v/>
      </c>
      <c r="AH114" s="30" t="str">
        <f t="shared" si="52"/>
        <v/>
      </c>
      <c r="AI114" s="30" t="str">
        <f t="shared" si="52"/>
        <v/>
      </c>
      <c r="AJ114" s="30" t="str">
        <f t="shared" si="52"/>
        <v/>
      </c>
      <c r="AK114" s="30" t="str">
        <f t="shared" si="52"/>
        <v>C</v>
      </c>
      <c r="AL114" s="30" t="str">
        <f t="shared" si="52"/>
        <v>C</v>
      </c>
      <c r="AM114" s="30" t="str">
        <f t="shared" si="53"/>
        <v/>
      </c>
      <c r="AN114" s="30" t="str">
        <f t="shared" si="53"/>
        <v/>
      </c>
      <c r="AO114" s="30" t="str">
        <f t="shared" si="53"/>
        <v/>
      </c>
      <c r="AP114" s="30" t="str">
        <f t="shared" si="53"/>
        <v/>
      </c>
      <c r="AQ114" s="30" t="str">
        <f t="shared" si="53"/>
        <v/>
      </c>
      <c r="AR114" s="30" t="str">
        <f t="shared" si="53"/>
        <v>C</v>
      </c>
      <c r="AS114" s="30" t="str">
        <f t="shared" si="53"/>
        <v>C</v>
      </c>
      <c r="AT114" s="30" t="str">
        <f t="shared" si="53"/>
        <v/>
      </c>
      <c r="AU114" s="30" t="str">
        <f t="shared" si="53"/>
        <v/>
      </c>
      <c r="AV114" s="30" t="str">
        <f t="shared" si="53"/>
        <v/>
      </c>
      <c r="AW114" s="30" t="str">
        <f t="shared" si="53"/>
        <v/>
      </c>
    </row>
    <row r="115" spans="1:49">
      <c r="A115" s="25" t="str">
        <f t="shared" si="48"/>
        <v>ZCP</v>
      </c>
      <c r="B115" s="31"/>
      <c r="C115" s="81" t="s">
        <v>30</v>
      </c>
      <c r="D115" s="32" t="s">
        <v>37</v>
      </c>
      <c r="E115" s="33">
        <v>42982</v>
      </c>
      <c r="F115" s="34">
        <v>43000</v>
      </c>
      <c r="G115" s="110" t="str">
        <f>IF(D115='Paramètre DIVERS'!$B$16,'Paramètre DIVERS'!$A$16,IF(D115='Paramètre DIVERS'!$B$17,'Paramètre DIVERS'!$A$17,IF(D115='Paramètre DIVERS'!$B$18,'Paramètre DIVERS'!$A$18,IF(D115='Paramètre DIVERS'!$B$19,'Paramètre DIVERS'!$A$19,IF(D115='Paramètre DIVERS'!$B$21,'Paramètre DIVERS'!$A$21,IF(D115='Paramètre DIVERS'!$B$22,'Paramètre DIVERS'!$A$22,""))))))&amp;IF(D115='Paramètre DIVERS'!$B$24,'Paramètre DIVERS'!$A$24,IF(D115='Paramètre DIVERS'!$B$25,'Paramètre DIVERS'!$A$25,IF(D115='Paramètre DIVERS'!$B$26,'Paramètre DIVERS'!$A$26,IF(D115='Paramètre DIVERS'!$B$27,'Paramètre DIVERS'!$A$27,IF(D115='Paramètre DIVERS'!$B$28,'Paramètre DIVERS'!$A$28,IF(D115='Paramètre DIVERS'!$B$29,'Paramètre DIVERS'!$A$29,IF(D115='Paramètre DIVERS'!$B$30,'Paramètre DIVERS'!$A$30,"")))))))&amp;IF(D115='Paramètre DIVERS'!$B$32,'Paramètre DIVERS'!$A$32,IF(D115='Paramètre DIVERS'!$B$36,'Paramètre DIVERS'!$A$36,IF(D115='Paramètre DIVERS'!$B$37,'Paramètre DIVERS'!$A$37,IF(D115='Paramètre DIVERS'!$B$38,'Paramètre DIVERS'!$A$38,IF(D115='Paramètre DIVERS'!$B$39,'Paramètre DIVERS'!$A$39,IF(D115='Paramètre DIVERS'!$B$43,'Paramètre DIVERS'!$A$43,IF(D115='Paramètre DIVERS'!$B$44,'Paramètre DIVERS'!$A$44,"")))))))&amp;IF(D115='Paramètre DIVERS'!$B$45,'Paramètre DIVERS'!$A$45,IF(D115='Paramètre DIVERS'!$B$46,'Paramètre DIVERS'!$A$46,IF(D115='Paramètre DIVERS'!$B$47,'Paramètre DIVERS'!$A$47,IF(D115='Paramètre DIVERS'!$B$23,'Paramètre DIVERS'!$A$23,""))))</f>
        <v>ZCP</v>
      </c>
      <c r="H115" s="98">
        <f t="shared" si="49"/>
        <v>15</v>
      </c>
      <c r="I115" s="30" t="str">
        <f t="shared" si="50"/>
        <v>C</v>
      </c>
      <c r="J115" s="30" t="str">
        <f t="shared" si="50"/>
        <v>C</v>
      </c>
      <c r="K115" s="30" t="str">
        <f t="shared" si="50"/>
        <v/>
      </c>
      <c r="L115" s="30" t="str">
        <f t="shared" si="50"/>
        <v/>
      </c>
      <c r="M115" s="30" t="str">
        <f t="shared" si="50"/>
        <v/>
      </c>
      <c r="N115" s="30" t="str">
        <f t="shared" si="50"/>
        <v/>
      </c>
      <c r="O115" s="30" t="str">
        <f t="shared" si="50"/>
        <v/>
      </c>
      <c r="P115" s="30" t="str">
        <f t="shared" si="50"/>
        <v>C</v>
      </c>
      <c r="Q115" s="30" t="str">
        <f t="shared" si="50"/>
        <v>C</v>
      </c>
      <c r="R115" s="30" t="str">
        <f t="shared" si="50"/>
        <v/>
      </c>
      <c r="S115" s="30" t="str">
        <f t="shared" si="51"/>
        <v/>
      </c>
      <c r="T115" s="30" t="str">
        <f t="shared" si="51"/>
        <v/>
      </c>
      <c r="U115" s="30" t="str">
        <f t="shared" si="51"/>
        <v/>
      </c>
      <c r="V115" s="30" t="str">
        <f t="shared" si="51"/>
        <v/>
      </c>
      <c r="W115" s="30" t="str">
        <f t="shared" si="51"/>
        <v>C</v>
      </c>
      <c r="X115" s="30" t="str">
        <f t="shared" si="51"/>
        <v>C</v>
      </c>
      <c r="Y115" s="30" t="str">
        <f t="shared" si="51"/>
        <v/>
      </c>
      <c r="Z115" s="30" t="str">
        <f t="shared" si="51"/>
        <v/>
      </c>
      <c r="AA115" s="30" t="str">
        <f t="shared" si="51"/>
        <v/>
      </c>
      <c r="AB115" s="30" t="str">
        <f t="shared" si="51"/>
        <v/>
      </c>
      <c r="AC115" s="30" t="str">
        <f t="shared" si="52"/>
        <v/>
      </c>
      <c r="AD115" s="30" t="str">
        <f t="shared" si="52"/>
        <v>C</v>
      </c>
      <c r="AE115" s="30" t="str">
        <f t="shared" si="52"/>
        <v>C</v>
      </c>
      <c r="AF115" s="30" t="str">
        <f t="shared" si="52"/>
        <v/>
      </c>
      <c r="AG115" s="30" t="str">
        <f t="shared" si="52"/>
        <v/>
      </c>
      <c r="AH115" s="30" t="str">
        <f t="shared" si="52"/>
        <v/>
      </c>
      <c r="AI115" s="30" t="str">
        <f t="shared" si="52"/>
        <v/>
      </c>
      <c r="AJ115" s="30" t="str">
        <f t="shared" si="52"/>
        <v/>
      </c>
      <c r="AK115" s="30" t="str">
        <f t="shared" si="52"/>
        <v>C</v>
      </c>
      <c r="AL115" s="30" t="str">
        <f t="shared" si="52"/>
        <v>C</v>
      </c>
      <c r="AM115" s="30" t="str">
        <f t="shared" si="53"/>
        <v/>
      </c>
      <c r="AN115" s="30" t="str">
        <f t="shared" si="53"/>
        <v/>
      </c>
      <c r="AO115" s="30" t="str">
        <f t="shared" si="53"/>
        <v/>
      </c>
      <c r="AP115" s="30" t="str">
        <f t="shared" si="53"/>
        <v/>
      </c>
      <c r="AQ115" s="30" t="str">
        <f t="shared" si="53"/>
        <v/>
      </c>
      <c r="AR115" s="30" t="str">
        <f t="shared" si="53"/>
        <v>C</v>
      </c>
      <c r="AS115" s="30" t="str">
        <f t="shared" si="53"/>
        <v>C</v>
      </c>
      <c r="AT115" s="30" t="str">
        <f t="shared" si="53"/>
        <v/>
      </c>
      <c r="AU115" s="30" t="str">
        <f t="shared" si="53"/>
        <v/>
      </c>
      <c r="AV115" s="30" t="str">
        <f t="shared" si="53"/>
        <v/>
      </c>
      <c r="AW115" s="30" t="str">
        <f t="shared" si="53"/>
        <v/>
      </c>
    </row>
    <row r="116" spans="1:49">
      <c r="A116" s="25" t="str">
        <f t="shared" si="48"/>
        <v>ZCP</v>
      </c>
      <c r="B116" s="31"/>
      <c r="C116" s="81" t="s">
        <v>30</v>
      </c>
      <c r="D116" s="32" t="s">
        <v>37</v>
      </c>
      <c r="E116" s="33">
        <v>42940</v>
      </c>
      <c r="F116" s="34">
        <v>42958</v>
      </c>
      <c r="G116" s="110" t="str">
        <f>IF(D116='Paramètre DIVERS'!$B$16,'Paramètre DIVERS'!$A$16,IF(D116='Paramètre DIVERS'!$B$17,'Paramètre DIVERS'!$A$17,IF(D116='Paramètre DIVERS'!$B$18,'Paramètre DIVERS'!$A$18,IF(D116='Paramètre DIVERS'!$B$19,'Paramètre DIVERS'!$A$19,IF(D116='Paramètre DIVERS'!$B$21,'Paramètre DIVERS'!$A$21,IF(D116='Paramètre DIVERS'!$B$22,'Paramètre DIVERS'!$A$22,""))))))&amp;IF(D116='Paramètre DIVERS'!$B$24,'Paramètre DIVERS'!$A$24,IF(D116='Paramètre DIVERS'!$B$25,'Paramètre DIVERS'!$A$25,IF(D116='Paramètre DIVERS'!$B$26,'Paramètre DIVERS'!$A$26,IF(D116='Paramètre DIVERS'!$B$27,'Paramètre DIVERS'!$A$27,IF(D116='Paramètre DIVERS'!$B$28,'Paramètre DIVERS'!$A$28,IF(D116='Paramètre DIVERS'!$B$29,'Paramètre DIVERS'!$A$29,IF(D116='Paramètre DIVERS'!$B$30,'Paramètre DIVERS'!$A$30,"")))))))&amp;IF(D116='Paramètre DIVERS'!$B$32,'Paramètre DIVERS'!$A$32,IF(D116='Paramètre DIVERS'!$B$36,'Paramètre DIVERS'!$A$36,IF(D116='Paramètre DIVERS'!$B$37,'Paramètre DIVERS'!$A$37,IF(D116='Paramètre DIVERS'!$B$38,'Paramètre DIVERS'!$A$38,IF(D116='Paramètre DIVERS'!$B$39,'Paramètre DIVERS'!$A$39,IF(D116='Paramètre DIVERS'!$B$43,'Paramètre DIVERS'!$A$43,IF(D116='Paramètre DIVERS'!$B$44,'Paramètre DIVERS'!$A$44,"")))))))&amp;IF(D116='Paramètre DIVERS'!$B$45,'Paramètre DIVERS'!$A$45,IF(D116='Paramètre DIVERS'!$B$46,'Paramètre DIVERS'!$A$46,IF(D116='Paramètre DIVERS'!$B$47,'Paramètre DIVERS'!$A$47,IF(D116='Paramètre DIVERS'!$B$23,'Paramètre DIVERS'!$A$23,""))))</f>
        <v>ZCP</v>
      </c>
      <c r="H116" s="98">
        <f t="shared" si="49"/>
        <v>15</v>
      </c>
      <c r="I116" s="30" t="str">
        <f t="shared" si="50"/>
        <v>C</v>
      </c>
      <c r="J116" s="30" t="str">
        <f t="shared" si="50"/>
        <v>C</v>
      </c>
      <c r="K116" s="30" t="str">
        <f t="shared" si="50"/>
        <v/>
      </c>
      <c r="L116" s="30" t="str">
        <f t="shared" si="50"/>
        <v/>
      </c>
      <c r="M116" s="30" t="str">
        <f t="shared" si="50"/>
        <v/>
      </c>
      <c r="N116" s="30" t="str">
        <f t="shared" si="50"/>
        <v/>
      </c>
      <c r="O116" s="30" t="str">
        <f t="shared" si="50"/>
        <v/>
      </c>
      <c r="P116" s="30" t="str">
        <f t="shared" si="50"/>
        <v>C</v>
      </c>
      <c r="Q116" s="30" t="str">
        <f t="shared" si="50"/>
        <v>C</v>
      </c>
      <c r="R116" s="30" t="str">
        <f t="shared" si="50"/>
        <v/>
      </c>
      <c r="S116" s="30" t="str">
        <f t="shared" si="51"/>
        <v/>
      </c>
      <c r="T116" s="30" t="str">
        <f t="shared" si="51"/>
        <v/>
      </c>
      <c r="U116" s="30" t="str">
        <f t="shared" si="51"/>
        <v/>
      </c>
      <c r="V116" s="30" t="str">
        <f t="shared" si="51"/>
        <v/>
      </c>
      <c r="W116" s="30" t="str">
        <f t="shared" si="51"/>
        <v>C</v>
      </c>
      <c r="X116" s="30" t="str">
        <f t="shared" si="51"/>
        <v>C</v>
      </c>
      <c r="Y116" s="30" t="str">
        <f t="shared" si="51"/>
        <v/>
      </c>
      <c r="Z116" s="30" t="str">
        <f t="shared" si="51"/>
        <v/>
      </c>
      <c r="AA116" s="30" t="str">
        <f t="shared" si="51"/>
        <v/>
      </c>
      <c r="AB116" s="30" t="str">
        <f t="shared" si="51"/>
        <v/>
      </c>
      <c r="AC116" s="30" t="str">
        <f t="shared" si="52"/>
        <v/>
      </c>
      <c r="AD116" s="30" t="str">
        <f t="shared" si="52"/>
        <v>C</v>
      </c>
      <c r="AE116" s="30" t="str">
        <f t="shared" si="52"/>
        <v>C</v>
      </c>
      <c r="AF116" s="30" t="str">
        <f t="shared" si="52"/>
        <v/>
      </c>
      <c r="AG116" s="30" t="str">
        <f t="shared" si="52"/>
        <v/>
      </c>
      <c r="AH116" s="30" t="str">
        <f t="shared" si="52"/>
        <v/>
      </c>
      <c r="AI116" s="30" t="str">
        <f t="shared" si="52"/>
        <v/>
      </c>
      <c r="AJ116" s="30" t="str">
        <f t="shared" si="52"/>
        <v/>
      </c>
      <c r="AK116" s="30" t="str">
        <f t="shared" si="52"/>
        <v>C</v>
      </c>
      <c r="AL116" s="30" t="str">
        <f t="shared" si="52"/>
        <v>C</v>
      </c>
      <c r="AM116" s="30" t="str">
        <f t="shared" si="53"/>
        <v/>
      </c>
      <c r="AN116" s="30" t="str">
        <f t="shared" si="53"/>
        <v/>
      </c>
      <c r="AO116" s="30" t="str">
        <f t="shared" si="53"/>
        <v/>
      </c>
      <c r="AP116" s="30" t="str">
        <f t="shared" si="53"/>
        <v/>
      </c>
      <c r="AQ116" s="30" t="str">
        <f t="shared" si="53"/>
        <v/>
      </c>
      <c r="AR116" s="30" t="str">
        <f t="shared" si="53"/>
        <v>C</v>
      </c>
      <c r="AS116" s="30" t="str">
        <f t="shared" si="53"/>
        <v>C</v>
      </c>
      <c r="AT116" s="30" t="str">
        <f t="shared" si="53"/>
        <v/>
      </c>
      <c r="AU116" s="30" t="str">
        <f t="shared" si="53"/>
        <v/>
      </c>
      <c r="AV116" s="30" t="str">
        <f t="shared" si="53"/>
        <v/>
      </c>
      <c r="AW116" s="30" t="str">
        <f t="shared" si="53"/>
        <v/>
      </c>
    </row>
    <row r="117" spans="1:49">
      <c r="A117" s="25" t="str">
        <f t="shared" si="48"/>
        <v>ZCP</v>
      </c>
      <c r="B117" s="31"/>
      <c r="C117" s="81" t="s">
        <v>30</v>
      </c>
      <c r="D117" s="32" t="s">
        <v>37</v>
      </c>
      <c r="E117" s="33">
        <v>42947</v>
      </c>
      <c r="F117" s="34">
        <v>42958</v>
      </c>
      <c r="G117" s="110" t="str">
        <f>IF(D117='Paramètre DIVERS'!$B$16,'Paramètre DIVERS'!$A$16,IF(D117='Paramètre DIVERS'!$B$17,'Paramètre DIVERS'!$A$17,IF(D117='Paramètre DIVERS'!$B$18,'Paramètre DIVERS'!$A$18,IF(D117='Paramètre DIVERS'!$B$19,'Paramètre DIVERS'!$A$19,IF(D117='Paramètre DIVERS'!$B$21,'Paramètre DIVERS'!$A$21,IF(D117='Paramètre DIVERS'!$B$22,'Paramètre DIVERS'!$A$22,""))))))&amp;IF(D117='Paramètre DIVERS'!$B$24,'Paramètre DIVERS'!$A$24,IF(D117='Paramètre DIVERS'!$B$25,'Paramètre DIVERS'!$A$25,IF(D117='Paramètre DIVERS'!$B$26,'Paramètre DIVERS'!$A$26,IF(D117='Paramètre DIVERS'!$B$27,'Paramètre DIVERS'!$A$27,IF(D117='Paramètre DIVERS'!$B$28,'Paramètre DIVERS'!$A$28,IF(D117='Paramètre DIVERS'!$B$29,'Paramètre DIVERS'!$A$29,IF(D117='Paramètre DIVERS'!$B$30,'Paramètre DIVERS'!$A$30,"")))))))&amp;IF(D117='Paramètre DIVERS'!$B$32,'Paramètre DIVERS'!$A$32,IF(D117='Paramètre DIVERS'!$B$36,'Paramètre DIVERS'!$A$36,IF(D117='Paramètre DIVERS'!$B$37,'Paramètre DIVERS'!$A$37,IF(D117='Paramètre DIVERS'!$B$38,'Paramètre DIVERS'!$A$38,IF(D117='Paramètre DIVERS'!$B$39,'Paramètre DIVERS'!$A$39,IF(D117='Paramètre DIVERS'!$B$43,'Paramètre DIVERS'!$A$43,IF(D117='Paramètre DIVERS'!$B$44,'Paramètre DIVERS'!$A$44,"")))))))&amp;IF(D117='Paramètre DIVERS'!$B$45,'Paramètre DIVERS'!$A$45,IF(D117='Paramètre DIVERS'!$B$46,'Paramètre DIVERS'!$A$46,IF(D117='Paramètre DIVERS'!$B$47,'Paramètre DIVERS'!$A$47,IF(D117='Paramètre DIVERS'!$B$23,'Paramètre DIVERS'!$A$23,""))))</f>
        <v>ZCP</v>
      </c>
      <c r="H117" s="98">
        <f t="shared" si="49"/>
        <v>10</v>
      </c>
      <c r="I117" s="30" t="str">
        <f t="shared" ref="I117:R126" si="54">IF(OR(I$6="s",I$6="f",I$6="d"),"C",IF(AND(I$5&gt;=$E117,I$5&lt;=$F117,$G117="ZCP"),$G117,IF(AND(I$5&gt;=$E117,I$5&lt;=$F117,$G117="ZPM"),$G117,IF(AND(I$5&gt;=$E117,I$5&lt;=$F117,$G117="ZMA"),$G117,IF(AND(I$5&gt;=$E117,I$5&lt;=$F117,$G117="ZMP"),$G117,IF(AND(I$5&gt;=$E117,I$5&lt;=$F117,$G117="ZMT"),$G117,IF(AND(I$5&gt;=$E117,I$5&lt;=$F117,$G117="ZFO"),$G117,IF(AND(I$5&gt;=$E117,I$5&lt;=$F117,$G117="ZRJ"),$G117,IF(AND(I$5&gt;=$E117,I$5&lt;=$F117,$G117="ZAT"),$G117,"")))))))))</f>
        <v>C</v>
      </c>
      <c r="J117" s="30" t="str">
        <f t="shared" si="54"/>
        <v>C</v>
      </c>
      <c r="K117" s="30" t="str">
        <f t="shared" si="54"/>
        <v/>
      </c>
      <c r="L117" s="30" t="str">
        <f t="shared" si="54"/>
        <v/>
      </c>
      <c r="M117" s="30" t="str">
        <f t="shared" si="54"/>
        <v/>
      </c>
      <c r="N117" s="30" t="str">
        <f t="shared" si="54"/>
        <v/>
      </c>
      <c r="O117" s="30" t="str">
        <f t="shared" si="54"/>
        <v/>
      </c>
      <c r="P117" s="30" t="str">
        <f t="shared" si="54"/>
        <v>C</v>
      </c>
      <c r="Q117" s="30" t="str">
        <f t="shared" si="54"/>
        <v>C</v>
      </c>
      <c r="R117" s="30" t="str">
        <f t="shared" si="54"/>
        <v/>
      </c>
      <c r="S117" s="30" t="str">
        <f t="shared" ref="S117:AB126" si="55">IF(OR(S$6="s",S$6="f",S$6="d"),"C",IF(AND(S$5&gt;=$E117,S$5&lt;=$F117,$G117="ZCP"),$G117,IF(AND(S$5&gt;=$E117,S$5&lt;=$F117,$G117="ZPM"),$G117,IF(AND(S$5&gt;=$E117,S$5&lt;=$F117,$G117="ZMA"),$G117,IF(AND(S$5&gt;=$E117,S$5&lt;=$F117,$G117="ZMP"),$G117,IF(AND(S$5&gt;=$E117,S$5&lt;=$F117,$G117="ZMT"),$G117,IF(AND(S$5&gt;=$E117,S$5&lt;=$F117,$G117="ZFO"),$G117,IF(AND(S$5&gt;=$E117,S$5&lt;=$F117,$G117="ZRJ"),$G117,IF(AND(S$5&gt;=$E117,S$5&lt;=$F117,$G117="ZAT"),$G117,"")))))))))</f>
        <v/>
      </c>
      <c r="T117" s="30" t="str">
        <f t="shared" si="55"/>
        <v/>
      </c>
      <c r="U117" s="30" t="str">
        <f t="shared" si="55"/>
        <v/>
      </c>
      <c r="V117" s="30" t="str">
        <f t="shared" si="55"/>
        <v/>
      </c>
      <c r="W117" s="30" t="str">
        <f t="shared" si="55"/>
        <v>C</v>
      </c>
      <c r="X117" s="30" t="str">
        <f t="shared" si="55"/>
        <v>C</v>
      </c>
      <c r="Y117" s="30" t="str">
        <f t="shared" si="55"/>
        <v/>
      </c>
      <c r="Z117" s="30" t="str">
        <f t="shared" si="55"/>
        <v/>
      </c>
      <c r="AA117" s="30" t="str">
        <f t="shared" si="55"/>
        <v/>
      </c>
      <c r="AB117" s="30" t="str">
        <f t="shared" si="55"/>
        <v/>
      </c>
      <c r="AC117" s="30" t="str">
        <f t="shared" ref="AC117:AL126" si="56">IF(OR(AC$6="s",AC$6="f",AC$6="d"),"C",IF(AND(AC$5&gt;=$E117,AC$5&lt;=$F117,$G117="ZCP"),$G117,IF(AND(AC$5&gt;=$E117,AC$5&lt;=$F117,$G117="ZPM"),$G117,IF(AND(AC$5&gt;=$E117,AC$5&lt;=$F117,$G117="ZMA"),$G117,IF(AND(AC$5&gt;=$E117,AC$5&lt;=$F117,$G117="ZMP"),$G117,IF(AND(AC$5&gt;=$E117,AC$5&lt;=$F117,$G117="ZMT"),$G117,IF(AND(AC$5&gt;=$E117,AC$5&lt;=$F117,$G117="ZFO"),$G117,IF(AND(AC$5&gt;=$E117,AC$5&lt;=$F117,$G117="ZRJ"),$G117,IF(AND(AC$5&gt;=$E117,AC$5&lt;=$F117,$G117="ZAT"),$G117,"")))))))))</f>
        <v/>
      </c>
      <c r="AD117" s="30" t="str">
        <f t="shared" si="56"/>
        <v>C</v>
      </c>
      <c r="AE117" s="30" t="str">
        <f t="shared" si="56"/>
        <v>C</v>
      </c>
      <c r="AF117" s="30" t="str">
        <f t="shared" si="56"/>
        <v/>
      </c>
      <c r="AG117" s="30" t="str">
        <f t="shared" si="56"/>
        <v/>
      </c>
      <c r="AH117" s="30" t="str">
        <f t="shared" si="56"/>
        <v/>
      </c>
      <c r="AI117" s="30" t="str">
        <f t="shared" si="56"/>
        <v/>
      </c>
      <c r="AJ117" s="30" t="str">
        <f t="shared" si="56"/>
        <v/>
      </c>
      <c r="AK117" s="30" t="str">
        <f t="shared" si="56"/>
        <v>C</v>
      </c>
      <c r="AL117" s="30" t="str">
        <f t="shared" si="56"/>
        <v>C</v>
      </c>
      <c r="AM117" s="30" t="str">
        <f t="shared" ref="AM117:AW126" si="57">IF(OR(AM$6="s",AM$6="f",AM$6="d"),"C",IF(AND(AM$5&gt;=$E117,AM$5&lt;=$F117,$G117="ZCP"),$G117,IF(AND(AM$5&gt;=$E117,AM$5&lt;=$F117,$G117="ZPM"),$G117,IF(AND(AM$5&gt;=$E117,AM$5&lt;=$F117,$G117="ZMA"),$G117,IF(AND(AM$5&gt;=$E117,AM$5&lt;=$F117,$G117="ZMP"),$G117,IF(AND(AM$5&gt;=$E117,AM$5&lt;=$F117,$G117="ZMT"),$G117,IF(AND(AM$5&gt;=$E117,AM$5&lt;=$F117,$G117="ZFO"),$G117,IF(AND(AM$5&gt;=$E117,AM$5&lt;=$F117,$G117="ZRJ"),$G117,IF(AND(AM$5&gt;=$E117,AM$5&lt;=$F117,$G117="ZAT"),$G117,"")))))))))</f>
        <v/>
      </c>
      <c r="AN117" s="30" t="str">
        <f t="shared" si="57"/>
        <v/>
      </c>
      <c r="AO117" s="30" t="str">
        <f t="shared" si="57"/>
        <v/>
      </c>
      <c r="AP117" s="30" t="str">
        <f t="shared" si="57"/>
        <v/>
      </c>
      <c r="AQ117" s="30" t="str">
        <f t="shared" si="57"/>
        <v/>
      </c>
      <c r="AR117" s="30" t="str">
        <f t="shared" si="57"/>
        <v>C</v>
      </c>
      <c r="AS117" s="30" t="str">
        <f t="shared" si="57"/>
        <v>C</v>
      </c>
      <c r="AT117" s="30" t="str">
        <f t="shared" si="57"/>
        <v/>
      </c>
      <c r="AU117" s="30" t="str">
        <f t="shared" si="57"/>
        <v/>
      </c>
      <c r="AV117" s="30" t="str">
        <f t="shared" si="57"/>
        <v/>
      </c>
      <c r="AW117" s="30" t="str">
        <f t="shared" si="57"/>
        <v/>
      </c>
    </row>
    <row r="118" spans="1:49">
      <c r="A118" s="25" t="str">
        <f t="shared" si="48"/>
        <v>ZCP</v>
      </c>
      <c r="B118" s="31"/>
      <c r="C118" s="81" t="s">
        <v>30</v>
      </c>
      <c r="D118" s="32" t="s">
        <v>37</v>
      </c>
      <c r="E118" s="33">
        <v>42954</v>
      </c>
      <c r="F118" s="34">
        <v>42972</v>
      </c>
      <c r="G118" s="110" t="str">
        <f>IF(D118='Paramètre DIVERS'!$B$16,'Paramètre DIVERS'!$A$16,IF(D118='Paramètre DIVERS'!$B$17,'Paramètre DIVERS'!$A$17,IF(D118='Paramètre DIVERS'!$B$18,'Paramètre DIVERS'!$A$18,IF(D118='Paramètre DIVERS'!$B$19,'Paramètre DIVERS'!$A$19,IF(D118='Paramètre DIVERS'!$B$21,'Paramètre DIVERS'!$A$21,IF(D118='Paramètre DIVERS'!$B$22,'Paramètre DIVERS'!$A$22,""))))))&amp;IF(D118='Paramètre DIVERS'!$B$24,'Paramètre DIVERS'!$A$24,IF(D118='Paramètre DIVERS'!$B$25,'Paramètre DIVERS'!$A$25,IF(D118='Paramètre DIVERS'!$B$26,'Paramètre DIVERS'!$A$26,IF(D118='Paramètre DIVERS'!$B$27,'Paramètre DIVERS'!$A$27,IF(D118='Paramètre DIVERS'!$B$28,'Paramètre DIVERS'!$A$28,IF(D118='Paramètre DIVERS'!$B$29,'Paramètre DIVERS'!$A$29,IF(D118='Paramètre DIVERS'!$B$30,'Paramètre DIVERS'!$A$30,"")))))))&amp;IF(D118='Paramètre DIVERS'!$B$32,'Paramètre DIVERS'!$A$32,IF(D118='Paramètre DIVERS'!$B$36,'Paramètre DIVERS'!$A$36,IF(D118='Paramètre DIVERS'!$B$37,'Paramètre DIVERS'!$A$37,IF(D118='Paramètre DIVERS'!$B$38,'Paramètre DIVERS'!$A$38,IF(D118='Paramètre DIVERS'!$B$39,'Paramètre DIVERS'!$A$39,IF(D118='Paramètre DIVERS'!$B$43,'Paramètre DIVERS'!$A$43,IF(D118='Paramètre DIVERS'!$B$44,'Paramètre DIVERS'!$A$44,"")))))))&amp;IF(D118='Paramètre DIVERS'!$B$45,'Paramètre DIVERS'!$A$45,IF(D118='Paramètre DIVERS'!$B$46,'Paramètre DIVERS'!$A$46,IF(D118='Paramètre DIVERS'!$B$47,'Paramètre DIVERS'!$A$47,IF(D118='Paramètre DIVERS'!$B$23,'Paramètre DIVERS'!$A$23,""))))</f>
        <v>ZCP</v>
      </c>
      <c r="H118" s="98">
        <f t="shared" si="49"/>
        <v>14</v>
      </c>
      <c r="I118" s="30" t="str">
        <f t="shared" si="54"/>
        <v>C</v>
      </c>
      <c r="J118" s="30" t="str">
        <f t="shared" si="54"/>
        <v>C</v>
      </c>
      <c r="K118" s="30" t="str">
        <f t="shared" si="54"/>
        <v/>
      </c>
      <c r="L118" s="30" t="str">
        <f t="shared" si="54"/>
        <v/>
      </c>
      <c r="M118" s="30" t="str">
        <f t="shared" si="54"/>
        <v/>
      </c>
      <c r="N118" s="30" t="str">
        <f t="shared" si="54"/>
        <v/>
      </c>
      <c r="O118" s="30" t="str">
        <f t="shared" si="54"/>
        <v/>
      </c>
      <c r="P118" s="30" t="str">
        <f t="shared" si="54"/>
        <v>C</v>
      </c>
      <c r="Q118" s="30" t="str">
        <f t="shared" si="54"/>
        <v>C</v>
      </c>
      <c r="R118" s="30" t="str">
        <f t="shared" si="54"/>
        <v/>
      </c>
      <c r="S118" s="30" t="str">
        <f t="shared" si="55"/>
        <v/>
      </c>
      <c r="T118" s="30" t="str">
        <f t="shared" si="55"/>
        <v/>
      </c>
      <c r="U118" s="30" t="str">
        <f t="shared" si="55"/>
        <v/>
      </c>
      <c r="V118" s="30" t="str">
        <f t="shared" si="55"/>
        <v/>
      </c>
      <c r="W118" s="30" t="str">
        <f t="shared" si="55"/>
        <v>C</v>
      </c>
      <c r="X118" s="30" t="str">
        <f t="shared" si="55"/>
        <v>C</v>
      </c>
      <c r="Y118" s="30" t="str">
        <f t="shared" si="55"/>
        <v/>
      </c>
      <c r="Z118" s="30" t="str">
        <f t="shared" si="55"/>
        <v/>
      </c>
      <c r="AA118" s="30" t="str">
        <f t="shared" si="55"/>
        <v/>
      </c>
      <c r="AB118" s="30" t="str">
        <f t="shared" si="55"/>
        <v/>
      </c>
      <c r="AC118" s="30" t="str">
        <f t="shared" si="56"/>
        <v/>
      </c>
      <c r="AD118" s="30" t="str">
        <f t="shared" si="56"/>
        <v>C</v>
      </c>
      <c r="AE118" s="30" t="str">
        <f t="shared" si="56"/>
        <v>C</v>
      </c>
      <c r="AF118" s="30" t="str">
        <f t="shared" si="56"/>
        <v/>
      </c>
      <c r="AG118" s="30" t="str">
        <f t="shared" si="56"/>
        <v/>
      </c>
      <c r="AH118" s="30" t="str">
        <f t="shared" si="56"/>
        <v/>
      </c>
      <c r="AI118" s="30" t="str">
        <f t="shared" si="56"/>
        <v/>
      </c>
      <c r="AJ118" s="30" t="str">
        <f t="shared" si="56"/>
        <v/>
      </c>
      <c r="AK118" s="30" t="str">
        <f t="shared" si="56"/>
        <v>C</v>
      </c>
      <c r="AL118" s="30" t="str">
        <f t="shared" si="56"/>
        <v>C</v>
      </c>
      <c r="AM118" s="30" t="str">
        <f t="shared" si="57"/>
        <v/>
      </c>
      <c r="AN118" s="30" t="str">
        <f t="shared" si="57"/>
        <v/>
      </c>
      <c r="AO118" s="30" t="str">
        <f t="shared" si="57"/>
        <v/>
      </c>
      <c r="AP118" s="30" t="str">
        <f t="shared" si="57"/>
        <v/>
      </c>
      <c r="AQ118" s="30" t="str">
        <f t="shared" si="57"/>
        <v/>
      </c>
      <c r="AR118" s="30" t="str">
        <f t="shared" si="57"/>
        <v>C</v>
      </c>
      <c r="AS118" s="30" t="str">
        <f t="shared" si="57"/>
        <v>C</v>
      </c>
      <c r="AT118" s="30" t="str">
        <f t="shared" si="57"/>
        <v/>
      </c>
      <c r="AU118" s="30" t="str">
        <f t="shared" si="57"/>
        <v/>
      </c>
      <c r="AV118" s="30" t="str">
        <f t="shared" si="57"/>
        <v/>
      </c>
      <c r="AW118" s="30" t="str">
        <f t="shared" si="57"/>
        <v/>
      </c>
    </row>
    <row r="119" spans="1:49">
      <c r="A119" s="25" t="str">
        <f t="shared" si="48"/>
        <v>ZCP</v>
      </c>
      <c r="B119" s="31"/>
      <c r="C119" s="81" t="s">
        <v>30</v>
      </c>
      <c r="D119" s="32" t="s">
        <v>37</v>
      </c>
      <c r="E119" s="33">
        <v>43102</v>
      </c>
      <c r="F119" s="34">
        <v>43105</v>
      </c>
      <c r="G119" s="110" t="str">
        <f>IF(D119='Paramètre DIVERS'!$B$16,'Paramètre DIVERS'!$A$16,IF(D119='Paramètre DIVERS'!$B$17,'Paramètre DIVERS'!$A$17,IF(D119='Paramètre DIVERS'!$B$18,'Paramètre DIVERS'!$A$18,IF(D119='Paramètre DIVERS'!$B$19,'Paramètre DIVERS'!$A$19,IF(D119='Paramètre DIVERS'!$B$21,'Paramètre DIVERS'!$A$21,IF(D119='Paramètre DIVERS'!$B$22,'Paramètre DIVERS'!$A$22,""))))))&amp;IF(D119='Paramètre DIVERS'!$B$24,'Paramètre DIVERS'!$A$24,IF(D119='Paramètre DIVERS'!$B$25,'Paramètre DIVERS'!$A$25,IF(D119='Paramètre DIVERS'!$B$26,'Paramètre DIVERS'!$A$26,IF(D119='Paramètre DIVERS'!$B$27,'Paramètre DIVERS'!$A$27,IF(D119='Paramètre DIVERS'!$B$28,'Paramètre DIVERS'!$A$28,IF(D119='Paramètre DIVERS'!$B$29,'Paramètre DIVERS'!$A$29,IF(D119='Paramètre DIVERS'!$B$30,'Paramètre DIVERS'!$A$30,"")))))))&amp;IF(D119='Paramètre DIVERS'!$B$32,'Paramètre DIVERS'!$A$32,IF(D119='Paramètre DIVERS'!$B$36,'Paramètre DIVERS'!$A$36,IF(D119='Paramètre DIVERS'!$B$37,'Paramètre DIVERS'!$A$37,IF(D119='Paramètre DIVERS'!$B$38,'Paramètre DIVERS'!$A$38,IF(D119='Paramètre DIVERS'!$B$39,'Paramètre DIVERS'!$A$39,IF(D119='Paramètre DIVERS'!$B$43,'Paramètre DIVERS'!$A$43,IF(D119='Paramètre DIVERS'!$B$44,'Paramètre DIVERS'!$A$44,"")))))))&amp;IF(D119='Paramètre DIVERS'!$B$45,'Paramètre DIVERS'!$A$45,IF(D119='Paramètre DIVERS'!$B$46,'Paramètre DIVERS'!$A$46,IF(D119='Paramètre DIVERS'!$B$47,'Paramètre DIVERS'!$A$47,IF(D119='Paramètre DIVERS'!$B$23,'Paramètre DIVERS'!$A$23,""))))</f>
        <v>ZCP</v>
      </c>
      <c r="H119" s="98">
        <f t="shared" si="49"/>
        <v>4</v>
      </c>
      <c r="I119" s="30" t="str">
        <f t="shared" si="54"/>
        <v>C</v>
      </c>
      <c r="J119" s="30" t="str">
        <f t="shared" si="54"/>
        <v>C</v>
      </c>
      <c r="K119" s="30" t="str">
        <f t="shared" si="54"/>
        <v/>
      </c>
      <c r="L119" s="30" t="str">
        <f t="shared" si="54"/>
        <v/>
      </c>
      <c r="M119" s="30" t="str">
        <f t="shared" si="54"/>
        <v/>
      </c>
      <c r="N119" s="30" t="str">
        <f t="shared" si="54"/>
        <v/>
      </c>
      <c r="O119" s="30" t="str">
        <f t="shared" si="54"/>
        <v/>
      </c>
      <c r="P119" s="30" t="str">
        <f t="shared" si="54"/>
        <v>C</v>
      </c>
      <c r="Q119" s="30" t="str">
        <f t="shared" si="54"/>
        <v>C</v>
      </c>
      <c r="R119" s="30" t="str">
        <f t="shared" si="54"/>
        <v/>
      </c>
      <c r="S119" s="30" t="str">
        <f t="shared" si="55"/>
        <v/>
      </c>
      <c r="T119" s="30" t="str">
        <f t="shared" si="55"/>
        <v/>
      </c>
      <c r="U119" s="30" t="str">
        <f t="shared" si="55"/>
        <v/>
      </c>
      <c r="V119" s="30" t="str">
        <f t="shared" si="55"/>
        <v/>
      </c>
      <c r="W119" s="30" t="str">
        <f t="shared" si="55"/>
        <v>C</v>
      </c>
      <c r="X119" s="30" t="str">
        <f t="shared" si="55"/>
        <v>C</v>
      </c>
      <c r="Y119" s="30" t="str">
        <f t="shared" si="55"/>
        <v/>
      </c>
      <c r="Z119" s="30" t="str">
        <f t="shared" si="55"/>
        <v/>
      </c>
      <c r="AA119" s="30" t="str">
        <f t="shared" si="55"/>
        <v/>
      </c>
      <c r="AB119" s="30" t="str">
        <f t="shared" si="55"/>
        <v/>
      </c>
      <c r="AC119" s="30" t="str">
        <f t="shared" si="56"/>
        <v/>
      </c>
      <c r="AD119" s="30" t="str">
        <f t="shared" si="56"/>
        <v>C</v>
      </c>
      <c r="AE119" s="30" t="str">
        <f t="shared" si="56"/>
        <v>C</v>
      </c>
      <c r="AF119" s="30" t="str">
        <f t="shared" si="56"/>
        <v/>
      </c>
      <c r="AG119" s="30" t="str">
        <f t="shared" si="56"/>
        <v/>
      </c>
      <c r="AH119" s="30" t="str">
        <f t="shared" si="56"/>
        <v/>
      </c>
      <c r="AI119" s="30" t="str">
        <f t="shared" si="56"/>
        <v/>
      </c>
      <c r="AJ119" s="30" t="str">
        <f t="shared" si="56"/>
        <v/>
      </c>
      <c r="AK119" s="30" t="str">
        <f t="shared" si="56"/>
        <v>C</v>
      </c>
      <c r="AL119" s="30" t="str">
        <f t="shared" si="56"/>
        <v>C</v>
      </c>
      <c r="AM119" s="30" t="str">
        <f t="shared" si="57"/>
        <v/>
      </c>
      <c r="AN119" s="30" t="str">
        <f t="shared" si="57"/>
        <v/>
      </c>
      <c r="AO119" s="30" t="str">
        <f t="shared" si="57"/>
        <v/>
      </c>
      <c r="AP119" s="30" t="str">
        <f t="shared" si="57"/>
        <v/>
      </c>
      <c r="AQ119" s="30" t="str">
        <f t="shared" si="57"/>
        <v/>
      </c>
      <c r="AR119" s="30" t="str">
        <f t="shared" si="57"/>
        <v>C</v>
      </c>
      <c r="AS119" s="30" t="str">
        <f t="shared" si="57"/>
        <v>C</v>
      </c>
      <c r="AT119" s="30" t="str">
        <f t="shared" si="57"/>
        <v/>
      </c>
      <c r="AU119" s="30" t="str">
        <f t="shared" si="57"/>
        <v/>
      </c>
      <c r="AV119" s="30" t="str">
        <f t="shared" si="57"/>
        <v/>
      </c>
      <c r="AW119" s="30" t="str">
        <f t="shared" si="57"/>
        <v/>
      </c>
    </row>
    <row r="120" spans="1:49">
      <c r="A120" s="25" t="str">
        <f t="shared" si="48"/>
        <v>ZCP</v>
      </c>
      <c r="B120" s="31"/>
      <c r="C120" s="81" t="s">
        <v>30</v>
      </c>
      <c r="D120" s="32" t="s">
        <v>37</v>
      </c>
      <c r="E120" s="33">
        <v>42968</v>
      </c>
      <c r="F120" s="34">
        <v>42986</v>
      </c>
      <c r="G120" s="110" t="str">
        <f>IF(D120='Paramètre DIVERS'!$B$16,'Paramètre DIVERS'!$A$16,IF(D120='Paramètre DIVERS'!$B$17,'Paramètre DIVERS'!$A$17,IF(D120='Paramètre DIVERS'!$B$18,'Paramètre DIVERS'!$A$18,IF(D120='Paramètre DIVERS'!$B$19,'Paramètre DIVERS'!$A$19,IF(D120='Paramètre DIVERS'!$B$21,'Paramètre DIVERS'!$A$21,IF(D120='Paramètre DIVERS'!$B$22,'Paramètre DIVERS'!$A$22,""))))))&amp;IF(D120='Paramètre DIVERS'!$B$24,'Paramètre DIVERS'!$A$24,IF(D120='Paramètre DIVERS'!$B$25,'Paramètre DIVERS'!$A$25,IF(D120='Paramètre DIVERS'!$B$26,'Paramètre DIVERS'!$A$26,IF(D120='Paramètre DIVERS'!$B$27,'Paramètre DIVERS'!$A$27,IF(D120='Paramètre DIVERS'!$B$28,'Paramètre DIVERS'!$A$28,IF(D120='Paramètre DIVERS'!$B$29,'Paramètre DIVERS'!$A$29,IF(D120='Paramètre DIVERS'!$B$30,'Paramètre DIVERS'!$A$30,"")))))))&amp;IF(D120='Paramètre DIVERS'!$B$32,'Paramètre DIVERS'!$A$32,IF(D120='Paramètre DIVERS'!$B$36,'Paramètre DIVERS'!$A$36,IF(D120='Paramètre DIVERS'!$B$37,'Paramètre DIVERS'!$A$37,IF(D120='Paramètre DIVERS'!$B$38,'Paramètre DIVERS'!$A$38,IF(D120='Paramètre DIVERS'!$B$39,'Paramètre DIVERS'!$A$39,IF(D120='Paramètre DIVERS'!$B$43,'Paramètre DIVERS'!$A$43,IF(D120='Paramètre DIVERS'!$B$44,'Paramètre DIVERS'!$A$44,"")))))))&amp;IF(D120='Paramètre DIVERS'!$B$45,'Paramètre DIVERS'!$A$45,IF(D120='Paramètre DIVERS'!$B$46,'Paramètre DIVERS'!$A$46,IF(D120='Paramètre DIVERS'!$B$47,'Paramètre DIVERS'!$A$47,IF(D120='Paramètre DIVERS'!$B$23,'Paramètre DIVERS'!$A$23,""))))</f>
        <v>ZCP</v>
      </c>
      <c r="H120" s="98">
        <f t="shared" si="49"/>
        <v>15</v>
      </c>
      <c r="I120" s="30" t="str">
        <f t="shared" si="54"/>
        <v>C</v>
      </c>
      <c r="J120" s="30" t="str">
        <f t="shared" si="54"/>
        <v>C</v>
      </c>
      <c r="K120" s="30" t="str">
        <f t="shared" si="54"/>
        <v/>
      </c>
      <c r="L120" s="30" t="str">
        <f t="shared" si="54"/>
        <v/>
      </c>
      <c r="M120" s="30" t="str">
        <f t="shared" si="54"/>
        <v/>
      </c>
      <c r="N120" s="30" t="str">
        <f t="shared" si="54"/>
        <v/>
      </c>
      <c r="O120" s="30" t="str">
        <f t="shared" si="54"/>
        <v/>
      </c>
      <c r="P120" s="30" t="str">
        <f t="shared" si="54"/>
        <v>C</v>
      </c>
      <c r="Q120" s="30" t="str">
        <f t="shared" si="54"/>
        <v>C</v>
      </c>
      <c r="R120" s="30" t="str">
        <f t="shared" si="54"/>
        <v/>
      </c>
      <c r="S120" s="30" t="str">
        <f t="shared" si="55"/>
        <v/>
      </c>
      <c r="T120" s="30" t="str">
        <f t="shared" si="55"/>
        <v/>
      </c>
      <c r="U120" s="30" t="str">
        <f t="shared" si="55"/>
        <v/>
      </c>
      <c r="V120" s="30" t="str">
        <f t="shared" si="55"/>
        <v/>
      </c>
      <c r="W120" s="30" t="str">
        <f t="shared" si="55"/>
        <v>C</v>
      </c>
      <c r="X120" s="30" t="str">
        <f t="shared" si="55"/>
        <v>C</v>
      </c>
      <c r="Y120" s="30" t="str">
        <f t="shared" si="55"/>
        <v/>
      </c>
      <c r="Z120" s="30" t="str">
        <f t="shared" si="55"/>
        <v/>
      </c>
      <c r="AA120" s="30" t="str">
        <f t="shared" si="55"/>
        <v/>
      </c>
      <c r="AB120" s="30" t="str">
        <f t="shared" si="55"/>
        <v/>
      </c>
      <c r="AC120" s="30" t="str">
        <f t="shared" si="56"/>
        <v/>
      </c>
      <c r="AD120" s="30" t="str">
        <f t="shared" si="56"/>
        <v>C</v>
      </c>
      <c r="AE120" s="30" t="str">
        <f t="shared" si="56"/>
        <v>C</v>
      </c>
      <c r="AF120" s="30" t="str">
        <f t="shared" si="56"/>
        <v/>
      </c>
      <c r="AG120" s="30" t="str">
        <f t="shared" si="56"/>
        <v/>
      </c>
      <c r="AH120" s="30" t="str">
        <f t="shared" si="56"/>
        <v/>
      </c>
      <c r="AI120" s="30" t="str">
        <f t="shared" si="56"/>
        <v/>
      </c>
      <c r="AJ120" s="30" t="str">
        <f t="shared" si="56"/>
        <v/>
      </c>
      <c r="AK120" s="30" t="str">
        <f t="shared" si="56"/>
        <v>C</v>
      </c>
      <c r="AL120" s="30" t="str">
        <f t="shared" si="56"/>
        <v>C</v>
      </c>
      <c r="AM120" s="30" t="str">
        <f t="shared" si="57"/>
        <v/>
      </c>
      <c r="AN120" s="30" t="str">
        <f t="shared" si="57"/>
        <v/>
      </c>
      <c r="AO120" s="30" t="str">
        <f t="shared" si="57"/>
        <v/>
      </c>
      <c r="AP120" s="30" t="str">
        <f t="shared" si="57"/>
        <v/>
      </c>
      <c r="AQ120" s="30" t="str">
        <f t="shared" si="57"/>
        <v/>
      </c>
      <c r="AR120" s="30" t="str">
        <f t="shared" si="57"/>
        <v>C</v>
      </c>
      <c r="AS120" s="30" t="str">
        <f t="shared" si="57"/>
        <v>C</v>
      </c>
      <c r="AT120" s="30" t="str">
        <f t="shared" si="57"/>
        <v/>
      </c>
      <c r="AU120" s="30" t="str">
        <f t="shared" si="57"/>
        <v/>
      </c>
      <c r="AV120" s="30" t="str">
        <f t="shared" si="57"/>
        <v/>
      </c>
      <c r="AW120" s="30" t="str">
        <f t="shared" si="57"/>
        <v/>
      </c>
    </row>
    <row r="121" spans="1:49">
      <c r="A121" s="25" t="str">
        <f t="shared" si="48"/>
        <v>ZCP</v>
      </c>
      <c r="B121" s="31"/>
      <c r="C121" s="81" t="s">
        <v>30</v>
      </c>
      <c r="D121" s="32" t="s">
        <v>37</v>
      </c>
      <c r="E121" s="33">
        <v>43080</v>
      </c>
      <c r="F121" s="34">
        <v>43084</v>
      </c>
      <c r="G121" s="110" t="str">
        <f>IF(D121='Paramètre DIVERS'!$B$16,'Paramètre DIVERS'!$A$16,IF(D121='Paramètre DIVERS'!$B$17,'Paramètre DIVERS'!$A$17,IF(D121='Paramètre DIVERS'!$B$18,'Paramètre DIVERS'!$A$18,IF(D121='Paramètre DIVERS'!$B$19,'Paramètre DIVERS'!$A$19,IF(D121='Paramètre DIVERS'!$B$21,'Paramètre DIVERS'!$A$21,IF(D121='Paramètre DIVERS'!$B$22,'Paramètre DIVERS'!$A$22,""))))))&amp;IF(D121='Paramètre DIVERS'!$B$24,'Paramètre DIVERS'!$A$24,IF(D121='Paramètre DIVERS'!$B$25,'Paramètre DIVERS'!$A$25,IF(D121='Paramètre DIVERS'!$B$26,'Paramètre DIVERS'!$A$26,IF(D121='Paramètre DIVERS'!$B$27,'Paramètre DIVERS'!$A$27,IF(D121='Paramètre DIVERS'!$B$28,'Paramètre DIVERS'!$A$28,IF(D121='Paramètre DIVERS'!$B$29,'Paramètre DIVERS'!$A$29,IF(D121='Paramètre DIVERS'!$B$30,'Paramètre DIVERS'!$A$30,"")))))))&amp;IF(D121='Paramètre DIVERS'!$B$32,'Paramètre DIVERS'!$A$32,IF(D121='Paramètre DIVERS'!$B$36,'Paramètre DIVERS'!$A$36,IF(D121='Paramètre DIVERS'!$B$37,'Paramètre DIVERS'!$A$37,IF(D121='Paramètre DIVERS'!$B$38,'Paramètre DIVERS'!$A$38,IF(D121='Paramètre DIVERS'!$B$39,'Paramètre DIVERS'!$A$39,IF(D121='Paramètre DIVERS'!$B$43,'Paramètre DIVERS'!$A$43,IF(D121='Paramètre DIVERS'!$B$44,'Paramètre DIVERS'!$A$44,"")))))))&amp;IF(D121='Paramètre DIVERS'!$B$45,'Paramètre DIVERS'!$A$45,IF(D121='Paramètre DIVERS'!$B$46,'Paramètre DIVERS'!$A$46,IF(D121='Paramètre DIVERS'!$B$47,'Paramètre DIVERS'!$A$47,IF(D121='Paramètre DIVERS'!$B$23,'Paramètre DIVERS'!$A$23,""))))</f>
        <v>ZCP</v>
      </c>
      <c r="H121" s="98">
        <f t="shared" si="49"/>
        <v>5</v>
      </c>
      <c r="I121" s="30" t="str">
        <f t="shared" si="54"/>
        <v>C</v>
      </c>
      <c r="J121" s="30" t="str">
        <f t="shared" si="54"/>
        <v>C</v>
      </c>
      <c r="K121" s="30" t="str">
        <f t="shared" si="54"/>
        <v/>
      </c>
      <c r="L121" s="30" t="str">
        <f t="shared" si="54"/>
        <v/>
      </c>
      <c r="M121" s="30" t="str">
        <f t="shared" si="54"/>
        <v/>
      </c>
      <c r="N121" s="30" t="str">
        <f t="shared" si="54"/>
        <v/>
      </c>
      <c r="O121" s="30" t="str">
        <f t="shared" si="54"/>
        <v/>
      </c>
      <c r="P121" s="30" t="str">
        <f t="shared" si="54"/>
        <v>C</v>
      </c>
      <c r="Q121" s="30" t="str">
        <f t="shared" si="54"/>
        <v>C</v>
      </c>
      <c r="R121" s="30" t="str">
        <f t="shared" si="54"/>
        <v/>
      </c>
      <c r="S121" s="30" t="str">
        <f t="shared" si="55"/>
        <v/>
      </c>
      <c r="T121" s="30" t="str">
        <f t="shared" si="55"/>
        <v/>
      </c>
      <c r="U121" s="30" t="str">
        <f t="shared" si="55"/>
        <v/>
      </c>
      <c r="V121" s="30" t="str">
        <f t="shared" si="55"/>
        <v/>
      </c>
      <c r="W121" s="30" t="str">
        <f t="shared" si="55"/>
        <v>C</v>
      </c>
      <c r="X121" s="30" t="str">
        <f t="shared" si="55"/>
        <v>C</v>
      </c>
      <c r="Y121" s="30" t="str">
        <f t="shared" si="55"/>
        <v/>
      </c>
      <c r="Z121" s="30" t="str">
        <f t="shared" si="55"/>
        <v/>
      </c>
      <c r="AA121" s="30" t="str">
        <f t="shared" si="55"/>
        <v/>
      </c>
      <c r="AB121" s="30" t="str">
        <f t="shared" si="55"/>
        <v/>
      </c>
      <c r="AC121" s="30" t="str">
        <f t="shared" si="56"/>
        <v/>
      </c>
      <c r="AD121" s="30" t="str">
        <f t="shared" si="56"/>
        <v>C</v>
      </c>
      <c r="AE121" s="30" t="str">
        <f t="shared" si="56"/>
        <v>C</v>
      </c>
      <c r="AF121" s="30" t="str">
        <f t="shared" si="56"/>
        <v/>
      </c>
      <c r="AG121" s="30" t="str">
        <f t="shared" si="56"/>
        <v/>
      </c>
      <c r="AH121" s="30" t="str">
        <f t="shared" si="56"/>
        <v/>
      </c>
      <c r="AI121" s="30" t="str">
        <f t="shared" si="56"/>
        <v/>
      </c>
      <c r="AJ121" s="30" t="str">
        <f t="shared" si="56"/>
        <v/>
      </c>
      <c r="AK121" s="30" t="str">
        <f t="shared" si="56"/>
        <v>C</v>
      </c>
      <c r="AL121" s="30" t="str">
        <f t="shared" si="56"/>
        <v>C</v>
      </c>
      <c r="AM121" s="30" t="str">
        <f t="shared" si="57"/>
        <v/>
      </c>
      <c r="AN121" s="30" t="str">
        <f t="shared" si="57"/>
        <v/>
      </c>
      <c r="AO121" s="30" t="str">
        <f t="shared" si="57"/>
        <v/>
      </c>
      <c r="AP121" s="30" t="str">
        <f t="shared" si="57"/>
        <v/>
      </c>
      <c r="AQ121" s="30" t="str">
        <f t="shared" si="57"/>
        <v/>
      </c>
      <c r="AR121" s="30" t="str">
        <f t="shared" si="57"/>
        <v>C</v>
      </c>
      <c r="AS121" s="30" t="str">
        <f t="shared" si="57"/>
        <v>C</v>
      </c>
      <c r="AT121" s="30" t="str">
        <f t="shared" si="57"/>
        <v/>
      </c>
      <c r="AU121" s="30" t="str">
        <f t="shared" si="57"/>
        <v/>
      </c>
      <c r="AV121" s="30" t="str">
        <f t="shared" si="57"/>
        <v/>
      </c>
      <c r="AW121" s="30" t="str">
        <f t="shared" si="57"/>
        <v/>
      </c>
    </row>
    <row r="122" spans="1:49">
      <c r="A122" s="25" t="str">
        <f t="shared" si="48"/>
        <v>ZCP</v>
      </c>
      <c r="B122" s="31"/>
      <c r="C122" s="81" t="s">
        <v>30</v>
      </c>
      <c r="D122" s="32" t="s">
        <v>37</v>
      </c>
      <c r="E122" s="33">
        <v>43105</v>
      </c>
      <c r="F122" s="34">
        <v>43105</v>
      </c>
      <c r="G122" s="110" t="str">
        <f>IF(D122='Paramètre DIVERS'!$B$16,'Paramètre DIVERS'!$A$16,IF(D122='Paramètre DIVERS'!$B$17,'Paramètre DIVERS'!$A$17,IF(D122='Paramètre DIVERS'!$B$18,'Paramètre DIVERS'!$A$18,IF(D122='Paramètre DIVERS'!$B$19,'Paramètre DIVERS'!$A$19,IF(D122='Paramètre DIVERS'!$B$21,'Paramètre DIVERS'!$A$21,IF(D122='Paramètre DIVERS'!$B$22,'Paramètre DIVERS'!$A$22,""))))))&amp;IF(D122='Paramètre DIVERS'!$B$24,'Paramètre DIVERS'!$A$24,IF(D122='Paramètre DIVERS'!$B$25,'Paramètre DIVERS'!$A$25,IF(D122='Paramètre DIVERS'!$B$26,'Paramètre DIVERS'!$A$26,IF(D122='Paramètre DIVERS'!$B$27,'Paramètre DIVERS'!$A$27,IF(D122='Paramètre DIVERS'!$B$28,'Paramètre DIVERS'!$A$28,IF(D122='Paramètre DIVERS'!$B$29,'Paramètre DIVERS'!$A$29,IF(D122='Paramètre DIVERS'!$B$30,'Paramètre DIVERS'!$A$30,"")))))))&amp;IF(D122='Paramètre DIVERS'!$B$32,'Paramètre DIVERS'!$A$32,IF(D122='Paramètre DIVERS'!$B$36,'Paramètre DIVERS'!$A$36,IF(D122='Paramètre DIVERS'!$B$37,'Paramètre DIVERS'!$A$37,IF(D122='Paramètre DIVERS'!$B$38,'Paramètre DIVERS'!$A$38,IF(D122='Paramètre DIVERS'!$B$39,'Paramètre DIVERS'!$A$39,IF(D122='Paramètre DIVERS'!$B$43,'Paramètre DIVERS'!$A$43,IF(D122='Paramètre DIVERS'!$B$44,'Paramètre DIVERS'!$A$44,"")))))))&amp;IF(D122='Paramètre DIVERS'!$B$45,'Paramètre DIVERS'!$A$45,IF(D122='Paramètre DIVERS'!$B$46,'Paramètre DIVERS'!$A$46,IF(D122='Paramètre DIVERS'!$B$47,'Paramètre DIVERS'!$A$47,IF(D122='Paramètre DIVERS'!$B$23,'Paramètre DIVERS'!$A$23,""))))</f>
        <v>ZCP</v>
      </c>
      <c r="H122" s="98">
        <f t="shared" si="49"/>
        <v>1</v>
      </c>
      <c r="I122" s="30" t="str">
        <f t="shared" si="54"/>
        <v>C</v>
      </c>
      <c r="J122" s="30" t="str">
        <f t="shared" si="54"/>
        <v>C</v>
      </c>
      <c r="K122" s="30" t="str">
        <f t="shared" si="54"/>
        <v/>
      </c>
      <c r="L122" s="30" t="str">
        <f t="shared" si="54"/>
        <v/>
      </c>
      <c r="M122" s="30" t="str">
        <f t="shared" si="54"/>
        <v/>
      </c>
      <c r="N122" s="30" t="str">
        <f t="shared" si="54"/>
        <v/>
      </c>
      <c r="O122" s="30" t="str">
        <f t="shared" si="54"/>
        <v/>
      </c>
      <c r="P122" s="30" t="str">
        <f t="shared" si="54"/>
        <v>C</v>
      </c>
      <c r="Q122" s="30" t="str">
        <f t="shared" si="54"/>
        <v>C</v>
      </c>
      <c r="R122" s="30" t="str">
        <f t="shared" si="54"/>
        <v/>
      </c>
      <c r="S122" s="30" t="str">
        <f t="shared" si="55"/>
        <v/>
      </c>
      <c r="T122" s="30" t="str">
        <f t="shared" si="55"/>
        <v/>
      </c>
      <c r="U122" s="30" t="str">
        <f t="shared" si="55"/>
        <v/>
      </c>
      <c r="V122" s="30" t="str">
        <f t="shared" si="55"/>
        <v/>
      </c>
      <c r="W122" s="30" t="str">
        <f t="shared" si="55"/>
        <v>C</v>
      </c>
      <c r="X122" s="30" t="str">
        <f t="shared" si="55"/>
        <v>C</v>
      </c>
      <c r="Y122" s="30" t="str">
        <f t="shared" si="55"/>
        <v/>
      </c>
      <c r="Z122" s="30" t="str">
        <f t="shared" si="55"/>
        <v/>
      </c>
      <c r="AA122" s="30" t="str">
        <f t="shared" si="55"/>
        <v/>
      </c>
      <c r="AB122" s="30" t="str">
        <f t="shared" si="55"/>
        <v/>
      </c>
      <c r="AC122" s="30" t="str">
        <f t="shared" si="56"/>
        <v/>
      </c>
      <c r="AD122" s="30" t="str">
        <f t="shared" si="56"/>
        <v>C</v>
      </c>
      <c r="AE122" s="30" t="str">
        <f t="shared" si="56"/>
        <v>C</v>
      </c>
      <c r="AF122" s="30" t="str">
        <f t="shared" si="56"/>
        <v/>
      </c>
      <c r="AG122" s="30" t="str">
        <f t="shared" si="56"/>
        <v/>
      </c>
      <c r="AH122" s="30" t="str">
        <f t="shared" si="56"/>
        <v/>
      </c>
      <c r="AI122" s="30" t="str">
        <f t="shared" si="56"/>
        <v/>
      </c>
      <c r="AJ122" s="30" t="str">
        <f t="shared" si="56"/>
        <v/>
      </c>
      <c r="AK122" s="30" t="str">
        <f t="shared" si="56"/>
        <v>C</v>
      </c>
      <c r="AL122" s="30" t="str">
        <f t="shared" si="56"/>
        <v>C</v>
      </c>
      <c r="AM122" s="30" t="str">
        <f t="shared" si="57"/>
        <v/>
      </c>
      <c r="AN122" s="30" t="str">
        <f t="shared" si="57"/>
        <v/>
      </c>
      <c r="AO122" s="30" t="str">
        <f t="shared" si="57"/>
        <v/>
      </c>
      <c r="AP122" s="30" t="str">
        <f t="shared" si="57"/>
        <v/>
      </c>
      <c r="AQ122" s="30" t="str">
        <f t="shared" si="57"/>
        <v/>
      </c>
      <c r="AR122" s="30" t="str">
        <f t="shared" si="57"/>
        <v>C</v>
      </c>
      <c r="AS122" s="30" t="str">
        <f t="shared" si="57"/>
        <v>C</v>
      </c>
      <c r="AT122" s="30" t="str">
        <f t="shared" si="57"/>
        <v/>
      </c>
      <c r="AU122" s="30" t="str">
        <f t="shared" si="57"/>
        <v/>
      </c>
      <c r="AV122" s="30" t="str">
        <f t="shared" si="57"/>
        <v/>
      </c>
      <c r="AW122" s="30" t="str">
        <f t="shared" si="57"/>
        <v/>
      </c>
    </row>
    <row r="123" spans="1:49">
      <c r="A123" s="25" t="str">
        <f t="shared" si="48"/>
        <v>ZCP</v>
      </c>
      <c r="B123" s="31"/>
      <c r="C123" s="81" t="s">
        <v>30</v>
      </c>
      <c r="D123" s="32" t="s">
        <v>37</v>
      </c>
      <c r="E123" s="33">
        <v>42926</v>
      </c>
      <c r="F123" s="34">
        <v>42944</v>
      </c>
      <c r="G123" s="110" t="str">
        <f>IF(D123='Paramètre DIVERS'!$B$16,'Paramètre DIVERS'!$A$16,IF(D123='Paramètre DIVERS'!$B$17,'Paramètre DIVERS'!$A$17,IF(D123='Paramètre DIVERS'!$B$18,'Paramètre DIVERS'!$A$18,IF(D123='Paramètre DIVERS'!$B$19,'Paramètre DIVERS'!$A$19,IF(D123='Paramètre DIVERS'!$B$21,'Paramètre DIVERS'!$A$21,IF(D123='Paramètre DIVERS'!$B$22,'Paramètre DIVERS'!$A$22,""))))))&amp;IF(D123='Paramètre DIVERS'!$B$24,'Paramètre DIVERS'!$A$24,IF(D123='Paramètre DIVERS'!$B$25,'Paramètre DIVERS'!$A$25,IF(D123='Paramètre DIVERS'!$B$26,'Paramètre DIVERS'!$A$26,IF(D123='Paramètre DIVERS'!$B$27,'Paramètre DIVERS'!$A$27,IF(D123='Paramètre DIVERS'!$B$28,'Paramètre DIVERS'!$A$28,IF(D123='Paramètre DIVERS'!$B$29,'Paramètre DIVERS'!$A$29,IF(D123='Paramètre DIVERS'!$B$30,'Paramètre DIVERS'!$A$30,"")))))))&amp;IF(D123='Paramètre DIVERS'!$B$32,'Paramètre DIVERS'!$A$32,IF(D123='Paramètre DIVERS'!$B$36,'Paramètre DIVERS'!$A$36,IF(D123='Paramètre DIVERS'!$B$37,'Paramètre DIVERS'!$A$37,IF(D123='Paramètre DIVERS'!$B$38,'Paramètre DIVERS'!$A$38,IF(D123='Paramètre DIVERS'!$B$39,'Paramètre DIVERS'!$A$39,IF(D123='Paramètre DIVERS'!$B$43,'Paramètre DIVERS'!$A$43,IF(D123='Paramètre DIVERS'!$B$44,'Paramètre DIVERS'!$A$44,"")))))))&amp;IF(D123='Paramètre DIVERS'!$B$45,'Paramètre DIVERS'!$A$45,IF(D123='Paramètre DIVERS'!$B$46,'Paramètre DIVERS'!$A$46,IF(D123='Paramètre DIVERS'!$B$47,'Paramètre DIVERS'!$A$47,IF(D123='Paramètre DIVERS'!$B$23,'Paramètre DIVERS'!$A$23,""))))</f>
        <v>ZCP</v>
      </c>
      <c r="H123" s="98">
        <f t="shared" si="49"/>
        <v>14</v>
      </c>
      <c r="I123" s="30" t="str">
        <f t="shared" si="54"/>
        <v>C</v>
      </c>
      <c r="J123" s="30" t="str">
        <f t="shared" si="54"/>
        <v>C</v>
      </c>
      <c r="K123" s="30" t="str">
        <f t="shared" si="54"/>
        <v/>
      </c>
      <c r="L123" s="30" t="str">
        <f t="shared" si="54"/>
        <v/>
      </c>
      <c r="M123" s="30" t="str">
        <f t="shared" si="54"/>
        <v/>
      </c>
      <c r="N123" s="30" t="str">
        <f t="shared" si="54"/>
        <v/>
      </c>
      <c r="O123" s="30" t="str">
        <f t="shared" si="54"/>
        <v/>
      </c>
      <c r="P123" s="30" t="str">
        <f t="shared" si="54"/>
        <v>C</v>
      </c>
      <c r="Q123" s="30" t="str">
        <f t="shared" si="54"/>
        <v>C</v>
      </c>
      <c r="R123" s="30" t="str">
        <f t="shared" si="54"/>
        <v/>
      </c>
      <c r="S123" s="30" t="str">
        <f t="shared" si="55"/>
        <v/>
      </c>
      <c r="T123" s="30" t="str">
        <f t="shared" si="55"/>
        <v/>
      </c>
      <c r="U123" s="30" t="str">
        <f t="shared" si="55"/>
        <v/>
      </c>
      <c r="V123" s="30" t="str">
        <f t="shared" si="55"/>
        <v/>
      </c>
      <c r="W123" s="30" t="str">
        <f t="shared" si="55"/>
        <v>C</v>
      </c>
      <c r="X123" s="30" t="str">
        <f t="shared" si="55"/>
        <v>C</v>
      </c>
      <c r="Y123" s="30" t="str">
        <f t="shared" si="55"/>
        <v/>
      </c>
      <c r="Z123" s="30" t="str">
        <f t="shared" si="55"/>
        <v/>
      </c>
      <c r="AA123" s="30" t="str">
        <f t="shared" si="55"/>
        <v/>
      </c>
      <c r="AB123" s="30" t="str">
        <f t="shared" si="55"/>
        <v/>
      </c>
      <c r="AC123" s="30" t="str">
        <f t="shared" si="56"/>
        <v/>
      </c>
      <c r="AD123" s="30" t="str">
        <f t="shared" si="56"/>
        <v>C</v>
      </c>
      <c r="AE123" s="30" t="str">
        <f t="shared" si="56"/>
        <v>C</v>
      </c>
      <c r="AF123" s="30" t="str">
        <f t="shared" si="56"/>
        <v/>
      </c>
      <c r="AG123" s="30" t="str">
        <f t="shared" si="56"/>
        <v/>
      </c>
      <c r="AH123" s="30" t="str">
        <f t="shared" si="56"/>
        <v/>
      </c>
      <c r="AI123" s="30" t="str">
        <f t="shared" si="56"/>
        <v/>
      </c>
      <c r="AJ123" s="30" t="str">
        <f t="shared" si="56"/>
        <v/>
      </c>
      <c r="AK123" s="30" t="str">
        <f t="shared" si="56"/>
        <v>C</v>
      </c>
      <c r="AL123" s="30" t="str">
        <f t="shared" si="56"/>
        <v>C</v>
      </c>
      <c r="AM123" s="30" t="str">
        <f t="shared" si="57"/>
        <v/>
      </c>
      <c r="AN123" s="30" t="str">
        <f t="shared" si="57"/>
        <v/>
      </c>
      <c r="AO123" s="30" t="str">
        <f t="shared" si="57"/>
        <v/>
      </c>
      <c r="AP123" s="30" t="str">
        <f t="shared" si="57"/>
        <v/>
      </c>
      <c r="AQ123" s="30" t="str">
        <f t="shared" si="57"/>
        <v/>
      </c>
      <c r="AR123" s="30" t="str">
        <f t="shared" si="57"/>
        <v>C</v>
      </c>
      <c r="AS123" s="30" t="str">
        <f t="shared" si="57"/>
        <v>C</v>
      </c>
      <c r="AT123" s="30" t="str">
        <f t="shared" si="57"/>
        <v/>
      </c>
      <c r="AU123" s="30" t="str">
        <f t="shared" si="57"/>
        <v/>
      </c>
      <c r="AV123" s="30" t="str">
        <f t="shared" si="57"/>
        <v/>
      </c>
      <c r="AW123" s="30" t="str">
        <f t="shared" si="57"/>
        <v/>
      </c>
    </row>
    <row r="124" spans="1:49">
      <c r="A124" s="25" t="str">
        <f t="shared" si="48"/>
        <v>ZCP</v>
      </c>
      <c r="B124" s="31"/>
      <c r="C124" s="81" t="s">
        <v>30</v>
      </c>
      <c r="D124" s="32" t="s">
        <v>37</v>
      </c>
      <c r="E124" s="33">
        <v>43083</v>
      </c>
      <c r="F124" s="34">
        <v>43084</v>
      </c>
      <c r="G124" s="110" t="str">
        <f>IF(D124='Paramètre DIVERS'!$B$16,'Paramètre DIVERS'!$A$16,IF(D124='Paramètre DIVERS'!$B$17,'Paramètre DIVERS'!$A$17,IF(D124='Paramètre DIVERS'!$B$18,'Paramètre DIVERS'!$A$18,IF(D124='Paramètre DIVERS'!$B$19,'Paramètre DIVERS'!$A$19,IF(D124='Paramètre DIVERS'!$B$21,'Paramètre DIVERS'!$A$21,IF(D124='Paramètre DIVERS'!$B$22,'Paramètre DIVERS'!$A$22,""))))))&amp;IF(D124='Paramètre DIVERS'!$B$24,'Paramètre DIVERS'!$A$24,IF(D124='Paramètre DIVERS'!$B$25,'Paramètre DIVERS'!$A$25,IF(D124='Paramètre DIVERS'!$B$26,'Paramètre DIVERS'!$A$26,IF(D124='Paramètre DIVERS'!$B$27,'Paramètre DIVERS'!$A$27,IF(D124='Paramètre DIVERS'!$B$28,'Paramètre DIVERS'!$A$28,IF(D124='Paramètre DIVERS'!$B$29,'Paramètre DIVERS'!$A$29,IF(D124='Paramètre DIVERS'!$B$30,'Paramètre DIVERS'!$A$30,"")))))))&amp;IF(D124='Paramètre DIVERS'!$B$32,'Paramètre DIVERS'!$A$32,IF(D124='Paramètre DIVERS'!$B$36,'Paramètre DIVERS'!$A$36,IF(D124='Paramètre DIVERS'!$B$37,'Paramètre DIVERS'!$A$37,IF(D124='Paramètre DIVERS'!$B$38,'Paramètre DIVERS'!$A$38,IF(D124='Paramètre DIVERS'!$B$39,'Paramètre DIVERS'!$A$39,IF(D124='Paramètre DIVERS'!$B$43,'Paramètre DIVERS'!$A$43,IF(D124='Paramètre DIVERS'!$B$44,'Paramètre DIVERS'!$A$44,"")))))))&amp;IF(D124='Paramètre DIVERS'!$B$45,'Paramètre DIVERS'!$A$45,IF(D124='Paramètre DIVERS'!$B$46,'Paramètre DIVERS'!$A$46,IF(D124='Paramètre DIVERS'!$B$47,'Paramètre DIVERS'!$A$47,IF(D124='Paramètre DIVERS'!$B$23,'Paramètre DIVERS'!$A$23,""))))</f>
        <v>ZCP</v>
      </c>
      <c r="H124" s="98">
        <f t="shared" si="49"/>
        <v>2</v>
      </c>
      <c r="I124" s="30" t="str">
        <f t="shared" si="54"/>
        <v>C</v>
      </c>
      <c r="J124" s="30" t="str">
        <f t="shared" si="54"/>
        <v>C</v>
      </c>
      <c r="K124" s="30" t="str">
        <f t="shared" si="54"/>
        <v/>
      </c>
      <c r="L124" s="30" t="str">
        <f t="shared" si="54"/>
        <v/>
      </c>
      <c r="M124" s="30" t="str">
        <f t="shared" si="54"/>
        <v/>
      </c>
      <c r="N124" s="30" t="str">
        <f t="shared" si="54"/>
        <v/>
      </c>
      <c r="O124" s="30" t="str">
        <f t="shared" si="54"/>
        <v/>
      </c>
      <c r="P124" s="30" t="str">
        <f t="shared" si="54"/>
        <v>C</v>
      </c>
      <c r="Q124" s="30" t="str">
        <f t="shared" si="54"/>
        <v>C</v>
      </c>
      <c r="R124" s="30" t="str">
        <f t="shared" si="54"/>
        <v/>
      </c>
      <c r="S124" s="30" t="str">
        <f t="shared" si="55"/>
        <v/>
      </c>
      <c r="T124" s="30" t="str">
        <f t="shared" si="55"/>
        <v/>
      </c>
      <c r="U124" s="30" t="str">
        <f t="shared" si="55"/>
        <v/>
      </c>
      <c r="V124" s="30" t="str">
        <f t="shared" si="55"/>
        <v/>
      </c>
      <c r="W124" s="30" t="str">
        <f t="shared" si="55"/>
        <v>C</v>
      </c>
      <c r="X124" s="30" t="str">
        <f t="shared" si="55"/>
        <v>C</v>
      </c>
      <c r="Y124" s="30" t="str">
        <f t="shared" si="55"/>
        <v/>
      </c>
      <c r="Z124" s="30" t="str">
        <f t="shared" si="55"/>
        <v/>
      </c>
      <c r="AA124" s="30" t="str">
        <f t="shared" si="55"/>
        <v/>
      </c>
      <c r="AB124" s="30" t="str">
        <f t="shared" si="55"/>
        <v/>
      </c>
      <c r="AC124" s="30" t="str">
        <f t="shared" si="56"/>
        <v/>
      </c>
      <c r="AD124" s="30" t="str">
        <f t="shared" si="56"/>
        <v>C</v>
      </c>
      <c r="AE124" s="30" t="str">
        <f t="shared" si="56"/>
        <v>C</v>
      </c>
      <c r="AF124" s="30" t="str">
        <f t="shared" si="56"/>
        <v/>
      </c>
      <c r="AG124" s="30" t="str">
        <f t="shared" si="56"/>
        <v/>
      </c>
      <c r="AH124" s="30" t="str">
        <f t="shared" si="56"/>
        <v/>
      </c>
      <c r="AI124" s="30" t="str">
        <f t="shared" si="56"/>
        <v/>
      </c>
      <c r="AJ124" s="30" t="str">
        <f t="shared" si="56"/>
        <v/>
      </c>
      <c r="AK124" s="30" t="str">
        <f t="shared" si="56"/>
        <v>C</v>
      </c>
      <c r="AL124" s="30" t="str">
        <f t="shared" si="56"/>
        <v>C</v>
      </c>
      <c r="AM124" s="30" t="str">
        <f t="shared" si="57"/>
        <v/>
      </c>
      <c r="AN124" s="30" t="str">
        <f t="shared" si="57"/>
        <v/>
      </c>
      <c r="AO124" s="30" t="str">
        <f t="shared" si="57"/>
        <v/>
      </c>
      <c r="AP124" s="30" t="str">
        <f t="shared" si="57"/>
        <v/>
      </c>
      <c r="AQ124" s="30" t="str">
        <f t="shared" si="57"/>
        <v/>
      </c>
      <c r="AR124" s="30" t="str">
        <f t="shared" si="57"/>
        <v>C</v>
      </c>
      <c r="AS124" s="30" t="str">
        <f t="shared" si="57"/>
        <v>C</v>
      </c>
      <c r="AT124" s="30" t="str">
        <f t="shared" si="57"/>
        <v/>
      </c>
      <c r="AU124" s="30" t="str">
        <f t="shared" si="57"/>
        <v/>
      </c>
      <c r="AV124" s="30" t="str">
        <f t="shared" si="57"/>
        <v/>
      </c>
      <c r="AW124" s="30" t="str">
        <f t="shared" si="57"/>
        <v/>
      </c>
    </row>
    <row r="125" spans="1:49">
      <c r="A125" s="25" t="str">
        <f t="shared" si="48"/>
        <v>ZCP</v>
      </c>
      <c r="B125" s="31"/>
      <c r="C125" s="81" t="s">
        <v>30</v>
      </c>
      <c r="D125" s="32" t="s">
        <v>37</v>
      </c>
      <c r="E125" s="33">
        <v>43095</v>
      </c>
      <c r="F125" s="34">
        <v>43098</v>
      </c>
      <c r="G125" s="110" t="str">
        <f>IF(D125='Paramètre DIVERS'!$B$16,'Paramètre DIVERS'!$A$16,IF(D125='Paramètre DIVERS'!$B$17,'Paramètre DIVERS'!$A$17,IF(D125='Paramètre DIVERS'!$B$18,'Paramètre DIVERS'!$A$18,IF(D125='Paramètre DIVERS'!$B$19,'Paramètre DIVERS'!$A$19,IF(D125='Paramètre DIVERS'!$B$21,'Paramètre DIVERS'!$A$21,IF(D125='Paramètre DIVERS'!$B$22,'Paramètre DIVERS'!$A$22,""))))))&amp;IF(D125='Paramètre DIVERS'!$B$24,'Paramètre DIVERS'!$A$24,IF(D125='Paramètre DIVERS'!$B$25,'Paramètre DIVERS'!$A$25,IF(D125='Paramètre DIVERS'!$B$26,'Paramètre DIVERS'!$A$26,IF(D125='Paramètre DIVERS'!$B$27,'Paramètre DIVERS'!$A$27,IF(D125='Paramètre DIVERS'!$B$28,'Paramètre DIVERS'!$A$28,IF(D125='Paramètre DIVERS'!$B$29,'Paramètre DIVERS'!$A$29,IF(D125='Paramètre DIVERS'!$B$30,'Paramètre DIVERS'!$A$30,"")))))))&amp;IF(D125='Paramètre DIVERS'!$B$32,'Paramètre DIVERS'!$A$32,IF(D125='Paramètre DIVERS'!$B$36,'Paramètre DIVERS'!$A$36,IF(D125='Paramètre DIVERS'!$B$37,'Paramètre DIVERS'!$A$37,IF(D125='Paramètre DIVERS'!$B$38,'Paramètre DIVERS'!$A$38,IF(D125='Paramètre DIVERS'!$B$39,'Paramètre DIVERS'!$A$39,IF(D125='Paramètre DIVERS'!$B$43,'Paramètre DIVERS'!$A$43,IF(D125='Paramètre DIVERS'!$B$44,'Paramètre DIVERS'!$A$44,"")))))))&amp;IF(D125='Paramètre DIVERS'!$B$45,'Paramètre DIVERS'!$A$45,IF(D125='Paramètre DIVERS'!$B$46,'Paramètre DIVERS'!$A$46,IF(D125='Paramètre DIVERS'!$B$47,'Paramètre DIVERS'!$A$47,IF(D125='Paramètre DIVERS'!$B$23,'Paramètre DIVERS'!$A$23,""))))</f>
        <v>ZCP</v>
      </c>
      <c r="H125" s="98">
        <f t="shared" si="49"/>
        <v>4</v>
      </c>
      <c r="I125" s="30" t="str">
        <f t="shared" si="54"/>
        <v>C</v>
      </c>
      <c r="J125" s="30" t="str">
        <f t="shared" si="54"/>
        <v>C</v>
      </c>
      <c r="K125" s="30" t="str">
        <f t="shared" si="54"/>
        <v/>
      </c>
      <c r="L125" s="30" t="str">
        <f t="shared" si="54"/>
        <v/>
      </c>
      <c r="M125" s="30" t="str">
        <f t="shared" si="54"/>
        <v/>
      </c>
      <c r="N125" s="30" t="str">
        <f t="shared" si="54"/>
        <v/>
      </c>
      <c r="O125" s="30" t="str">
        <f t="shared" si="54"/>
        <v/>
      </c>
      <c r="P125" s="30" t="str">
        <f t="shared" si="54"/>
        <v>C</v>
      </c>
      <c r="Q125" s="30" t="str">
        <f t="shared" si="54"/>
        <v>C</v>
      </c>
      <c r="R125" s="30" t="str">
        <f t="shared" si="54"/>
        <v/>
      </c>
      <c r="S125" s="30" t="str">
        <f t="shared" si="55"/>
        <v/>
      </c>
      <c r="T125" s="30" t="str">
        <f t="shared" si="55"/>
        <v/>
      </c>
      <c r="U125" s="30" t="str">
        <f t="shared" si="55"/>
        <v/>
      </c>
      <c r="V125" s="30" t="str">
        <f t="shared" si="55"/>
        <v/>
      </c>
      <c r="W125" s="30" t="str">
        <f t="shared" si="55"/>
        <v>C</v>
      </c>
      <c r="X125" s="30" t="str">
        <f t="shared" si="55"/>
        <v>C</v>
      </c>
      <c r="Y125" s="30" t="str">
        <f t="shared" si="55"/>
        <v/>
      </c>
      <c r="Z125" s="30" t="str">
        <f t="shared" si="55"/>
        <v/>
      </c>
      <c r="AA125" s="30" t="str">
        <f t="shared" si="55"/>
        <v/>
      </c>
      <c r="AB125" s="30" t="str">
        <f t="shared" si="55"/>
        <v/>
      </c>
      <c r="AC125" s="30" t="str">
        <f t="shared" si="56"/>
        <v/>
      </c>
      <c r="AD125" s="30" t="str">
        <f t="shared" si="56"/>
        <v>C</v>
      </c>
      <c r="AE125" s="30" t="str">
        <f t="shared" si="56"/>
        <v>C</v>
      </c>
      <c r="AF125" s="30" t="str">
        <f t="shared" si="56"/>
        <v/>
      </c>
      <c r="AG125" s="30" t="str">
        <f t="shared" si="56"/>
        <v/>
      </c>
      <c r="AH125" s="30" t="str">
        <f t="shared" si="56"/>
        <v/>
      </c>
      <c r="AI125" s="30" t="str">
        <f t="shared" si="56"/>
        <v/>
      </c>
      <c r="AJ125" s="30" t="str">
        <f t="shared" si="56"/>
        <v/>
      </c>
      <c r="AK125" s="30" t="str">
        <f t="shared" si="56"/>
        <v>C</v>
      </c>
      <c r="AL125" s="30" t="str">
        <f t="shared" si="56"/>
        <v>C</v>
      </c>
      <c r="AM125" s="30" t="str">
        <f t="shared" si="57"/>
        <v/>
      </c>
      <c r="AN125" s="30" t="str">
        <f t="shared" si="57"/>
        <v/>
      </c>
      <c r="AO125" s="30" t="str">
        <f t="shared" si="57"/>
        <v/>
      </c>
      <c r="AP125" s="30" t="str">
        <f t="shared" si="57"/>
        <v/>
      </c>
      <c r="AQ125" s="30" t="str">
        <f t="shared" si="57"/>
        <v/>
      </c>
      <c r="AR125" s="30" t="str">
        <f t="shared" si="57"/>
        <v>C</v>
      </c>
      <c r="AS125" s="30" t="str">
        <f t="shared" si="57"/>
        <v>C</v>
      </c>
      <c r="AT125" s="30" t="str">
        <f t="shared" si="57"/>
        <v/>
      </c>
      <c r="AU125" s="30" t="str">
        <f t="shared" si="57"/>
        <v/>
      </c>
      <c r="AV125" s="30" t="str">
        <f t="shared" si="57"/>
        <v/>
      </c>
      <c r="AW125" s="30" t="str">
        <f t="shared" si="57"/>
        <v/>
      </c>
    </row>
    <row r="126" spans="1:49">
      <c r="A126" s="25" t="str">
        <f t="shared" si="48"/>
        <v>ZCP</v>
      </c>
      <c r="B126" s="31"/>
      <c r="C126" s="81" t="s">
        <v>30</v>
      </c>
      <c r="D126" s="32" t="s">
        <v>37</v>
      </c>
      <c r="E126" s="33">
        <v>42887</v>
      </c>
      <c r="F126" s="34">
        <v>42887</v>
      </c>
      <c r="G126" s="110" t="str">
        <f>IF(D126='Paramètre DIVERS'!$B$16,'Paramètre DIVERS'!$A$16,IF(D126='Paramètre DIVERS'!$B$17,'Paramètre DIVERS'!$A$17,IF(D126='Paramètre DIVERS'!$B$18,'Paramètre DIVERS'!$A$18,IF(D126='Paramètre DIVERS'!$B$19,'Paramètre DIVERS'!$A$19,IF(D126='Paramètre DIVERS'!$B$21,'Paramètre DIVERS'!$A$21,IF(D126='Paramètre DIVERS'!$B$22,'Paramètre DIVERS'!$A$22,""))))))&amp;IF(D126='Paramètre DIVERS'!$B$24,'Paramètre DIVERS'!$A$24,IF(D126='Paramètre DIVERS'!$B$25,'Paramètre DIVERS'!$A$25,IF(D126='Paramètre DIVERS'!$B$26,'Paramètre DIVERS'!$A$26,IF(D126='Paramètre DIVERS'!$B$27,'Paramètre DIVERS'!$A$27,IF(D126='Paramètre DIVERS'!$B$28,'Paramètre DIVERS'!$A$28,IF(D126='Paramètre DIVERS'!$B$29,'Paramètre DIVERS'!$A$29,IF(D126='Paramètre DIVERS'!$B$30,'Paramètre DIVERS'!$A$30,"")))))))&amp;IF(D126='Paramètre DIVERS'!$B$32,'Paramètre DIVERS'!$A$32,IF(D126='Paramètre DIVERS'!$B$36,'Paramètre DIVERS'!$A$36,IF(D126='Paramètre DIVERS'!$B$37,'Paramètre DIVERS'!$A$37,IF(D126='Paramètre DIVERS'!$B$38,'Paramètre DIVERS'!$A$38,IF(D126='Paramètre DIVERS'!$B$39,'Paramètre DIVERS'!$A$39,IF(D126='Paramètre DIVERS'!$B$43,'Paramètre DIVERS'!$A$43,IF(D126='Paramètre DIVERS'!$B$44,'Paramètre DIVERS'!$A$44,"")))))))&amp;IF(D126='Paramètre DIVERS'!$B$45,'Paramètre DIVERS'!$A$45,IF(D126='Paramètre DIVERS'!$B$46,'Paramètre DIVERS'!$A$46,IF(D126='Paramètre DIVERS'!$B$47,'Paramètre DIVERS'!$A$47,IF(D126='Paramètre DIVERS'!$B$23,'Paramètre DIVERS'!$A$23,""))))</f>
        <v>ZCP</v>
      </c>
      <c r="H126" s="98">
        <f t="shared" si="49"/>
        <v>1</v>
      </c>
      <c r="I126" s="30" t="str">
        <f t="shared" si="54"/>
        <v>C</v>
      </c>
      <c r="J126" s="30" t="str">
        <f t="shared" si="54"/>
        <v>C</v>
      </c>
      <c r="K126" s="30" t="str">
        <f t="shared" si="54"/>
        <v/>
      </c>
      <c r="L126" s="30" t="str">
        <f t="shared" si="54"/>
        <v/>
      </c>
      <c r="M126" s="30" t="str">
        <f t="shared" si="54"/>
        <v/>
      </c>
      <c r="N126" s="30" t="str">
        <f t="shared" si="54"/>
        <v/>
      </c>
      <c r="O126" s="30" t="str">
        <f t="shared" si="54"/>
        <v/>
      </c>
      <c r="P126" s="30" t="str">
        <f t="shared" si="54"/>
        <v>C</v>
      </c>
      <c r="Q126" s="30" t="str">
        <f t="shared" si="54"/>
        <v>C</v>
      </c>
      <c r="R126" s="30" t="str">
        <f t="shared" si="54"/>
        <v/>
      </c>
      <c r="S126" s="30" t="str">
        <f t="shared" si="55"/>
        <v/>
      </c>
      <c r="T126" s="30" t="str">
        <f t="shared" si="55"/>
        <v/>
      </c>
      <c r="U126" s="30" t="str">
        <f t="shared" si="55"/>
        <v/>
      </c>
      <c r="V126" s="30" t="str">
        <f t="shared" si="55"/>
        <v/>
      </c>
      <c r="W126" s="30" t="str">
        <f t="shared" si="55"/>
        <v>C</v>
      </c>
      <c r="X126" s="30" t="str">
        <f t="shared" si="55"/>
        <v>C</v>
      </c>
      <c r="Y126" s="30" t="str">
        <f t="shared" si="55"/>
        <v/>
      </c>
      <c r="Z126" s="30" t="str">
        <f t="shared" si="55"/>
        <v/>
      </c>
      <c r="AA126" s="30" t="str">
        <f t="shared" si="55"/>
        <v/>
      </c>
      <c r="AB126" s="30" t="str">
        <f t="shared" si="55"/>
        <v/>
      </c>
      <c r="AC126" s="30" t="str">
        <f t="shared" si="56"/>
        <v/>
      </c>
      <c r="AD126" s="30" t="str">
        <f t="shared" si="56"/>
        <v>C</v>
      </c>
      <c r="AE126" s="30" t="str">
        <f t="shared" si="56"/>
        <v>C</v>
      </c>
      <c r="AF126" s="30" t="str">
        <f t="shared" si="56"/>
        <v/>
      </c>
      <c r="AG126" s="30" t="str">
        <f t="shared" si="56"/>
        <v/>
      </c>
      <c r="AH126" s="30" t="str">
        <f t="shared" si="56"/>
        <v/>
      </c>
      <c r="AI126" s="30" t="str">
        <f t="shared" si="56"/>
        <v/>
      </c>
      <c r="AJ126" s="30" t="str">
        <f t="shared" si="56"/>
        <v/>
      </c>
      <c r="AK126" s="30" t="str">
        <f t="shared" si="56"/>
        <v>C</v>
      </c>
      <c r="AL126" s="30" t="str">
        <f t="shared" si="56"/>
        <v>C</v>
      </c>
      <c r="AM126" s="30" t="str">
        <f t="shared" si="57"/>
        <v/>
      </c>
      <c r="AN126" s="30" t="str">
        <f t="shared" si="57"/>
        <v/>
      </c>
      <c r="AO126" s="30" t="str">
        <f t="shared" si="57"/>
        <v/>
      </c>
      <c r="AP126" s="30" t="str">
        <f t="shared" si="57"/>
        <v/>
      </c>
      <c r="AQ126" s="30" t="str">
        <f t="shared" si="57"/>
        <v/>
      </c>
      <c r="AR126" s="30" t="str">
        <f t="shared" si="57"/>
        <v>C</v>
      </c>
      <c r="AS126" s="30" t="str">
        <f t="shared" si="57"/>
        <v>C</v>
      </c>
      <c r="AT126" s="30" t="str">
        <f t="shared" si="57"/>
        <v/>
      </c>
      <c r="AU126" s="30" t="str">
        <f t="shared" si="57"/>
        <v/>
      </c>
      <c r="AV126" s="30" t="str">
        <f t="shared" si="57"/>
        <v/>
      </c>
      <c r="AW126" s="30" t="str">
        <f t="shared" si="57"/>
        <v/>
      </c>
    </row>
    <row r="127" spans="1:49">
      <c r="A127" s="25" t="str">
        <f t="shared" si="48"/>
        <v>ZCP</v>
      </c>
      <c r="B127" s="31"/>
      <c r="C127" s="81" t="s">
        <v>30</v>
      </c>
      <c r="D127" s="32" t="s">
        <v>37</v>
      </c>
      <c r="E127" s="33">
        <v>42933</v>
      </c>
      <c r="F127" s="34">
        <v>42933</v>
      </c>
      <c r="G127" s="110" t="str">
        <f>IF(D127='Paramètre DIVERS'!$B$16,'Paramètre DIVERS'!$A$16,IF(D127='Paramètre DIVERS'!$B$17,'Paramètre DIVERS'!$A$17,IF(D127='Paramètre DIVERS'!$B$18,'Paramètre DIVERS'!$A$18,IF(D127='Paramètre DIVERS'!$B$19,'Paramètre DIVERS'!$A$19,IF(D127='Paramètre DIVERS'!$B$21,'Paramètre DIVERS'!$A$21,IF(D127='Paramètre DIVERS'!$B$22,'Paramètre DIVERS'!$A$22,""))))))&amp;IF(D127='Paramètre DIVERS'!$B$24,'Paramètre DIVERS'!$A$24,IF(D127='Paramètre DIVERS'!$B$25,'Paramètre DIVERS'!$A$25,IF(D127='Paramètre DIVERS'!$B$26,'Paramètre DIVERS'!$A$26,IF(D127='Paramètre DIVERS'!$B$27,'Paramètre DIVERS'!$A$27,IF(D127='Paramètre DIVERS'!$B$28,'Paramètre DIVERS'!$A$28,IF(D127='Paramètre DIVERS'!$B$29,'Paramètre DIVERS'!$A$29,IF(D127='Paramètre DIVERS'!$B$30,'Paramètre DIVERS'!$A$30,"")))))))&amp;IF(D127='Paramètre DIVERS'!$B$32,'Paramètre DIVERS'!$A$32,IF(D127='Paramètre DIVERS'!$B$36,'Paramètre DIVERS'!$A$36,IF(D127='Paramètre DIVERS'!$B$37,'Paramètre DIVERS'!$A$37,IF(D127='Paramètre DIVERS'!$B$38,'Paramètre DIVERS'!$A$38,IF(D127='Paramètre DIVERS'!$B$39,'Paramètre DIVERS'!$A$39,IF(D127='Paramètre DIVERS'!$B$43,'Paramètre DIVERS'!$A$43,IF(D127='Paramètre DIVERS'!$B$44,'Paramètre DIVERS'!$A$44,"")))))))&amp;IF(D127='Paramètre DIVERS'!$B$45,'Paramètre DIVERS'!$A$45,IF(D127='Paramètre DIVERS'!$B$46,'Paramètre DIVERS'!$A$46,IF(D127='Paramètre DIVERS'!$B$47,'Paramètre DIVERS'!$A$47,IF(D127='Paramètre DIVERS'!$B$23,'Paramètre DIVERS'!$A$23,""))))</f>
        <v>ZCP</v>
      </c>
      <c r="H127" s="98">
        <f t="shared" si="49"/>
        <v>1</v>
      </c>
      <c r="I127" s="30" t="str">
        <f t="shared" ref="I127:R136" si="58">IF(OR(I$6="s",I$6="f",I$6="d"),"C",IF(AND(I$5&gt;=$E127,I$5&lt;=$F127,$G127="ZCP"),$G127,IF(AND(I$5&gt;=$E127,I$5&lt;=$F127,$G127="ZPM"),$G127,IF(AND(I$5&gt;=$E127,I$5&lt;=$F127,$G127="ZMA"),$G127,IF(AND(I$5&gt;=$E127,I$5&lt;=$F127,$G127="ZMP"),$G127,IF(AND(I$5&gt;=$E127,I$5&lt;=$F127,$G127="ZMT"),$G127,IF(AND(I$5&gt;=$E127,I$5&lt;=$F127,$G127="ZFO"),$G127,IF(AND(I$5&gt;=$E127,I$5&lt;=$F127,$G127="ZRJ"),$G127,IF(AND(I$5&gt;=$E127,I$5&lt;=$F127,$G127="ZAT"),$G127,"")))))))))</f>
        <v>C</v>
      </c>
      <c r="J127" s="30" t="str">
        <f t="shared" si="58"/>
        <v>C</v>
      </c>
      <c r="K127" s="30" t="str">
        <f t="shared" si="58"/>
        <v/>
      </c>
      <c r="L127" s="30" t="str">
        <f t="shared" si="58"/>
        <v/>
      </c>
      <c r="M127" s="30" t="str">
        <f t="shared" si="58"/>
        <v/>
      </c>
      <c r="N127" s="30" t="str">
        <f t="shared" si="58"/>
        <v/>
      </c>
      <c r="O127" s="30" t="str">
        <f t="shared" si="58"/>
        <v/>
      </c>
      <c r="P127" s="30" t="str">
        <f t="shared" si="58"/>
        <v>C</v>
      </c>
      <c r="Q127" s="30" t="str">
        <f t="shared" si="58"/>
        <v>C</v>
      </c>
      <c r="R127" s="30" t="str">
        <f t="shared" si="58"/>
        <v/>
      </c>
      <c r="S127" s="30" t="str">
        <f t="shared" ref="S127:AB136" si="59">IF(OR(S$6="s",S$6="f",S$6="d"),"C",IF(AND(S$5&gt;=$E127,S$5&lt;=$F127,$G127="ZCP"),$G127,IF(AND(S$5&gt;=$E127,S$5&lt;=$F127,$G127="ZPM"),$G127,IF(AND(S$5&gt;=$E127,S$5&lt;=$F127,$G127="ZMA"),$G127,IF(AND(S$5&gt;=$E127,S$5&lt;=$F127,$G127="ZMP"),$G127,IF(AND(S$5&gt;=$E127,S$5&lt;=$F127,$G127="ZMT"),$G127,IF(AND(S$5&gt;=$E127,S$5&lt;=$F127,$G127="ZFO"),$G127,IF(AND(S$5&gt;=$E127,S$5&lt;=$F127,$G127="ZRJ"),$G127,IF(AND(S$5&gt;=$E127,S$5&lt;=$F127,$G127="ZAT"),$G127,"")))))))))</f>
        <v/>
      </c>
      <c r="T127" s="30" t="str">
        <f t="shared" si="59"/>
        <v/>
      </c>
      <c r="U127" s="30" t="str">
        <f t="shared" si="59"/>
        <v/>
      </c>
      <c r="V127" s="30" t="str">
        <f t="shared" si="59"/>
        <v/>
      </c>
      <c r="W127" s="30" t="str">
        <f t="shared" si="59"/>
        <v>C</v>
      </c>
      <c r="X127" s="30" t="str">
        <f t="shared" si="59"/>
        <v>C</v>
      </c>
      <c r="Y127" s="30" t="str">
        <f t="shared" si="59"/>
        <v/>
      </c>
      <c r="Z127" s="30" t="str">
        <f t="shared" si="59"/>
        <v/>
      </c>
      <c r="AA127" s="30" t="str">
        <f t="shared" si="59"/>
        <v/>
      </c>
      <c r="AB127" s="30" t="str">
        <f t="shared" si="59"/>
        <v/>
      </c>
      <c r="AC127" s="30" t="str">
        <f t="shared" ref="AC127:AL136" si="60">IF(OR(AC$6="s",AC$6="f",AC$6="d"),"C",IF(AND(AC$5&gt;=$E127,AC$5&lt;=$F127,$G127="ZCP"),$G127,IF(AND(AC$5&gt;=$E127,AC$5&lt;=$F127,$G127="ZPM"),$G127,IF(AND(AC$5&gt;=$E127,AC$5&lt;=$F127,$G127="ZMA"),$G127,IF(AND(AC$5&gt;=$E127,AC$5&lt;=$F127,$G127="ZMP"),$G127,IF(AND(AC$5&gt;=$E127,AC$5&lt;=$F127,$G127="ZMT"),$G127,IF(AND(AC$5&gt;=$E127,AC$5&lt;=$F127,$G127="ZFO"),$G127,IF(AND(AC$5&gt;=$E127,AC$5&lt;=$F127,$G127="ZRJ"),$G127,IF(AND(AC$5&gt;=$E127,AC$5&lt;=$F127,$G127="ZAT"),$G127,"")))))))))</f>
        <v/>
      </c>
      <c r="AD127" s="30" t="str">
        <f t="shared" si="60"/>
        <v>C</v>
      </c>
      <c r="AE127" s="30" t="str">
        <f t="shared" si="60"/>
        <v>C</v>
      </c>
      <c r="AF127" s="30" t="str">
        <f t="shared" si="60"/>
        <v/>
      </c>
      <c r="AG127" s="30" t="str">
        <f t="shared" si="60"/>
        <v/>
      </c>
      <c r="AH127" s="30" t="str">
        <f t="shared" si="60"/>
        <v/>
      </c>
      <c r="AI127" s="30" t="str">
        <f t="shared" si="60"/>
        <v/>
      </c>
      <c r="AJ127" s="30" t="str">
        <f t="shared" si="60"/>
        <v/>
      </c>
      <c r="AK127" s="30" t="str">
        <f t="shared" si="60"/>
        <v>C</v>
      </c>
      <c r="AL127" s="30" t="str">
        <f t="shared" si="60"/>
        <v>C</v>
      </c>
      <c r="AM127" s="30" t="str">
        <f t="shared" ref="AM127:AW136" si="61">IF(OR(AM$6="s",AM$6="f",AM$6="d"),"C",IF(AND(AM$5&gt;=$E127,AM$5&lt;=$F127,$G127="ZCP"),$G127,IF(AND(AM$5&gt;=$E127,AM$5&lt;=$F127,$G127="ZPM"),$G127,IF(AND(AM$5&gt;=$E127,AM$5&lt;=$F127,$G127="ZMA"),$G127,IF(AND(AM$5&gt;=$E127,AM$5&lt;=$F127,$G127="ZMP"),$G127,IF(AND(AM$5&gt;=$E127,AM$5&lt;=$F127,$G127="ZMT"),$G127,IF(AND(AM$5&gt;=$E127,AM$5&lt;=$F127,$G127="ZFO"),$G127,IF(AND(AM$5&gt;=$E127,AM$5&lt;=$F127,$G127="ZRJ"),$G127,IF(AND(AM$5&gt;=$E127,AM$5&lt;=$F127,$G127="ZAT"),$G127,"")))))))))</f>
        <v/>
      </c>
      <c r="AN127" s="30" t="str">
        <f t="shared" si="61"/>
        <v/>
      </c>
      <c r="AO127" s="30" t="str">
        <f t="shared" si="61"/>
        <v/>
      </c>
      <c r="AP127" s="30" t="str">
        <f t="shared" si="61"/>
        <v/>
      </c>
      <c r="AQ127" s="30" t="str">
        <f t="shared" si="61"/>
        <v/>
      </c>
      <c r="AR127" s="30" t="str">
        <f t="shared" si="61"/>
        <v>C</v>
      </c>
      <c r="AS127" s="30" t="str">
        <f t="shared" si="61"/>
        <v>C</v>
      </c>
      <c r="AT127" s="30" t="str">
        <f t="shared" si="61"/>
        <v/>
      </c>
      <c r="AU127" s="30" t="str">
        <f t="shared" si="61"/>
        <v/>
      </c>
      <c r="AV127" s="30" t="str">
        <f t="shared" si="61"/>
        <v/>
      </c>
      <c r="AW127" s="30" t="str">
        <f t="shared" si="61"/>
        <v/>
      </c>
    </row>
    <row r="128" spans="1:49">
      <c r="A128" s="25" t="str">
        <f t="shared" si="48"/>
        <v>ZCP</v>
      </c>
      <c r="B128" s="31"/>
      <c r="C128" s="81" t="s">
        <v>30</v>
      </c>
      <c r="D128" s="32" t="s">
        <v>37</v>
      </c>
      <c r="E128" s="33">
        <v>42961</v>
      </c>
      <c r="F128" s="34">
        <v>42961</v>
      </c>
      <c r="G128" s="110" t="str">
        <f>IF(D128='Paramètre DIVERS'!$B$16,'Paramètre DIVERS'!$A$16,IF(D128='Paramètre DIVERS'!$B$17,'Paramètre DIVERS'!$A$17,IF(D128='Paramètre DIVERS'!$B$18,'Paramètre DIVERS'!$A$18,IF(D128='Paramètre DIVERS'!$B$19,'Paramètre DIVERS'!$A$19,IF(D128='Paramètre DIVERS'!$B$21,'Paramètre DIVERS'!$A$21,IF(D128='Paramètre DIVERS'!$B$22,'Paramètre DIVERS'!$A$22,""))))))&amp;IF(D128='Paramètre DIVERS'!$B$24,'Paramètre DIVERS'!$A$24,IF(D128='Paramètre DIVERS'!$B$25,'Paramètre DIVERS'!$A$25,IF(D128='Paramètre DIVERS'!$B$26,'Paramètre DIVERS'!$A$26,IF(D128='Paramètre DIVERS'!$B$27,'Paramètre DIVERS'!$A$27,IF(D128='Paramètre DIVERS'!$B$28,'Paramètre DIVERS'!$A$28,IF(D128='Paramètre DIVERS'!$B$29,'Paramètre DIVERS'!$A$29,IF(D128='Paramètre DIVERS'!$B$30,'Paramètre DIVERS'!$A$30,"")))))))&amp;IF(D128='Paramètre DIVERS'!$B$32,'Paramètre DIVERS'!$A$32,IF(D128='Paramètre DIVERS'!$B$36,'Paramètre DIVERS'!$A$36,IF(D128='Paramètre DIVERS'!$B$37,'Paramètre DIVERS'!$A$37,IF(D128='Paramètre DIVERS'!$B$38,'Paramètre DIVERS'!$A$38,IF(D128='Paramètre DIVERS'!$B$39,'Paramètre DIVERS'!$A$39,IF(D128='Paramètre DIVERS'!$B$43,'Paramètre DIVERS'!$A$43,IF(D128='Paramètre DIVERS'!$B$44,'Paramètre DIVERS'!$A$44,"")))))))&amp;IF(D128='Paramètre DIVERS'!$B$45,'Paramètre DIVERS'!$A$45,IF(D128='Paramètre DIVERS'!$B$46,'Paramètre DIVERS'!$A$46,IF(D128='Paramètre DIVERS'!$B$47,'Paramètre DIVERS'!$A$47,IF(D128='Paramètre DIVERS'!$B$23,'Paramètre DIVERS'!$A$23,""))))</f>
        <v>ZCP</v>
      </c>
      <c r="H128" s="98">
        <f t="shared" si="49"/>
        <v>1</v>
      </c>
      <c r="I128" s="30" t="str">
        <f t="shared" si="58"/>
        <v>C</v>
      </c>
      <c r="J128" s="30" t="str">
        <f t="shared" si="58"/>
        <v>C</v>
      </c>
      <c r="K128" s="30" t="str">
        <f t="shared" si="58"/>
        <v/>
      </c>
      <c r="L128" s="30" t="str">
        <f t="shared" si="58"/>
        <v/>
      </c>
      <c r="M128" s="30" t="str">
        <f t="shared" si="58"/>
        <v/>
      </c>
      <c r="N128" s="30" t="str">
        <f t="shared" si="58"/>
        <v/>
      </c>
      <c r="O128" s="30" t="str">
        <f t="shared" si="58"/>
        <v/>
      </c>
      <c r="P128" s="30" t="str">
        <f t="shared" si="58"/>
        <v>C</v>
      </c>
      <c r="Q128" s="30" t="str">
        <f t="shared" si="58"/>
        <v>C</v>
      </c>
      <c r="R128" s="30" t="str">
        <f t="shared" si="58"/>
        <v/>
      </c>
      <c r="S128" s="30" t="str">
        <f t="shared" si="59"/>
        <v/>
      </c>
      <c r="T128" s="30" t="str">
        <f t="shared" si="59"/>
        <v/>
      </c>
      <c r="U128" s="30" t="str">
        <f t="shared" si="59"/>
        <v/>
      </c>
      <c r="V128" s="30" t="str">
        <f t="shared" si="59"/>
        <v/>
      </c>
      <c r="W128" s="30" t="str">
        <f t="shared" si="59"/>
        <v>C</v>
      </c>
      <c r="X128" s="30" t="str">
        <f t="shared" si="59"/>
        <v>C</v>
      </c>
      <c r="Y128" s="30" t="str">
        <f t="shared" si="59"/>
        <v/>
      </c>
      <c r="Z128" s="30" t="str">
        <f t="shared" si="59"/>
        <v/>
      </c>
      <c r="AA128" s="30" t="str">
        <f t="shared" si="59"/>
        <v/>
      </c>
      <c r="AB128" s="30" t="str">
        <f t="shared" si="59"/>
        <v/>
      </c>
      <c r="AC128" s="30" t="str">
        <f t="shared" si="60"/>
        <v/>
      </c>
      <c r="AD128" s="30" t="str">
        <f t="shared" si="60"/>
        <v>C</v>
      </c>
      <c r="AE128" s="30" t="str">
        <f t="shared" si="60"/>
        <v>C</v>
      </c>
      <c r="AF128" s="30" t="str">
        <f t="shared" si="60"/>
        <v/>
      </c>
      <c r="AG128" s="30" t="str">
        <f t="shared" si="60"/>
        <v/>
      </c>
      <c r="AH128" s="30" t="str">
        <f t="shared" si="60"/>
        <v/>
      </c>
      <c r="AI128" s="30" t="str">
        <f t="shared" si="60"/>
        <v/>
      </c>
      <c r="AJ128" s="30" t="str">
        <f t="shared" si="60"/>
        <v/>
      </c>
      <c r="AK128" s="30" t="str">
        <f t="shared" si="60"/>
        <v>C</v>
      </c>
      <c r="AL128" s="30" t="str">
        <f t="shared" si="60"/>
        <v>C</v>
      </c>
      <c r="AM128" s="30" t="str">
        <f t="shared" si="61"/>
        <v/>
      </c>
      <c r="AN128" s="30" t="str">
        <f t="shared" si="61"/>
        <v/>
      </c>
      <c r="AO128" s="30" t="str">
        <f t="shared" si="61"/>
        <v/>
      </c>
      <c r="AP128" s="30" t="str">
        <f t="shared" si="61"/>
        <v/>
      </c>
      <c r="AQ128" s="30" t="str">
        <f t="shared" si="61"/>
        <v/>
      </c>
      <c r="AR128" s="30" t="str">
        <f t="shared" si="61"/>
        <v>C</v>
      </c>
      <c r="AS128" s="30" t="str">
        <f t="shared" si="61"/>
        <v>C</v>
      </c>
      <c r="AT128" s="30" t="str">
        <f t="shared" si="61"/>
        <v/>
      </c>
      <c r="AU128" s="30" t="str">
        <f t="shared" si="61"/>
        <v/>
      </c>
      <c r="AV128" s="30" t="str">
        <f t="shared" si="61"/>
        <v/>
      </c>
      <c r="AW128" s="30" t="str">
        <f t="shared" si="61"/>
        <v/>
      </c>
    </row>
    <row r="129" spans="1:49">
      <c r="A129" s="25" t="str">
        <f t="shared" si="48"/>
        <v>ZCP</v>
      </c>
      <c r="B129" s="31"/>
      <c r="C129" s="81" t="s">
        <v>30</v>
      </c>
      <c r="D129" s="32" t="s">
        <v>37</v>
      </c>
      <c r="E129" s="33">
        <v>43017</v>
      </c>
      <c r="F129" s="34">
        <v>43028</v>
      </c>
      <c r="G129" s="110" t="str">
        <f>IF(D129='Paramètre DIVERS'!$B$16,'Paramètre DIVERS'!$A$16,IF(D129='Paramètre DIVERS'!$B$17,'Paramètre DIVERS'!$A$17,IF(D129='Paramètre DIVERS'!$B$18,'Paramètre DIVERS'!$A$18,IF(D129='Paramètre DIVERS'!$B$19,'Paramètre DIVERS'!$A$19,IF(D129='Paramètre DIVERS'!$B$21,'Paramètre DIVERS'!$A$21,IF(D129='Paramètre DIVERS'!$B$22,'Paramètre DIVERS'!$A$22,""))))))&amp;IF(D129='Paramètre DIVERS'!$B$24,'Paramètre DIVERS'!$A$24,IF(D129='Paramètre DIVERS'!$B$25,'Paramètre DIVERS'!$A$25,IF(D129='Paramètre DIVERS'!$B$26,'Paramètre DIVERS'!$A$26,IF(D129='Paramètre DIVERS'!$B$27,'Paramètre DIVERS'!$A$27,IF(D129='Paramètre DIVERS'!$B$28,'Paramètre DIVERS'!$A$28,IF(D129='Paramètre DIVERS'!$B$29,'Paramètre DIVERS'!$A$29,IF(D129='Paramètre DIVERS'!$B$30,'Paramètre DIVERS'!$A$30,"")))))))&amp;IF(D129='Paramètre DIVERS'!$B$32,'Paramètre DIVERS'!$A$32,IF(D129='Paramètre DIVERS'!$B$36,'Paramètre DIVERS'!$A$36,IF(D129='Paramètre DIVERS'!$B$37,'Paramètre DIVERS'!$A$37,IF(D129='Paramètre DIVERS'!$B$38,'Paramètre DIVERS'!$A$38,IF(D129='Paramètre DIVERS'!$B$39,'Paramètre DIVERS'!$A$39,IF(D129='Paramètre DIVERS'!$B$43,'Paramètre DIVERS'!$A$43,IF(D129='Paramètre DIVERS'!$B$44,'Paramètre DIVERS'!$A$44,"")))))))&amp;IF(D129='Paramètre DIVERS'!$B$45,'Paramètre DIVERS'!$A$45,IF(D129='Paramètre DIVERS'!$B$46,'Paramètre DIVERS'!$A$46,IF(D129='Paramètre DIVERS'!$B$47,'Paramètre DIVERS'!$A$47,IF(D129='Paramètre DIVERS'!$B$23,'Paramètre DIVERS'!$A$23,""))))</f>
        <v>ZCP</v>
      </c>
      <c r="H129" s="98">
        <f t="shared" si="49"/>
        <v>10</v>
      </c>
      <c r="I129" s="30" t="str">
        <f t="shared" si="58"/>
        <v>C</v>
      </c>
      <c r="J129" s="30" t="str">
        <f t="shared" si="58"/>
        <v>C</v>
      </c>
      <c r="K129" s="30" t="str">
        <f t="shared" si="58"/>
        <v/>
      </c>
      <c r="L129" s="30" t="str">
        <f t="shared" si="58"/>
        <v/>
      </c>
      <c r="M129" s="30" t="str">
        <f t="shared" si="58"/>
        <v/>
      </c>
      <c r="N129" s="30" t="str">
        <f t="shared" si="58"/>
        <v/>
      </c>
      <c r="O129" s="30" t="str">
        <f t="shared" si="58"/>
        <v/>
      </c>
      <c r="P129" s="30" t="str">
        <f t="shared" si="58"/>
        <v>C</v>
      </c>
      <c r="Q129" s="30" t="str">
        <f t="shared" si="58"/>
        <v>C</v>
      </c>
      <c r="R129" s="30" t="str">
        <f t="shared" si="58"/>
        <v/>
      </c>
      <c r="S129" s="30" t="str">
        <f t="shared" si="59"/>
        <v/>
      </c>
      <c r="T129" s="30" t="str">
        <f t="shared" si="59"/>
        <v/>
      </c>
      <c r="U129" s="30" t="str">
        <f t="shared" si="59"/>
        <v/>
      </c>
      <c r="V129" s="30" t="str">
        <f t="shared" si="59"/>
        <v/>
      </c>
      <c r="W129" s="30" t="str">
        <f t="shared" si="59"/>
        <v>C</v>
      </c>
      <c r="X129" s="30" t="str">
        <f t="shared" si="59"/>
        <v>C</v>
      </c>
      <c r="Y129" s="30" t="str">
        <f t="shared" si="59"/>
        <v/>
      </c>
      <c r="Z129" s="30" t="str">
        <f t="shared" si="59"/>
        <v/>
      </c>
      <c r="AA129" s="30" t="str">
        <f t="shared" si="59"/>
        <v/>
      </c>
      <c r="AB129" s="30" t="str">
        <f t="shared" si="59"/>
        <v/>
      </c>
      <c r="AC129" s="30" t="str">
        <f t="shared" si="60"/>
        <v/>
      </c>
      <c r="AD129" s="30" t="str">
        <f t="shared" si="60"/>
        <v>C</v>
      </c>
      <c r="AE129" s="30" t="str">
        <f t="shared" si="60"/>
        <v>C</v>
      </c>
      <c r="AF129" s="30" t="str">
        <f t="shared" si="60"/>
        <v/>
      </c>
      <c r="AG129" s="30" t="str">
        <f t="shared" si="60"/>
        <v/>
      </c>
      <c r="AH129" s="30" t="str">
        <f t="shared" si="60"/>
        <v/>
      </c>
      <c r="AI129" s="30" t="str">
        <f t="shared" si="60"/>
        <v/>
      </c>
      <c r="AJ129" s="30" t="str">
        <f t="shared" si="60"/>
        <v/>
      </c>
      <c r="AK129" s="30" t="str">
        <f t="shared" si="60"/>
        <v>C</v>
      </c>
      <c r="AL129" s="30" t="str">
        <f t="shared" si="60"/>
        <v>C</v>
      </c>
      <c r="AM129" s="30" t="str">
        <f t="shared" si="61"/>
        <v/>
      </c>
      <c r="AN129" s="30" t="str">
        <f t="shared" si="61"/>
        <v/>
      </c>
      <c r="AO129" s="30" t="str">
        <f t="shared" si="61"/>
        <v/>
      </c>
      <c r="AP129" s="30" t="str">
        <f t="shared" si="61"/>
        <v/>
      </c>
      <c r="AQ129" s="30" t="str">
        <f t="shared" si="61"/>
        <v/>
      </c>
      <c r="AR129" s="30" t="str">
        <f t="shared" si="61"/>
        <v>C</v>
      </c>
      <c r="AS129" s="30" t="str">
        <f t="shared" si="61"/>
        <v>C</v>
      </c>
      <c r="AT129" s="30" t="str">
        <f t="shared" si="61"/>
        <v/>
      </c>
      <c r="AU129" s="30" t="str">
        <f t="shared" si="61"/>
        <v/>
      </c>
      <c r="AV129" s="30" t="str">
        <f t="shared" si="61"/>
        <v/>
      </c>
      <c r="AW129" s="30" t="str">
        <f t="shared" si="61"/>
        <v/>
      </c>
    </row>
    <row r="130" spans="1:49">
      <c r="A130" s="25" t="str">
        <f t="shared" si="48"/>
        <v>ZCP</v>
      </c>
      <c r="B130" s="31"/>
      <c r="C130" s="81" t="s">
        <v>30</v>
      </c>
      <c r="D130" s="32" t="s">
        <v>37</v>
      </c>
      <c r="E130" s="33">
        <v>43091</v>
      </c>
      <c r="F130" s="34">
        <v>43091</v>
      </c>
      <c r="G130" s="110" t="str">
        <f>IF(D130='Paramètre DIVERS'!$B$16,'Paramètre DIVERS'!$A$16,IF(D130='Paramètre DIVERS'!$B$17,'Paramètre DIVERS'!$A$17,IF(D130='Paramètre DIVERS'!$B$18,'Paramètre DIVERS'!$A$18,IF(D130='Paramètre DIVERS'!$B$19,'Paramètre DIVERS'!$A$19,IF(D130='Paramètre DIVERS'!$B$21,'Paramètre DIVERS'!$A$21,IF(D130='Paramètre DIVERS'!$B$22,'Paramètre DIVERS'!$A$22,""))))))&amp;IF(D130='Paramètre DIVERS'!$B$24,'Paramètre DIVERS'!$A$24,IF(D130='Paramètre DIVERS'!$B$25,'Paramètre DIVERS'!$A$25,IF(D130='Paramètre DIVERS'!$B$26,'Paramètre DIVERS'!$A$26,IF(D130='Paramètre DIVERS'!$B$27,'Paramètre DIVERS'!$A$27,IF(D130='Paramètre DIVERS'!$B$28,'Paramètre DIVERS'!$A$28,IF(D130='Paramètre DIVERS'!$B$29,'Paramètre DIVERS'!$A$29,IF(D130='Paramètre DIVERS'!$B$30,'Paramètre DIVERS'!$A$30,"")))))))&amp;IF(D130='Paramètre DIVERS'!$B$32,'Paramètre DIVERS'!$A$32,IF(D130='Paramètre DIVERS'!$B$36,'Paramètre DIVERS'!$A$36,IF(D130='Paramètre DIVERS'!$B$37,'Paramètre DIVERS'!$A$37,IF(D130='Paramètre DIVERS'!$B$38,'Paramètre DIVERS'!$A$38,IF(D130='Paramètre DIVERS'!$B$39,'Paramètre DIVERS'!$A$39,IF(D130='Paramètre DIVERS'!$B$43,'Paramètre DIVERS'!$A$43,IF(D130='Paramètre DIVERS'!$B$44,'Paramètre DIVERS'!$A$44,"")))))))&amp;IF(D130='Paramètre DIVERS'!$B$45,'Paramètre DIVERS'!$A$45,IF(D130='Paramètre DIVERS'!$B$46,'Paramètre DIVERS'!$A$46,IF(D130='Paramètre DIVERS'!$B$47,'Paramètre DIVERS'!$A$47,IF(D130='Paramètre DIVERS'!$B$23,'Paramètre DIVERS'!$A$23,""))))</f>
        <v>ZCP</v>
      </c>
      <c r="H130" s="98">
        <f t="shared" si="49"/>
        <v>1</v>
      </c>
      <c r="I130" s="30" t="str">
        <f t="shared" si="58"/>
        <v>C</v>
      </c>
      <c r="J130" s="30" t="str">
        <f t="shared" si="58"/>
        <v>C</v>
      </c>
      <c r="K130" s="30" t="str">
        <f t="shared" si="58"/>
        <v/>
      </c>
      <c r="L130" s="30" t="str">
        <f t="shared" si="58"/>
        <v/>
      </c>
      <c r="M130" s="30" t="str">
        <f t="shared" si="58"/>
        <v/>
      </c>
      <c r="N130" s="30" t="str">
        <f t="shared" si="58"/>
        <v/>
      </c>
      <c r="O130" s="30" t="str">
        <f t="shared" si="58"/>
        <v/>
      </c>
      <c r="P130" s="30" t="str">
        <f t="shared" si="58"/>
        <v>C</v>
      </c>
      <c r="Q130" s="30" t="str">
        <f t="shared" si="58"/>
        <v>C</v>
      </c>
      <c r="R130" s="30" t="str">
        <f t="shared" si="58"/>
        <v/>
      </c>
      <c r="S130" s="30" t="str">
        <f t="shared" si="59"/>
        <v/>
      </c>
      <c r="T130" s="30" t="str">
        <f t="shared" si="59"/>
        <v/>
      </c>
      <c r="U130" s="30" t="str">
        <f t="shared" si="59"/>
        <v/>
      </c>
      <c r="V130" s="30" t="str">
        <f t="shared" si="59"/>
        <v/>
      </c>
      <c r="W130" s="30" t="str">
        <f t="shared" si="59"/>
        <v>C</v>
      </c>
      <c r="X130" s="30" t="str">
        <f t="shared" si="59"/>
        <v>C</v>
      </c>
      <c r="Y130" s="30" t="str">
        <f t="shared" si="59"/>
        <v/>
      </c>
      <c r="Z130" s="30" t="str">
        <f t="shared" si="59"/>
        <v/>
      </c>
      <c r="AA130" s="30" t="str">
        <f t="shared" si="59"/>
        <v/>
      </c>
      <c r="AB130" s="30" t="str">
        <f t="shared" si="59"/>
        <v/>
      </c>
      <c r="AC130" s="30" t="str">
        <f t="shared" si="60"/>
        <v/>
      </c>
      <c r="AD130" s="30" t="str">
        <f t="shared" si="60"/>
        <v>C</v>
      </c>
      <c r="AE130" s="30" t="str">
        <f t="shared" si="60"/>
        <v>C</v>
      </c>
      <c r="AF130" s="30" t="str">
        <f t="shared" si="60"/>
        <v/>
      </c>
      <c r="AG130" s="30" t="str">
        <f t="shared" si="60"/>
        <v/>
      </c>
      <c r="AH130" s="30" t="str">
        <f t="shared" si="60"/>
        <v/>
      </c>
      <c r="AI130" s="30" t="str">
        <f t="shared" si="60"/>
        <v/>
      </c>
      <c r="AJ130" s="30" t="str">
        <f t="shared" si="60"/>
        <v/>
      </c>
      <c r="AK130" s="30" t="str">
        <f t="shared" si="60"/>
        <v>C</v>
      </c>
      <c r="AL130" s="30" t="str">
        <f t="shared" si="60"/>
        <v>C</v>
      </c>
      <c r="AM130" s="30" t="str">
        <f t="shared" si="61"/>
        <v/>
      </c>
      <c r="AN130" s="30" t="str">
        <f t="shared" si="61"/>
        <v/>
      </c>
      <c r="AO130" s="30" t="str">
        <f t="shared" si="61"/>
        <v/>
      </c>
      <c r="AP130" s="30" t="str">
        <f t="shared" si="61"/>
        <v/>
      </c>
      <c r="AQ130" s="30" t="str">
        <f t="shared" si="61"/>
        <v/>
      </c>
      <c r="AR130" s="30" t="str">
        <f t="shared" si="61"/>
        <v>C</v>
      </c>
      <c r="AS130" s="30" t="str">
        <f t="shared" si="61"/>
        <v>C</v>
      </c>
      <c r="AT130" s="30" t="str">
        <f t="shared" si="61"/>
        <v/>
      </c>
      <c r="AU130" s="30" t="str">
        <f t="shared" si="61"/>
        <v/>
      </c>
      <c r="AV130" s="30" t="str">
        <f t="shared" si="61"/>
        <v/>
      </c>
      <c r="AW130" s="30" t="str">
        <f t="shared" si="61"/>
        <v/>
      </c>
    </row>
    <row r="131" spans="1:49">
      <c r="A131" s="25" t="str">
        <f t="shared" si="48"/>
        <v>ZCP</v>
      </c>
      <c r="B131" s="31"/>
      <c r="C131" s="81" t="s">
        <v>30</v>
      </c>
      <c r="D131" s="32" t="s">
        <v>37</v>
      </c>
      <c r="E131" s="33">
        <v>43108</v>
      </c>
      <c r="F131" s="34">
        <v>43112</v>
      </c>
      <c r="G131" s="110" t="str">
        <f>IF(D131='Paramètre DIVERS'!$B$16,'Paramètre DIVERS'!$A$16,IF(D131='Paramètre DIVERS'!$B$17,'Paramètre DIVERS'!$A$17,IF(D131='Paramètre DIVERS'!$B$18,'Paramètre DIVERS'!$A$18,IF(D131='Paramètre DIVERS'!$B$19,'Paramètre DIVERS'!$A$19,IF(D131='Paramètre DIVERS'!$B$21,'Paramètre DIVERS'!$A$21,IF(D131='Paramètre DIVERS'!$B$22,'Paramètre DIVERS'!$A$22,""))))))&amp;IF(D131='Paramètre DIVERS'!$B$24,'Paramètre DIVERS'!$A$24,IF(D131='Paramètre DIVERS'!$B$25,'Paramètre DIVERS'!$A$25,IF(D131='Paramètre DIVERS'!$B$26,'Paramètre DIVERS'!$A$26,IF(D131='Paramètre DIVERS'!$B$27,'Paramètre DIVERS'!$A$27,IF(D131='Paramètre DIVERS'!$B$28,'Paramètre DIVERS'!$A$28,IF(D131='Paramètre DIVERS'!$B$29,'Paramètre DIVERS'!$A$29,IF(D131='Paramètre DIVERS'!$B$30,'Paramètre DIVERS'!$A$30,"")))))))&amp;IF(D131='Paramètre DIVERS'!$B$32,'Paramètre DIVERS'!$A$32,IF(D131='Paramètre DIVERS'!$B$36,'Paramètre DIVERS'!$A$36,IF(D131='Paramètre DIVERS'!$B$37,'Paramètre DIVERS'!$A$37,IF(D131='Paramètre DIVERS'!$B$38,'Paramètre DIVERS'!$A$38,IF(D131='Paramètre DIVERS'!$B$39,'Paramètre DIVERS'!$A$39,IF(D131='Paramètre DIVERS'!$B$43,'Paramètre DIVERS'!$A$43,IF(D131='Paramètre DIVERS'!$B$44,'Paramètre DIVERS'!$A$44,"")))))))&amp;IF(D131='Paramètre DIVERS'!$B$45,'Paramètre DIVERS'!$A$45,IF(D131='Paramètre DIVERS'!$B$46,'Paramètre DIVERS'!$A$46,IF(D131='Paramètre DIVERS'!$B$47,'Paramètre DIVERS'!$A$47,IF(D131='Paramètre DIVERS'!$B$23,'Paramètre DIVERS'!$A$23,""))))</f>
        <v>ZCP</v>
      </c>
      <c r="H131" s="98">
        <f t="shared" si="49"/>
        <v>5</v>
      </c>
      <c r="I131" s="30" t="str">
        <f t="shared" si="58"/>
        <v>C</v>
      </c>
      <c r="J131" s="30" t="str">
        <f t="shared" si="58"/>
        <v>C</v>
      </c>
      <c r="K131" s="30" t="str">
        <f t="shared" si="58"/>
        <v/>
      </c>
      <c r="L131" s="30" t="str">
        <f t="shared" si="58"/>
        <v/>
      </c>
      <c r="M131" s="30" t="str">
        <f t="shared" si="58"/>
        <v/>
      </c>
      <c r="N131" s="30" t="str">
        <f t="shared" si="58"/>
        <v/>
      </c>
      <c r="O131" s="30" t="str">
        <f t="shared" si="58"/>
        <v/>
      </c>
      <c r="P131" s="30" t="str">
        <f t="shared" si="58"/>
        <v>C</v>
      </c>
      <c r="Q131" s="30" t="str">
        <f t="shared" si="58"/>
        <v>C</v>
      </c>
      <c r="R131" s="30" t="str">
        <f t="shared" si="58"/>
        <v/>
      </c>
      <c r="S131" s="30" t="str">
        <f t="shared" si="59"/>
        <v/>
      </c>
      <c r="T131" s="30" t="str">
        <f t="shared" si="59"/>
        <v/>
      </c>
      <c r="U131" s="30" t="str">
        <f t="shared" si="59"/>
        <v/>
      </c>
      <c r="V131" s="30" t="str">
        <f t="shared" si="59"/>
        <v/>
      </c>
      <c r="W131" s="30" t="str">
        <f t="shared" si="59"/>
        <v>C</v>
      </c>
      <c r="X131" s="30" t="str">
        <f t="shared" si="59"/>
        <v>C</v>
      </c>
      <c r="Y131" s="30" t="str">
        <f t="shared" si="59"/>
        <v/>
      </c>
      <c r="Z131" s="30" t="str">
        <f t="shared" si="59"/>
        <v/>
      </c>
      <c r="AA131" s="30" t="str">
        <f t="shared" si="59"/>
        <v/>
      </c>
      <c r="AB131" s="30" t="str">
        <f t="shared" si="59"/>
        <v/>
      </c>
      <c r="AC131" s="30" t="str">
        <f t="shared" si="60"/>
        <v/>
      </c>
      <c r="AD131" s="30" t="str">
        <f t="shared" si="60"/>
        <v>C</v>
      </c>
      <c r="AE131" s="30" t="str">
        <f t="shared" si="60"/>
        <v>C</v>
      </c>
      <c r="AF131" s="30" t="str">
        <f t="shared" si="60"/>
        <v/>
      </c>
      <c r="AG131" s="30" t="str">
        <f t="shared" si="60"/>
        <v/>
      </c>
      <c r="AH131" s="30" t="str">
        <f t="shared" si="60"/>
        <v/>
      </c>
      <c r="AI131" s="30" t="str">
        <f t="shared" si="60"/>
        <v/>
      </c>
      <c r="AJ131" s="30" t="str">
        <f t="shared" si="60"/>
        <v/>
      </c>
      <c r="AK131" s="30" t="str">
        <f t="shared" si="60"/>
        <v>C</v>
      </c>
      <c r="AL131" s="30" t="str">
        <f t="shared" si="60"/>
        <v>C</v>
      </c>
      <c r="AM131" s="30" t="str">
        <f t="shared" si="61"/>
        <v/>
      </c>
      <c r="AN131" s="30" t="str">
        <f t="shared" si="61"/>
        <v/>
      </c>
      <c r="AO131" s="30" t="str">
        <f t="shared" si="61"/>
        <v/>
      </c>
      <c r="AP131" s="30" t="str">
        <f t="shared" si="61"/>
        <v/>
      </c>
      <c r="AQ131" s="30" t="str">
        <f t="shared" si="61"/>
        <v/>
      </c>
      <c r="AR131" s="30" t="str">
        <f t="shared" si="61"/>
        <v>C</v>
      </c>
      <c r="AS131" s="30" t="str">
        <f t="shared" si="61"/>
        <v>C</v>
      </c>
      <c r="AT131" s="30" t="str">
        <f t="shared" si="61"/>
        <v/>
      </c>
      <c r="AU131" s="30" t="str">
        <f t="shared" si="61"/>
        <v/>
      </c>
      <c r="AV131" s="30" t="str">
        <f t="shared" si="61"/>
        <v/>
      </c>
      <c r="AW131" s="30" t="str">
        <f t="shared" si="61"/>
        <v/>
      </c>
    </row>
    <row r="132" spans="1:49">
      <c r="A132" s="25" t="str">
        <f t="shared" si="48"/>
        <v>ZCP</v>
      </c>
      <c r="B132" s="31"/>
      <c r="C132" s="81" t="s">
        <v>30</v>
      </c>
      <c r="D132" s="32" t="s">
        <v>37</v>
      </c>
      <c r="E132" s="33">
        <v>42954</v>
      </c>
      <c r="F132" s="34">
        <v>42972</v>
      </c>
      <c r="G132" s="110" t="str">
        <f>IF(D132='Paramètre DIVERS'!$B$16,'Paramètre DIVERS'!$A$16,IF(D132='Paramètre DIVERS'!$B$17,'Paramètre DIVERS'!$A$17,IF(D132='Paramètre DIVERS'!$B$18,'Paramètre DIVERS'!$A$18,IF(D132='Paramètre DIVERS'!$B$19,'Paramètre DIVERS'!$A$19,IF(D132='Paramètre DIVERS'!$B$21,'Paramètre DIVERS'!$A$21,IF(D132='Paramètre DIVERS'!$B$22,'Paramètre DIVERS'!$A$22,""))))))&amp;IF(D132='Paramètre DIVERS'!$B$24,'Paramètre DIVERS'!$A$24,IF(D132='Paramètre DIVERS'!$B$25,'Paramètre DIVERS'!$A$25,IF(D132='Paramètre DIVERS'!$B$26,'Paramètre DIVERS'!$A$26,IF(D132='Paramètre DIVERS'!$B$27,'Paramètre DIVERS'!$A$27,IF(D132='Paramètre DIVERS'!$B$28,'Paramètre DIVERS'!$A$28,IF(D132='Paramètre DIVERS'!$B$29,'Paramètre DIVERS'!$A$29,IF(D132='Paramètre DIVERS'!$B$30,'Paramètre DIVERS'!$A$30,"")))))))&amp;IF(D132='Paramètre DIVERS'!$B$32,'Paramètre DIVERS'!$A$32,IF(D132='Paramètre DIVERS'!$B$36,'Paramètre DIVERS'!$A$36,IF(D132='Paramètre DIVERS'!$B$37,'Paramètre DIVERS'!$A$37,IF(D132='Paramètre DIVERS'!$B$38,'Paramètre DIVERS'!$A$38,IF(D132='Paramètre DIVERS'!$B$39,'Paramètre DIVERS'!$A$39,IF(D132='Paramètre DIVERS'!$B$43,'Paramètre DIVERS'!$A$43,IF(D132='Paramètre DIVERS'!$B$44,'Paramètre DIVERS'!$A$44,"")))))))&amp;IF(D132='Paramètre DIVERS'!$B$45,'Paramètre DIVERS'!$A$45,IF(D132='Paramètre DIVERS'!$B$46,'Paramètre DIVERS'!$A$46,IF(D132='Paramètre DIVERS'!$B$47,'Paramètre DIVERS'!$A$47,IF(D132='Paramètre DIVERS'!$B$23,'Paramètre DIVERS'!$A$23,""))))</f>
        <v>ZCP</v>
      </c>
      <c r="H132" s="98">
        <f t="shared" si="49"/>
        <v>14</v>
      </c>
      <c r="I132" s="30" t="str">
        <f t="shared" si="58"/>
        <v>C</v>
      </c>
      <c r="J132" s="30" t="str">
        <f t="shared" si="58"/>
        <v>C</v>
      </c>
      <c r="K132" s="30" t="str">
        <f t="shared" si="58"/>
        <v/>
      </c>
      <c r="L132" s="30" t="str">
        <f t="shared" si="58"/>
        <v/>
      </c>
      <c r="M132" s="30" t="str">
        <f t="shared" si="58"/>
        <v/>
      </c>
      <c r="N132" s="30" t="str">
        <f t="shared" si="58"/>
        <v/>
      </c>
      <c r="O132" s="30" t="str">
        <f t="shared" si="58"/>
        <v/>
      </c>
      <c r="P132" s="30" t="str">
        <f t="shared" si="58"/>
        <v>C</v>
      </c>
      <c r="Q132" s="30" t="str">
        <f t="shared" si="58"/>
        <v>C</v>
      </c>
      <c r="R132" s="30" t="str">
        <f t="shared" si="58"/>
        <v/>
      </c>
      <c r="S132" s="30" t="str">
        <f t="shared" si="59"/>
        <v/>
      </c>
      <c r="T132" s="30" t="str">
        <f t="shared" si="59"/>
        <v/>
      </c>
      <c r="U132" s="30" t="str">
        <f t="shared" si="59"/>
        <v/>
      </c>
      <c r="V132" s="30" t="str">
        <f t="shared" si="59"/>
        <v/>
      </c>
      <c r="W132" s="30" t="str">
        <f t="shared" si="59"/>
        <v>C</v>
      </c>
      <c r="X132" s="30" t="str">
        <f t="shared" si="59"/>
        <v>C</v>
      </c>
      <c r="Y132" s="30" t="str">
        <f t="shared" si="59"/>
        <v/>
      </c>
      <c r="Z132" s="30" t="str">
        <f t="shared" si="59"/>
        <v/>
      </c>
      <c r="AA132" s="30" t="str">
        <f t="shared" si="59"/>
        <v/>
      </c>
      <c r="AB132" s="30" t="str">
        <f t="shared" si="59"/>
        <v/>
      </c>
      <c r="AC132" s="30" t="str">
        <f t="shared" si="60"/>
        <v/>
      </c>
      <c r="AD132" s="30" t="str">
        <f t="shared" si="60"/>
        <v>C</v>
      </c>
      <c r="AE132" s="30" t="str">
        <f t="shared" si="60"/>
        <v>C</v>
      </c>
      <c r="AF132" s="30" t="str">
        <f t="shared" si="60"/>
        <v/>
      </c>
      <c r="AG132" s="30" t="str">
        <f t="shared" si="60"/>
        <v/>
      </c>
      <c r="AH132" s="30" t="str">
        <f t="shared" si="60"/>
        <v/>
      </c>
      <c r="AI132" s="30" t="str">
        <f t="shared" si="60"/>
        <v/>
      </c>
      <c r="AJ132" s="30" t="str">
        <f t="shared" si="60"/>
        <v/>
      </c>
      <c r="AK132" s="30" t="str">
        <f t="shared" si="60"/>
        <v>C</v>
      </c>
      <c r="AL132" s="30" t="str">
        <f t="shared" si="60"/>
        <v>C</v>
      </c>
      <c r="AM132" s="30" t="str">
        <f t="shared" si="61"/>
        <v/>
      </c>
      <c r="AN132" s="30" t="str">
        <f t="shared" si="61"/>
        <v/>
      </c>
      <c r="AO132" s="30" t="str">
        <f t="shared" si="61"/>
        <v/>
      </c>
      <c r="AP132" s="30" t="str">
        <f t="shared" si="61"/>
        <v/>
      </c>
      <c r="AQ132" s="30" t="str">
        <f t="shared" si="61"/>
        <v/>
      </c>
      <c r="AR132" s="30" t="str">
        <f t="shared" si="61"/>
        <v>C</v>
      </c>
      <c r="AS132" s="30" t="str">
        <f t="shared" si="61"/>
        <v>C</v>
      </c>
      <c r="AT132" s="30" t="str">
        <f t="shared" si="61"/>
        <v/>
      </c>
      <c r="AU132" s="30" t="str">
        <f t="shared" si="61"/>
        <v/>
      </c>
      <c r="AV132" s="30" t="str">
        <f t="shared" si="61"/>
        <v/>
      </c>
      <c r="AW132" s="30" t="str">
        <f t="shared" si="61"/>
        <v/>
      </c>
    </row>
    <row r="133" spans="1:49">
      <c r="A133" s="25" t="str">
        <f t="shared" si="48"/>
        <v>ZCP</v>
      </c>
      <c r="B133" s="31"/>
      <c r="C133" s="81" t="s">
        <v>30</v>
      </c>
      <c r="D133" s="32" t="s">
        <v>37</v>
      </c>
      <c r="E133" s="33">
        <v>43061</v>
      </c>
      <c r="F133" s="34">
        <v>43061</v>
      </c>
      <c r="G133" s="110" t="str">
        <f>IF(D133='Paramètre DIVERS'!$B$16,'Paramètre DIVERS'!$A$16,IF(D133='Paramètre DIVERS'!$B$17,'Paramètre DIVERS'!$A$17,IF(D133='Paramètre DIVERS'!$B$18,'Paramètre DIVERS'!$A$18,IF(D133='Paramètre DIVERS'!$B$19,'Paramètre DIVERS'!$A$19,IF(D133='Paramètre DIVERS'!$B$21,'Paramètre DIVERS'!$A$21,IF(D133='Paramètre DIVERS'!$B$22,'Paramètre DIVERS'!$A$22,""))))))&amp;IF(D133='Paramètre DIVERS'!$B$24,'Paramètre DIVERS'!$A$24,IF(D133='Paramètre DIVERS'!$B$25,'Paramètre DIVERS'!$A$25,IF(D133='Paramètre DIVERS'!$B$26,'Paramètre DIVERS'!$A$26,IF(D133='Paramètre DIVERS'!$B$27,'Paramètre DIVERS'!$A$27,IF(D133='Paramètre DIVERS'!$B$28,'Paramètre DIVERS'!$A$28,IF(D133='Paramètre DIVERS'!$B$29,'Paramètre DIVERS'!$A$29,IF(D133='Paramètre DIVERS'!$B$30,'Paramètre DIVERS'!$A$30,"")))))))&amp;IF(D133='Paramètre DIVERS'!$B$32,'Paramètre DIVERS'!$A$32,IF(D133='Paramètre DIVERS'!$B$36,'Paramètre DIVERS'!$A$36,IF(D133='Paramètre DIVERS'!$B$37,'Paramètre DIVERS'!$A$37,IF(D133='Paramètre DIVERS'!$B$38,'Paramètre DIVERS'!$A$38,IF(D133='Paramètre DIVERS'!$B$39,'Paramètre DIVERS'!$A$39,IF(D133='Paramètre DIVERS'!$B$43,'Paramètre DIVERS'!$A$43,IF(D133='Paramètre DIVERS'!$B$44,'Paramètre DIVERS'!$A$44,"")))))))&amp;IF(D133='Paramètre DIVERS'!$B$45,'Paramètre DIVERS'!$A$45,IF(D133='Paramètre DIVERS'!$B$46,'Paramètre DIVERS'!$A$46,IF(D133='Paramètre DIVERS'!$B$47,'Paramètre DIVERS'!$A$47,IF(D133='Paramètre DIVERS'!$B$23,'Paramètre DIVERS'!$A$23,""))))</f>
        <v>ZCP</v>
      </c>
      <c r="H133" s="98">
        <f t="shared" si="49"/>
        <v>1</v>
      </c>
      <c r="I133" s="30" t="str">
        <f t="shared" si="58"/>
        <v>C</v>
      </c>
      <c r="J133" s="30" t="str">
        <f t="shared" si="58"/>
        <v>C</v>
      </c>
      <c r="K133" s="30" t="str">
        <f t="shared" si="58"/>
        <v/>
      </c>
      <c r="L133" s="30" t="str">
        <f t="shared" si="58"/>
        <v/>
      </c>
      <c r="M133" s="30" t="str">
        <f t="shared" si="58"/>
        <v/>
      </c>
      <c r="N133" s="30" t="str">
        <f t="shared" si="58"/>
        <v/>
      </c>
      <c r="O133" s="30" t="str">
        <f t="shared" si="58"/>
        <v/>
      </c>
      <c r="P133" s="30" t="str">
        <f t="shared" si="58"/>
        <v>C</v>
      </c>
      <c r="Q133" s="30" t="str">
        <f t="shared" si="58"/>
        <v>C</v>
      </c>
      <c r="R133" s="30" t="str">
        <f t="shared" si="58"/>
        <v/>
      </c>
      <c r="S133" s="30" t="str">
        <f t="shared" si="59"/>
        <v/>
      </c>
      <c r="T133" s="30" t="str">
        <f t="shared" si="59"/>
        <v/>
      </c>
      <c r="U133" s="30" t="str">
        <f t="shared" si="59"/>
        <v/>
      </c>
      <c r="V133" s="30" t="str">
        <f t="shared" si="59"/>
        <v/>
      </c>
      <c r="W133" s="30" t="str">
        <f t="shared" si="59"/>
        <v>C</v>
      </c>
      <c r="X133" s="30" t="str">
        <f t="shared" si="59"/>
        <v>C</v>
      </c>
      <c r="Y133" s="30" t="str">
        <f t="shared" si="59"/>
        <v/>
      </c>
      <c r="Z133" s="30" t="str">
        <f t="shared" si="59"/>
        <v/>
      </c>
      <c r="AA133" s="30" t="str">
        <f t="shared" si="59"/>
        <v/>
      </c>
      <c r="AB133" s="30" t="str">
        <f t="shared" si="59"/>
        <v/>
      </c>
      <c r="AC133" s="30" t="str">
        <f t="shared" si="60"/>
        <v/>
      </c>
      <c r="AD133" s="30" t="str">
        <f t="shared" si="60"/>
        <v>C</v>
      </c>
      <c r="AE133" s="30" t="str">
        <f t="shared" si="60"/>
        <v>C</v>
      </c>
      <c r="AF133" s="30" t="str">
        <f t="shared" si="60"/>
        <v/>
      </c>
      <c r="AG133" s="30" t="str">
        <f t="shared" si="60"/>
        <v/>
      </c>
      <c r="AH133" s="30" t="str">
        <f t="shared" si="60"/>
        <v/>
      </c>
      <c r="AI133" s="30" t="str">
        <f t="shared" si="60"/>
        <v/>
      </c>
      <c r="AJ133" s="30" t="str">
        <f t="shared" si="60"/>
        <v/>
      </c>
      <c r="AK133" s="30" t="str">
        <f t="shared" si="60"/>
        <v>C</v>
      </c>
      <c r="AL133" s="30" t="str">
        <f t="shared" si="60"/>
        <v>C</v>
      </c>
      <c r="AM133" s="30" t="str">
        <f t="shared" si="61"/>
        <v/>
      </c>
      <c r="AN133" s="30" t="str">
        <f t="shared" si="61"/>
        <v/>
      </c>
      <c r="AO133" s="30" t="str">
        <f t="shared" si="61"/>
        <v/>
      </c>
      <c r="AP133" s="30" t="str">
        <f t="shared" si="61"/>
        <v/>
      </c>
      <c r="AQ133" s="30" t="str">
        <f t="shared" si="61"/>
        <v/>
      </c>
      <c r="AR133" s="30" t="str">
        <f t="shared" si="61"/>
        <v>C</v>
      </c>
      <c r="AS133" s="30" t="str">
        <f t="shared" si="61"/>
        <v>C</v>
      </c>
      <c r="AT133" s="30" t="str">
        <f t="shared" si="61"/>
        <v/>
      </c>
      <c r="AU133" s="30" t="str">
        <f t="shared" si="61"/>
        <v/>
      </c>
      <c r="AV133" s="30" t="str">
        <f t="shared" si="61"/>
        <v/>
      </c>
      <c r="AW133" s="30" t="str">
        <f t="shared" si="61"/>
        <v/>
      </c>
    </row>
    <row r="134" spans="1:49">
      <c r="A134" s="25" t="str">
        <f t="shared" si="48"/>
        <v>ZCP</v>
      </c>
      <c r="B134" s="31"/>
      <c r="C134" s="81" t="s">
        <v>30</v>
      </c>
      <c r="D134" s="32" t="s">
        <v>37</v>
      </c>
      <c r="E134" s="33">
        <v>43102</v>
      </c>
      <c r="F134" s="34">
        <v>43105</v>
      </c>
      <c r="G134" s="110" t="str">
        <f>IF(D134='Paramètre DIVERS'!$B$16,'Paramètre DIVERS'!$A$16,IF(D134='Paramètre DIVERS'!$B$17,'Paramètre DIVERS'!$A$17,IF(D134='Paramètre DIVERS'!$B$18,'Paramètre DIVERS'!$A$18,IF(D134='Paramètre DIVERS'!$B$19,'Paramètre DIVERS'!$A$19,IF(D134='Paramètre DIVERS'!$B$21,'Paramètre DIVERS'!$A$21,IF(D134='Paramètre DIVERS'!$B$22,'Paramètre DIVERS'!$A$22,""))))))&amp;IF(D134='Paramètre DIVERS'!$B$24,'Paramètre DIVERS'!$A$24,IF(D134='Paramètre DIVERS'!$B$25,'Paramètre DIVERS'!$A$25,IF(D134='Paramètre DIVERS'!$B$26,'Paramètre DIVERS'!$A$26,IF(D134='Paramètre DIVERS'!$B$27,'Paramètre DIVERS'!$A$27,IF(D134='Paramètre DIVERS'!$B$28,'Paramètre DIVERS'!$A$28,IF(D134='Paramètre DIVERS'!$B$29,'Paramètre DIVERS'!$A$29,IF(D134='Paramètre DIVERS'!$B$30,'Paramètre DIVERS'!$A$30,"")))))))&amp;IF(D134='Paramètre DIVERS'!$B$32,'Paramètre DIVERS'!$A$32,IF(D134='Paramètre DIVERS'!$B$36,'Paramètre DIVERS'!$A$36,IF(D134='Paramètre DIVERS'!$B$37,'Paramètre DIVERS'!$A$37,IF(D134='Paramètre DIVERS'!$B$38,'Paramètre DIVERS'!$A$38,IF(D134='Paramètre DIVERS'!$B$39,'Paramètre DIVERS'!$A$39,IF(D134='Paramètre DIVERS'!$B$43,'Paramètre DIVERS'!$A$43,IF(D134='Paramètre DIVERS'!$B$44,'Paramètre DIVERS'!$A$44,"")))))))&amp;IF(D134='Paramètre DIVERS'!$B$45,'Paramètre DIVERS'!$A$45,IF(D134='Paramètre DIVERS'!$B$46,'Paramètre DIVERS'!$A$46,IF(D134='Paramètre DIVERS'!$B$47,'Paramètre DIVERS'!$A$47,IF(D134='Paramètre DIVERS'!$B$23,'Paramètre DIVERS'!$A$23,""))))</f>
        <v>ZCP</v>
      </c>
      <c r="H134" s="98">
        <f t="shared" si="49"/>
        <v>4</v>
      </c>
      <c r="I134" s="30" t="str">
        <f t="shared" si="58"/>
        <v>C</v>
      </c>
      <c r="J134" s="30" t="str">
        <f t="shared" si="58"/>
        <v>C</v>
      </c>
      <c r="K134" s="30" t="str">
        <f t="shared" si="58"/>
        <v/>
      </c>
      <c r="L134" s="30" t="str">
        <f t="shared" si="58"/>
        <v/>
      </c>
      <c r="M134" s="30" t="str">
        <f t="shared" si="58"/>
        <v/>
      </c>
      <c r="N134" s="30" t="str">
        <f t="shared" si="58"/>
        <v/>
      </c>
      <c r="O134" s="30" t="str">
        <f t="shared" si="58"/>
        <v/>
      </c>
      <c r="P134" s="30" t="str">
        <f t="shared" si="58"/>
        <v>C</v>
      </c>
      <c r="Q134" s="30" t="str">
        <f t="shared" si="58"/>
        <v>C</v>
      </c>
      <c r="R134" s="30" t="str">
        <f t="shared" si="58"/>
        <v/>
      </c>
      <c r="S134" s="30" t="str">
        <f t="shared" si="59"/>
        <v/>
      </c>
      <c r="T134" s="30" t="str">
        <f t="shared" si="59"/>
        <v/>
      </c>
      <c r="U134" s="30" t="str">
        <f t="shared" si="59"/>
        <v/>
      </c>
      <c r="V134" s="30" t="str">
        <f t="shared" si="59"/>
        <v/>
      </c>
      <c r="W134" s="30" t="str">
        <f t="shared" si="59"/>
        <v>C</v>
      </c>
      <c r="X134" s="30" t="str">
        <f t="shared" si="59"/>
        <v>C</v>
      </c>
      <c r="Y134" s="30" t="str">
        <f t="shared" si="59"/>
        <v/>
      </c>
      <c r="Z134" s="30" t="str">
        <f t="shared" si="59"/>
        <v/>
      </c>
      <c r="AA134" s="30" t="str">
        <f t="shared" si="59"/>
        <v/>
      </c>
      <c r="AB134" s="30" t="str">
        <f t="shared" si="59"/>
        <v/>
      </c>
      <c r="AC134" s="30" t="str">
        <f t="shared" si="60"/>
        <v/>
      </c>
      <c r="AD134" s="30" t="str">
        <f t="shared" si="60"/>
        <v>C</v>
      </c>
      <c r="AE134" s="30" t="str">
        <f t="shared" si="60"/>
        <v>C</v>
      </c>
      <c r="AF134" s="30" t="str">
        <f t="shared" si="60"/>
        <v/>
      </c>
      <c r="AG134" s="30" t="str">
        <f t="shared" si="60"/>
        <v/>
      </c>
      <c r="AH134" s="30" t="str">
        <f t="shared" si="60"/>
        <v/>
      </c>
      <c r="AI134" s="30" t="str">
        <f t="shared" si="60"/>
        <v/>
      </c>
      <c r="AJ134" s="30" t="str">
        <f t="shared" si="60"/>
        <v/>
      </c>
      <c r="AK134" s="30" t="str">
        <f t="shared" si="60"/>
        <v>C</v>
      </c>
      <c r="AL134" s="30" t="str">
        <f t="shared" si="60"/>
        <v>C</v>
      </c>
      <c r="AM134" s="30" t="str">
        <f t="shared" si="61"/>
        <v/>
      </c>
      <c r="AN134" s="30" t="str">
        <f t="shared" si="61"/>
        <v/>
      </c>
      <c r="AO134" s="30" t="str">
        <f t="shared" si="61"/>
        <v/>
      </c>
      <c r="AP134" s="30" t="str">
        <f t="shared" si="61"/>
        <v/>
      </c>
      <c r="AQ134" s="30" t="str">
        <f t="shared" si="61"/>
        <v/>
      </c>
      <c r="AR134" s="30" t="str">
        <f t="shared" si="61"/>
        <v>C</v>
      </c>
      <c r="AS134" s="30" t="str">
        <f t="shared" si="61"/>
        <v>C</v>
      </c>
      <c r="AT134" s="30" t="str">
        <f t="shared" si="61"/>
        <v/>
      </c>
      <c r="AU134" s="30" t="str">
        <f t="shared" si="61"/>
        <v/>
      </c>
      <c r="AV134" s="30" t="str">
        <f t="shared" si="61"/>
        <v/>
      </c>
      <c r="AW134" s="30" t="str">
        <f t="shared" si="61"/>
        <v/>
      </c>
    </row>
    <row r="135" spans="1:49">
      <c r="A135" s="25" t="str">
        <f t="shared" ref="A135:A166" si="62">+B135&amp;G135</f>
        <v>ZCP</v>
      </c>
      <c r="B135" s="31"/>
      <c r="C135" s="81" t="s">
        <v>30</v>
      </c>
      <c r="D135" s="32" t="s">
        <v>37</v>
      </c>
      <c r="E135" s="33">
        <v>42968</v>
      </c>
      <c r="F135" s="34">
        <v>42986</v>
      </c>
      <c r="G135" s="110" t="str">
        <f>IF(D135='Paramètre DIVERS'!$B$16,'Paramètre DIVERS'!$A$16,IF(D135='Paramètre DIVERS'!$B$17,'Paramètre DIVERS'!$A$17,IF(D135='Paramètre DIVERS'!$B$18,'Paramètre DIVERS'!$A$18,IF(D135='Paramètre DIVERS'!$B$19,'Paramètre DIVERS'!$A$19,IF(D135='Paramètre DIVERS'!$B$21,'Paramètre DIVERS'!$A$21,IF(D135='Paramètre DIVERS'!$B$22,'Paramètre DIVERS'!$A$22,""))))))&amp;IF(D135='Paramètre DIVERS'!$B$24,'Paramètre DIVERS'!$A$24,IF(D135='Paramètre DIVERS'!$B$25,'Paramètre DIVERS'!$A$25,IF(D135='Paramètre DIVERS'!$B$26,'Paramètre DIVERS'!$A$26,IF(D135='Paramètre DIVERS'!$B$27,'Paramètre DIVERS'!$A$27,IF(D135='Paramètre DIVERS'!$B$28,'Paramètre DIVERS'!$A$28,IF(D135='Paramètre DIVERS'!$B$29,'Paramètre DIVERS'!$A$29,IF(D135='Paramètre DIVERS'!$B$30,'Paramètre DIVERS'!$A$30,"")))))))&amp;IF(D135='Paramètre DIVERS'!$B$32,'Paramètre DIVERS'!$A$32,IF(D135='Paramètre DIVERS'!$B$36,'Paramètre DIVERS'!$A$36,IF(D135='Paramètre DIVERS'!$B$37,'Paramètre DIVERS'!$A$37,IF(D135='Paramètre DIVERS'!$B$38,'Paramètre DIVERS'!$A$38,IF(D135='Paramètre DIVERS'!$B$39,'Paramètre DIVERS'!$A$39,IF(D135='Paramètre DIVERS'!$B$43,'Paramètre DIVERS'!$A$43,IF(D135='Paramètre DIVERS'!$B$44,'Paramètre DIVERS'!$A$44,"")))))))&amp;IF(D135='Paramètre DIVERS'!$B$45,'Paramètre DIVERS'!$A$45,IF(D135='Paramètre DIVERS'!$B$46,'Paramètre DIVERS'!$A$46,IF(D135='Paramètre DIVERS'!$B$47,'Paramètre DIVERS'!$A$47,IF(D135='Paramètre DIVERS'!$B$23,'Paramètre DIVERS'!$A$23,""))))</f>
        <v>ZCP</v>
      </c>
      <c r="H135" s="98">
        <f t="shared" ref="H135:H166" si="63">IF(D135="demi-jour",NETWORKDAYS(E135,F135,jfdate)-0.5,NETWORKDAYS(E135,F135,jfdate))</f>
        <v>15</v>
      </c>
      <c r="I135" s="30" t="str">
        <f t="shared" si="58"/>
        <v>C</v>
      </c>
      <c r="J135" s="30" t="str">
        <f t="shared" si="58"/>
        <v>C</v>
      </c>
      <c r="K135" s="30" t="str">
        <f t="shared" si="58"/>
        <v/>
      </c>
      <c r="L135" s="30" t="str">
        <f t="shared" si="58"/>
        <v/>
      </c>
      <c r="M135" s="30" t="str">
        <f t="shared" si="58"/>
        <v/>
      </c>
      <c r="N135" s="30" t="str">
        <f t="shared" si="58"/>
        <v/>
      </c>
      <c r="O135" s="30" t="str">
        <f t="shared" si="58"/>
        <v/>
      </c>
      <c r="P135" s="30" t="str">
        <f t="shared" si="58"/>
        <v>C</v>
      </c>
      <c r="Q135" s="30" t="str">
        <f t="shared" si="58"/>
        <v>C</v>
      </c>
      <c r="R135" s="30" t="str">
        <f t="shared" si="58"/>
        <v/>
      </c>
      <c r="S135" s="30" t="str">
        <f t="shared" si="59"/>
        <v/>
      </c>
      <c r="T135" s="30" t="str">
        <f t="shared" si="59"/>
        <v/>
      </c>
      <c r="U135" s="30" t="str">
        <f t="shared" si="59"/>
        <v/>
      </c>
      <c r="V135" s="30" t="str">
        <f t="shared" si="59"/>
        <v/>
      </c>
      <c r="W135" s="30" t="str">
        <f t="shared" si="59"/>
        <v>C</v>
      </c>
      <c r="X135" s="30" t="str">
        <f t="shared" si="59"/>
        <v>C</v>
      </c>
      <c r="Y135" s="30" t="str">
        <f t="shared" si="59"/>
        <v/>
      </c>
      <c r="Z135" s="30" t="str">
        <f t="shared" si="59"/>
        <v/>
      </c>
      <c r="AA135" s="30" t="str">
        <f t="shared" si="59"/>
        <v/>
      </c>
      <c r="AB135" s="30" t="str">
        <f t="shared" si="59"/>
        <v/>
      </c>
      <c r="AC135" s="30" t="str">
        <f t="shared" si="60"/>
        <v/>
      </c>
      <c r="AD135" s="30" t="str">
        <f t="shared" si="60"/>
        <v>C</v>
      </c>
      <c r="AE135" s="30" t="str">
        <f t="shared" si="60"/>
        <v>C</v>
      </c>
      <c r="AF135" s="30" t="str">
        <f t="shared" si="60"/>
        <v/>
      </c>
      <c r="AG135" s="30" t="str">
        <f t="shared" si="60"/>
        <v/>
      </c>
      <c r="AH135" s="30" t="str">
        <f t="shared" si="60"/>
        <v/>
      </c>
      <c r="AI135" s="30" t="str">
        <f t="shared" si="60"/>
        <v/>
      </c>
      <c r="AJ135" s="30" t="str">
        <f t="shared" si="60"/>
        <v/>
      </c>
      <c r="AK135" s="30" t="str">
        <f t="shared" si="60"/>
        <v>C</v>
      </c>
      <c r="AL135" s="30" t="str">
        <f t="shared" si="60"/>
        <v>C</v>
      </c>
      <c r="AM135" s="30" t="str">
        <f t="shared" si="61"/>
        <v/>
      </c>
      <c r="AN135" s="30" t="str">
        <f t="shared" si="61"/>
        <v/>
      </c>
      <c r="AO135" s="30" t="str">
        <f t="shared" si="61"/>
        <v/>
      </c>
      <c r="AP135" s="30" t="str">
        <f t="shared" si="61"/>
        <v/>
      </c>
      <c r="AQ135" s="30" t="str">
        <f t="shared" si="61"/>
        <v/>
      </c>
      <c r="AR135" s="30" t="str">
        <f t="shared" si="61"/>
        <v>C</v>
      </c>
      <c r="AS135" s="30" t="str">
        <f t="shared" si="61"/>
        <v>C</v>
      </c>
      <c r="AT135" s="30" t="str">
        <f t="shared" si="61"/>
        <v/>
      </c>
      <c r="AU135" s="30" t="str">
        <f t="shared" si="61"/>
        <v/>
      </c>
      <c r="AV135" s="30" t="str">
        <f t="shared" si="61"/>
        <v/>
      </c>
      <c r="AW135" s="30" t="str">
        <f t="shared" si="61"/>
        <v/>
      </c>
    </row>
    <row r="136" spans="1:49">
      <c r="A136" s="25" t="str">
        <f t="shared" si="62"/>
        <v>ZCP</v>
      </c>
      <c r="B136" s="31"/>
      <c r="C136" s="81" t="s">
        <v>30</v>
      </c>
      <c r="D136" s="32" t="s">
        <v>37</v>
      </c>
      <c r="E136" s="33">
        <v>42933</v>
      </c>
      <c r="F136" s="34">
        <v>42951</v>
      </c>
      <c r="G136" s="110" t="str">
        <f>IF(D136='Paramètre DIVERS'!$B$16,'Paramètre DIVERS'!$A$16,IF(D136='Paramètre DIVERS'!$B$17,'Paramètre DIVERS'!$A$17,IF(D136='Paramètre DIVERS'!$B$18,'Paramètre DIVERS'!$A$18,IF(D136='Paramètre DIVERS'!$B$19,'Paramètre DIVERS'!$A$19,IF(D136='Paramètre DIVERS'!$B$21,'Paramètre DIVERS'!$A$21,IF(D136='Paramètre DIVERS'!$B$22,'Paramètre DIVERS'!$A$22,""))))))&amp;IF(D136='Paramètre DIVERS'!$B$24,'Paramètre DIVERS'!$A$24,IF(D136='Paramètre DIVERS'!$B$25,'Paramètre DIVERS'!$A$25,IF(D136='Paramètre DIVERS'!$B$26,'Paramètre DIVERS'!$A$26,IF(D136='Paramètre DIVERS'!$B$27,'Paramètre DIVERS'!$A$27,IF(D136='Paramètre DIVERS'!$B$28,'Paramètre DIVERS'!$A$28,IF(D136='Paramètre DIVERS'!$B$29,'Paramètre DIVERS'!$A$29,IF(D136='Paramètre DIVERS'!$B$30,'Paramètre DIVERS'!$A$30,"")))))))&amp;IF(D136='Paramètre DIVERS'!$B$32,'Paramètre DIVERS'!$A$32,IF(D136='Paramètre DIVERS'!$B$36,'Paramètre DIVERS'!$A$36,IF(D136='Paramètre DIVERS'!$B$37,'Paramètre DIVERS'!$A$37,IF(D136='Paramètre DIVERS'!$B$38,'Paramètre DIVERS'!$A$38,IF(D136='Paramètre DIVERS'!$B$39,'Paramètre DIVERS'!$A$39,IF(D136='Paramètre DIVERS'!$B$43,'Paramètre DIVERS'!$A$43,IF(D136='Paramètre DIVERS'!$B$44,'Paramètre DIVERS'!$A$44,"")))))))&amp;IF(D136='Paramètre DIVERS'!$B$45,'Paramètre DIVERS'!$A$45,IF(D136='Paramètre DIVERS'!$B$46,'Paramètre DIVERS'!$A$46,IF(D136='Paramètre DIVERS'!$B$47,'Paramètre DIVERS'!$A$47,IF(D136='Paramètre DIVERS'!$B$23,'Paramètre DIVERS'!$A$23,""))))</f>
        <v>ZCP</v>
      </c>
      <c r="H136" s="98">
        <f t="shared" si="63"/>
        <v>15</v>
      </c>
      <c r="I136" s="30" t="str">
        <f t="shared" si="58"/>
        <v>C</v>
      </c>
      <c r="J136" s="30" t="str">
        <f t="shared" si="58"/>
        <v>C</v>
      </c>
      <c r="K136" s="30" t="str">
        <f t="shared" si="58"/>
        <v/>
      </c>
      <c r="L136" s="30" t="str">
        <f t="shared" si="58"/>
        <v/>
      </c>
      <c r="M136" s="30" t="str">
        <f t="shared" si="58"/>
        <v/>
      </c>
      <c r="N136" s="30" t="str">
        <f t="shared" si="58"/>
        <v/>
      </c>
      <c r="O136" s="30" t="str">
        <f t="shared" si="58"/>
        <v/>
      </c>
      <c r="P136" s="30" t="str">
        <f t="shared" si="58"/>
        <v>C</v>
      </c>
      <c r="Q136" s="30" t="str">
        <f t="shared" si="58"/>
        <v>C</v>
      </c>
      <c r="R136" s="30" t="str">
        <f t="shared" si="58"/>
        <v/>
      </c>
      <c r="S136" s="30" t="str">
        <f t="shared" si="59"/>
        <v/>
      </c>
      <c r="T136" s="30" t="str">
        <f t="shared" si="59"/>
        <v/>
      </c>
      <c r="U136" s="30" t="str">
        <f t="shared" si="59"/>
        <v/>
      </c>
      <c r="V136" s="30" t="str">
        <f t="shared" si="59"/>
        <v/>
      </c>
      <c r="W136" s="30" t="str">
        <f t="shared" si="59"/>
        <v>C</v>
      </c>
      <c r="X136" s="30" t="str">
        <f t="shared" si="59"/>
        <v>C</v>
      </c>
      <c r="Y136" s="30" t="str">
        <f t="shared" si="59"/>
        <v/>
      </c>
      <c r="Z136" s="30" t="str">
        <f t="shared" si="59"/>
        <v/>
      </c>
      <c r="AA136" s="30" t="str">
        <f t="shared" si="59"/>
        <v/>
      </c>
      <c r="AB136" s="30" t="str">
        <f t="shared" si="59"/>
        <v/>
      </c>
      <c r="AC136" s="30" t="str">
        <f t="shared" si="60"/>
        <v/>
      </c>
      <c r="AD136" s="30" t="str">
        <f t="shared" si="60"/>
        <v>C</v>
      </c>
      <c r="AE136" s="30" t="str">
        <f t="shared" si="60"/>
        <v>C</v>
      </c>
      <c r="AF136" s="30" t="str">
        <f t="shared" si="60"/>
        <v/>
      </c>
      <c r="AG136" s="30" t="str">
        <f t="shared" si="60"/>
        <v/>
      </c>
      <c r="AH136" s="30" t="str">
        <f t="shared" si="60"/>
        <v/>
      </c>
      <c r="AI136" s="30" t="str">
        <f t="shared" si="60"/>
        <v/>
      </c>
      <c r="AJ136" s="30" t="str">
        <f t="shared" si="60"/>
        <v/>
      </c>
      <c r="AK136" s="30" t="str">
        <f t="shared" si="60"/>
        <v>C</v>
      </c>
      <c r="AL136" s="30" t="str">
        <f t="shared" si="60"/>
        <v>C</v>
      </c>
      <c r="AM136" s="30" t="str">
        <f t="shared" si="61"/>
        <v/>
      </c>
      <c r="AN136" s="30" t="str">
        <f t="shared" si="61"/>
        <v/>
      </c>
      <c r="AO136" s="30" t="str">
        <f t="shared" si="61"/>
        <v/>
      </c>
      <c r="AP136" s="30" t="str">
        <f t="shared" si="61"/>
        <v/>
      </c>
      <c r="AQ136" s="30" t="str">
        <f t="shared" si="61"/>
        <v/>
      </c>
      <c r="AR136" s="30" t="str">
        <f t="shared" si="61"/>
        <v>C</v>
      </c>
      <c r="AS136" s="30" t="str">
        <f t="shared" si="61"/>
        <v>C</v>
      </c>
      <c r="AT136" s="30" t="str">
        <f t="shared" si="61"/>
        <v/>
      </c>
      <c r="AU136" s="30" t="str">
        <f t="shared" si="61"/>
        <v/>
      </c>
      <c r="AV136" s="30" t="str">
        <f t="shared" si="61"/>
        <v/>
      </c>
      <c r="AW136" s="30" t="str">
        <f t="shared" si="61"/>
        <v/>
      </c>
    </row>
    <row r="137" spans="1:49">
      <c r="A137" s="25" t="str">
        <f t="shared" si="62"/>
        <v>ZCP</v>
      </c>
      <c r="B137" s="31"/>
      <c r="C137" s="81" t="s">
        <v>30</v>
      </c>
      <c r="D137" s="32" t="s">
        <v>37</v>
      </c>
      <c r="E137" s="33">
        <v>43095</v>
      </c>
      <c r="F137" s="34">
        <v>43098</v>
      </c>
      <c r="G137" s="110" t="str">
        <f>IF(D137='Paramètre DIVERS'!$B$16,'Paramètre DIVERS'!$A$16,IF(D137='Paramètre DIVERS'!$B$17,'Paramètre DIVERS'!$A$17,IF(D137='Paramètre DIVERS'!$B$18,'Paramètre DIVERS'!$A$18,IF(D137='Paramètre DIVERS'!$B$19,'Paramètre DIVERS'!$A$19,IF(D137='Paramètre DIVERS'!$B$21,'Paramètre DIVERS'!$A$21,IF(D137='Paramètre DIVERS'!$B$22,'Paramètre DIVERS'!$A$22,""))))))&amp;IF(D137='Paramètre DIVERS'!$B$24,'Paramètre DIVERS'!$A$24,IF(D137='Paramètre DIVERS'!$B$25,'Paramètre DIVERS'!$A$25,IF(D137='Paramètre DIVERS'!$B$26,'Paramètre DIVERS'!$A$26,IF(D137='Paramètre DIVERS'!$B$27,'Paramètre DIVERS'!$A$27,IF(D137='Paramètre DIVERS'!$B$28,'Paramètre DIVERS'!$A$28,IF(D137='Paramètre DIVERS'!$B$29,'Paramètre DIVERS'!$A$29,IF(D137='Paramètre DIVERS'!$B$30,'Paramètre DIVERS'!$A$30,"")))))))&amp;IF(D137='Paramètre DIVERS'!$B$32,'Paramètre DIVERS'!$A$32,IF(D137='Paramètre DIVERS'!$B$36,'Paramètre DIVERS'!$A$36,IF(D137='Paramètre DIVERS'!$B$37,'Paramètre DIVERS'!$A$37,IF(D137='Paramètre DIVERS'!$B$38,'Paramètre DIVERS'!$A$38,IF(D137='Paramètre DIVERS'!$B$39,'Paramètre DIVERS'!$A$39,IF(D137='Paramètre DIVERS'!$B$43,'Paramètre DIVERS'!$A$43,IF(D137='Paramètre DIVERS'!$B$44,'Paramètre DIVERS'!$A$44,"")))))))&amp;IF(D137='Paramètre DIVERS'!$B$45,'Paramètre DIVERS'!$A$45,IF(D137='Paramètre DIVERS'!$B$46,'Paramètre DIVERS'!$A$46,IF(D137='Paramètre DIVERS'!$B$47,'Paramètre DIVERS'!$A$47,IF(D137='Paramètre DIVERS'!$B$23,'Paramètre DIVERS'!$A$23,""))))</f>
        <v>ZCP</v>
      </c>
      <c r="H137" s="98">
        <f t="shared" si="63"/>
        <v>4</v>
      </c>
      <c r="I137" s="30" t="str">
        <f t="shared" ref="I137:R146" si="64">IF(OR(I$6="s",I$6="f",I$6="d"),"C",IF(AND(I$5&gt;=$E137,I$5&lt;=$F137,$G137="ZCP"),$G137,IF(AND(I$5&gt;=$E137,I$5&lt;=$F137,$G137="ZPM"),$G137,IF(AND(I$5&gt;=$E137,I$5&lt;=$F137,$G137="ZMA"),$G137,IF(AND(I$5&gt;=$E137,I$5&lt;=$F137,$G137="ZMP"),$G137,IF(AND(I$5&gt;=$E137,I$5&lt;=$F137,$G137="ZMT"),$G137,IF(AND(I$5&gt;=$E137,I$5&lt;=$F137,$G137="ZFO"),$G137,IF(AND(I$5&gt;=$E137,I$5&lt;=$F137,$G137="ZRJ"),$G137,IF(AND(I$5&gt;=$E137,I$5&lt;=$F137,$G137="ZAT"),$G137,"")))))))))</f>
        <v>C</v>
      </c>
      <c r="J137" s="30" t="str">
        <f t="shared" si="64"/>
        <v>C</v>
      </c>
      <c r="K137" s="30" t="str">
        <f t="shared" si="64"/>
        <v/>
      </c>
      <c r="L137" s="30" t="str">
        <f t="shared" si="64"/>
        <v/>
      </c>
      <c r="M137" s="30" t="str">
        <f t="shared" si="64"/>
        <v/>
      </c>
      <c r="N137" s="30" t="str">
        <f t="shared" si="64"/>
        <v/>
      </c>
      <c r="O137" s="30" t="str">
        <f t="shared" si="64"/>
        <v/>
      </c>
      <c r="P137" s="30" t="str">
        <f t="shared" si="64"/>
        <v>C</v>
      </c>
      <c r="Q137" s="30" t="str">
        <f t="shared" si="64"/>
        <v>C</v>
      </c>
      <c r="R137" s="30" t="str">
        <f t="shared" si="64"/>
        <v/>
      </c>
      <c r="S137" s="30" t="str">
        <f t="shared" ref="S137:AB146" si="65">IF(OR(S$6="s",S$6="f",S$6="d"),"C",IF(AND(S$5&gt;=$E137,S$5&lt;=$F137,$G137="ZCP"),$G137,IF(AND(S$5&gt;=$E137,S$5&lt;=$F137,$G137="ZPM"),$G137,IF(AND(S$5&gt;=$E137,S$5&lt;=$F137,$G137="ZMA"),$G137,IF(AND(S$5&gt;=$E137,S$5&lt;=$F137,$G137="ZMP"),$G137,IF(AND(S$5&gt;=$E137,S$5&lt;=$F137,$G137="ZMT"),$G137,IF(AND(S$5&gt;=$E137,S$5&lt;=$F137,$G137="ZFO"),$G137,IF(AND(S$5&gt;=$E137,S$5&lt;=$F137,$G137="ZRJ"),$G137,IF(AND(S$5&gt;=$E137,S$5&lt;=$F137,$G137="ZAT"),$G137,"")))))))))</f>
        <v/>
      </c>
      <c r="T137" s="30" t="str">
        <f t="shared" si="65"/>
        <v/>
      </c>
      <c r="U137" s="30" t="str">
        <f t="shared" si="65"/>
        <v/>
      </c>
      <c r="V137" s="30" t="str">
        <f t="shared" si="65"/>
        <v/>
      </c>
      <c r="W137" s="30" t="str">
        <f t="shared" si="65"/>
        <v>C</v>
      </c>
      <c r="X137" s="30" t="str">
        <f t="shared" si="65"/>
        <v>C</v>
      </c>
      <c r="Y137" s="30" t="str">
        <f t="shared" si="65"/>
        <v/>
      </c>
      <c r="Z137" s="30" t="str">
        <f t="shared" si="65"/>
        <v/>
      </c>
      <c r="AA137" s="30" t="str">
        <f t="shared" si="65"/>
        <v/>
      </c>
      <c r="AB137" s="30" t="str">
        <f t="shared" si="65"/>
        <v/>
      </c>
      <c r="AC137" s="30" t="str">
        <f t="shared" ref="AC137:AL146" si="66">IF(OR(AC$6="s",AC$6="f",AC$6="d"),"C",IF(AND(AC$5&gt;=$E137,AC$5&lt;=$F137,$G137="ZCP"),$G137,IF(AND(AC$5&gt;=$E137,AC$5&lt;=$F137,$G137="ZPM"),$G137,IF(AND(AC$5&gt;=$E137,AC$5&lt;=$F137,$G137="ZMA"),$G137,IF(AND(AC$5&gt;=$E137,AC$5&lt;=$F137,$G137="ZMP"),$G137,IF(AND(AC$5&gt;=$E137,AC$5&lt;=$F137,$G137="ZMT"),$G137,IF(AND(AC$5&gt;=$E137,AC$5&lt;=$F137,$G137="ZFO"),$G137,IF(AND(AC$5&gt;=$E137,AC$5&lt;=$F137,$G137="ZRJ"),$G137,IF(AND(AC$5&gt;=$E137,AC$5&lt;=$F137,$G137="ZAT"),$G137,"")))))))))</f>
        <v/>
      </c>
      <c r="AD137" s="30" t="str">
        <f t="shared" si="66"/>
        <v>C</v>
      </c>
      <c r="AE137" s="30" t="str">
        <f t="shared" si="66"/>
        <v>C</v>
      </c>
      <c r="AF137" s="30" t="str">
        <f t="shared" si="66"/>
        <v/>
      </c>
      <c r="AG137" s="30" t="str">
        <f t="shared" si="66"/>
        <v/>
      </c>
      <c r="AH137" s="30" t="str">
        <f t="shared" si="66"/>
        <v/>
      </c>
      <c r="AI137" s="30" t="str">
        <f t="shared" si="66"/>
        <v/>
      </c>
      <c r="AJ137" s="30" t="str">
        <f t="shared" si="66"/>
        <v/>
      </c>
      <c r="AK137" s="30" t="str">
        <f t="shared" si="66"/>
        <v>C</v>
      </c>
      <c r="AL137" s="30" t="str">
        <f t="shared" si="66"/>
        <v>C</v>
      </c>
      <c r="AM137" s="30" t="str">
        <f t="shared" ref="AM137:AW146" si="67">IF(OR(AM$6="s",AM$6="f",AM$6="d"),"C",IF(AND(AM$5&gt;=$E137,AM$5&lt;=$F137,$G137="ZCP"),$G137,IF(AND(AM$5&gt;=$E137,AM$5&lt;=$F137,$G137="ZPM"),$G137,IF(AND(AM$5&gt;=$E137,AM$5&lt;=$F137,$G137="ZMA"),$G137,IF(AND(AM$5&gt;=$E137,AM$5&lt;=$F137,$G137="ZMP"),$G137,IF(AND(AM$5&gt;=$E137,AM$5&lt;=$F137,$G137="ZMT"),$G137,IF(AND(AM$5&gt;=$E137,AM$5&lt;=$F137,$G137="ZFO"),$G137,IF(AND(AM$5&gt;=$E137,AM$5&lt;=$F137,$G137="ZRJ"),$G137,IF(AND(AM$5&gt;=$E137,AM$5&lt;=$F137,$G137="ZAT"),$G137,"")))))))))</f>
        <v/>
      </c>
      <c r="AN137" s="30" t="str">
        <f t="shared" si="67"/>
        <v/>
      </c>
      <c r="AO137" s="30" t="str">
        <f t="shared" si="67"/>
        <v/>
      </c>
      <c r="AP137" s="30" t="str">
        <f t="shared" si="67"/>
        <v/>
      </c>
      <c r="AQ137" s="30" t="str">
        <f t="shared" si="67"/>
        <v/>
      </c>
      <c r="AR137" s="30" t="str">
        <f t="shared" si="67"/>
        <v>C</v>
      </c>
      <c r="AS137" s="30" t="str">
        <f t="shared" si="67"/>
        <v>C</v>
      </c>
      <c r="AT137" s="30" t="str">
        <f t="shared" si="67"/>
        <v/>
      </c>
      <c r="AU137" s="30" t="str">
        <f t="shared" si="67"/>
        <v/>
      </c>
      <c r="AV137" s="30" t="str">
        <f t="shared" si="67"/>
        <v/>
      </c>
      <c r="AW137" s="30" t="str">
        <f t="shared" si="67"/>
        <v/>
      </c>
    </row>
    <row r="138" spans="1:49">
      <c r="A138" s="25" t="str">
        <f t="shared" si="62"/>
        <v>ZCP</v>
      </c>
      <c r="B138" s="31"/>
      <c r="C138" s="81" t="s">
        <v>30</v>
      </c>
      <c r="D138" s="32" t="s">
        <v>37</v>
      </c>
      <c r="E138" s="33">
        <v>43112</v>
      </c>
      <c r="F138" s="34">
        <v>43112</v>
      </c>
      <c r="G138" s="110" t="str">
        <f>IF(D138='Paramètre DIVERS'!$B$16,'Paramètre DIVERS'!$A$16,IF(D138='Paramètre DIVERS'!$B$17,'Paramètre DIVERS'!$A$17,IF(D138='Paramètre DIVERS'!$B$18,'Paramètre DIVERS'!$A$18,IF(D138='Paramètre DIVERS'!$B$19,'Paramètre DIVERS'!$A$19,IF(D138='Paramètre DIVERS'!$B$21,'Paramètre DIVERS'!$A$21,IF(D138='Paramètre DIVERS'!$B$22,'Paramètre DIVERS'!$A$22,""))))))&amp;IF(D138='Paramètre DIVERS'!$B$24,'Paramètre DIVERS'!$A$24,IF(D138='Paramètre DIVERS'!$B$25,'Paramètre DIVERS'!$A$25,IF(D138='Paramètre DIVERS'!$B$26,'Paramètre DIVERS'!$A$26,IF(D138='Paramètre DIVERS'!$B$27,'Paramètre DIVERS'!$A$27,IF(D138='Paramètre DIVERS'!$B$28,'Paramètre DIVERS'!$A$28,IF(D138='Paramètre DIVERS'!$B$29,'Paramètre DIVERS'!$A$29,IF(D138='Paramètre DIVERS'!$B$30,'Paramètre DIVERS'!$A$30,"")))))))&amp;IF(D138='Paramètre DIVERS'!$B$32,'Paramètre DIVERS'!$A$32,IF(D138='Paramètre DIVERS'!$B$36,'Paramètre DIVERS'!$A$36,IF(D138='Paramètre DIVERS'!$B$37,'Paramètre DIVERS'!$A$37,IF(D138='Paramètre DIVERS'!$B$38,'Paramètre DIVERS'!$A$38,IF(D138='Paramètre DIVERS'!$B$39,'Paramètre DIVERS'!$A$39,IF(D138='Paramètre DIVERS'!$B$43,'Paramètre DIVERS'!$A$43,IF(D138='Paramètre DIVERS'!$B$44,'Paramètre DIVERS'!$A$44,"")))))))&amp;IF(D138='Paramètre DIVERS'!$B$45,'Paramètre DIVERS'!$A$45,IF(D138='Paramètre DIVERS'!$B$46,'Paramètre DIVERS'!$A$46,IF(D138='Paramètre DIVERS'!$B$47,'Paramètre DIVERS'!$A$47,IF(D138='Paramètre DIVERS'!$B$23,'Paramètre DIVERS'!$A$23,""))))</f>
        <v>ZCP</v>
      </c>
      <c r="H138" s="98">
        <f t="shared" si="63"/>
        <v>1</v>
      </c>
      <c r="I138" s="30" t="str">
        <f t="shared" si="64"/>
        <v>C</v>
      </c>
      <c r="J138" s="30" t="str">
        <f t="shared" si="64"/>
        <v>C</v>
      </c>
      <c r="K138" s="30" t="str">
        <f t="shared" si="64"/>
        <v/>
      </c>
      <c r="L138" s="30" t="str">
        <f t="shared" si="64"/>
        <v/>
      </c>
      <c r="M138" s="30" t="str">
        <f t="shared" si="64"/>
        <v/>
      </c>
      <c r="N138" s="30" t="str">
        <f t="shared" si="64"/>
        <v/>
      </c>
      <c r="O138" s="30" t="str">
        <f t="shared" si="64"/>
        <v/>
      </c>
      <c r="P138" s="30" t="str">
        <f t="shared" si="64"/>
        <v>C</v>
      </c>
      <c r="Q138" s="30" t="str">
        <f t="shared" si="64"/>
        <v>C</v>
      </c>
      <c r="R138" s="30" t="str">
        <f t="shared" si="64"/>
        <v/>
      </c>
      <c r="S138" s="30" t="str">
        <f t="shared" si="65"/>
        <v/>
      </c>
      <c r="T138" s="30" t="str">
        <f t="shared" si="65"/>
        <v/>
      </c>
      <c r="U138" s="30" t="str">
        <f t="shared" si="65"/>
        <v/>
      </c>
      <c r="V138" s="30" t="str">
        <f t="shared" si="65"/>
        <v/>
      </c>
      <c r="W138" s="30" t="str">
        <f t="shared" si="65"/>
        <v>C</v>
      </c>
      <c r="X138" s="30" t="str">
        <f t="shared" si="65"/>
        <v>C</v>
      </c>
      <c r="Y138" s="30" t="str">
        <f t="shared" si="65"/>
        <v/>
      </c>
      <c r="Z138" s="30" t="str">
        <f t="shared" si="65"/>
        <v/>
      </c>
      <c r="AA138" s="30" t="str">
        <f t="shared" si="65"/>
        <v/>
      </c>
      <c r="AB138" s="30" t="str">
        <f t="shared" si="65"/>
        <v/>
      </c>
      <c r="AC138" s="30" t="str">
        <f t="shared" si="66"/>
        <v/>
      </c>
      <c r="AD138" s="30" t="str">
        <f t="shared" si="66"/>
        <v>C</v>
      </c>
      <c r="AE138" s="30" t="str">
        <f t="shared" si="66"/>
        <v>C</v>
      </c>
      <c r="AF138" s="30" t="str">
        <f t="shared" si="66"/>
        <v/>
      </c>
      <c r="AG138" s="30" t="str">
        <f t="shared" si="66"/>
        <v/>
      </c>
      <c r="AH138" s="30" t="str">
        <f t="shared" si="66"/>
        <v/>
      </c>
      <c r="AI138" s="30" t="str">
        <f t="shared" si="66"/>
        <v/>
      </c>
      <c r="AJ138" s="30" t="str">
        <f t="shared" si="66"/>
        <v/>
      </c>
      <c r="AK138" s="30" t="str">
        <f t="shared" si="66"/>
        <v>C</v>
      </c>
      <c r="AL138" s="30" t="str">
        <f t="shared" si="66"/>
        <v>C</v>
      </c>
      <c r="AM138" s="30" t="str">
        <f t="shared" si="67"/>
        <v/>
      </c>
      <c r="AN138" s="30" t="str">
        <f t="shared" si="67"/>
        <v/>
      </c>
      <c r="AO138" s="30" t="str">
        <f t="shared" si="67"/>
        <v/>
      </c>
      <c r="AP138" s="30" t="str">
        <f t="shared" si="67"/>
        <v/>
      </c>
      <c r="AQ138" s="30" t="str">
        <f t="shared" si="67"/>
        <v/>
      </c>
      <c r="AR138" s="30" t="str">
        <f t="shared" si="67"/>
        <v>C</v>
      </c>
      <c r="AS138" s="30" t="str">
        <f t="shared" si="67"/>
        <v>C</v>
      </c>
      <c r="AT138" s="30" t="str">
        <f t="shared" si="67"/>
        <v/>
      </c>
      <c r="AU138" s="30" t="str">
        <f t="shared" si="67"/>
        <v/>
      </c>
      <c r="AV138" s="30" t="str">
        <f t="shared" si="67"/>
        <v/>
      </c>
      <c r="AW138" s="30" t="str">
        <f t="shared" si="67"/>
        <v/>
      </c>
    </row>
    <row r="139" spans="1:49">
      <c r="A139" s="25" t="str">
        <f t="shared" si="62"/>
        <v>ZAV</v>
      </c>
      <c r="B139" s="31"/>
      <c r="C139" s="81" t="s">
        <v>31</v>
      </c>
      <c r="D139" s="32" t="s">
        <v>61</v>
      </c>
      <c r="E139" s="33">
        <v>43102</v>
      </c>
      <c r="F139" s="34">
        <v>43102</v>
      </c>
      <c r="G139" s="110" t="str">
        <f>IF(D139='Paramètre DIVERS'!$B$16,'Paramètre DIVERS'!$A$16,IF(D139='Paramètre DIVERS'!$B$17,'Paramètre DIVERS'!$A$17,IF(D139='Paramètre DIVERS'!$B$18,'Paramètre DIVERS'!$A$18,IF(D139='Paramètre DIVERS'!$B$19,'Paramètre DIVERS'!$A$19,IF(D139='Paramètre DIVERS'!$B$21,'Paramètre DIVERS'!$A$21,IF(D139='Paramètre DIVERS'!$B$22,'Paramètre DIVERS'!$A$22,""))))))&amp;IF(D139='Paramètre DIVERS'!$B$24,'Paramètre DIVERS'!$A$24,IF(D139='Paramètre DIVERS'!$B$25,'Paramètre DIVERS'!$A$25,IF(D139='Paramètre DIVERS'!$B$26,'Paramètre DIVERS'!$A$26,IF(D139='Paramètre DIVERS'!$B$27,'Paramètre DIVERS'!$A$27,IF(D139='Paramètre DIVERS'!$B$28,'Paramètre DIVERS'!$A$28,IF(D139='Paramètre DIVERS'!$B$29,'Paramètre DIVERS'!$A$29,IF(D139='Paramètre DIVERS'!$B$30,'Paramètre DIVERS'!$A$30,"")))))))&amp;IF(D139='Paramètre DIVERS'!$B$32,'Paramètre DIVERS'!$A$32,IF(D139='Paramètre DIVERS'!$B$36,'Paramètre DIVERS'!$A$36,IF(D139='Paramètre DIVERS'!$B$37,'Paramètre DIVERS'!$A$37,IF(D139='Paramètre DIVERS'!$B$38,'Paramètre DIVERS'!$A$38,IF(D139='Paramètre DIVERS'!$B$39,'Paramètre DIVERS'!$A$39,IF(D139='Paramètre DIVERS'!$B$43,'Paramètre DIVERS'!$A$43,IF(D139='Paramètre DIVERS'!$B$44,'Paramètre DIVERS'!$A$44,"")))))))&amp;IF(D139='Paramètre DIVERS'!$B$45,'Paramètre DIVERS'!$A$45,IF(D139='Paramètre DIVERS'!$B$46,'Paramètre DIVERS'!$A$46,IF(D139='Paramètre DIVERS'!$B$47,'Paramètre DIVERS'!$A$47,IF(D139='Paramètre DIVERS'!$B$23,'Paramètre DIVERS'!$A$23,""))))</f>
        <v>ZAV</v>
      </c>
      <c r="H139" s="98">
        <f t="shared" si="63"/>
        <v>1</v>
      </c>
      <c r="I139" s="30" t="str">
        <f t="shared" si="64"/>
        <v>C</v>
      </c>
      <c r="J139" s="30" t="str">
        <f t="shared" si="64"/>
        <v>C</v>
      </c>
      <c r="K139" s="30" t="str">
        <f t="shared" si="64"/>
        <v/>
      </c>
      <c r="L139" s="30" t="str">
        <f t="shared" si="64"/>
        <v/>
      </c>
      <c r="M139" s="30" t="str">
        <f t="shared" si="64"/>
        <v/>
      </c>
      <c r="N139" s="30" t="str">
        <f t="shared" si="64"/>
        <v/>
      </c>
      <c r="O139" s="30" t="str">
        <f t="shared" si="64"/>
        <v/>
      </c>
      <c r="P139" s="30" t="str">
        <f t="shared" si="64"/>
        <v>C</v>
      </c>
      <c r="Q139" s="30" t="str">
        <f t="shared" si="64"/>
        <v>C</v>
      </c>
      <c r="R139" s="30" t="str">
        <f t="shared" si="64"/>
        <v/>
      </c>
      <c r="S139" s="30" t="str">
        <f t="shared" si="65"/>
        <v/>
      </c>
      <c r="T139" s="30" t="str">
        <f t="shared" si="65"/>
        <v/>
      </c>
      <c r="U139" s="30" t="str">
        <f t="shared" si="65"/>
        <v/>
      </c>
      <c r="V139" s="30" t="str">
        <f t="shared" si="65"/>
        <v/>
      </c>
      <c r="W139" s="30" t="str">
        <f t="shared" si="65"/>
        <v>C</v>
      </c>
      <c r="X139" s="30" t="str">
        <f t="shared" si="65"/>
        <v>C</v>
      </c>
      <c r="Y139" s="30" t="str">
        <f t="shared" si="65"/>
        <v/>
      </c>
      <c r="Z139" s="30" t="str">
        <f t="shared" si="65"/>
        <v/>
      </c>
      <c r="AA139" s="30" t="str">
        <f t="shared" si="65"/>
        <v/>
      </c>
      <c r="AB139" s="30" t="str">
        <f t="shared" si="65"/>
        <v/>
      </c>
      <c r="AC139" s="30" t="str">
        <f t="shared" si="66"/>
        <v/>
      </c>
      <c r="AD139" s="30" t="str">
        <f t="shared" si="66"/>
        <v>C</v>
      </c>
      <c r="AE139" s="30" t="str">
        <f t="shared" si="66"/>
        <v>C</v>
      </c>
      <c r="AF139" s="30" t="str">
        <f t="shared" si="66"/>
        <v/>
      </c>
      <c r="AG139" s="30" t="str">
        <f t="shared" si="66"/>
        <v/>
      </c>
      <c r="AH139" s="30" t="str">
        <f t="shared" si="66"/>
        <v/>
      </c>
      <c r="AI139" s="30" t="str">
        <f t="shared" si="66"/>
        <v/>
      </c>
      <c r="AJ139" s="30" t="str">
        <f t="shared" si="66"/>
        <v/>
      </c>
      <c r="AK139" s="30" t="str">
        <f t="shared" si="66"/>
        <v>C</v>
      </c>
      <c r="AL139" s="30" t="str">
        <f t="shared" si="66"/>
        <v>C</v>
      </c>
      <c r="AM139" s="30" t="str">
        <f t="shared" si="67"/>
        <v/>
      </c>
      <c r="AN139" s="30" t="str">
        <f t="shared" si="67"/>
        <v/>
      </c>
      <c r="AO139" s="30" t="str">
        <f t="shared" si="67"/>
        <v/>
      </c>
      <c r="AP139" s="30" t="str">
        <f t="shared" si="67"/>
        <v/>
      </c>
      <c r="AQ139" s="30" t="str">
        <f t="shared" si="67"/>
        <v/>
      </c>
      <c r="AR139" s="30" t="str">
        <f t="shared" si="67"/>
        <v>C</v>
      </c>
      <c r="AS139" s="30" t="str">
        <f t="shared" si="67"/>
        <v>C</v>
      </c>
      <c r="AT139" s="30" t="str">
        <f t="shared" si="67"/>
        <v/>
      </c>
      <c r="AU139" s="30" t="str">
        <f t="shared" si="67"/>
        <v/>
      </c>
      <c r="AV139" s="30" t="str">
        <f t="shared" si="67"/>
        <v/>
      </c>
      <c r="AW139" s="30" t="str">
        <f t="shared" si="67"/>
        <v/>
      </c>
    </row>
    <row r="140" spans="1:49">
      <c r="A140" s="25" t="str">
        <f t="shared" si="62"/>
        <v>ZAV</v>
      </c>
      <c r="B140" s="31"/>
      <c r="C140" s="81" t="s">
        <v>31</v>
      </c>
      <c r="D140" s="32" t="s">
        <v>61</v>
      </c>
      <c r="E140" s="33">
        <v>43080</v>
      </c>
      <c r="F140" s="34">
        <v>43082</v>
      </c>
      <c r="G140" s="110" t="str">
        <f>IF(D140='Paramètre DIVERS'!$B$16,'Paramètre DIVERS'!$A$16,IF(D140='Paramètre DIVERS'!$B$17,'Paramètre DIVERS'!$A$17,IF(D140='Paramètre DIVERS'!$B$18,'Paramètre DIVERS'!$A$18,IF(D140='Paramètre DIVERS'!$B$19,'Paramètre DIVERS'!$A$19,IF(D140='Paramètre DIVERS'!$B$21,'Paramètre DIVERS'!$A$21,IF(D140='Paramètre DIVERS'!$B$22,'Paramètre DIVERS'!$A$22,""))))))&amp;IF(D140='Paramètre DIVERS'!$B$24,'Paramètre DIVERS'!$A$24,IF(D140='Paramètre DIVERS'!$B$25,'Paramètre DIVERS'!$A$25,IF(D140='Paramètre DIVERS'!$B$26,'Paramètre DIVERS'!$A$26,IF(D140='Paramètre DIVERS'!$B$27,'Paramètre DIVERS'!$A$27,IF(D140='Paramètre DIVERS'!$B$28,'Paramètre DIVERS'!$A$28,IF(D140='Paramètre DIVERS'!$B$29,'Paramètre DIVERS'!$A$29,IF(D140='Paramètre DIVERS'!$B$30,'Paramètre DIVERS'!$A$30,"")))))))&amp;IF(D140='Paramètre DIVERS'!$B$32,'Paramètre DIVERS'!$A$32,IF(D140='Paramètre DIVERS'!$B$36,'Paramètre DIVERS'!$A$36,IF(D140='Paramètre DIVERS'!$B$37,'Paramètre DIVERS'!$A$37,IF(D140='Paramètre DIVERS'!$B$38,'Paramètre DIVERS'!$A$38,IF(D140='Paramètre DIVERS'!$B$39,'Paramètre DIVERS'!$A$39,IF(D140='Paramètre DIVERS'!$B$43,'Paramètre DIVERS'!$A$43,IF(D140='Paramètre DIVERS'!$B$44,'Paramètre DIVERS'!$A$44,"")))))))&amp;IF(D140='Paramètre DIVERS'!$B$45,'Paramètre DIVERS'!$A$45,IF(D140='Paramètre DIVERS'!$B$46,'Paramètre DIVERS'!$A$46,IF(D140='Paramètre DIVERS'!$B$47,'Paramètre DIVERS'!$A$47,IF(D140='Paramètre DIVERS'!$B$23,'Paramètre DIVERS'!$A$23,""))))</f>
        <v>ZAV</v>
      </c>
      <c r="H140" s="98">
        <f t="shared" si="63"/>
        <v>3</v>
      </c>
      <c r="I140" s="30" t="str">
        <f t="shared" si="64"/>
        <v>C</v>
      </c>
      <c r="J140" s="30" t="str">
        <f t="shared" si="64"/>
        <v>C</v>
      </c>
      <c r="K140" s="30" t="str">
        <f t="shared" si="64"/>
        <v/>
      </c>
      <c r="L140" s="30" t="str">
        <f t="shared" si="64"/>
        <v/>
      </c>
      <c r="M140" s="30" t="str">
        <f t="shared" si="64"/>
        <v/>
      </c>
      <c r="N140" s="30" t="str">
        <f t="shared" si="64"/>
        <v/>
      </c>
      <c r="O140" s="30" t="str">
        <f t="shared" si="64"/>
        <v/>
      </c>
      <c r="P140" s="30" t="str">
        <f t="shared" si="64"/>
        <v>C</v>
      </c>
      <c r="Q140" s="30" t="str">
        <f t="shared" si="64"/>
        <v>C</v>
      </c>
      <c r="R140" s="30" t="str">
        <f t="shared" si="64"/>
        <v/>
      </c>
      <c r="S140" s="30" t="str">
        <f t="shared" si="65"/>
        <v/>
      </c>
      <c r="T140" s="30" t="str">
        <f t="shared" si="65"/>
        <v/>
      </c>
      <c r="U140" s="30" t="str">
        <f t="shared" si="65"/>
        <v/>
      </c>
      <c r="V140" s="30" t="str">
        <f t="shared" si="65"/>
        <v/>
      </c>
      <c r="W140" s="30" t="str">
        <f t="shared" si="65"/>
        <v>C</v>
      </c>
      <c r="X140" s="30" t="str">
        <f t="shared" si="65"/>
        <v>C</v>
      </c>
      <c r="Y140" s="30" t="str">
        <f t="shared" si="65"/>
        <v/>
      </c>
      <c r="Z140" s="30" t="str">
        <f t="shared" si="65"/>
        <v/>
      </c>
      <c r="AA140" s="30" t="str">
        <f t="shared" si="65"/>
        <v/>
      </c>
      <c r="AB140" s="30" t="str">
        <f t="shared" si="65"/>
        <v/>
      </c>
      <c r="AC140" s="30" t="str">
        <f t="shared" si="66"/>
        <v/>
      </c>
      <c r="AD140" s="30" t="str">
        <f t="shared" si="66"/>
        <v>C</v>
      </c>
      <c r="AE140" s="30" t="str">
        <f t="shared" si="66"/>
        <v>C</v>
      </c>
      <c r="AF140" s="30" t="str">
        <f t="shared" si="66"/>
        <v/>
      </c>
      <c r="AG140" s="30" t="str">
        <f t="shared" si="66"/>
        <v/>
      </c>
      <c r="AH140" s="30" t="str">
        <f t="shared" si="66"/>
        <v/>
      </c>
      <c r="AI140" s="30" t="str">
        <f t="shared" si="66"/>
        <v/>
      </c>
      <c r="AJ140" s="30" t="str">
        <f t="shared" si="66"/>
        <v/>
      </c>
      <c r="AK140" s="30" t="str">
        <f t="shared" si="66"/>
        <v>C</v>
      </c>
      <c r="AL140" s="30" t="str">
        <f t="shared" si="66"/>
        <v>C</v>
      </c>
      <c r="AM140" s="30" t="str">
        <f t="shared" si="67"/>
        <v/>
      </c>
      <c r="AN140" s="30" t="str">
        <f t="shared" si="67"/>
        <v/>
      </c>
      <c r="AO140" s="30" t="str">
        <f t="shared" si="67"/>
        <v/>
      </c>
      <c r="AP140" s="30" t="str">
        <f t="shared" si="67"/>
        <v/>
      </c>
      <c r="AQ140" s="30" t="str">
        <f t="shared" si="67"/>
        <v/>
      </c>
      <c r="AR140" s="30" t="str">
        <f t="shared" si="67"/>
        <v>C</v>
      </c>
      <c r="AS140" s="30" t="str">
        <f t="shared" si="67"/>
        <v>C</v>
      </c>
      <c r="AT140" s="30" t="str">
        <f t="shared" si="67"/>
        <v/>
      </c>
      <c r="AU140" s="30" t="str">
        <f t="shared" si="67"/>
        <v/>
      </c>
      <c r="AV140" s="30" t="str">
        <f t="shared" si="67"/>
        <v/>
      </c>
      <c r="AW140" s="30" t="str">
        <f t="shared" si="67"/>
        <v/>
      </c>
    </row>
    <row r="141" spans="1:49">
      <c r="A141" s="25" t="str">
        <f t="shared" si="62"/>
        <v>ZAV</v>
      </c>
      <c r="B141" s="31"/>
      <c r="C141" s="81" t="s">
        <v>31</v>
      </c>
      <c r="D141" s="32" t="s">
        <v>61</v>
      </c>
      <c r="E141" s="33">
        <v>43066</v>
      </c>
      <c r="F141" s="34">
        <v>43066</v>
      </c>
      <c r="G141" s="110" t="str">
        <f>IF(D141='Paramètre DIVERS'!$B$16,'Paramètre DIVERS'!$A$16,IF(D141='Paramètre DIVERS'!$B$17,'Paramètre DIVERS'!$A$17,IF(D141='Paramètre DIVERS'!$B$18,'Paramètre DIVERS'!$A$18,IF(D141='Paramètre DIVERS'!$B$19,'Paramètre DIVERS'!$A$19,IF(D141='Paramètre DIVERS'!$B$21,'Paramètre DIVERS'!$A$21,IF(D141='Paramètre DIVERS'!$B$22,'Paramètre DIVERS'!$A$22,""))))))&amp;IF(D141='Paramètre DIVERS'!$B$24,'Paramètre DIVERS'!$A$24,IF(D141='Paramètre DIVERS'!$B$25,'Paramètre DIVERS'!$A$25,IF(D141='Paramètre DIVERS'!$B$26,'Paramètre DIVERS'!$A$26,IF(D141='Paramètre DIVERS'!$B$27,'Paramètre DIVERS'!$A$27,IF(D141='Paramètre DIVERS'!$B$28,'Paramètre DIVERS'!$A$28,IF(D141='Paramètre DIVERS'!$B$29,'Paramètre DIVERS'!$A$29,IF(D141='Paramètre DIVERS'!$B$30,'Paramètre DIVERS'!$A$30,"")))))))&amp;IF(D141='Paramètre DIVERS'!$B$32,'Paramètre DIVERS'!$A$32,IF(D141='Paramètre DIVERS'!$B$36,'Paramètre DIVERS'!$A$36,IF(D141='Paramètre DIVERS'!$B$37,'Paramètre DIVERS'!$A$37,IF(D141='Paramètre DIVERS'!$B$38,'Paramètre DIVERS'!$A$38,IF(D141='Paramètre DIVERS'!$B$39,'Paramètre DIVERS'!$A$39,IF(D141='Paramètre DIVERS'!$B$43,'Paramètre DIVERS'!$A$43,IF(D141='Paramètre DIVERS'!$B$44,'Paramètre DIVERS'!$A$44,"")))))))&amp;IF(D141='Paramètre DIVERS'!$B$45,'Paramètre DIVERS'!$A$45,IF(D141='Paramètre DIVERS'!$B$46,'Paramètre DIVERS'!$A$46,IF(D141='Paramètre DIVERS'!$B$47,'Paramètre DIVERS'!$A$47,IF(D141='Paramètre DIVERS'!$B$23,'Paramètre DIVERS'!$A$23,""))))</f>
        <v>ZAV</v>
      </c>
      <c r="H141" s="98">
        <f t="shared" si="63"/>
        <v>1</v>
      </c>
      <c r="I141" s="30" t="str">
        <f t="shared" si="64"/>
        <v>C</v>
      </c>
      <c r="J141" s="30" t="str">
        <f t="shared" si="64"/>
        <v>C</v>
      </c>
      <c r="K141" s="30" t="str">
        <f t="shared" si="64"/>
        <v/>
      </c>
      <c r="L141" s="30" t="str">
        <f t="shared" si="64"/>
        <v/>
      </c>
      <c r="M141" s="30" t="str">
        <f t="shared" si="64"/>
        <v/>
      </c>
      <c r="N141" s="30" t="str">
        <f t="shared" si="64"/>
        <v/>
      </c>
      <c r="O141" s="30" t="str">
        <f t="shared" si="64"/>
        <v/>
      </c>
      <c r="P141" s="30" t="str">
        <f t="shared" si="64"/>
        <v>C</v>
      </c>
      <c r="Q141" s="30" t="str">
        <f t="shared" si="64"/>
        <v>C</v>
      </c>
      <c r="R141" s="30" t="str">
        <f t="shared" si="64"/>
        <v/>
      </c>
      <c r="S141" s="30" t="str">
        <f t="shared" si="65"/>
        <v/>
      </c>
      <c r="T141" s="30" t="str">
        <f t="shared" si="65"/>
        <v/>
      </c>
      <c r="U141" s="30" t="str">
        <f t="shared" si="65"/>
        <v/>
      </c>
      <c r="V141" s="30" t="str">
        <f t="shared" si="65"/>
        <v/>
      </c>
      <c r="W141" s="30" t="str">
        <f t="shared" si="65"/>
        <v>C</v>
      </c>
      <c r="X141" s="30" t="str">
        <f t="shared" si="65"/>
        <v>C</v>
      </c>
      <c r="Y141" s="30" t="str">
        <f t="shared" si="65"/>
        <v/>
      </c>
      <c r="Z141" s="30" t="str">
        <f t="shared" si="65"/>
        <v/>
      </c>
      <c r="AA141" s="30" t="str">
        <f t="shared" si="65"/>
        <v/>
      </c>
      <c r="AB141" s="30" t="str">
        <f t="shared" si="65"/>
        <v/>
      </c>
      <c r="AC141" s="30" t="str">
        <f t="shared" si="66"/>
        <v/>
      </c>
      <c r="AD141" s="30" t="str">
        <f t="shared" si="66"/>
        <v>C</v>
      </c>
      <c r="AE141" s="30" t="str">
        <f t="shared" si="66"/>
        <v>C</v>
      </c>
      <c r="AF141" s="30" t="str">
        <f t="shared" si="66"/>
        <v/>
      </c>
      <c r="AG141" s="30" t="str">
        <f t="shared" si="66"/>
        <v/>
      </c>
      <c r="AH141" s="30" t="str">
        <f t="shared" si="66"/>
        <v/>
      </c>
      <c r="AI141" s="30" t="str">
        <f t="shared" si="66"/>
        <v/>
      </c>
      <c r="AJ141" s="30" t="str">
        <f t="shared" si="66"/>
        <v/>
      </c>
      <c r="AK141" s="30" t="str">
        <f t="shared" si="66"/>
        <v>C</v>
      </c>
      <c r="AL141" s="30" t="str">
        <f t="shared" si="66"/>
        <v>C</v>
      </c>
      <c r="AM141" s="30" t="str">
        <f t="shared" si="67"/>
        <v/>
      </c>
      <c r="AN141" s="30" t="str">
        <f t="shared" si="67"/>
        <v/>
      </c>
      <c r="AO141" s="30" t="str">
        <f t="shared" si="67"/>
        <v/>
      </c>
      <c r="AP141" s="30" t="str">
        <f t="shared" si="67"/>
        <v/>
      </c>
      <c r="AQ141" s="30" t="str">
        <f t="shared" si="67"/>
        <v/>
      </c>
      <c r="AR141" s="30" t="str">
        <f t="shared" si="67"/>
        <v>C</v>
      </c>
      <c r="AS141" s="30" t="str">
        <f t="shared" si="67"/>
        <v>C</v>
      </c>
      <c r="AT141" s="30" t="str">
        <f t="shared" si="67"/>
        <v/>
      </c>
      <c r="AU141" s="30" t="str">
        <f t="shared" si="67"/>
        <v/>
      </c>
      <c r="AV141" s="30" t="str">
        <f t="shared" si="67"/>
        <v/>
      </c>
      <c r="AW141" s="30" t="str">
        <f t="shared" si="67"/>
        <v/>
      </c>
    </row>
    <row r="142" spans="1:49">
      <c r="A142" s="25" t="str">
        <f t="shared" si="62"/>
        <v>ZFO</v>
      </c>
      <c r="B142" s="31"/>
      <c r="C142" s="81" t="s">
        <v>32</v>
      </c>
      <c r="D142" s="32" t="s">
        <v>32</v>
      </c>
      <c r="E142" s="33">
        <v>43129</v>
      </c>
      <c r="F142" s="34">
        <v>43133</v>
      </c>
      <c r="G142" s="110" t="str">
        <f>IF(D142='Paramètre DIVERS'!$B$16,'Paramètre DIVERS'!$A$16,IF(D142='Paramètre DIVERS'!$B$17,'Paramètre DIVERS'!$A$17,IF(D142='Paramètre DIVERS'!$B$18,'Paramètre DIVERS'!$A$18,IF(D142='Paramètre DIVERS'!$B$19,'Paramètre DIVERS'!$A$19,IF(D142='Paramètre DIVERS'!$B$21,'Paramètre DIVERS'!$A$21,IF(D142='Paramètre DIVERS'!$B$22,'Paramètre DIVERS'!$A$22,""))))))&amp;IF(D142='Paramètre DIVERS'!$B$24,'Paramètre DIVERS'!$A$24,IF(D142='Paramètre DIVERS'!$B$25,'Paramètre DIVERS'!$A$25,IF(D142='Paramètre DIVERS'!$B$26,'Paramètre DIVERS'!$A$26,IF(D142='Paramètre DIVERS'!$B$27,'Paramètre DIVERS'!$A$27,IF(D142='Paramètre DIVERS'!$B$28,'Paramètre DIVERS'!$A$28,IF(D142='Paramètre DIVERS'!$B$29,'Paramètre DIVERS'!$A$29,IF(D142='Paramètre DIVERS'!$B$30,'Paramètre DIVERS'!$A$30,"")))))))&amp;IF(D142='Paramètre DIVERS'!$B$32,'Paramètre DIVERS'!$A$32,IF(D142='Paramètre DIVERS'!$B$36,'Paramètre DIVERS'!$A$36,IF(D142='Paramètre DIVERS'!$B$37,'Paramètre DIVERS'!$A$37,IF(D142='Paramètre DIVERS'!$B$38,'Paramètre DIVERS'!$A$38,IF(D142='Paramètre DIVERS'!$B$39,'Paramètre DIVERS'!$A$39,IF(D142='Paramètre DIVERS'!$B$43,'Paramètre DIVERS'!$A$43,IF(D142='Paramètre DIVERS'!$B$44,'Paramètre DIVERS'!$A$44,"")))))))&amp;IF(D142='Paramètre DIVERS'!$B$45,'Paramètre DIVERS'!$A$45,IF(D142='Paramètre DIVERS'!$B$46,'Paramètre DIVERS'!$A$46,IF(D142='Paramètre DIVERS'!$B$47,'Paramètre DIVERS'!$A$47,IF(D142='Paramètre DIVERS'!$B$23,'Paramètre DIVERS'!$A$23,""))))</f>
        <v>ZFO</v>
      </c>
      <c r="H142" s="98">
        <f t="shared" si="63"/>
        <v>5</v>
      </c>
      <c r="I142" s="30" t="str">
        <f t="shared" si="64"/>
        <v>C</v>
      </c>
      <c r="J142" s="30" t="str">
        <f t="shared" si="64"/>
        <v>C</v>
      </c>
      <c r="K142" s="30" t="str">
        <f t="shared" si="64"/>
        <v>ZFO</v>
      </c>
      <c r="L142" s="30" t="str">
        <f t="shared" si="64"/>
        <v>ZFO</v>
      </c>
      <c r="M142" s="30" t="str">
        <f t="shared" si="64"/>
        <v>ZFO</v>
      </c>
      <c r="N142" s="30" t="str">
        <f t="shared" si="64"/>
        <v>ZFO</v>
      </c>
      <c r="O142" s="30" t="str">
        <f t="shared" si="64"/>
        <v>ZFO</v>
      </c>
      <c r="P142" s="30" t="str">
        <f t="shared" si="64"/>
        <v>C</v>
      </c>
      <c r="Q142" s="30" t="str">
        <f t="shared" si="64"/>
        <v>C</v>
      </c>
      <c r="R142" s="30" t="str">
        <f t="shared" si="64"/>
        <v/>
      </c>
      <c r="S142" s="30" t="str">
        <f t="shared" si="65"/>
        <v/>
      </c>
      <c r="T142" s="30" t="str">
        <f t="shared" si="65"/>
        <v/>
      </c>
      <c r="U142" s="30" t="str">
        <f t="shared" si="65"/>
        <v/>
      </c>
      <c r="V142" s="30" t="str">
        <f t="shared" si="65"/>
        <v/>
      </c>
      <c r="W142" s="30" t="str">
        <f t="shared" si="65"/>
        <v>C</v>
      </c>
      <c r="X142" s="30" t="str">
        <f t="shared" si="65"/>
        <v>C</v>
      </c>
      <c r="Y142" s="30" t="str">
        <f t="shared" si="65"/>
        <v/>
      </c>
      <c r="Z142" s="30" t="str">
        <f t="shared" si="65"/>
        <v/>
      </c>
      <c r="AA142" s="30" t="str">
        <f t="shared" si="65"/>
        <v/>
      </c>
      <c r="AB142" s="30" t="str">
        <f t="shared" si="65"/>
        <v/>
      </c>
      <c r="AC142" s="30" t="str">
        <f t="shared" si="66"/>
        <v/>
      </c>
      <c r="AD142" s="30" t="str">
        <f t="shared" si="66"/>
        <v>C</v>
      </c>
      <c r="AE142" s="30" t="str">
        <f t="shared" si="66"/>
        <v>C</v>
      </c>
      <c r="AF142" s="30" t="str">
        <f t="shared" si="66"/>
        <v/>
      </c>
      <c r="AG142" s="30" t="str">
        <f t="shared" si="66"/>
        <v/>
      </c>
      <c r="AH142" s="30" t="str">
        <f t="shared" si="66"/>
        <v/>
      </c>
      <c r="AI142" s="30" t="str">
        <f t="shared" si="66"/>
        <v/>
      </c>
      <c r="AJ142" s="30" t="str">
        <f t="shared" si="66"/>
        <v/>
      </c>
      <c r="AK142" s="30" t="str">
        <f t="shared" si="66"/>
        <v>C</v>
      </c>
      <c r="AL142" s="30" t="str">
        <f t="shared" si="66"/>
        <v>C</v>
      </c>
      <c r="AM142" s="30" t="str">
        <f t="shared" si="67"/>
        <v/>
      </c>
      <c r="AN142" s="30" t="str">
        <f t="shared" si="67"/>
        <v/>
      </c>
      <c r="AO142" s="30" t="str">
        <f t="shared" si="67"/>
        <v/>
      </c>
      <c r="AP142" s="30" t="str">
        <f t="shared" si="67"/>
        <v/>
      </c>
      <c r="AQ142" s="30" t="str">
        <f t="shared" si="67"/>
        <v/>
      </c>
      <c r="AR142" s="30" t="str">
        <f t="shared" si="67"/>
        <v>C</v>
      </c>
      <c r="AS142" s="30" t="str">
        <f t="shared" si="67"/>
        <v>C</v>
      </c>
      <c r="AT142" s="30" t="str">
        <f t="shared" si="67"/>
        <v/>
      </c>
      <c r="AU142" s="30" t="str">
        <f t="shared" si="67"/>
        <v/>
      </c>
      <c r="AV142" s="30" t="str">
        <f t="shared" si="67"/>
        <v/>
      </c>
      <c r="AW142" s="30" t="str">
        <f t="shared" si="67"/>
        <v/>
      </c>
    </row>
    <row r="143" spans="1:49">
      <c r="A143" s="25" t="str">
        <f t="shared" si="62"/>
        <v>ZFO</v>
      </c>
      <c r="B143" s="31"/>
      <c r="C143" s="81" t="s">
        <v>32</v>
      </c>
      <c r="D143" s="32" t="s">
        <v>32</v>
      </c>
      <c r="E143" s="33">
        <v>43130</v>
      </c>
      <c r="F143" s="34">
        <v>43130</v>
      </c>
      <c r="G143" s="110" t="str">
        <f>IF(D143='Paramètre DIVERS'!$B$16,'Paramètre DIVERS'!$A$16,IF(D143='Paramètre DIVERS'!$B$17,'Paramètre DIVERS'!$A$17,IF(D143='Paramètre DIVERS'!$B$18,'Paramètre DIVERS'!$A$18,IF(D143='Paramètre DIVERS'!$B$19,'Paramètre DIVERS'!$A$19,IF(D143='Paramètre DIVERS'!$B$21,'Paramètre DIVERS'!$A$21,IF(D143='Paramètre DIVERS'!$B$22,'Paramètre DIVERS'!$A$22,""))))))&amp;IF(D143='Paramètre DIVERS'!$B$24,'Paramètre DIVERS'!$A$24,IF(D143='Paramètre DIVERS'!$B$25,'Paramètre DIVERS'!$A$25,IF(D143='Paramètre DIVERS'!$B$26,'Paramètre DIVERS'!$A$26,IF(D143='Paramètre DIVERS'!$B$27,'Paramètre DIVERS'!$A$27,IF(D143='Paramètre DIVERS'!$B$28,'Paramètre DIVERS'!$A$28,IF(D143='Paramètre DIVERS'!$B$29,'Paramètre DIVERS'!$A$29,IF(D143='Paramètre DIVERS'!$B$30,'Paramètre DIVERS'!$A$30,"")))))))&amp;IF(D143='Paramètre DIVERS'!$B$32,'Paramètre DIVERS'!$A$32,IF(D143='Paramètre DIVERS'!$B$36,'Paramètre DIVERS'!$A$36,IF(D143='Paramètre DIVERS'!$B$37,'Paramètre DIVERS'!$A$37,IF(D143='Paramètre DIVERS'!$B$38,'Paramètre DIVERS'!$A$38,IF(D143='Paramètre DIVERS'!$B$39,'Paramètre DIVERS'!$A$39,IF(D143='Paramètre DIVERS'!$B$43,'Paramètre DIVERS'!$A$43,IF(D143='Paramètre DIVERS'!$B$44,'Paramètre DIVERS'!$A$44,"")))))))&amp;IF(D143='Paramètre DIVERS'!$B$45,'Paramètre DIVERS'!$A$45,IF(D143='Paramètre DIVERS'!$B$46,'Paramètre DIVERS'!$A$46,IF(D143='Paramètre DIVERS'!$B$47,'Paramètre DIVERS'!$A$47,IF(D143='Paramètre DIVERS'!$B$23,'Paramètre DIVERS'!$A$23,""))))</f>
        <v>ZFO</v>
      </c>
      <c r="H143" s="98">
        <f t="shared" si="63"/>
        <v>1</v>
      </c>
      <c r="I143" s="30" t="str">
        <f t="shared" si="64"/>
        <v>C</v>
      </c>
      <c r="J143" s="30" t="str">
        <f t="shared" si="64"/>
        <v>C</v>
      </c>
      <c r="K143" s="30" t="str">
        <f t="shared" si="64"/>
        <v/>
      </c>
      <c r="L143" s="30" t="str">
        <f t="shared" si="64"/>
        <v>ZFO</v>
      </c>
      <c r="M143" s="30" t="str">
        <f t="shared" si="64"/>
        <v/>
      </c>
      <c r="N143" s="30" t="str">
        <f t="shared" si="64"/>
        <v/>
      </c>
      <c r="O143" s="30" t="str">
        <f t="shared" si="64"/>
        <v/>
      </c>
      <c r="P143" s="30" t="str">
        <f t="shared" si="64"/>
        <v>C</v>
      </c>
      <c r="Q143" s="30" t="str">
        <f t="shared" si="64"/>
        <v>C</v>
      </c>
      <c r="R143" s="30" t="str">
        <f t="shared" si="64"/>
        <v/>
      </c>
      <c r="S143" s="30" t="str">
        <f t="shared" si="65"/>
        <v/>
      </c>
      <c r="T143" s="30" t="str">
        <f t="shared" si="65"/>
        <v/>
      </c>
      <c r="U143" s="30" t="str">
        <f t="shared" si="65"/>
        <v/>
      </c>
      <c r="V143" s="30" t="str">
        <f t="shared" si="65"/>
        <v/>
      </c>
      <c r="W143" s="30" t="str">
        <f t="shared" si="65"/>
        <v>C</v>
      </c>
      <c r="X143" s="30" t="str">
        <f t="shared" si="65"/>
        <v>C</v>
      </c>
      <c r="Y143" s="30" t="str">
        <f t="shared" si="65"/>
        <v/>
      </c>
      <c r="Z143" s="30" t="str">
        <f t="shared" si="65"/>
        <v/>
      </c>
      <c r="AA143" s="30" t="str">
        <f t="shared" si="65"/>
        <v/>
      </c>
      <c r="AB143" s="30" t="str">
        <f t="shared" si="65"/>
        <v/>
      </c>
      <c r="AC143" s="30" t="str">
        <f t="shared" si="66"/>
        <v/>
      </c>
      <c r="AD143" s="30" t="str">
        <f t="shared" si="66"/>
        <v>C</v>
      </c>
      <c r="AE143" s="30" t="str">
        <f t="shared" si="66"/>
        <v>C</v>
      </c>
      <c r="AF143" s="30" t="str">
        <f t="shared" si="66"/>
        <v/>
      </c>
      <c r="AG143" s="30" t="str">
        <f t="shared" si="66"/>
        <v/>
      </c>
      <c r="AH143" s="30" t="str">
        <f t="shared" si="66"/>
        <v/>
      </c>
      <c r="AI143" s="30" t="str">
        <f t="shared" si="66"/>
        <v/>
      </c>
      <c r="AJ143" s="30" t="str">
        <f t="shared" si="66"/>
        <v/>
      </c>
      <c r="AK143" s="30" t="str">
        <f t="shared" si="66"/>
        <v>C</v>
      </c>
      <c r="AL143" s="30" t="str">
        <f t="shared" si="66"/>
        <v>C</v>
      </c>
      <c r="AM143" s="30" t="str">
        <f t="shared" si="67"/>
        <v/>
      </c>
      <c r="AN143" s="30" t="str">
        <f t="shared" si="67"/>
        <v/>
      </c>
      <c r="AO143" s="30" t="str">
        <f t="shared" si="67"/>
        <v/>
      </c>
      <c r="AP143" s="30" t="str">
        <f t="shared" si="67"/>
        <v/>
      </c>
      <c r="AQ143" s="30" t="str">
        <f t="shared" si="67"/>
        <v/>
      </c>
      <c r="AR143" s="30" t="str">
        <f t="shared" si="67"/>
        <v>C</v>
      </c>
      <c r="AS143" s="30" t="str">
        <f t="shared" si="67"/>
        <v>C</v>
      </c>
      <c r="AT143" s="30" t="str">
        <f t="shared" si="67"/>
        <v/>
      </c>
      <c r="AU143" s="30" t="str">
        <f t="shared" si="67"/>
        <v/>
      </c>
      <c r="AV143" s="30" t="str">
        <f t="shared" si="67"/>
        <v/>
      </c>
      <c r="AW143" s="30" t="str">
        <f t="shared" si="67"/>
        <v/>
      </c>
    </row>
    <row r="144" spans="1:49">
      <c r="A144" s="25" t="str">
        <f t="shared" si="62"/>
        <v>ZRJ</v>
      </c>
      <c r="B144" s="31"/>
      <c r="C144" s="81" t="s">
        <v>30</v>
      </c>
      <c r="D144" s="32" t="s">
        <v>43</v>
      </c>
      <c r="E144" s="33">
        <v>43137</v>
      </c>
      <c r="F144" s="34">
        <v>43140</v>
      </c>
      <c r="G144" s="110" t="str">
        <f>IF(D144='Paramètre DIVERS'!$B$16,'Paramètre DIVERS'!$A$16,IF(D144='Paramètre DIVERS'!$B$17,'Paramètre DIVERS'!$A$17,IF(D144='Paramètre DIVERS'!$B$18,'Paramètre DIVERS'!$A$18,IF(D144='Paramètre DIVERS'!$B$19,'Paramètre DIVERS'!$A$19,IF(D144='Paramètre DIVERS'!$B$21,'Paramètre DIVERS'!$A$21,IF(D144='Paramètre DIVERS'!$B$22,'Paramètre DIVERS'!$A$22,""))))))&amp;IF(D144='Paramètre DIVERS'!$B$24,'Paramètre DIVERS'!$A$24,IF(D144='Paramètre DIVERS'!$B$25,'Paramètre DIVERS'!$A$25,IF(D144='Paramètre DIVERS'!$B$26,'Paramètre DIVERS'!$A$26,IF(D144='Paramètre DIVERS'!$B$27,'Paramètre DIVERS'!$A$27,IF(D144='Paramètre DIVERS'!$B$28,'Paramètre DIVERS'!$A$28,IF(D144='Paramètre DIVERS'!$B$29,'Paramètre DIVERS'!$A$29,IF(D144='Paramètre DIVERS'!$B$30,'Paramètre DIVERS'!$A$30,"")))))))&amp;IF(D144='Paramètre DIVERS'!$B$32,'Paramètre DIVERS'!$A$32,IF(D144='Paramètre DIVERS'!$B$36,'Paramètre DIVERS'!$A$36,IF(D144='Paramètre DIVERS'!$B$37,'Paramètre DIVERS'!$A$37,IF(D144='Paramètre DIVERS'!$B$38,'Paramètre DIVERS'!$A$38,IF(D144='Paramètre DIVERS'!$B$39,'Paramètre DIVERS'!$A$39,IF(D144='Paramètre DIVERS'!$B$43,'Paramètre DIVERS'!$A$43,IF(D144='Paramètre DIVERS'!$B$44,'Paramètre DIVERS'!$A$44,"")))))))&amp;IF(D144='Paramètre DIVERS'!$B$45,'Paramètre DIVERS'!$A$45,IF(D144='Paramètre DIVERS'!$B$46,'Paramètre DIVERS'!$A$46,IF(D144='Paramètre DIVERS'!$B$47,'Paramètre DIVERS'!$A$47,IF(D144='Paramètre DIVERS'!$B$23,'Paramètre DIVERS'!$A$23,""))))</f>
        <v>ZRJ</v>
      </c>
      <c r="H144" s="98">
        <f t="shared" si="63"/>
        <v>4</v>
      </c>
      <c r="I144" s="30" t="str">
        <f t="shared" si="64"/>
        <v>C</v>
      </c>
      <c r="J144" s="30" t="str">
        <f t="shared" si="64"/>
        <v>C</v>
      </c>
      <c r="K144" s="30" t="str">
        <f t="shared" si="64"/>
        <v/>
      </c>
      <c r="L144" s="30" t="str">
        <f t="shared" si="64"/>
        <v/>
      </c>
      <c r="M144" s="30" t="str">
        <f t="shared" si="64"/>
        <v/>
      </c>
      <c r="N144" s="30" t="str">
        <f t="shared" si="64"/>
        <v/>
      </c>
      <c r="O144" s="30" t="str">
        <f t="shared" si="64"/>
        <v/>
      </c>
      <c r="P144" s="30" t="str">
        <f t="shared" si="64"/>
        <v>C</v>
      </c>
      <c r="Q144" s="30" t="str">
        <f t="shared" si="64"/>
        <v>C</v>
      </c>
      <c r="R144" s="30" t="str">
        <f t="shared" si="64"/>
        <v/>
      </c>
      <c r="S144" s="30" t="str">
        <f t="shared" si="65"/>
        <v>ZRJ</v>
      </c>
      <c r="T144" s="30" t="str">
        <f t="shared" si="65"/>
        <v>ZRJ</v>
      </c>
      <c r="U144" s="30" t="str">
        <f t="shared" si="65"/>
        <v>ZRJ</v>
      </c>
      <c r="V144" s="30" t="str">
        <f t="shared" si="65"/>
        <v>ZRJ</v>
      </c>
      <c r="W144" s="30" t="str">
        <f t="shared" si="65"/>
        <v>C</v>
      </c>
      <c r="X144" s="30" t="str">
        <f t="shared" si="65"/>
        <v>C</v>
      </c>
      <c r="Y144" s="30" t="str">
        <f t="shared" si="65"/>
        <v/>
      </c>
      <c r="Z144" s="30" t="str">
        <f t="shared" si="65"/>
        <v/>
      </c>
      <c r="AA144" s="30" t="str">
        <f t="shared" si="65"/>
        <v/>
      </c>
      <c r="AB144" s="30" t="str">
        <f t="shared" si="65"/>
        <v/>
      </c>
      <c r="AC144" s="30" t="str">
        <f t="shared" si="66"/>
        <v/>
      </c>
      <c r="AD144" s="30" t="str">
        <f t="shared" si="66"/>
        <v>C</v>
      </c>
      <c r="AE144" s="30" t="str">
        <f t="shared" si="66"/>
        <v>C</v>
      </c>
      <c r="AF144" s="30" t="str">
        <f t="shared" si="66"/>
        <v/>
      </c>
      <c r="AG144" s="30" t="str">
        <f t="shared" si="66"/>
        <v/>
      </c>
      <c r="AH144" s="30" t="str">
        <f t="shared" si="66"/>
        <v/>
      </c>
      <c r="AI144" s="30" t="str">
        <f t="shared" si="66"/>
        <v/>
      </c>
      <c r="AJ144" s="30" t="str">
        <f t="shared" si="66"/>
        <v/>
      </c>
      <c r="AK144" s="30" t="str">
        <f t="shared" si="66"/>
        <v>C</v>
      </c>
      <c r="AL144" s="30" t="str">
        <f t="shared" si="66"/>
        <v>C</v>
      </c>
      <c r="AM144" s="30" t="str">
        <f t="shared" si="67"/>
        <v/>
      </c>
      <c r="AN144" s="30" t="str">
        <f t="shared" si="67"/>
        <v/>
      </c>
      <c r="AO144" s="30" t="str">
        <f t="shared" si="67"/>
        <v/>
      </c>
      <c r="AP144" s="30" t="str">
        <f t="shared" si="67"/>
        <v/>
      </c>
      <c r="AQ144" s="30" t="str">
        <f t="shared" si="67"/>
        <v/>
      </c>
      <c r="AR144" s="30" t="str">
        <f t="shared" si="67"/>
        <v>C</v>
      </c>
      <c r="AS144" s="30" t="str">
        <f t="shared" si="67"/>
        <v>C</v>
      </c>
      <c r="AT144" s="30" t="str">
        <f t="shared" si="67"/>
        <v/>
      </c>
      <c r="AU144" s="30" t="str">
        <f t="shared" si="67"/>
        <v/>
      </c>
      <c r="AV144" s="30" t="str">
        <f t="shared" si="67"/>
        <v/>
      </c>
      <c r="AW144" s="30" t="str">
        <f t="shared" si="67"/>
        <v/>
      </c>
    </row>
    <row r="145" spans="1:54">
      <c r="A145" s="25" t="str">
        <f t="shared" si="62"/>
        <v>ZRJ</v>
      </c>
      <c r="B145" s="31"/>
      <c r="C145" s="81" t="s">
        <v>30</v>
      </c>
      <c r="D145" s="32" t="s">
        <v>43</v>
      </c>
      <c r="E145" s="33">
        <v>43122</v>
      </c>
      <c r="F145" s="34">
        <v>43126</v>
      </c>
      <c r="G145" s="110" t="str">
        <f>IF(D145='Paramètre DIVERS'!$B$16,'Paramètre DIVERS'!$A$16,IF(D145='Paramètre DIVERS'!$B$17,'Paramètre DIVERS'!$A$17,IF(D145='Paramètre DIVERS'!$B$18,'Paramètre DIVERS'!$A$18,IF(D145='Paramètre DIVERS'!$B$19,'Paramètre DIVERS'!$A$19,IF(D145='Paramètre DIVERS'!$B$21,'Paramètre DIVERS'!$A$21,IF(D145='Paramètre DIVERS'!$B$22,'Paramètre DIVERS'!$A$22,""))))))&amp;IF(D145='Paramètre DIVERS'!$B$24,'Paramètre DIVERS'!$A$24,IF(D145='Paramètre DIVERS'!$B$25,'Paramètre DIVERS'!$A$25,IF(D145='Paramètre DIVERS'!$B$26,'Paramètre DIVERS'!$A$26,IF(D145='Paramètre DIVERS'!$B$27,'Paramètre DIVERS'!$A$27,IF(D145='Paramètre DIVERS'!$B$28,'Paramètre DIVERS'!$A$28,IF(D145='Paramètre DIVERS'!$B$29,'Paramètre DIVERS'!$A$29,IF(D145='Paramètre DIVERS'!$B$30,'Paramètre DIVERS'!$A$30,"")))))))&amp;IF(D145='Paramètre DIVERS'!$B$32,'Paramètre DIVERS'!$A$32,IF(D145='Paramètre DIVERS'!$B$36,'Paramètre DIVERS'!$A$36,IF(D145='Paramètre DIVERS'!$B$37,'Paramètre DIVERS'!$A$37,IF(D145='Paramètre DIVERS'!$B$38,'Paramètre DIVERS'!$A$38,IF(D145='Paramètre DIVERS'!$B$39,'Paramètre DIVERS'!$A$39,IF(D145='Paramètre DIVERS'!$B$43,'Paramètre DIVERS'!$A$43,IF(D145='Paramètre DIVERS'!$B$44,'Paramètre DIVERS'!$A$44,"")))))))&amp;IF(D145='Paramètre DIVERS'!$B$45,'Paramètre DIVERS'!$A$45,IF(D145='Paramètre DIVERS'!$B$46,'Paramètre DIVERS'!$A$46,IF(D145='Paramètre DIVERS'!$B$47,'Paramètre DIVERS'!$A$47,IF(D145='Paramètre DIVERS'!$B$23,'Paramètre DIVERS'!$A$23,""))))</f>
        <v>ZRJ</v>
      </c>
      <c r="H145" s="98">
        <f t="shared" si="63"/>
        <v>5</v>
      </c>
      <c r="I145" s="30" t="str">
        <f t="shared" si="64"/>
        <v>C</v>
      </c>
      <c r="J145" s="30" t="str">
        <f t="shared" si="64"/>
        <v>C</v>
      </c>
      <c r="K145" s="30" t="str">
        <f t="shared" si="64"/>
        <v/>
      </c>
      <c r="L145" s="30" t="str">
        <f t="shared" si="64"/>
        <v/>
      </c>
      <c r="M145" s="30" t="str">
        <f t="shared" si="64"/>
        <v/>
      </c>
      <c r="N145" s="30" t="str">
        <f t="shared" si="64"/>
        <v/>
      </c>
      <c r="O145" s="30" t="str">
        <f t="shared" si="64"/>
        <v/>
      </c>
      <c r="P145" s="30" t="str">
        <f t="shared" si="64"/>
        <v>C</v>
      </c>
      <c r="Q145" s="30" t="str">
        <f t="shared" si="64"/>
        <v>C</v>
      </c>
      <c r="R145" s="30" t="str">
        <f t="shared" si="64"/>
        <v/>
      </c>
      <c r="S145" s="30" t="str">
        <f t="shared" si="65"/>
        <v/>
      </c>
      <c r="T145" s="30" t="str">
        <f t="shared" si="65"/>
        <v/>
      </c>
      <c r="U145" s="30" t="str">
        <f t="shared" si="65"/>
        <v/>
      </c>
      <c r="V145" s="30" t="str">
        <f t="shared" si="65"/>
        <v/>
      </c>
      <c r="W145" s="30" t="str">
        <f t="shared" si="65"/>
        <v>C</v>
      </c>
      <c r="X145" s="30" t="str">
        <f t="shared" si="65"/>
        <v>C</v>
      </c>
      <c r="Y145" s="30" t="str">
        <f t="shared" si="65"/>
        <v/>
      </c>
      <c r="Z145" s="30" t="str">
        <f t="shared" si="65"/>
        <v/>
      </c>
      <c r="AA145" s="30" t="str">
        <f t="shared" si="65"/>
        <v/>
      </c>
      <c r="AB145" s="30" t="str">
        <f t="shared" si="65"/>
        <v/>
      </c>
      <c r="AC145" s="30" t="str">
        <f t="shared" si="66"/>
        <v/>
      </c>
      <c r="AD145" s="30" t="str">
        <f t="shared" si="66"/>
        <v>C</v>
      </c>
      <c r="AE145" s="30" t="str">
        <f t="shared" si="66"/>
        <v>C</v>
      </c>
      <c r="AF145" s="30" t="str">
        <f t="shared" si="66"/>
        <v/>
      </c>
      <c r="AG145" s="30" t="str">
        <f t="shared" si="66"/>
        <v/>
      </c>
      <c r="AH145" s="30" t="str">
        <f t="shared" si="66"/>
        <v/>
      </c>
      <c r="AI145" s="30" t="str">
        <f t="shared" si="66"/>
        <v/>
      </c>
      <c r="AJ145" s="30" t="str">
        <f t="shared" si="66"/>
        <v/>
      </c>
      <c r="AK145" s="30" t="str">
        <f t="shared" si="66"/>
        <v>C</v>
      </c>
      <c r="AL145" s="30" t="str">
        <f t="shared" si="66"/>
        <v>C</v>
      </c>
      <c r="AM145" s="30" t="str">
        <f t="shared" si="67"/>
        <v/>
      </c>
      <c r="AN145" s="30" t="str">
        <f t="shared" si="67"/>
        <v/>
      </c>
      <c r="AO145" s="30" t="str">
        <f t="shared" si="67"/>
        <v/>
      </c>
      <c r="AP145" s="30" t="str">
        <f t="shared" si="67"/>
        <v/>
      </c>
      <c r="AQ145" s="30" t="str">
        <f t="shared" si="67"/>
        <v/>
      </c>
      <c r="AR145" s="30" t="str">
        <f t="shared" si="67"/>
        <v>C</v>
      </c>
      <c r="AS145" s="30" t="str">
        <f t="shared" si="67"/>
        <v>C</v>
      </c>
      <c r="AT145" s="30" t="str">
        <f t="shared" si="67"/>
        <v/>
      </c>
      <c r="AU145" s="30" t="str">
        <f t="shared" si="67"/>
        <v/>
      </c>
      <c r="AV145" s="30" t="str">
        <f t="shared" si="67"/>
        <v/>
      </c>
      <c r="AW145" s="30" t="str">
        <f t="shared" si="67"/>
        <v/>
      </c>
    </row>
    <row r="146" spans="1:54">
      <c r="A146" s="25" t="str">
        <f t="shared" si="62"/>
        <v>ZRJ</v>
      </c>
      <c r="B146" s="31"/>
      <c r="C146" s="81" t="s">
        <v>30</v>
      </c>
      <c r="D146" s="32" t="s">
        <v>43</v>
      </c>
      <c r="E146" s="33">
        <v>43073</v>
      </c>
      <c r="F146" s="34">
        <v>43077</v>
      </c>
      <c r="G146" s="110" t="str">
        <f>IF(D146='Paramètre DIVERS'!$B$16,'Paramètre DIVERS'!$A$16,IF(D146='Paramètre DIVERS'!$B$17,'Paramètre DIVERS'!$A$17,IF(D146='Paramètre DIVERS'!$B$18,'Paramètre DIVERS'!$A$18,IF(D146='Paramètre DIVERS'!$B$19,'Paramètre DIVERS'!$A$19,IF(D146='Paramètre DIVERS'!$B$21,'Paramètre DIVERS'!$A$21,IF(D146='Paramètre DIVERS'!$B$22,'Paramètre DIVERS'!$A$22,""))))))&amp;IF(D146='Paramètre DIVERS'!$B$24,'Paramètre DIVERS'!$A$24,IF(D146='Paramètre DIVERS'!$B$25,'Paramètre DIVERS'!$A$25,IF(D146='Paramètre DIVERS'!$B$26,'Paramètre DIVERS'!$A$26,IF(D146='Paramètre DIVERS'!$B$27,'Paramètre DIVERS'!$A$27,IF(D146='Paramètre DIVERS'!$B$28,'Paramètre DIVERS'!$A$28,IF(D146='Paramètre DIVERS'!$B$29,'Paramètre DIVERS'!$A$29,IF(D146='Paramètre DIVERS'!$B$30,'Paramètre DIVERS'!$A$30,"")))))))&amp;IF(D146='Paramètre DIVERS'!$B$32,'Paramètre DIVERS'!$A$32,IF(D146='Paramètre DIVERS'!$B$36,'Paramètre DIVERS'!$A$36,IF(D146='Paramètre DIVERS'!$B$37,'Paramètre DIVERS'!$A$37,IF(D146='Paramètre DIVERS'!$B$38,'Paramètre DIVERS'!$A$38,IF(D146='Paramètre DIVERS'!$B$39,'Paramètre DIVERS'!$A$39,IF(D146='Paramètre DIVERS'!$B$43,'Paramètre DIVERS'!$A$43,IF(D146='Paramètre DIVERS'!$B$44,'Paramètre DIVERS'!$A$44,"")))))))&amp;IF(D146='Paramètre DIVERS'!$B$45,'Paramètre DIVERS'!$A$45,IF(D146='Paramètre DIVERS'!$B$46,'Paramètre DIVERS'!$A$46,IF(D146='Paramètre DIVERS'!$B$47,'Paramètre DIVERS'!$A$47,IF(D146='Paramètre DIVERS'!$B$23,'Paramètre DIVERS'!$A$23,""))))</f>
        <v>ZRJ</v>
      </c>
      <c r="H146" s="98">
        <f t="shared" si="63"/>
        <v>5</v>
      </c>
      <c r="I146" s="30" t="str">
        <f t="shared" si="64"/>
        <v>C</v>
      </c>
      <c r="J146" s="30" t="str">
        <f t="shared" si="64"/>
        <v>C</v>
      </c>
      <c r="K146" s="30" t="str">
        <f t="shared" si="64"/>
        <v/>
      </c>
      <c r="L146" s="30" t="str">
        <f t="shared" si="64"/>
        <v/>
      </c>
      <c r="M146" s="30" t="str">
        <f t="shared" si="64"/>
        <v/>
      </c>
      <c r="N146" s="30" t="str">
        <f t="shared" si="64"/>
        <v/>
      </c>
      <c r="O146" s="30" t="str">
        <f t="shared" si="64"/>
        <v/>
      </c>
      <c r="P146" s="30" t="str">
        <f t="shared" si="64"/>
        <v>C</v>
      </c>
      <c r="Q146" s="30" t="str">
        <f t="shared" si="64"/>
        <v>C</v>
      </c>
      <c r="R146" s="30" t="str">
        <f t="shared" si="64"/>
        <v/>
      </c>
      <c r="S146" s="30" t="str">
        <f t="shared" si="65"/>
        <v/>
      </c>
      <c r="T146" s="30" t="str">
        <f t="shared" si="65"/>
        <v/>
      </c>
      <c r="U146" s="30" t="str">
        <f t="shared" si="65"/>
        <v/>
      </c>
      <c r="V146" s="30" t="str">
        <f t="shared" si="65"/>
        <v/>
      </c>
      <c r="W146" s="30" t="str">
        <f t="shared" si="65"/>
        <v>C</v>
      </c>
      <c r="X146" s="30" t="str">
        <f t="shared" si="65"/>
        <v>C</v>
      </c>
      <c r="Y146" s="30" t="str">
        <f t="shared" si="65"/>
        <v/>
      </c>
      <c r="Z146" s="30" t="str">
        <f t="shared" si="65"/>
        <v/>
      </c>
      <c r="AA146" s="30" t="str">
        <f t="shared" si="65"/>
        <v/>
      </c>
      <c r="AB146" s="30" t="str">
        <f t="shared" si="65"/>
        <v/>
      </c>
      <c r="AC146" s="30" t="str">
        <f t="shared" si="66"/>
        <v/>
      </c>
      <c r="AD146" s="30" t="str">
        <f t="shared" si="66"/>
        <v>C</v>
      </c>
      <c r="AE146" s="30" t="str">
        <f t="shared" si="66"/>
        <v>C</v>
      </c>
      <c r="AF146" s="30" t="str">
        <f t="shared" si="66"/>
        <v/>
      </c>
      <c r="AG146" s="30" t="str">
        <f t="shared" si="66"/>
        <v/>
      </c>
      <c r="AH146" s="30" t="str">
        <f t="shared" si="66"/>
        <v/>
      </c>
      <c r="AI146" s="30" t="str">
        <f t="shared" si="66"/>
        <v/>
      </c>
      <c r="AJ146" s="30" t="str">
        <f t="shared" si="66"/>
        <v/>
      </c>
      <c r="AK146" s="30" t="str">
        <f t="shared" si="66"/>
        <v>C</v>
      </c>
      <c r="AL146" s="30" t="str">
        <f t="shared" si="66"/>
        <v>C</v>
      </c>
      <c r="AM146" s="30" t="str">
        <f t="shared" si="67"/>
        <v/>
      </c>
      <c r="AN146" s="30" t="str">
        <f t="shared" si="67"/>
        <v/>
      </c>
      <c r="AO146" s="30" t="str">
        <f t="shared" si="67"/>
        <v/>
      </c>
      <c r="AP146" s="30" t="str">
        <f t="shared" si="67"/>
        <v/>
      </c>
      <c r="AQ146" s="30" t="str">
        <f t="shared" si="67"/>
        <v/>
      </c>
      <c r="AR146" s="30" t="str">
        <f t="shared" si="67"/>
        <v>C</v>
      </c>
      <c r="AS146" s="30" t="str">
        <f t="shared" si="67"/>
        <v>C</v>
      </c>
      <c r="AT146" s="30" t="str">
        <f t="shared" si="67"/>
        <v/>
      </c>
      <c r="AU146" s="30" t="str">
        <f t="shared" si="67"/>
        <v/>
      </c>
      <c r="AV146" s="30" t="str">
        <f t="shared" si="67"/>
        <v/>
      </c>
      <c r="AW146" s="30" t="str">
        <f t="shared" si="67"/>
        <v/>
      </c>
      <c r="AX146" s="136"/>
      <c r="AY146" s="137"/>
      <c r="AZ146" s="139"/>
      <c r="BA146" s="136"/>
      <c r="BB146" s="136"/>
    </row>
    <row r="147" spans="1:54">
      <c r="A147" s="25" t="str">
        <f t="shared" si="62"/>
        <v>ZRJ</v>
      </c>
      <c r="B147" s="31"/>
      <c r="C147" s="81" t="s">
        <v>30</v>
      </c>
      <c r="D147" s="32" t="s">
        <v>43</v>
      </c>
      <c r="E147" s="33">
        <v>43052</v>
      </c>
      <c r="F147" s="34">
        <v>43056</v>
      </c>
      <c r="G147" s="110" t="str">
        <f>IF(D147='Paramètre DIVERS'!$B$16,'Paramètre DIVERS'!$A$16,IF(D147='Paramètre DIVERS'!$B$17,'Paramètre DIVERS'!$A$17,IF(D147='Paramètre DIVERS'!$B$18,'Paramètre DIVERS'!$A$18,IF(D147='Paramètre DIVERS'!$B$19,'Paramètre DIVERS'!$A$19,IF(D147='Paramètre DIVERS'!$B$21,'Paramètre DIVERS'!$A$21,IF(D147='Paramètre DIVERS'!$B$22,'Paramètre DIVERS'!$A$22,""))))))&amp;IF(D147='Paramètre DIVERS'!$B$24,'Paramètre DIVERS'!$A$24,IF(D147='Paramètre DIVERS'!$B$25,'Paramètre DIVERS'!$A$25,IF(D147='Paramètre DIVERS'!$B$26,'Paramètre DIVERS'!$A$26,IF(D147='Paramètre DIVERS'!$B$27,'Paramètre DIVERS'!$A$27,IF(D147='Paramètre DIVERS'!$B$28,'Paramètre DIVERS'!$A$28,IF(D147='Paramètre DIVERS'!$B$29,'Paramètre DIVERS'!$A$29,IF(D147='Paramètre DIVERS'!$B$30,'Paramètre DIVERS'!$A$30,"")))))))&amp;IF(D147='Paramètre DIVERS'!$B$32,'Paramètre DIVERS'!$A$32,IF(D147='Paramètre DIVERS'!$B$36,'Paramètre DIVERS'!$A$36,IF(D147='Paramètre DIVERS'!$B$37,'Paramètre DIVERS'!$A$37,IF(D147='Paramètre DIVERS'!$B$38,'Paramètre DIVERS'!$A$38,IF(D147='Paramètre DIVERS'!$B$39,'Paramètre DIVERS'!$A$39,IF(D147='Paramètre DIVERS'!$B$43,'Paramètre DIVERS'!$A$43,IF(D147='Paramètre DIVERS'!$B$44,'Paramètre DIVERS'!$A$44,"")))))))&amp;IF(D147='Paramètre DIVERS'!$B$45,'Paramètre DIVERS'!$A$45,IF(D147='Paramètre DIVERS'!$B$46,'Paramètre DIVERS'!$A$46,IF(D147='Paramètre DIVERS'!$B$47,'Paramètre DIVERS'!$A$47,IF(D147='Paramètre DIVERS'!$B$23,'Paramètre DIVERS'!$A$23,""))))</f>
        <v>ZRJ</v>
      </c>
      <c r="H147" s="98">
        <f t="shared" si="63"/>
        <v>5</v>
      </c>
      <c r="I147" s="30" t="str">
        <f t="shared" ref="I147:R156" si="68">IF(OR(I$6="s",I$6="f",I$6="d"),"C",IF(AND(I$5&gt;=$E147,I$5&lt;=$F147,$G147="ZCP"),$G147,IF(AND(I$5&gt;=$E147,I$5&lt;=$F147,$G147="ZPM"),$G147,IF(AND(I$5&gt;=$E147,I$5&lt;=$F147,$G147="ZMA"),$G147,IF(AND(I$5&gt;=$E147,I$5&lt;=$F147,$G147="ZMP"),$G147,IF(AND(I$5&gt;=$E147,I$5&lt;=$F147,$G147="ZMT"),$G147,IF(AND(I$5&gt;=$E147,I$5&lt;=$F147,$G147="ZFO"),$G147,IF(AND(I$5&gt;=$E147,I$5&lt;=$F147,$G147="ZRJ"),$G147,IF(AND(I$5&gt;=$E147,I$5&lt;=$F147,$G147="ZAT"),$G147,"")))))))))</f>
        <v>C</v>
      </c>
      <c r="J147" s="30" t="str">
        <f t="shared" si="68"/>
        <v>C</v>
      </c>
      <c r="K147" s="30" t="str">
        <f t="shared" si="68"/>
        <v/>
      </c>
      <c r="L147" s="30" t="str">
        <f t="shared" si="68"/>
        <v/>
      </c>
      <c r="M147" s="30" t="str">
        <f t="shared" si="68"/>
        <v/>
      </c>
      <c r="N147" s="30" t="str">
        <f t="shared" si="68"/>
        <v/>
      </c>
      <c r="O147" s="30" t="str">
        <f t="shared" si="68"/>
        <v/>
      </c>
      <c r="P147" s="30" t="str">
        <f t="shared" si="68"/>
        <v>C</v>
      </c>
      <c r="Q147" s="30" t="str">
        <f t="shared" si="68"/>
        <v>C</v>
      </c>
      <c r="R147" s="30" t="str">
        <f t="shared" si="68"/>
        <v/>
      </c>
      <c r="S147" s="30" t="str">
        <f t="shared" ref="S147:AB156" si="69">IF(OR(S$6="s",S$6="f",S$6="d"),"C",IF(AND(S$5&gt;=$E147,S$5&lt;=$F147,$G147="ZCP"),$G147,IF(AND(S$5&gt;=$E147,S$5&lt;=$F147,$G147="ZPM"),$G147,IF(AND(S$5&gt;=$E147,S$5&lt;=$F147,$G147="ZMA"),$G147,IF(AND(S$5&gt;=$E147,S$5&lt;=$F147,$G147="ZMP"),$G147,IF(AND(S$5&gt;=$E147,S$5&lt;=$F147,$G147="ZMT"),$G147,IF(AND(S$5&gt;=$E147,S$5&lt;=$F147,$G147="ZFO"),$G147,IF(AND(S$5&gt;=$E147,S$5&lt;=$F147,$G147="ZRJ"),$G147,IF(AND(S$5&gt;=$E147,S$5&lt;=$F147,$G147="ZAT"),$G147,"")))))))))</f>
        <v/>
      </c>
      <c r="T147" s="30" t="str">
        <f t="shared" si="69"/>
        <v/>
      </c>
      <c r="U147" s="30" t="str">
        <f t="shared" si="69"/>
        <v/>
      </c>
      <c r="V147" s="30" t="str">
        <f t="shared" si="69"/>
        <v/>
      </c>
      <c r="W147" s="30" t="str">
        <f t="shared" si="69"/>
        <v>C</v>
      </c>
      <c r="X147" s="30" t="str">
        <f t="shared" si="69"/>
        <v>C</v>
      </c>
      <c r="Y147" s="30" t="str">
        <f t="shared" si="69"/>
        <v/>
      </c>
      <c r="Z147" s="30" t="str">
        <f t="shared" si="69"/>
        <v/>
      </c>
      <c r="AA147" s="30" t="str">
        <f t="shared" si="69"/>
        <v/>
      </c>
      <c r="AB147" s="30" t="str">
        <f t="shared" si="69"/>
        <v/>
      </c>
      <c r="AC147" s="30" t="str">
        <f t="shared" ref="AC147:AL156" si="70">IF(OR(AC$6="s",AC$6="f",AC$6="d"),"C",IF(AND(AC$5&gt;=$E147,AC$5&lt;=$F147,$G147="ZCP"),$G147,IF(AND(AC$5&gt;=$E147,AC$5&lt;=$F147,$G147="ZPM"),$G147,IF(AND(AC$5&gt;=$E147,AC$5&lt;=$F147,$G147="ZMA"),$G147,IF(AND(AC$5&gt;=$E147,AC$5&lt;=$F147,$G147="ZMP"),$G147,IF(AND(AC$5&gt;=$E147,AC$5&lt;=$F147,$G147="ZMT"),$G147,IF(AND(AC$5&gt;=$E147,AC$5&lt;=$F147,$G147="ZFO"),$G147,IF(AND(AC$5&gt;=$E147,AC$5&lt;=$F147,$G147="ZRJ"),$G147,IF(AND(AC$5&gt;=$E147,AC$5&lt;=$F147,$G147="ZAT"),$G147,"")))))))))</f>
        <v/>
      </c>
      <c r="AD147" s="30" t="str">
        <f t="shared" si="70"/>
        <v>C</v>
      </c>
      <c r="AE147" s="30" t="str">
        <f t="shared" si="70"/>
        <v>C</v>
      </c>
      <c r="AF147" s="30" t="str">
        <f t="shared" si="70"/>
        <v/>
      </c>
      <c r="AG147" s="30" t="str">
        <f t="shared" si="70"/>
        <v/>
      </c>
      <c r="AH147" s="30" t="str">
        <f t="shared" si="70"/>
        <v/>
      </c>
      <c r="AI147" s="30" t="str">
        <f t="shared" si="70"/>
        <v/>
      </c>
      <c r="AJ147" s="30" t="str">
        <f t="shared" si="70"/>
        <v/>
      </c>
      <c r="AK147" s="30" t="str">
        <f t="shared" si="70"/>
        <v>C</v>
      </c>
      <c r="AL147" s="30" t="str">
        <f t="shared" si="70"/>
        <v>C</v>
      </c>
      <c r="AM147" s="30" t="str">
        <f t="shared" ref="AM147:AW156" si="71">IF(OR(AM$6="s",AM$6="f",AM$6="d"),"C",IF(AND(AM$5&gt;=$E147,AM$5&lt;=$F147,$G147="ZCP"),$G147,IF(AND(AM$5&gt;=$E147,AM$5&lt;=$F147,$G147="ZPM"),$G147,IF(AND(AM$5&gt;=$E147,AM$5&lt;=$F147,$G147="ZMA"),$G147,IF(AND(AM$5&gt;=$E147,AM$5&lt;=$F147,$G147="ZMP"),$G147,IF(AND(AM$5&gt;=$E147,AM$5&lt;=$F147,$G147="ZMT"),$G147,IF(AND(AM$5&gt;=$E147,AM$5&lt;=$F147,$G147="ZFO"),$G147,IF(AND(AM$5&gt;=$E147,AM$5&lt;=$F147,$G147="ZRJ"),$G147,IF(AND(AM$5&gt;=$E147,AM$5&lt;=$F147,$G147="ZAT"),$G147,"")))))))))</f>
        <v/>
      </c>
      <c r="AN147" s="30" t="str">
        <f t="shared" si="71"/>
        <v/>
      </c>
      <c r="AO147" s="30" t="str">
        <f t="shared" si="71"/>
        <v/>
      </c>
      <c r="AP147" s="30" t="str">
        <f t="shared" si="71"/>
        <v/>
      </c>
      <c r="AQ147" s="30" t="str">
        <f t="shared" si="71"/>
        <v/>
      </c>
      <c r="AR147" s="30" t="str">
        <f t="shared" si="71"/>
        <v>C</v>
      </c>
      <c r="AS147" s="30" t="str">
        <f t="shared" si="71"/>
        <v>C</v>
      </c>
      <c r="AT147" s="30" t="str">
        <f t="shared" si="71"/>
        <v/>
      </c>
      <c r="AU147" s="30" t="str">
        <f t="shared" si="71"/>
        <v/>
      </c>
      <c r="AV147" s="30" t="str">
        <f t="shared" si="71"/>
        <v/>
      </c>
      <c r="AW147" s="30" t="str">
        <f t="shared" si="71"/>
        <v/>
      </c>
    </row>
    <row r="148" spans="1:54">
      <c r="A148" s="25" t="str">
        <f t="shared" si="62"/>
        <v>ZMA</v>
      </c>
      <c r="B148" s="31"/>
      <c r="C148" s="81" t="s">
        <v>31</v>
      </c>
      <c r="D148" s="32" t="s">
        <v>48</v>
      </c>
      <c r="E148" s="33">
        <v>42998</v>
      </c>
      <c r="F148" s="34">
        <v>43005</v>
      </c>
      <c r="G148" s="110" t="str">
        <f>IF(D148='Paramètre DIVERS'!$B$16,'Paramètre DIVERS'!$A$16,IF(D148='Paramètre DIVERS'!$B$17,'Paramètre DIVERS'!$A$17,IF(D148='Paramètre DIVERS'!$B$18,'Paramètre DIVERS'!$A$18,IF(D148='Paramètre DIVERS'!$B$19,'Paramètre DIVERS'!$A$19,IF(D148='Paramètre DIVERS'!$B$21,'Paramètre DIVERS'!$A$21,IF(D148='Paramètre DIVERS'!$B$22,'Paramètre DIVERS'!$A$22,""))))))&amp;IF(D148='Paramètre DIVERS'!$B$24,'Paramètre DIVERS'!$A$24,IF(D148='Paramètre DIVERS'!$B$25,'Paramètre DIVERS'!$A$25,IF(D148='Paramètre DIVERS'!$B$26,'Paramètre DIVERS'!$A$26,IF(D148='Paramètre DIVERS'!$B$27,'Paramètre DIVERS'!$A$27,IF(D148='Paramètre DIVERS'!$B$28,'Paramètre DIVERS'!$A$28,IF(D148='Paramètre DIVERS'!$B$29,'Paramètre DIVERS'!$A$29,IF(D148='Paramètre DIVERS'!$B$30,'Paramètre DIVERS'!$A$30,"")))))))&amp;IF(D148='Paramètre DIVERS'!$B$32,'Paramètre DIVERS'!$A$32,IF(D148='Paramètre DIVERS'!$B$36,'Paramètre DIVERS'!$A$36,IF(D148='Paramètre DIVERS'!$B$37,'Paramètre DIVERS'!$A$37,IF(D148='Paramètre DIVERS'!$B$38,'Paramètre DIVERS'!$A$38,IF(D148='Paramètre DIVERS'!$B$39,'Paramètre DIVERS'!$A$39,IF(D148='Paramètre DIVERS'!$B$43,'Paramètre DIVERS'!$A$43,IF(D148='Paramètre DIVERS'!$B$44,'Paramètre DIVERS'!$A$44,"")))))))&amp;IF(D148='Paramètre DIVERS'!$B$45,'Paramètre DIVERS'!$A$45,IF(D148='Paramètre DIVERS'!$B$46,'Paramètre DIVERS'!$A$46,IF(D148='Paramètre DIVERS'!$B$47,'Paramètre DIVERS'!$A$47,IF(D148='Paramètre DIVERS'!$B$23,'Paramètre DIVERS'!$A$23,""))))</f>
        <v>ZMA</v>
      </c>
      <c r="H148" s="98">
        <f t="shared" si="63"/>
        <v>6</v>
      </c>
      <c r="I148" s="30" t="str">
        <f t="shared" si="68"/>
        <v>C</v>
      </c>
      <c r="J148" s="30" t="str">
        <f t="shared" si="68"/>
        <v>C</v>
      </c>
      <c r="K148" s="30" t="str">
        <f t="shared" si="68"/>
        <v/>
      </c>
      <c r="L148" s="30" t="str">
        <f t="shared" si="68"/>
        <v/>
      </c>
      <c r="M148" s="30" t="str">
        <f t="shared" si="68"/>
        <v/>
      </c>
      <c r="N148" s="30" t="str">
        <f t="shared" si="68"/>
        <v/>
      </c>
      <c r="O148" s="30" t="str">
        <f t="shared" si="68"/>
        <v/>
      </c>
      <c r="P148" s="30" t="str">
        <f t="shared" si="68"/>
        <v>C</v>
      </c>
      <c r="Q148" s="30" t="str">
        <f t="shared" si="68"/>
        <v>C</v>
      </c>
      <c r="R148" s="30" t="str">
        <f t="shared" si="68"/>
        <v/>
      </c>
      <c r="S148" s="30" t="str">
        <f t="shared" si="69"/>
        <v/>
      </c>
      <c r="T148" s="30" t="str">
        <f t="shared" si="69"/>
        <v/>
      </c>
      <c r="U148" s="30" t="str">
        <f t="shared" si="69"/>
        <v/>
      </c>
      <c r="V148" s="30" t="str">
        <f t="shared" si="69"/>
        <v/>
      </c>
      <c r="W148" s="30" t="str">
        <f t="shared" si="69"/>
        <v>C</v>
      </c>
      <c r="X148" s="30" t="str">
        <f t="shared" si="69"/>
        <v>C</v>
      </c>
      <c r="Y148" s="30" t="str">
        <f t="shared" si="69"/>
        <v/>
      </c>
      <c r="Z148" s="30" t="str">
        <f t="shared" si="69"/>
        <v/>
      </c>
      <c r="AA148" s="30" t="str">
        <f t="shared" si="69"/>
        <v/>
      </c>
      <c r="AB148" s="30" t="str">
        <f t="shared" si="69"/>
        <v/>
      </c>
      <c r="AC148" s="30" t="str">
        <f t="shared" si="70"/>
        <v/>
      </c>
      <c r="AD148" s="30" t="str">
        <f t="shared" si="70"/>
        <v>C</v>
      </c>
      <c r="AE148" s="30" t="str">
        <f t="shared" si="70"/>
        <v>C</v>
      </c>
      <c r="AF148" s="30" t="str">
        <f t="shared" si="70"/>
        <v/>
      </c>
      <c r="AG148" s="30" t="str">
        <f t="shared" si="70"/>
        <v/>
      </c>
      <c r="AH148" s="30" t="str">
        <f t="shared" si="70"/>
        <v/>
      </c>
      <c r="AI148" s="30" t="str">
        <f t="shared" si="70"/>
        <v/>
      </c>
      <c r="AJ148" s="30" t="str">
        <f t="shared" si="70"/>
        <v/>
      </c>
      <c r="AK148" s="30" t="str">
        <f t="shared" si="70"/>
        <v>C</v>
      </c>
      <c r="AL148" s="30" t="str">
        <f t="shared" si="70"/>
        <v>C</v>
      </c>
      <c r="AM148" s="30" t="str">
        <f t="shared" si="71"/>
        <v/>
      </c>
      <c r="AN148" s="30" t="str">
        <f t="shared" si="71"/>
        <v/>
      </c>
      <c r="AO148" s="30" t="str">
        <f t="shared" si="71"/>
        <v/>
      </c>
      <c r="AP148" s="30" t="str">
        <f t="shared" si="71"/>
        <v/>
      </c>
      <c r="AQ148" s="30" t="str">
        <f t="shared" si="71"/>
        <v/>
      </c>
      <c r="AR148" s="30" t="str">
        <f t="shared" si="71"/>
        <v>C</v>
      </c>
      <c r="AS148" s="30" t="str">
        <f t="shared" si="71"/>
        <v>C</v>
      </c>
      <c r="AT148" s="30" t="str">
        <f t="shared" si="71"/>
        <v/>
      </c>
      <c r="AU148" s="30" t="str">
        <f t="shared" si="71"/>
        <v/>
      </c>
      <c r="AV148" s="30" t="str">
        <f t="shared" si="71"/>
        <v/>
      </c>
      <c r="AW148" s="30" t="str">
        <f t="shared" si="71"/>
        <v/>
      </c>
    </row>
    <row r="149" spans="1:54">
      <c r="A149" s="25" t="str">
        <f t="shared" si="62"/>
        <v>ZMA</v>
      </c>
      <c r="B149" s="31"/>
      <c r="C149" s="81" t="s">
        <v>31</v>
      </c>
      <c r="D149" s="32" t="s">
        <v>48</v>
      </c>
      <c r="E149" s="33">
        <v>43024</v>
      </c>
      <c r="F149" s="34">
        <v>43025</v>
      </c>
      <c r="G149" s="110" t="str">
        <f>IF(D149='Paramètre DIVERS'!$B$16,'Paramètre DIVERS'!$A$16,IF(D149='Paramètre DIVERS'!$B$17,'Paramètre DIVERS'!$A$17,IF(D149='Paramètre DIVERS'!$B$18,'Paramètre DIVERS'!$A$18,IF(D149='Paramètre DIVERS'!$B$19,'Paramètre DIVERS'!$A$19,IF(D149='Paramètre DIVERS'!$B$21,'Paramètre DIVERS'!$A$21,IF(D149='Paramètre DIVERS'!$B$22,'Paramètre DIVERS'!$A$22,""))))))&amp;IF(D149='Paramètre DIVERS'!$B$24,'Paramètre DIVERS'!$A$24,IF(D149='Paramètre DIVERS'!$B$25,'Paramètre DIVERS'!$A$25,IF(D149='Paramètre DIVERS'!$B$26,'Paramètre DIVERS'!$A$26,IF(D149='Paramètre DIVERS'!$B$27,'Paramètre DIVERS'!$A$27,IF(D149='Paramètre DIVERS'!$B$28,'Paramètre DIVERS'!$A$28,IF(D149='Paramètre DIVERS'!$B$29,'Paramètre DIVERS'!$A$29,IF(D149='Paramètre DIVERS'!$B$30,'Paramètre DIVERS'!$A$30,"")))))))&amp;IF(D149='Paramètre DIVERS'!$B$32,'Paramètre DIVERS'!$A$32,IF(D149='Paramètre DIVERS'!$B$36,'Paramètre DIVERS'!$A$36,IF(D149='Paramètre DIVERS'!$B$37,'Paramètre DIVERS'!$A$37,IF(D149='Paramètre DIVERS'!$B$38,'Paramètre DIVERS'!$A$38,IF(D149='Paramètre DIVERS'!$B$39,'Paramètre DIVERS'!$A$39,IF(D149='Paramètre DIVERS'!$B$43,'Paramètre DIVERS'!$A$43,IF(D149='Paramètre DIVERS'!$B$44,'Paramètre DIVERS'!$A$44,"")))))))&amp;IF(D149='Paramètre DIVERS'!$B$45,'Paramètre DIVERS'!$A$45,IF(D149='Paramètre DIVERS'!$B$46,'Paramètre DIVERS'!$A$46,IF(D149='Paramètre DIVERS'!$B$47,'Paramètre DIVERS'!$A$47,IF(D149='Paramètre DIVERS'!$B$23,'Paramètre DIVERS'!$A$23,""))))</f>
        <v>ZMA</v>
      </c>
      <c r="H149" s="98">
        <f t="shared" si="63"/>
        <v>2</v>
      </c>
      <c r="I149" s="30" t="str">
        <f t="shared" si="68"/>
        <v>C</v>
      </c>
      <c r="J149" s="30" t="str">
        <f t="shared" si="68"/>
        <v>C</v>
      </c>
      <c r="K149" s="30" t="str">
        <f t="shared" si="68"/>
        <v/>
      </c>
      <c r="L149" s="30" t="str">
        <f t="shared" si="68"/>
        <v/>
      </c>
      <c r="M149" s="30" t="str">
        <f t="shared" si="68"/>
        <v/>
      </c>
      <c r="N149" s="30" t="str">
        <f t="shared" si="68"/>
        <v/>
      </c>
      <c r="O149" s="30" t="str">
        <f t="shared" si="68"/>
        <v/>
      </c>
      <c r="P149" s="30" t="str">
        <f t="shared" si="68"/>
        <v>C</v>
      </c>
      <c r="Q149" s="30" t="str">
        <f t="shared" si="68"/>
        <v>C</v>
      </c>
      <c r="R149" s="30" t="str">
        <f t="shared" si="68"/>
        <v/>
      </c>
      <c r="S149" s="30" t="str">
        <f t="shared" si="69"/>
        <v/>
      </c>
      <c r="T149" s="30" t="str">
        <f t="shared" si="69"/>
        <v/>
      </c>
      <c r="U149" s="30" t="str">
        <f t="shared" si="69"/>
        <v/>
      </c>
      <c r="V149" s="30" t="str">
        <f t="shared" si="69"/>
        <v/>
      </c>
      <c r="W149" s="30" t="str">
        <f t="shared" si="69"/>
        <v>C</v>
      </c>
      <c r="X149" s="30" t="str">
        <f t="shared" si="69"/>
        <v>C</v>
      </c>
      <c r="Y149" s="30" t="str">
        <f t="shared" si="69"/>
        <v/>
      </c>
      <c r="Z149" s="30" t="str">
        <f t="shared" si="69"/>
        <v/>
      </c>
      <c r="AA149" s="30" t="str">
        <f t="shared" si="69"/>
        <v/>
      </c>
      <c r="AB149" s="30" t="str">
        <f t="shared" si="69"/>
        <v/>
      </c>
      <c r="AC149" s="30" t="str">
        <f t="shared" si="70"/>
        <v/>
      </c>
      <c r="AD149" s="30" t="str">
        <f t="shared" si="70"/>
        <v>C</v>
      </c>
      <c r="AE149" s="30" t="str">
        <f t="shared" si="70"/>
        <v>C</v>
      </c>
      <c r="AF149" s="30" t="str">
        <f t="shared" si="70"/>
        <v/>
      </c>
      <c r="AG149" s="30" t="str">
        <f t="shared" si="70"/>
        <v/>
      </c>
      <c r="AH149" s="30" t="str">
        <f t="shared" si="70"/>
        <v/>
      </c>
      <c r="AI149" s="30" t="str">
        <f t="shared" si="70"/>
        <v/>
      </c>
      <c r="AJ149" s="30" t="str">
        <f t="shared" si="70"/>
        <v/>
      </c>
      <c r="AK149" s="30" t="str">
        <f t="shared" si="70"/>
        <v>C</v>
      </c>
      <c r="AL149" s="30" t="str">
        <f t="shared" si="70"/>
        <v>C</v>
      </c>
      <c r="AM149" s="30" t="str">
        <f t="shared" si="71"/>
        <v/>
      </c>
      <c r="AN149" s="30" t="str">
        <f t="shared" si="71"/>
        <v/>
      </c>
      <c r="AO149" s="30" t="str">
        <f t="shared" si="71"/>
        <v/>
      </c>
      <c r="AP149" s="30" t="str">
        <f t="shared" si="71"/>
        <v/>
      </c>
      <c r="AQ149" s="30" t="str">
        <f t="shared" si="71"/>
        <v/>
      </c>
      <c r="AR149" s="30" t="str">
        <f t="shared" si="71"/>
        <v>C</v>
      </c>
      <c r="AS149" s="30" t="str">
        <f t="shared" si="71"/>
        <v>C</v>
      </c>
      <c r="AT149" s="30" t="str">
        <f t="shared" si="71"/>
        <v/>
      </c>
      <c r="AU149" s="30" t="str">
        <f t="shared" si="71"/>
        <v/>
      </c>
      <c r="AV149" s="30" t="str">
        <f t="shared" si="71"/>
        <v/>
      </c>
      <c r="AW149" s="30" t="str">
        <f t="shared" si="71"/>
        <v/>
      </c>
    </row>
    <row r="150" spans="1:54">
      <c r="A150" s="25" t="str">
        <f t="shared" si="62"/>
        <v>ZMA</v>
      </c>
      <c r="B150" s="31"/>
      <c r="C150" s="81" t="s">
        <v>31</v>
      </c>
      <c r="D150" s="32" t="s">
        <v>48</v>
      </c>
      <c r="E150" s="33">
        <v>43096</v>
      </c>
      <c r="F150" s="34">
        <v>43098</v>
      </c>
      <c r="G150" s="110" t="str">
        <f>IF(D150='Paramètre DIVERS'!$B$16,'Paramètre DIVERS'!$A$16,IF(D150='Paramètre DIVERS'!$B$17,'Paramètre DIVERS'!$A$17,IF(D150='Paramètre DIVERS'!$B$18,'Paramètre DIVERS'!$A$18,IF(D150='Paramètre DIVERS'!$B$19,'Paramètre DIVERS'!$A$19,IF(D150='Paramètre DIVERS'!$B$21,'Paramètre DIVERS'!$A$21,IF(D150='Paramètre DIVERS'!$B$22,'Paramètre DIVERS'!$A$22,""))))))&amp;IF(D150='Paramètre DIVERS'!$B$24,'Paramètre DIVERS'!$A$24,IF(D150='Paramètre DIVERS'!$B$25,'Paramètre DIVERS'!$A$25,IF(D150='Paramètre DIVERS'!$B$26,'Paramètre DIVERS'!$A$26,IF(D150='Paramètre DIVERS'!$B$27,'Paramètre DIVERS'!$A$27,IF(D150='Paramètre DIVERS'!$B$28,'Paramètre DIVERS'!$A$28,IF(D150='Paramètre DIVERS'!$B$29,'Paramètre DIVERS'!$A$29,IF(D150='Paramètre DIVERS'!$B$30,'Paramètre DIVERS'!$A$30,"")))))))&amp;IF(D150='Paramètre DIVERS'!$B$32,'Paramètre DIVERS'!$A$32,IF(D150='Paramètre DIVERS'!$B$36,'Paramètre DIVERS'!$A$36,IF(D150='Paramètre DIVERS'!$B$37,'Paramètre DIVERS'!$A$37,IF(D150='Paramètre DIVERS'!$B$38,'Paramètre DIVERS'!$A$38,IF(D150='Paramètre DIVERS'!$B$39,'Paramètre DIVERS'!$A$39,IF(D150='Paramètre DIVERS'!$B$43,'Paramètre DIVERS'!$A$43,IF(D150='Paramètre DIVERS'!$B$44,'Paramètre DIVERS'!$A$44,"")))))))&amp;IF(D150='Paramètre DIVERS'!$B$45,'Paramètre DIVERS'!$A$45,IF(D150='Paramètre DIVERS'!$B$46,'Paramètre DIVERS'!$A$46,IF(D150='Paramètre DIVERS'!$B$47,'Paramètre DIVERS'!$A$47,IF(D150='Paramètre DIVERS'!$B$23,'Paramètre DIVERS'!$A$23,""))))</f>
        <v>ZMA</v>
      </c>
      <c r="H150" s="98">
        <f t="shared" si="63"/>
        <v>3</v>
      </c>
      <c r="I150" s="30" t="str">
        <f t="shared" si="68"/>
        <v>C</v>
      </c>
      <c r="J150" s="30" t="str">
        <f t="shared" si="68"/>
        <v>C</v>
      </c>
      <c r="K150" s="30" t="str">
        <f t="shared" si="68"/>
        <v/>
      </c>
      <c r="L150" s="30" t="str">
        <f t="shared" si="68"/>
        <v/>
      </c>
      <c r="M150" s="30" t="str">
        <f t="shared" si="68"/>
        <v/>
      </c>
      <c r="N150" s="30" t="str">
        <f t="shared" si="68"/>
        <v/>
      </c>
      <c r="O150" s="30" t="str">
        <f t="shared" si="68"/>
        <v/>
      </c>
      <c r="P150" s="30" t="str">
        <f t="shared" si="68"/>
        <v>C</v>
      </c>
      <c r="Q150" s="30" t="str">
        <f t="shared" si="68"/>
        <v>C</v>
      </c>
      <c r="R150" s="30" t="str">
        <f t="shared" si="68"/>
        <v/>
      </c>
      <c r="S150" s="30" t="str">
        <f t="shared" si="69"/>
        <v/>
      </c>
      <c r="T150" s="30" t="str">
        <f t="shared" si="69"/>
        <v/>
      </c>
      <c r="U150" s="30" t="str">
        <f t="shared" si="69"/>
        <v/>
      </c>
      <c r="V150" s="30" t="str">
        <f t="shared" si="69"/>
        <v/>
      </c>
      <c r="W150" s="30" t="str">
        <f t="shared" si="69"/>
        <v>C</v>
      </c>
      <c r="X150" s="30" t="str">
        <f t="shared" si="69"/>
        <v>C</v>
      </c>
      <c r="Y150" s="30" t="str">
        <f t="shared" si="69"/>
        <v/>
      </c>
      <c r="Z150" s="30" t="str">
        <f t="shared" si="69"/>
        <v/>
      </c>
      <c r="AA150" s="30" t="str">
        <f t="shared" si="69"/>
        <v/>
      </c>
      <c r="AB150" s="30" t="str">
        <f t="shared" si="69"/>
        <v/>
      </c>
      <c r="AC150" s="30" t="str">
        <f t="shared" si="70"/>
        <v/>
      </c>
      <c r="AD150" s="30" t="str">
        <f t="shared" si="70"/>
        <v>C</v>
      </c>
      <c r="AE150" s="30" t="str">
        <f t="shared" si="70"/>
        <v>C</v>
      </c>
      <c r="AF150" s="30" t="str">
        <f t="shared" si="70"/>
        <v/>
      </c>
      <c r="AG150" s="30" t="str">
        <f t="shared" si="70"/>
        <v/>
      </c>
      <c r="AH150" s="30" t="str">
        <f t="shared" si="70"/>
        <v/>
      </c>
      <c r="AI150" s="30" t="str">
        <f t="shared" si="70"/>
        <v/>
      </c>
      <c r="AJ150" s="30" t="str">
        <f t="shared" si="70"/>
        <v/>
      </c>
      <c r="AK150" s="30" t="str">
        <f t="shared" si="70"/>
        <v>C</v>
      </c>
      <c r="AL150" s="30" t="str">
        <f t="shared" si="70"/>
        <v>C</v>
      </c>
      <c r="AM150" s="30" t="str">
        <f t="shared" si="71"/>
        <v/>
      </c>
      <c r="AN150" s="30" t="str">
        <f t="shared" si="71"/>
        <v/>
      </c>
      <c r="AO150" s="30" t="str">
        <f t="shared" si="71"/>
        <v/>
      </c>
      <c r="AP150" s="30" t="str">
        <f t="shared" si="71"/>
        <v/>
      </c>
      <c r="AQ150" s="30" t="str">
        <f t="shared" si="71"/>
        <v/>
      </c>
      <c r="AR150" s="30" t="str">
        <f t="shared" si="71"/>
        <v>C</v>
      </c>
      <c r="AS150" s="30" t="str">
        <f t="shared" si="71"/>
        <v>C</v>
      </c>
      <c r="AT150" s="30" t="str">
        <f t="shared" si="71"/>
        <v/>
      </c>
      <c r="AU150" s="30" t="str">
        <f t="shared" si="71"/>
        <v/>
      </c>
      <c r="AV150" s="30" t="str">
        <f t="shared" si="71"/>
        <v/>
      </c>
      <c r="AW150" s="30" t="str">
        <f t="shared" si="71"/>
        <v/>
      </c>
    </row>
    <row r="151" spans="1:54">
      <c r="A151" s="25" t="str">
        <f t="shared" si="62"/>
        <v>ZMA</v>
      </c>
      <c r="B151" s="31"/>
      <c r="C151" s="81" t="s">
        <v>31</v>
      </c>
      <c r="D151" s="32" t="s">
        <v>48</v>
      </c>
      <c r="E151" s="33">
        <v>42887</v>
      </c>
      <c r="F151" s="34">
        <v>42916</v>
      </c>
      <c r="G151" s="110" t="str">
        <f>IF(D151='Paramètre DIVERS'!$B$16,'Paramètre DIVERS'!$A$16,IF(D151='Paramètre DIVERS'!$B$17,'Paramètre DIVERS'!$A$17,IF(D151='Paramètre DIVERS'!$B$18,'Paramètre DIVERS'!$A$18,IF(D151='Paramètre DIVERS'!$B$19,'Paramètre DIVERS'!$A$19,IF(D151='Paramètre DIVERS'!$B$21,'Paramètre DIVERS'!$A$21,IF(D151='Paramètre DIVERS'!$B$22,'Paramètre DIVERS'!$A$22,""))))))&amp;IF(D151='Paramètre DIVERS'!$B$24,'Paramètre DIVERS'!$A$24,IF(D151='Paramètre DIVERS'!$B$25,'Paramètre DIVERS'!$A$25,IF(D151='Paramètre DIVERS'!$B$26,'Paramètre DIVERS'!$A$26,IF(D151='Paramètre DIVERS'!$B$27,'Paramètre DIVERS'!$A$27,IF(D151='Paramètre DIVERS'!$B$28,'Paramètre DIVERS'!$A$28,IF(D151='Paramètre DIVERS'!$B$29,'Paramètre DIVERS'!$A$29,IF(D151='Paramètre DIVERS'!$B$30,'Paramètre DIVERS'!$A$30,"")))))))&amp;IF(D151='Paramètre DIVERS'!$B$32,'Paramètre DIVERS'!$A$32,IF(D151='Paramètre DIVERS'!$B$36,'Paramètre DIVERS'!$A$36,IF(D151='Paramètre DIVERS'!$B$37,'Paramètre DIVERS'!$A$37,IF(D151='Paramètre DIVERS'!$B$38,'Paramètre DIVERS'!$A$38,IF(D151='Paramètre DIVERS'!$B$39,'Paramètre DIVERS'!$A$39,IF(D151='Paramètre DIVERS'!$B$43,'Paramètre DIVERS'!$A$43,IF(D151='Paramètre DIVERS'!$B$44,'Paramètre DIVERS'!$A$44,"")))))))&amp;IF(D151='Paramètre DIVERS'!$B$45,'Paramètre DIVERS'!$A$45,IF(D151='Paramètre DIVERS'!$B$46,'Paramètre DIVERS'!$A$46,IF(D151='Paramètre DIVERS'!$B$47,'Paramètre DIVERS'!$A$47,IF(D151='Paramètre DIVERS'!$B$23,'Paramètre DIVERS'!$A$23,""))))</f>
        <v>ZMA</v>
      </c>
      <c r="H151" s="98">
        <f t="shared" si="63"/>
        <v>21</v>
      </c>
      <c r="I151" s="30" t="str">
        <f t="shared" si="68"/>
        <v>C</v>
      </c>
      <c r="J151" s="30" t="str">
        <f t="shared" si="68"/>
        <v>C</v>
      </c>
      <c r="K151" s="30" t="str">
        <f t="shared" si="68"/>
        <v/>
      </c>
      <c r="L151" s="30" t="str">
        <f t="shared" si="68"/>
        <v/>
      </c>
      <c r="M151" s="30" t="str">
        <f t="shared" si="68"/>
        <v/>
      </c>
      <c r="N151" s="30" t="str">
        <f t="shared" si="68"/>
        <v/>
      </c>
      <c r="O151" s="30" t="str">
        <f t="shared" si="68"/>
        <v/>
      </c>
      <c r="P151" s="30" t="str">
        <f t="shared" si="68"/>
        <v>C</v>
      </c>
      <c r="Q151" s="30" t="str">
        <f t="shared" si="68"/>
        <v>C</v>
      </c>
      <c r="R151" s="30" t="str">
        <f t="shared" si="68"/>
        <v/>
      </c>
      <c r="S151" s="30" t="str">
        <f t="shared" si="69"/>
        <v/>
      </c>
      <c r="T151" s="30" t="str">
        <f t="shared" si="69"/>
        <v/>
      </c>
      <c r="U151" s="30" t="str">
        <f t="shared" si="69"/>
        <v/>
      </c>
      <c r="V151" s="30" t="str">
        <f t="shared" si="69"/>
        <v/>
      </c>
      <c r="W151" s="30" t="str">
        <f t="shared" si="69"/>
        <v>C</v>
      </c>
      <c r="X151" s="30" t="str">
        <f t="shared" si="69"/>
        <v>C</v>
      </c>
      <c r="Y151" s="30" t="str">
        <f t="shared" si="69"/>
        <v/>
      </c>
      <c r="Z151" s="30" t="str">
        <f t="shared" si="69"/>
        <v/>
      </c>
      <c r="AA151" s="30" t="str">
        <f t="shared" si="69"/>
        <v/>
      </c>
      <c r="AB151" s="30" t="str">
        <f t="shared" si="69"/>
        <v/>
      </c>
      <c r="AC151" s="30" t="str">
        <f t="shared" si="70"/>
        <v/>
      </c>
      <c r="AD151" s="30" t="str">
        <f t="shared" si="70"/>
        <v>C</v>
      </c>
      <c r="AE151" s="30" t="str">
        <f t="shared" si="70"/>
        <v>C</v>
      </c>
      <c r="AF151" s="30" t="str">
        <f t="shared" si="70"/>
        <v/>
      </c>
      <c r="AG151" s="30" t="str">
        <f t="shared" si="70"/>
        <v/>
      </c>
      <c r="AH151" s="30" t="str">
        <f t="shared" si="70"/>
        <v/>
      </c>
      <c r="AI151" s="30" t="str">
        <f t="shared" si="70"/>
        <v/>
      </c>
      <c r="AJ151" s="30" t="str">
        <f t="shared" si="70"/>
        <v/>
      </c>
      <c r="AK151" s="30" t="str">
        <f t="shared" si="70"/>
        <v>C</v>
      </c>
      <c r="AL151" s="30" t="str">
        <f t="shared" si="70"/>
        <v>C</v>
      </c>
      <c r="AM151" s="30" t="str">
        <f t="shared" si="71"/>
        <v/>
      </c>
      <c r="AN151" s="30" t="str">
        <f t="shared" si="71"/>
        <v/>
      </c>
      <c r="AO151" s="30" t="str">
        <f t="shared" si="71"/>
        <v/>
      </c>
      <c r="AP151" s="30" t="str">
        <f t="shared" si="71"/>
        <v/>
      </c>
      <c r="AQ151" s="30" t="str">
        <f t="shared" si="71"/>
        <v/>
      </c>
      <c r="AR151" s="30" t="str">
        <f t="shared" si="71"/>
        <v>C</v>
      </c>
      <c r="AS151" s="30" t="str">
        <f t="shared" si="71"/>
        <v>C</v>
      </c>
      <c r="AT151" s="30" t="str">
        <f t="shared" si="71"/>
        <v/>
      </c>
      <c r="AU151" s="30" t="str">
        <f t="shared" si="71"/>
        <v/>
      </c>
      <c r="AV151" s="30" t="str">
        <f t="shared" si="71"/>
        <v/>
      </c>
      <c r="AW151" s="30" t="str">
        <f t="shared" si="71"/>
        <v/>
      </c>
    </row>
    <row r="152" spans="1:54">
      <c r="A152" s="25" t="str">
        <f t="shared" si="62"/>
        <v>ZMA</v>
      </c>
      <c r="B152" s="31"/>
      <c r="C152" s="81" t="s">
        <v>31</v>
      </c>
      <c r="D152" s="32" t="s">
        <v>48</v>
      </c>
      <c r="E152" s="33">
        <v>43078</v>
      </c>
      <c r="F152" s="34">
        <v>43092</v>
      </c>
      <c r="G152" s="110" t="str">
        <f>IF(D152='Paramètre DIVERS'!$B$16,'Paramètre DIVERS'!$A$16,IF(D152='Paramètre DIVERS'!$B$17,'Paramètre DIVERS'!$A$17,IF(D152='Paramètre DIVERS'!$B$18,'Paramètre DIVERS'!$A$18,IF(D152='Paramètre DIVERS'!$B$19,'Paramètre DIVERS'!$A$19,IF(D152='Paramètre DIVERS'!$B$21,'Paramètre DIVERS'!$A$21,IF(D152='Paramètre DIVERS'!$B$22,'Paramètre DIVERS'!$A$22,""))))))&amp;IF(D152='Paramètre DIVERS'!$B$24,'Paramètre DIVERS'!$A$24,IF(D152='Paramètre DIVERS'!$B$25,'Paramètre DIVERS'!$A$25,IF(D152='Paramètre DIVERS'!$B$26,'Paramètre DIVERS'!$A$26,IF(D152='Paramètre DIVERS'!$B$27,'Paramètre DIVERS'!$A$27,IF(D152='Paramètre DIVERS'!$B$28,'Paramètre DIVERS'!$A$28,IF(D152='Paramètre DIVERS'!$B$29,'Paramètre DIVERS'!$A$29,IF(D152='Paramètre DIVERS'!$B$30,'Paramètre DIVERS'!$A$30,"")))))))&amp;IF(D152='Paramètre DIVERS'!$B$32,'Paramètre DIVERS'!$A$32,IF(D152='Paramètre DIVERS'!$B$36,'Paramètre DIVERS'!$A$36,IF(D152='Paramètre DIVERS'!$B$37,'Paramètre DIVERS'!$A$37,IF(D152='Paramètre DIVERS'!$B$38,'Paramètre DIVERS'!$A$38,IF(D152='Paramètre DIVERS'!$B$39,'Paramètre DIVERS'!$A$39,IF(D152='Paramètre DIVERS'!$B$43,'Paramètre DIVERS'!$A$43,IF(D152='Paramètre DIVERS'!$B$44,'Paramètre DIVERS'!$A$44,"")))))))&amp;IF(D152='Paramètre DIVERS'!$B$45,'Paramètre DIVERS'!$A$45,IF(D152='Paramètre DIVERS'!$B$46,'Paramètre DIVERS'!$A$46,IF(D152='Paramètre DIVERS'!$B$47,'Paramètre DIVERS'!$A$47,IF(D152='Paramètre DIVERS'!$B$23,'Paramètre DIVERS'!$A$23,""))))</f>
        <v>ZMA</v>
      </c>
      <c r="H152" s="98">
        <f t="shared" si="63"/>
        <v>10</v>
      </c>
      <c r="I152" s="30" t="str">
        <f t="shared" si="68"/>
        <v>C</v>
      </c>
      <c r="J152" s="30" t="str">
        <f t="shared" si="68"/>
        <v>C</v>
      </c>
      <c r="K152" s="30" t="str">
        <f t="shared" si="68"/>
        <v/>
      </c>
      <c r="L152" s="30" t="str">
        <f t="shared" si="68"/>
        <v/>
      </c>
      <c r="M152" s="30" t="str">
        <f t="shared" si="68"/>
        <v/>
      </c>
      <c r="N152" s="30" t="str">
        <f t="shared" si="68"/>
        <v/>
      </c>
      <c r="O152" s="30" t="str">
        <f t="shared" si="68"/>
        <v/>
      </c>
      <c r="P152" s="30" t="str">
        <f t="shared" si="68"/>
        <v>C</v>
      </c>
      <c r="Q152" s="30" t="str">
        <f t="shared" si="68"/>
        <v>C</v>
      </c>
      <c r="R152" s="30" t="str">
        <f t="shared" si="68"/>
        <v/>
      </c>
      <c r="S152" s="30" t="str">
        <f t="shared" si="69"/>
        <v/>
      </c>
      <c r="T152" s="30" t="str">
        <f t="shared" si="69"/>
        <v/>
      </c>
      <c r="U152" s="30" t="str">
        <f t="shared" si="69"/>
        <v/>
      </c>
      <c r="V152" s="30" t="str">
        <f t="shared" si="69"/>
        <v/>
      </c>
      <c r="W152" s="30" t="str">
        <f t="shared" si="69"/>
        <v>C</v>
      </c>
      <c r="X152" s="30" t="str">
        <f t="shared" si="69"/>
        <v>C</v>
      </c>
      <c r="Y152" s="30" t="str">
        <f t="shared" si="69"/>
        <v/>
      </c>
      <c r="Z152" s="30" t="str">
        <f t="shared" si="69"/>
        <v/>
      </c>
      <c r="AA152" s="30" t="str">
        <f t="shared" si="69"/>
        <v/>
      </c>
      <c r="AB152" s="30" t="str">
        <f t="shared" si="69"/>
        <v/>
      </c>
      <c r="AC152" s="30" t="str">
        <f t="shared" si="70"/>
        <v/>
      </c>
      <c r="AD152" s="30" t="str">
        <f t="shared" si="70"/>
        <v>C</v>
      </c>
      <c r="AE152" s="30" t="str">
        <f t="shared" si="70"/>
        <v>C</v>
      </c>
      <c r="AF152" s="30" t="str">
        <f t="shared" si="70"/>
        <v/>
      </c>
      <c r="AG152" s="30" t="str">
        <f t="shared" si="70"/>
        <v/>
      </c>
      <c r="AH152" s="30" t="str">
        <f t="shared" si="70"/>
        <v/>
      </c>
      <c r="AI152" s="30" t="str">
        <f t="shared" si="70"/>
        <v/>
      </c>
      <c r="AJ152" s="30" t="str">
        <f t="shared" si="70"/>
        <v/>
      </c>
      <c r="AK152" s="30" t="str">
        <f t="shared" si="70"/>
        <v>C</v>
      </c>
      <c r="AL152" s="30" t="str">
        <f t="shared" si="70"/>
        <v>C</v>
      </c>
      <c r="AM152" s="30" t="str">
        <f t="shared" si="71"/>
        <v/>
      </c>
      <c r="AN152" s="30" t="str">
        <f t="shared" si="71"/>
        <v/>
      </c>
      <c r="AO152" s="30" t="str">
        <f t="shared" si="71"/>
        <v/>
      </c>
      <c r="AP152" s="30" t="str">
        <f t="shared" si="71"/>
        <v/>
      </c>
      <c r="AQ152" s="30" t="str">
        <f t="shared" si="71"/>
        <v/>
      </c>
      <c r="AR152" s="30" t="str">
        <f t="shared" si="71"/>
        <v>C</v>
      </c>
      <c r="AS152" s="30" t="str">
        <f t="shared" si="71"/>
        <v>C</v>
      </c>
      <c r="AT152" s="30" t="str">
        <f t="shared" si="71"/>
        <v/>
      </c>
      <c r="AU152" s="30" t="str">
        <f t="shared" si="71"/>
        <v/>
      </c>
      <c r="AV152" s="30" t="str">
        <f t="shared" si="71"/>
        <v/>
      </c>
      <c r="AW152" s="30" t="str">
        <f t="shared" si="71"/>
        <v/>
      </c>
    </row>
    <row r="153" spans="1:54">
      <c r="A153" s="25" t="str">
        <f t="shared" si="62"/>
        <v>ZMA</v>
      </c>
      <c r="B153" s="31"/>
      <c r="C153" s="81" t="s">
        <v>31</v>
      </c>
      <c r="D153" s="32" t="s">
        <v>48</v>
      </c>
      <c r="E153" s="33">
        <v>43111</v>
      </c>
      <c r="F153" s="34">
        <v>43112</v>
      </c>
      <c r="G153" s="110" t="str">
        <f>IF(D153='Paramètre DIVERS'!$B$16,'Paramètre DIVERS'!$A$16,IF(D153='Paramètre DIVERS'!$B$17,'Paramètre DIVERS'!$A$17,IF(D153='Paramètre DIVERS'!$B$18,'Paramètre DIVERS'!$A$18,IF(D153='Paramètre DIVERS'!$B$19,'Paramètre DIVERS'!$A$19,IF(D153='Paramètre DIVERS'!$B$21,'Paramètre DIVERS'!$A$21,IF(D153='Paramètre DIVERS'!$B$22,'Paramètre DIVERS'!$A$22,""))))))&amp;IF(D153='Paramètre DIVERS'!$B$24,'Paramètre DIVERS'!$A$24,IF(D153='Paramètre DIVERS'!$B$25,'Paramètre DIVERS'!$A$25,IF(D153='Paramètre DIVERS'!$B$26,'Paramètre DIVERS'!$A$26,IF(D153='Paramètre DIVERS'!$B$27,'Paramètre DIVERS'!$A$27,IF(D153='Paramètre DIVERS'!$B$28,'Paramètre DIVERS'!$A$28,IF(D153='Paramètre DIVERS'!$B$29,'Paramètre DIVERS'!$A$29,IF(D153='Paramètre DIVERS'!$B$30,'Paramètre DIVERS'!$A$30,"")))))))&amp;IF(D153='Paramètre DIVERS'!$B$32,'Paramètre DIVERS'!$A$32,IF(D153='Paramètre DIVERS'!$B$36,'Paramètre DIVERS'!$A$36,IF(D153='Paramètre DIVERS'!$B$37,'Paramètre DIVERS'!$A$37,IF(D153='Paramètre DIVERS'!$B$38,'Paramètre DIVERS'!$A$38,IF(D153='Paramètre DIVERS'!$B$39,'Paramètre DIVERS'!$A$39,IF(D153='Paramètre DIVERS'!$B$43,'Paramètre DIVERS'!$A$43,IF(D153='Paramètre DIVERS'!$B$44,'Paramètre DIVERS'!$A$44,"")))))))&amp;IF(D153='Paramètre DIVERS'!$B$45,'Paramètre DIVERS'!$A$45,IF(D153='Paramètre DIVERS'!$B$46,'Paramètre DIVERS'!$A$46,IF(D153='Paramètre DIVERS'!$B$47,'Paramètre DIVERS'!$A$47,IF(D153='Paramètre DIVERS'!$B$23,'Paramètre DIVERS'!$A$23,""))))</f>
        <v>ZMA</v>
      </c>
      <c r="H153" s="98">
        <f t="shared" si="63"/>
        <v>2</v>
      </c>
      <c r="I153" s="30" t="str">
        <f t="shared" si="68"/>
        <v>C</v>
      </c>
      <c r="J153" s="30" t="str">
        <f t="shared" si="68"/>
        <v>C</v>
      </c>
      <c r="K153" s="30" t="str">
        <f t="shared" si="68"/>
        <v/>
      </c>
      <c r="L153" s="30" t="str">
        <f t="shared" si="68"/>
        <v/>
      </c>
      <c r="M153" s="30" t="str">
        <f t="shared" si="68"/>
        <v/>
      </c>
      <c r="N153" s="30" t="str">
        <f t="shared" si="68"/>
        <v/>
      </c>
      <c r="O153" s="30" t="str">
        <f t="shared" si="68"/>
        <v/>
      </c>
      <c r="P153" s="30" t="str">
        <f t="shared" si="68"/>
        <v>C</v>
      </c>
      <c r="Q153" s="30" t="str">
        <f t="shared" si="68"/>
        <v>C</v>
      </c>
      <c r="R153" s="30" t="str">
        <f t="shared" si="68"/>
        <v/>
      </c>
      <c r="S153" s="30" t="str">
        <f t="shared" si="69"/>
        <v/>
      </c>
      <c r="T153" s="30" t="str">
        <f t="shared" si="69"/>
        <v/>
      </c>
      <c r="U153" s="30" t="str">
        <f t="shared" si="69"/>
        <v/>
      </c>
      <c r="V153" s="30" t="str">
        <f t="shared" si="69"/>
        <v/>
      </c>
      <c r="W153" s="30" t="str">
        <f t="shared" si="69"/>
        <v>C</v>
      </c>
      <c r="X153" s="30" t="str">
        <f t="shared" si="69"/>
        <v>C</v>
      </c>
      <c r="Y153" s="30" t="str">
        <f t="shared" si="69"/>
        <v/>
      </c>
      <c r="Z153" s="30" t="str">
        <f t="shared" si="69"/>
        <v/>
      </c>
      <c r="AA153" s="30" t="str">
        <f t="shared" si="69"/>
        <v/>
      </c>
      <c r="AB153" s="30" t="str">
        <f t="shared" si="69"/>
        <v/>
      </c>
      <c r="AC153" s="30" t="str">
        <f t="shared" si="70"/>
        <v/>
      </c>
      <c r="AD153" s="30" t="str">
        <f t="shared" si="70"/>
        <v>C</v>
      </c>
      <c r="AE153" s="30" t="str">
        <f t="shared" si="70"/>
        <v>C</v>
      </c>
      <c r="AF153" s="30" t="str">
        <f t="shared" si="70"/>
        <v/>
      </c>
      <c r="AG153" s="30" t="str">
        <f t="shared" si="70"/>
        <v/>
      </c>
      <c r="AH153" s="30" t="str">
        <f t="shared" si="70"/>
        <v/>
      </c>
      <c r="AI153" s="30" t="str">
        <f t="shared" si="70"/>
        <v/>
      </c>
      <c r="AJ153" s="30" t="str">
        <f t="shared" si="70"/>
        <v/>
      </c>
      <c r="AK153" s="30" t="str">
        <f t="shared" si="70"/>
        <v>C</v>
      </c>
      <c r="AL153" s="30" t="str">
        <f t="shared" si="70"/>
        <v>C</v>
      </c>
      <c r="AM153" s="30" t="str">
        <f t="shared" si="71"/>
        <v/>
      </c>
      <c r="AN153" s="30" t="str">
        <f t="shared" si="71"/>
        <v/>
      </c>
      <c r="AO153" s="30" t="str">
        <f t="shared" si="71"/>
        <v/>
      </c>
      <c r="AP153" s="30" t="str">
        <f t="shared" si="71"/>
        <v/>
      </c>
      <c r="AQ153" s="30" t="str">
        <f t="shared" si="71"/>
        <v/>
      </c>
      <c r="AR153" s="30" t="str">
        <f t="shared" si="71"/>
        <v>C</v>
      </c>
      <c r="AS153" s="30" t="str">
        <f t="shared" si="71"/>
        <v>C</v>
      </c>
      <c r="AT153" s="30" t="str">
        <f t="shared" si="71"/>
        <v/>
      </c>
      <c r="AU153" s="30" t="str">
        <f t="shared" si="71"/>
        <v/>
      </c>
      <c r="AV153" s="30" t="str">
        <f t="shared" si="71"/>
        <v/>
      </c>
      <c r="AW153" s="30" t="str">
        <f t="shared" si="71"/>
        <v/>
      </c>
    </row>
    <row r="154" spans="1:54">
      <c r="A154" s="25" t="str">
        <f t="shared" si="62"/>
        <v>ZMA</v>
      </c>
      <c r="B154" s="31"/>
      <c r="C154" s="81" t="s">
        <v>31</v>
      </c>
      <c r="D154" s="32" t="s">
        <v>48</v>
      </c>
      <c r="E154" s="33">
        <v>43123</v>
      </c>
      <c r="F154" s="34">
        <v>43123</v>
      </c>
      <c r="G154" s="110" t="str">
        <f>IF(D154='Paramètre DIVERS'!$B$16,'Paramètre DIVERS'!$A$16,IF(D154='Paramètre DIVERS'!$B$17,'Paramètre DIVERS'!$A$17,IF(D154='Paramètre DIVERS'!$B$18,'Paramètre DIVERS'!$A$18,IF(D154='Paramètre DIVERS'!$B$19,'Paramètre DIVERS'!$A$19,IF(D154='Paramètre DIVERS'!$B$21,'Paramètre DIVERS'!$A$21,IF(D154='Paramètre DIVERS'!$B$22,'Paramètre DIVERS'!$A$22,""))))))&amp;IF(D154='Paramètre DIVERS'!$B$24,'Paramètre DIVERS'!$A$24,IF(D154='Paramètre DIVERS'!$B$25,'Paramètre DIVERS'!$A$25,IF(D154='Paramètre DIVERS'!$B$26,'Paramètre DIVERS'!$A$26,IF(D154='Paramètre DIVERS'!$B$27,'Paramètre DIVERS'!$A$27,IF(D154='Paramètre DIVERS'!$B$28,'Paramètre DIVERS'!$A$28,IF(D154='Paramètre DIVERS'!$B$29,'Paramètre DIVERS'!$A$29,IF(D154='Paramètre DIVERS'!$B$30,'Paramètre DIVERS'!$A$30,"")))))))&amp;IF(D154='Paramètre DIVERS'!$B$32,'Paramètre DIVERS'!$A$32,IF(D154='Paramètre DIVERS'!$B$36,'Paramètre DIVERS'!$A$36,IF(D154='Paramètre DIVERS'!$B$37,'Paramètre DIVERS'!$A$37,IF(D154='Paramètre DIVERS'!$B$38,'Paramètre DIVERS'!$A$38,IF(D154='Paramètre DIVERS'!$B$39,'Paramètre DIVERS'!$A$39,IF(D154='Paramètre DIVERS'!$B$43,'Paramètre DIVERS'!$A$43,IF(D154='Paramètre DIVERS'!$B$44,'Paramètre DIVERS'!$A$44,"")))))))&amp;IF(D154='Paramètre DIVERS'!$B$45,'Paramètre DIVERS'!$A$45,IF(D154='Paramètre DIVERS'!$B$46,'Paramètre DIVERS'!$A$46,IF(D154='Paramètre DIVERS'!$B$47,'Paramètre DIVERS'!$A$47,IF(D154='Paramètre DIVERS'!$B$23,'Paramètre DIVERS'!$A$23,""))))</f>
        <v>ZMA</v>
      </c>
      <c r="H154" s="98">
        <f t="shared" si="63"/>
        <v>1</v>
      </c>
      <c r="I154" s="30" t="str">
        <f t="shared" si="68"/>
        <v>C</v>
      </c>
      <c r="J154" s="30" t="str">
        <f t="shared" si="68"/>
        <v>C</v>
      </c>
      <c r="K154" s="30" t="str">
        <f t="shared" si="68"/>
        <v/>
      </c>
      <c r="L154" s="30" t="str">
        <f t="shared" si="68"/>
        <v/>
      </c>
      <c r="M154" s="30" t="str">
        <f t="shared" si="68"/>
        <v/>
      </c>
      <c r="N154" s="30" t="str">
        <f t="shared" si="68"/>
        <v/>
      </c>
      <c r="O154" s="30" t="str">
        <f t="shared" si="68"/>
        <v/>
      </c>
      <c r="P154" s="30" t="str">
        <f t="shared" si="68"/>
        <v>C</v>
      </c>
      <c r="Q154" s="30" t="str">
        <f t="shared" si="68"/>
        <v>C</v>
      </c>
      <c r="R154" s="30" t="str">
        <f t="shared" si="68"/>
        <v/>
      </c>
      <c r="S154" s="30" t="str">
        <f t="shared" si="69"/>
        <v/>
      </c>
      <c r="T154" s="30" t="str">
        <f t="shared" si="69"/>
        <v/>
      </c>
      <c r="U154" s="30" t="str">
        <f t="shared" si="69"/>
        <v/>
      </c>
      <c r="V154" s="30" t="str">
        <f t="shared" si="69"/>
        <v/>
      </c>
      <c r="W154" s="30" t="str">
        <f t="shared" si="69"/>
        <v>C</v>
      </c>
      <c r="X154" s="30" t="str">
        <f t="shared" si="69"/>
        <v>C</v>
      </c>
      <c r="Y154" s="30" t="str">
        <f t="shared" si="69"/>
        <v/>
      </c>
      <c r="Z154" s="30" t="str">
        <f t="shared" si="69"/>
        <v/>
      </c>
      <c r="AA154" s="30" t="str">
        <f t="shared" si="69"/>
        <v/>
      </c>
      <c r="AB154" s="30" t="str">
        <f t="shared" si="69"/>
        <v/>
      </c>
      <c r="AC154" s="30" t="str">
        <f t="shared" si="70"/>
        <v/>
      </c>
      <c r="AD154" s="30" t="str">
        <f t="shared" si="70"/>
        <v>C</v>
      </c>
      <c r="AE154" s="30" t="str">
        <f t="shared" si="70"/>
        <v>C</v>
      </c>
      <c r="AF154" s="30" t="str">
        <f t="shared" si="70"/>
        <v/>
      </c>
      <c r="AG154" s="30" t="str">
        <f t="shared" si="70"/>
        <v/>
      </c>
      <c r="AH154" s="30" t="str">
        <f t="shared" si="70"/>
        <v/>
      </c>
      <c r="AI154" s="30" t="str">
        <f t="shared" si="70"/>
        <v/>
      </c>
      <c r="AJ154" s="30" t="str">
        <f t="shared" si="70"/>
        <v/>
      </c>
      <c r="AK154" s="30" t="str">
        <f t="shared" si="70"/>
        <v>C</v>
      </c>
      <c r="AL154" s="30" t="str">
        <f t="shared" si="70"/>
        <v>C</v>
      </c>
      <c r="AM154" s="30" t="str">
        <f t="shared" si="71"/>
        <v/>
      </c>
      <c r="AN154" s="30" t="str">
        <f t="shared" si="71"/>
        <v/>
      </c>
      <c r="AO154" s="30" t="str">
        <f t="shared" si="71"/>
        <v/>
      </c>
      <c r="AP154" s="30" t="str">
        <f t="shared" si="71"/>
        <v/>
      </c>
      <c r="AQ154" s="30" t="str">
        <f t="shared" si="71"/>
        <v/>
      </c>
      <c r="AR154" s="30" t="str">
        <f t="shared" si="71"/>
        <v>C</v>
      </c>
      <c r="AS154" s="30" t="str">
        <f t="shared" si="71"/>
        <v>C</v>
      </c>
      <c r="AT154" s="30" t="str">
        <f t="shared" si="71"/>
        <v/>
      </c>
      <c r="AU154" s="30" t="str">
        <f t="shared" si="71"/>
        <v/>
      </c>
      <c r="AV154" s="30" t="str">
        <f t="shared" si="71"/>
        <v/>
      </c>
      <c r="AW154" s="30" t="str">
        <f t="shared" si="71"/>
        <v/>
      </c>
    </row>
    <row r="155" spans="1:54">
      <c r="A155" s="25" t="str">
        <f t="shared" si="62"/>
        <v>ZMA</v>
      </c>
      <c r="B155" s="31"/>
      <c r="C155" s="81" t="s">
        <v>31</v>
      </c>
      <c r="D155" s="32" t="s">
        <v>48</v>
      </c>
      <c r="E155" s="33">
        <v>43089</v>
      </c>
      <c r="F155" s="34">
        <v>43091</v>
      </c>
      <c r="G155" s="110" t="str">
        <f>IF(D155='Paramètre DIVERS'!$B$16,'Paramètre DIVERS'!$A$16,IF(D155='Paramètre DIVERS'!$B$17,'Paramètre DIVERS'!$A$17,IF(D155='Paramètre DIVERS'!$B$18,'Paramètre DIVERS'!$A$18,IF(D155='Paramètre DIVERS'!$B$19,'Paramètre DIVERS'!$A$19,IF(D155='Paramètre DIVERS'!$B$21,'Paramètre DIVERS'!$A$21,IF(D155='Paramètre DIVERS'!$B$22,'Paramètre DIVERS'!$A$22,""))))))&amp;IF(D155='Paramètre DIVERS'!$B$24,'Paramètre DIVERS'!$A$24,IF(D155='Paramètre DIVERS'!$B$25,'Paramètre DIVERS'!$A$25,IF(D155='Paramètre DIVERS'!$B$26,'Paramètre DIVERS'!$A$26,IF(D155='Paramètre DIVERS'!$B$27,'Paramètre DIVERS'!$A$27,IF(D155='Paramètre DIVERS'!$B$28,'Paramètre DIVERS'!$A$28,IF(D155='Paramètre DIVERS'!$B$29,'Paramètre DIVERS'!$A$29,IF(D155='Paramètre DIVERS'!$B$30,'Paramètre DIVERS'!$A$30,"")))))))&amp;IF(D155='Paramètre DIVERS'!$B$32,'Paramètre DIVERS'!$A$32,IF(D155='Paramètre DIVERS'!$B$36,'Paramètre DIVERS'!$A$36,IF(D155='Paramètre DIVERS'!$B$37,'Paramètre DIVERS'!$A$37,IF(D155='Paramètre DIVERS'!$B$38,'Paramètre DIVERS'!$A$38,IF(D155='Paramètre DIVERS'!$B$39,'Paramètre DIVERS'!$A$39,IF(D155='Paramètre DIVERS'!$B$43,'Paramètre DIVERS'!$A$43,IF(D155='Paramètre DIVERS'!$B$44,'Paramètre DIVERS'!$A$44,"")))))))&amp;IF(D155='Paramètre DIVERS'!$B$45,'Paramètre DIVERS'!$A$45,IF(D155='Paramètre DIVERS'!$B$46,'Paramètre DIVERS'!$A$46,IF(D155='Paramètre DIVERS'!$B$47,'Paramètre DIVERS'!$A$47,IF(D155='Paramètre DIVERS'!$B$23,'Paramètre DIVERS'!$A$23,""))))</f>
        <v>ZMA</v>
      </c>
      <c r="H155" s="98">
        <f t="shared" si="63"/>
        <v>3</v>
      </c>
      <c r="I155" s="30" t="str">
        <f t="shared" si="68"/>
        <v>C</v>
      </c>
      <c r="J155" s="30" t="str">
        <f t="shared" si="68"/>
        <v>C</v>
      </c>
      <c r="K155" s="30" t="str">
        <f t="shared" si="68"/>
        <v/>
      </c>
      <c r="L155" s="30" t="str">
        <f t="shared" si="68"/>
        <v/>
      </c>
      <c r="M155" s="30" t="str">
        <f t="shared" si="68"/>
        <v/>
      </c>
      <c r="N155" s="30" t="str">
        <f t="shared" si="68"/>
        <v/>
      </c>
      <c r="O155" s="30" t="str">
        <f t="shared" si="68"/>
        <v/>
      </c>
      <c r="P155" s="30" t="str">
        <f t="shared" si="68"/>
        <v>C</v>
      </c>
      <c r="Q155" s="30" t="str">
        <f t="shared" si="68"/>
        <v>C</v>
      </c>
      <c r="R155" s="30" t="str">
        <f t="shared" si="68"/>
        <v/>
      </c>
      <c r="S155" s="30" t="str">
        <f t="shared" si="69"/>
        <v/>
      </c>
      <c r="T155" s="30" t="str">
        <f t="shared" si="69"/>
        <v/>
      </c>
      <c r="U155" s="30" t="str">
        <f t="shared" si="69"/>
        <v/>
      </c>
      <c r="V155" s="30" t="str">
        <f t="shared" si="69"/>
        <v/>
      </c>
      <c r="W155" s="30" t="str">
        <f t="shared" si="69"/>
        <v>C</v>
      </c>
      <c r="X155" s="30" t="str">
        <f t="shared" si="69"/>
        <v>C</v>
      </c>
      <c r="Y155" s="30" t="str">
        <f t="shared" si="69"/>
        <v/>
      </c>
      <c r="Z155" s="30" t="str">
        <f t="shared" si="69"/>
        <v/>
      </c>
      <c r="AA155" s="30" t="str">
        <f t="shared" si="69"/>
        <v/>
      </c>
      <c r="AB155" s="30" t="str">
        <f t="shared" si="69"/>
        <v/>
      </c>
      <c r="AC155" s="30" t="str">
        <f t="shared" si="70"/>
        <v/>
      </c>
      <c r="AD155" s="30" t="str">
        <f t="shared" si="70"/>
        <v>C</v>
      </c>
      <c r="AE155" s="30" t="str">
        <f t="shared" si="70"/>
        <v>C</v>
      </c>
      <c r="AF155" s="30" t="str">
        <f t="shared" si="70"/>
        <v/>
      </c>
      <c r="AG155" s="30" t="str">
        <f t="shared" si="70"/>
        <v/>
      </c>
      <c r="AH155" s="30" t="str">
        <f t="shared" si="70"/>
        <v/>
      </c>
      <c r="AI155" s="30" t="str">
        <f t="shared" si="70"/>
        <v/>
      </c>
      <c r="AJ155" s="30" t="str">
        <f t="shared" si="70"/>
        <v/>
      </c>
      <c r="AK155" s="30" t="str">
        <f t="shared" si="70"/>
        <v>C</v>
      </c>
      <c r="AL155" s="30" t="str">
        <f t="shared" si="70"/>
        <v>C</v>
      </c>
      <c r="AM155" s="30" t="str">
        <f t="shared" si="71"/>
        <v/>
      </c>
      <c r="AN155" s="30" t="str">
        <f t="shared" si="71"/>
        <v/>
      </c>
      <c r="AO155" s="30" t="str">
        <f t="shared" si="71"/>
        <v/>
      </c>
      <c r="AP155" s="30" t="str">
        <f t="shared" si="71"/>
        <v/>
      </c>
      <c r="AQ155" s="30" t="str">
        <f t="shared" si="71"/>
        <v/>
      </c>
      <c r="AR155" s="30" t="str">
        <f t="shared" si="71"/>
        <v>C</v>
      </c>
      <c r="AS155" s="30" t="str">
        <f t="shared" si="71"/>
        <v>C</v>
      </c>
      <c r="AT155" s="30" t="str">
        <f t="shared" si="71"/>
        <v/>
      </c>
      <c r="AU155" s="30" t="str">
        <f t="shared" si="71"/>
        <v/>
      </c>
      <c r="AV155" s="30" t="str">
        <f t="shared" si="71"/>
        <v/>
      </c>
      <c r="AW155" s="30" t="str">
        <f t="shared" si="71"/>
        <v/>
      </c>
    </row>
    <row r="156" spans="1:54">
      <c r="A156" s="25" t="str">
        <f t="shared" si="62"/>
        <v>ZMA</v>
      </c>
      <c r="B156" s="31"/>
      <c r="C156" s="81" t="s">
        <v>31</v>
      </c>
      <c r="D156" s="32" t="s">
        <v>48</v>
      </c>
      <c r="E156" s="33">
        <v>43041</v>
      </c>
      <c r="F156" s="34">
        <v>43046</v>
      </c>
      <c r="G156" s="110" t="str">
        <f>IF(D156='Paramètre DIVERS'!$B$16,'Paramètre DIVERS'!$A$16,IF(D156='Paramètre DIVERS'!$B$17,'Paramètre DIVERS'!$A$17,IF(D156='Paramètre DIVERS'!$B$18,'Paramètre DIVERS'!$A$18,IF(D156='Paramètre DIVERS'!$B$19,'Paramètre DIVERS'!$A$19,IF(D156='Paramètre DIVERS'!$B$21,'Paramètre DIVERS'!$A$21,IF(D156='Paramètre DIVERS'!$B$22,'Paramètre DIVERS'!$A$22,""))))))&amp;IF(D156='Paramètre DIVERS'!$B$24,'Paramètre DIVERS'!$A$24,IF(D156='Paramètre DIVERS'!$B$25,'Paramètre DIVERS'!$A$25,IF(D156='Paramètre DIVERS'!$B$26,'Paramètre DIVERS'!$A$26,IF(D156='Paramètre DIVERS'!$B$27,'Paramètre DIVERS'!$A$27,IF(D156='Paramètre DIVERS'!$B$28,'Paramètre DIVERS'!$A$28,IF(D156='Paramètre DIVERS'!$B$29,'Paramètre DIVERS'!$A$29,IF(D156='Paramètre DIVERS'!$B$30,'Paramètre DIVERS'!$A$30,"")))))))&amp;IF(D156='Paramètre DIVERS'!$B$32,'Paramètre DIVERS'!$A$32,IF(D156='Paramètre DIVERS'!$B$36,'Paramètre DIVERS'!$A$36,IF(D156='Paramètre DIVERS'!$B$37,'Paramètre DIVERS'!$A$37,IF(D156='Paramètre DIVERS'!$B$38,'Paramètre DIVERS'!$A$38,IF(D156='Paramètre DIVERS'!$B$39,'Paramètre DIVERS'!$A$39,IF(D156='Paramètre DIVERS'!$B$43,'Paramètre DIVERS'!$A$43,IF(D156='Paramètre DIVERS'!$B$44,'Paramètre DIVERS'!$A$44,"")))))))&amp;IF(D156='Paramètre DIVERS'!$B$45,'Paramètre DIVERS'!$A$45,IF(D156='Paramètre DIVERS'!$B$46,'Paramètre DIVERS'!$A$46,IF(D156='Paramètre DIVERS'!$B$47,'Paramètre DIVERS'!$A$47,IF(D156='Paramètre DIVERS'!$B$23,'Paramètre DIVERS'!$A$23,""))))</f>
        <v>ZMA</v>
      </c>
      <c r="H156" s="98">
        <f t="shared" si="63"/>
        <v>4</v>
      </c>
      <c r="I156" s="30" t="str">
        <f t="shared" si="68"/>
        <v>C</v>
      </c>
      <c r="J156" s="30" t="str">
        <f t="shared" si="68"/>
        <v>C</v>
      </c>
      <c r="K156" s="30" t="str">
        <f t="shared" si="68"/>
        <v/>
      </c>
      <c r="L156" s="30" t="str">
        <f t="shared" si="68"/>
        <v/>
      </c>
      <c r="M156" s="30" t="str">
        <f t="shared" si="68"/>
        <v/>
      </c>
      <c r="N156" s="30" t="str">
        <f t="shared" si="68"/>
        <v/>
      </c>
      <c r="O156" s="30" t="str">
        <f t="shared" si="68"/>
        <v/>
      </c>
      <c r="P156" s="30" t="str">
        <f t="shared" si="68"/>
        <v>C</v>
      </c>
      <c r="Q156" s="30" t="str">
        <f t="shared" si="68"/>
        <v>C</v>
      </c>
      <c r="R156" s="30" t="str">
        <f t="shared" si="68"/>
        <v/>
      </c>
      <c r="S156" s="30" t="str">
        <f t="shared" si="69"/>
        <v/>
      </c>
      <c r="T156" s="30" t="str">
        <f t="shared" si="69"/>
        <v/>
      </c>
      <c r="U156" s="30" t="str">
        <f t="shared" si="69"/>
        <v/>
      </c>
      <c r="V156" s="30" t="str">
        <f t="shared" si="69"/>
        <v/>
      </c>
      <c r="W156" s="30" t="str">
        <f t="shared" si="69"/>
        <v>C</v>
      </c>
      <c r="X156" s="30" t="str">
        <f t="shared" si="69"/>
        <v>C</v>
      </c>
      <c r="Y156" s="30" t="str">
        <f t="shared" si="69"/>
        <v/>
      </c>
      <c r="Z156" s="30" t="str">
        <f t="shared" si="69"/>
        <v/>
      </c>
      <c r="AA156" s="30" t="str">
        <f t="shared" si="69"/>
        <v/>
      </c>
      <c r="AB156" s="30" t="str">
        <f t="shared" si="69"/>
        <v/>
      </c>
      <c r="AC156" s="30" t="str">
        <f t="shared" si="70"/>
        <v/>
      </c>
      <c r="AD156" s="30" t="str">
        <f t="shared" si="70"/>
        <v>C</v>
      </c>
      <c r="AE156" s="30" t="str">
        <f t="shared" si="70"/>
        <v>C</v>
      </c>
      <c r="AF156" s="30" t="str">
        <f t="shared" si="70"/>
        <v/>
      </c>
      <c r="AG156" s="30" t="str">
        <f t="shared" si="70"/>
        <v/>
      </c>
      <c r="AH156" s="30" t="str">
        <f t="shared" si="70"/>
        <v/>
      </c>
      <c r="AI156" s="30" t="str">
        <f t="shared" si="70"/>
        <v/>
      </c>
      <c r="AJ156" s="30" t="str">
        <f t="shared" si="70"/>
        <v/>
      </c>
      <c r="AK156" s="30" t="str">
        <f t="shared" si="70"/>
        <v>C</v>
      </c>
      <c r="AL156" s="30" t="str">
        <f t="shared" si="70"/>
        <v>C</v>
      </c>
      <c r="AM156" s="30" t="str">
        <f t="shared" si="71"/>
        <v/>
      </c>
      <c r="AN156" s="30" t="str">
        <f t="shared" si="71"/>
        <v/>
      </c>
      <c r="AO156" s="30" t="str">
        <f t="shared" si="71"/>
        <v/>
      </c>
      <c r="AP156" s="30" t="str">
        <f t="shared" si="71"/>
        <v/>
      </c>
      <c r="AQ156" s="30" t="str">
        <f t="shared" si="71"/>
        <v/>
      </c>
      <c r="AR156" s="30" t="str">
        <f t="shared" si="71"/>
        <v>C</v>
      </c>
      <c r="AS156" s="30" t="str">
        <f t="shared" si="71"/>
        <v>C</v>
      </c>
      <c r="AT156" s="30" t="str">
        <f t="shared" si="71"/>
        <v/>
      </c>
      <c r="AU156" s="30" t="str">
        <f t="shared" si="71"/>
        <v/>
      </c>
      <c r="AV156" s="30" t="str">
        <f t="shared" si="71"/>
        <v/>
      </c>
      <c r="AW156" s="30" t="str">
        <f t="shared" si="71"/>
        <v/>
      </c>
    </row>
    <row r="157" spans="1:54">
      <c r="A157" s="25" t="str">
        <f t="shared" si="62"/>
        <v>ZMA</v>
      </c>
      <c r="B157" s="31"/>
      <c r="C157" s="81" t="s">
        <v>31</v>
      </c>
      <c r="D157" s="32" t="s">
        <v>48</v>
      </c>
      <c r="E157" s="33">
        <v>43124</v>
      </c>
      <c r="F157" s="34">
        <v>43133</v>
      </c>
      <c r="G157" s="110" t="str">
        <f>IF(D157='Paramètre DIVERS'!$B$16,'Paramètre DIVERS'!$A$16,IF(D157='Paramètre DIVERS'!$B$17,'Paramètre DIVERS'!$A$17,IF(D157='Paramètre DIVERS'!$B$18,'Paramètre DIVERS'!$A$18,IF(D157='Paramètre DIVERS'!$B$19,'Paramètre DIVERS'!$A$19,IF(D157='Paramètre DIVERS'!$B$21,'Paramètre DIVERS'!$A$21,IF(D157='Paramètre DIVERS'!$B$22,'Paramètre DIVERS'!$A$22,""))))))&amp;IF(D157='Paramètre DIVERS'!$B$24,'Paramètre DIVERS'!$A$24,IF(D157='Paramètre DIVERS'!$B$25,'Paramètre DIVERS'!$A$25,IF(D157='Paramètre DIVERS'!$B$26,'Paramètre DIVERS'!$A$26,IF(D157='Paramètre DIVERS'!$B$27,'Paramètre DIVERS'!$A$27,IF(D157='Paramètre DIVERS'!$B$28,'Paramètre DIVERS'!$A$28,IF(D157='Paramètre DIVERS'!$B$29,'Paramètre DIVERS'!$A$29,IF(D157='Paramètre DIVERS'!$B$30,'Paramètre DIVERS'!$A$30,"")))))))&amp;IF(D157='Paramètre DIVERS'!$B$32,'Paramètre DIVERS'!$A$32,IF(D157='Paramètre DIVERS'!$B$36,'Paramètre DIVERS'!$A$36,IF(D157='Paramètre DIVERS'!$B$37,'Paramètre DIVERS'!$A$37,IF(D157='Paramètre DIVERS'!$B$38,'Paramètre DIVERS'!$A$38,IF(D157='Paramètre DIVERS'!$B$39,'Paramètre DIVERS'!$A$39,IF(D157='Paramètre DIVERS'!$B$43,'Paramètre DIVERS'!$A$43,IF(D157='Paramètre DIVERS'!$B$44,'Paramètre DIVERS'!$A$44,"")))))))&amp;IF(D157='Paramètre DIVERS'!$B$45,'Paramètre DIVERS'!$A$45,IF(D157='Paramètre DIVERS'!$B$46,'Paramètre DIVERS'!$A$46,IF(D157='Paramètre DIVERS'!$B$47,'Paramètre DIVERS'!$A$47,IF(D157='Paramètre DIVERS'!$B$23,'Paramètre DIVERS'!$A$23,""))))</f>
        <v>ZMA</v>
      </c>
      <c r="H157" s="98">
        <f t="shared" si="63"/>
        <v>8</v>
      </c>
      <c r="I157" s="30" t="str">
        <f t="shared" ref="I157:R166" si="72">IF(OR(I$6="s",I$6="f",I$6="d"),"C",IF(AND(I$5&gt;=$E157,I$5&lt;=$F157,$G157="ZCP"),$G157,IF(AND(I$5&gt;=$E157,I$5&lt;=$F157,$G157="ZPM"),$G157,IF(AND(I$5&gt;=$E157,I$5&lt;=$F157,$G157="ZMA"),$G157,IF(AND(I$5&gt;=$E157,I$5&lt;=$F157,$G157="ZMP"),$G157,IF(AND(I$5&gt;=$E157,I$5&lt;=$F157,$G157="ZMT"),$G157,IF(AND(I$5&gt;=$E157,I$5&lt;=$F157,$G157="ZFO"),$G157,IF(AND(I$5&gt;=$E157,I$5&lt;=$F157,$G157="ZRJ"),$G157,IF(AND(I$5&gt;=$E157,I$5&lt;=$F157,$G157="ZAT"),$G157,"")))))))))</f>
        <v>C</v>
      </c>
      <c r="J157" s="30" t="str">
        <f t="shared" si="72"/>
        <v>C</v>
      </c>
      <c r="K157" s="30" t="str">
        <f t="shared" si="72"/>
        <v>ZMA</v>
      </c>
      <c r="L157" s="30" t="str">
        <f t="shared" si="72"/>
        <v>ZMA</v>
      </c>
      <c r="M157" s="30" t="str">
        <f t="shared" si="72"/>
        <v>ZMA</v>
      </c>
      <c r="N157" s="30" t="str">
        <f t="shared" si="72"/>
        <v>ZMA</v>
      </c>
      <c r="O157" s="30" t="str">
        <f t="shared" si="72"/>
        <v>ZMA</v>
      </c>
      <c r="P157" s="30" t="str">
        <f t="shared" si="72"/>
        <v>C</v>
      </c>
      <c r="Q157" s="30" t="str">
        <f t="shared" si="72"/>
        <v>C</v>
      </c>
      <c r="R157" s="30" t="str">
        <f t="shared" si="72"/>
        <v/>
      </c>
      <c r="S157" s="30" t="str">
        <f t="shared" ref="S157:AB166" si="73">IF(OR(S$6="s",S$6="f",S$6="d"),"C",IF(AND(S$5&gt;=$E157,S$5&lt;=$F157,$G157="ZCP"),$G157,IF(AND(S$5&gt;=$E157,S$5&lt;=$F157,$G157="ZPM"),$G157,IF(AND(S$5&gt;=$E157,S$5&lt;=$F157,$G157="ZMA"),$G157,IF(AND(S$5&gt;=$E157,S$5&lt;=$F157,$G157="ZMP"),$G157,IF(AND(S$5&gt;=$E157,S$5&lt;=$F157,$G157="ZMT"),$G157,IF(AND(S$5&gt;=$E157,S$5&lt;=$F157,$G157="ZFO"),$G157,IF(AND(S$5&gt;=$E157,S$5&lt;=$F157,$G157="ZRJ"),$G157,IF(AND(S$5&gt;=$E157,S$5&lt;=$F157,$G157="ZAT"),$G157,"")))))))))</f>
        <v/>
      </c>
      <c r="T157" s="30" t="str">
        <f t="shared" si="73"/>
        <v/>
      </c>
      <c r="U157" s="30" t="str">
        <f t="shared" si="73"/>
        <v/>
      </c>
      <c r="V157" s="30" t="str">
        <f t="shared" si="73"/>
        <v/>
      </c>
      <c r="W157" s="30" t="str">
        <f t="shared" si="73"/>
        <v>C</v>
      </c>
      <c r="X157" s="30" t="str">
        <f t="shared" si="73"/>
        <v>C</v>
      </c>
      <c r="Y157" s="30" t="str">
        <f t="shared" si="73"/>
        <v/>
      </c>
      <c r="Z157" s="30" t="str">
        <f t="shared" si="73"/>
        <v/>
      </c>
      <c r="AA157" s="30" t="str">
        <f t="shared" si="73"/>
        <v/>
      </c>
      <c r="AB157" s="30" t="str">
        <f t="shared" si="73"/>
        <v/>
      </c>
      <c r="AC157" s="30" t="str">
        <f t="shared" ref="AC157:AL166" si="74">IF(OR(AC$6="s",AC$6="f",AC$6="d"),"C",IF(AND(AC$5&gt;=$E157,AC$5&lt;=$F157,$G157="ZCP"),$G157,IF(AND(AC$5&gt;=$E157,AC$5&lt;=$F157,$G157="ZPM"),$G157,IF(AND(AC$5&gt;=$E157,AC$5&lt;=$F157,$G157="ZMA"),$G157,IF(AND(AC$5&gt;=$E157,AC$5&lt;=$F157,$G157="ZMP"),$G157,IF(AND(AC$5&gt;=$E157,AC$5&lt;=$F157,$G157="ZMT"),$G157,IF(AND(AC$5&gt;=$E157,AC$5&lt;=$F157,$G157="ZFO"),$G157,IF(AND(AC$5&gt;=$E157,AC$5&lt;=$F157,$G157="ZRJ"),$G157,IF(AND(AC$5&gt;=$E157,AC$5&lt;=$F157,$G157="ZAT"),$G157,"")))))))))</f>
        <v/>
      </c>
      <c r="AD157" s="30" t="str">
        <f t="shared" si="74"/>
        <v>C</v>
      </c>
      <c r="AE157" s="30" t="str">
        <f t="shared" si="74"/>
        <v>C</v>
      </c>
      <c r="AF157" s="30" t="str">
        <f t="shared" si="74"/>
        <v/>
      </c>
      <c r="AG157" s="30" t="str">
        <f t="shared" si="74"/>
        <v/>
      </c>
      <c r="AH157" s="30" t="str">
        <f t="shared" si="74"/>
        <v/>
      </c>
      <c r="AI157" s="30" t="str">
        <f t="shared" si="74"/>
        <v/>
      </c>
      <c r="AJ157" s="30" t="str">
        <f t="shared" si="74"/>
        <v/>
      </c>
      <c r="AK157" s="30" t="str">
        <f t="shared" si="74"/>
        <v>C</v>
      </c>
      <c r="AL157" s="30" t="str">
        <f t="shared" si="74"/>
        <v>C</v>
      </c>
      <c r="AM157" s="30" t="str">
        <f t="shared" ref="AM157:AW166" si="75">IF(OR(AM$6="s",AM$6="f",AM$6="d"),"C",IF(AND(AM$5&gt;=$E157,AM$5&lt;=$F157,$G157="ZCP"),$G157,IF(AND(AM$5&gt;=$E157,AM$5&lt;=$F157,$G157="ZPM"),$G157,IF(AND(AM$5&gt;=$E157,AM$5&lt;=$F157,$G157="ZMA"),$G157,IF(AND(AM$5&gt;=$E157,AM$5&lt;=$F157,$G157="ZMP"),$G157,IF(AND(AM$5&gt;=$E157,AM$5&lt;=$F157,$G157="ZMT"),$G157,IF(AND(AM$5&gt;=$E157,AM$5&lt;=$F157,$G157="ZFO"),$G157,IF(AND(AM$5&gt;=$E157,AM$5&lt;=$F157,$G157="ZRJ"),$G157,IF(AND(AM$5&gt;=$E157,AM$5&lt;=$F157,$G157="ZAT"),$G157,"")))))))))</f>
        <v/>
      </c>
      <c r="AN157" s="30" t="str">
        <f t="shared" si="75"/>
        <v/>
      </c>
      <c r="AO157" s="30" t="str">
        <f t="shared" si="75"/>
        <v/>
      </c>
      <c r="AP157" s="30" t="str">
        <f t="shared" si="75"/>
        <v/>
      </c>
      <c r="AQ157" s="30" t="str">
        <f t="shared" si="75"/>
        <v/>
      </c>
      <c r="AR157" s="30" t="str">
        <f t="shared" si="75"/>
        <v>C</v>
      </c>
      <c r="AS157" s="30" t="str">
        <f t="shared" si="75"/>
        <v>C</v>
      </c>
      <c r="AT157" s="30" t="str">
        <f t="shared" si="75"/>
        <v/>
      </c>
      <c r="AU157" s="30" t="str">
        <f t="shared" si="75"/>
        <v/>
      </c>
      <c r="AV157" s="30" t="str">
        <f t="shared" si="75"/>
        <v/>
      </c>
      <c r="AW157" s="30" t="str">
        <f t="shared" si="75"/>
        <v/>
      </c>
    </row>
    <row r="158" spans="1:54">
      <c r="A158" s="25" t="str">
        <f t="shared" si="62"/>
        <v>ZMA</v>
      </c>
      <c r="B158" s="31"/>
      <c r="C158" s="81" t="s">
        <v>31</v>
      </c>
      <c r="D158" s="32" t="s">
        <v>48</v>
      </c>
      <c r="E158" s="33">
        <v>42887</v>
      </c>
      <c r="F158" s="34">
        <v>43039</v>
      </c>
      <c r="G158" s="110" t="str">
        <f>IF(D158='Paramètre DIVERS'!$B$16,'Paramètre DIVERS'!$A$16,IF(D158='Paramètre DIVERS'!$B$17,'Paramètre DIVERS'!$A$17,IF(D158='Paramètre DIVERS'!$B$18,'Paramètre DIVERS'!$A$18,IF(D158='Paramètre DIVERS'!$B$19,'Paramètre DIVERS'!$A$19,IF(D158='Paramètre DIVERS'!$B$21,'Paramètre DIVERS'!$A$21,IF(D158='Paramètre DIVERS'!$B$22,'Paramètre DIVERS'!$A$22,""))))))&amp;IF(D158='Paramètre DIVERS'!$B$24,'Paramètre DIVERS'!$A$24,IF(D158='Paramètre DIVERS'!$B$25,'Paramètre DIVERS'!$A$25,IF(D158='Paramètre DIVERS'!$B$26,'Paramètre DIVERS'!$A$26,IF(D158='Paramètre DIVERS'!$B$27,'Paramètre DIVERS'!$A$27,IF(D158='Paramètre DIVERS'!$B$28,'Paramètre DIVERS'!$A$28,IF(D158='Paramètre DIVERS'!$B$29,'Paramètre DIVERS'!$A$29,IF(D158='Paramètre DIVERS'!$B$30,'Paramètre DIVERS'!$A$30,"")))))))&amp;IF(D158='Paramètre DIVERS'!$B$32,'Paramètre DIVERS'!$A$32,IF(D158='Paramètre DIVERS'!$B$36,'Paramètre DIVERS'!$A$36,IF(D158='Paramètre DIVERS'!$B$37,'Paramètre DIVERS'!$A$37,IF(D158='Paramètre DIVERS'!$B$38,'Paramètre DIVERS'!$A$38,IF(D158='Paramètre DIVERS'!$B$39,'Paramètre DIVERS'!$A$39,IF(D158='Paramètre DIVERS'!$B$43,'Paramètre DIVERS'!$A$43,IF(D158='Paramètre DIVERS'!$B$44,'Paramètre DIVERS'!$A$44,"")))))))&amp;IF(D158='Paramètre DIVERS'!$B$45,'Paramètre DIVERS'!$A$45,IF(D158='Paramètre DIVERS'!$B$46,'Paramètre DIVERS'!$A$46,IF(D158='Paramètre DIVERS'!$B$47,'Paramètre DIVERS'!$A$47,IF(D158='Paramètre DIVERS'!$B$23,'Paramètre DIVERS'!$A$23,""))))</f>
        <v>ZMA</v>
      </c>
      <c r="H158" s="98">
        <f t="shared" si="63"/>
        <v>106</v>
      </c>
      <c r="I158" s="30" t="str">
        <f t="shared" si="72"/>
        <v>C</v>
      </c>
      <c r="J158" s="30" t="str">
        <f t="shared" si="72"/>
        <v>C</v>
      </c>
      <c r="K158" s="30" t="str">
        <f t="shared" si="72"/>
        <v/>
      </c>
      <c r="L158" s="30" t="str">
        <f t="shared" si="72"/>
        <v/>
      </c>
      <c r="M158" s="30" t="str">
        <f t="shared" si="72"/>
        <v/>
      </c>
      <c r="N158" s="30" t="str">
        <f t="shared" si="72"/>
        <v/>
      </c>
      <c r="O158" s="30" t="str">
        <f t="shared" si="72"/>
        <v/>
      </c>
      <c r="P158" s="30" t="str">
        <f t="shared" si="72"/>
        <v>C</v>
      </c>
      <c r="Q158" s="30" t="str">
        <f t="shared" si="72"/>
        <v>C</v>
      </c>
      <c r="R158" s="30" t="str">
        <f t="shared" si="72"/>
        <v/>
      </c>
      <c r="S158" s="30" t="str">
        <f t="shared" si="73"/>
        <v/>
      </c>
      <c r="T158" s="30" t="str">
        <f t="shared" si="73"/>
        <v/>
      </c>
      <c r="U158" s="30" t="str">
        <f t="shared" si="73"/>
        <v/>
      </c>
      <c r="V158" s="30" t="str">
        <f t="shared" si="73"/>
        <v/>
      </c>
      <c r="W158" s="30" t="str">
        <f t="shared" si="73"/>
        <v>C</v>
      </c>
      <c r="X158" s="30" t="str">
        <f t="shared" si="73"/>
        <v>C</v>
      </c>
      <c r="Y158" s="30" t="str">
        <f t="shared" si="73"/>
        <v/>
      </c>
      <c r="Z158" s="30" t="str">
        <f t="shared" si="73"/>
        <v/>
      </c>
      <c r="AA158" s="30" t="str">
        <f t="shared" si="73"/>
        <v/>
      </c>
      <c r="AB158" s="30" t="str">
        <f t="shared" si="73"/>
        <v/>
      </c>
      <c r="AC158" s="30" t="str">
        <f t="shared" si="74"/>
        <v/>
      </c>
      <c r="AD158" s="30" t="str">
        <f t="shared" si="74"/>
        <v>C</v>
      </c>
      <c r="AE158" s="30" t="str">
        <f t="shared" si="74"/>
        <v>C</v>
      </c>
      <c r="AF158" s="30" t="str">
        <f t="shared" si="74"/>
        <v/>
      </c>
      <c r="AG158" s="30" t="str">
        <f t="shared" si="74"/>
        <v/>
      </c>
      <c r="AH158" s="30" t="str">
        <f t="shared" si="74"/>
        <v/>
      </c>
      <c r="AI158" s="30" t="str">
        <f t="shared" si="74"/>
        <v/>
      </c>
      <c r="AJ158" s="30" t="str">
        <f t="shared" si="74"/>
        <v/>
      </c>
      <c r="AK158" s="30" t="str">
        <f t="shared" si="74"/>
        <v>C</v>
      </c>
      <c r="AL158" s="30" t="str">
        <f t="shared" si="74"/>
        <v>C</v>
      </c>
      <c r="AM158" s="30" t="str">
        <f t="shared" si="75"/>
        <v/>
      </c>
      <c r="AN158" s="30" t="str">
        <f t="shared" si="75"/>
        <v/>
      </c>
      <c r="AO158" s="30" t="str">
        <f t="shared" si="75"/>
        <v/>
      </c>
      <c r="AP158" s="30" t="str">
        <f t="shared" si="75"/>
        <v/>
      </c>
      <c r="AQ158" s="30" t="str">
        <f t="shared" si="75"/>
        <v/>
      </c>
      <c r="AR158" s="30" t="str">
        <f t="shared" si="75"/>
        <v>C</v>
      </c>
      <c r="AS158" s="30" t="str">
        <f t="shared" si="75"/>
        <v>C</v>
      </c>
      <c r="AT158" s="30" t="str">
        <f t="shared" si="75"/>
        <v/>
      </c>
      <c r="AU158" s="30" t="str">
        <f t="shared" si="75"/>
        <v/>
      </c>
      <c r="AV158" s="30" t="str">
        <f t="shared" si="75"/>
        <v/>
      </c>
      <c r="AW158" s="30" t="str">
        <f t="shared" si="75"/>
        <v/>
      </c>
    </row>
    <row r="159" spans="1:54">
      <c r="A159" s="25" t="str">
        <f t="shared" si="62"/>
        <v>ZMA</v>
      </c>
      <c r="B159" s="31"/>
      <c r="C159" s="81" t="s">
        <v>31</v>
      </c>
      <c r="D159" s="32" t="s">
        <v>48</v>
      </c>
      <c r="E159" s="33">
        <v>43137</v>
      </c>
      <c r="F159" s="34">
        <v>43141</v>
      </c>
      <c r="G159" s="110" t="str">
        <f>IF(D159='Paramètre DIVERS'!$B$16,'Paramètre DIVERS'!$A$16,IF(D159='Paramètre DIVERS'!$B$17,'Paramètre DIVERS'!$A$17,IF(D159='Paramètre DIVERS'!$B$18,'Paramètre DIVERS'!$A$18,IF(D159='Paramètre DIVERS'!$B$19,'Paramètre DIVERS'!$A$19,IF(D159='Paramètre DIVERS'!$B$21,'Paramètre DIVERS'!$A$21,IF(D159='Paramètre DIVERS'!$B$22,'Paramètre DIVERS'!$A$22,""))))))&amp;IF(D159='Paramètre DIVERS'!$B$24,'Paramètre DIVERS'!$A$24,IF(D159='Paramètre DIVERS'!$B$25,'Paramètre DIVERS'!$A$25,IF(D159='Paramètre DIVERS'!$B$26,'Paramètre DIVERS'!$A$26,IF(D159='Paramètre DIVERS'!$B$27,'Paramètre DIVERS'!$A$27,IF(D159='Paramètre DIVERS'!$B$28,'Paramètre DIVERS'!$A$28,IF(D159='Paramètre DIVERS'!$B$29,'Paramètre DIVERS'!$A$29,IF(D159='Paramètre DIVERS'!$B$30,'Paramètre DIVERS'!$A$30,"")))))))&amp;IF(D159='Paramètre DIVERS'!$B$32,'Paramètre DIVERS'!$A$32,IF(D159='Paramètre DIVERS'!$B$36,'Paramètre DIVERS'!$A$36,IF(D159='Paramètre DIVERS'!$B$37,'Paramètre DIVERS'!$A$37,IF(D159='Paramètre DIVERS'!$B$38,'Paramètre DIVERS'!$A$38,IF(D159='Paramètre DIVERS'!$B$39,'Paramètre DIVERS'!$A$39,IF(D159='Paramètre DIVERS'!$B$43,'Paramètre DIVERS'!$A$43,IF(D159='Paramètre DIVERS'!$B$44,'Paramètre DIVERS'!$A$44,"")))))))&amp;IF(D159='Paramètre DIVERS'!$B$45,'Paramètre DIVERS'!$A$45,IF(D159='Paramètre DIVERS'!$B$46,'Paramètre DIVERS'!$A$46,IF(D159='Paramètre DIVERS'!$B$47,'Paramètre DIVERS'!$A$47,IF(D159='Paramètre DIVERS'!$B$23,'Paramètre DIVERS'!$A$23,""))))</f>
        <v>ZMA</v>
      </c>
      <c r="H159" s="98">
        <f t="shared" si="63"/>
        <v>4</v>
      </c>
      <c r="I159" s="30" t="str">
        <f t="shared" si="72"/>
        <v>C</v>
      </c>
      <c r="J159" s="30" t="str">
        <f t="shared" si="72"/>
        <v>C</v>
      </c>
      <c r="K159" s="30" t="str">
        <f t="shared" si="72"/>
        <v/>
      </c>
      <c r="L159" s="30" t="str">
        <f t="shared" si="72"/>
        <v/>
      </c>
      <c r="M159" s="30" t="str">
        <f t="shared" si="72"/>
        <v/>
      </c>
      <c r="N159" s="30" t="str">
        <f t="shared" si="72"/>
        <v/>
      </c>
      <c r="O159" s="30" t="str">
        <f t="shared" si="72"/>
        <v/>
      </c>
      <c r="P159" s="30" t="str">
        <f t="shared" si="72"/>
        <v>C</v>
      </c>
      <c r="Q159" s="30" t="str">
        <f t="shared" si="72"/>
        <v>C</v>
      </c>
      <c r="R159" s="30" t="str">
        <f t="shared" si="72"/>
        <v/>
      </c>
      <c r="S159" s="30" t="str">
        <f t="shared" si="73"/>
        <v>ZMA</v>
      </c>
      <c r="T159" s="30" t="str">
        <f t="shared" si="73"/>
        <v>ZMA</v>
      </c>
      <c r="U159" s="30" t="str">
        <f t="shared" si="73"/>
        <v>ZMA</v>
      </c>
      <c r="V159" s="30" t="str">
        <f t="shared" si="73"/>
        <v>ZMA</v>
      </c>
      <c r="W159" s="30" t="str">
        <f t="shared" si="73"/>
        <v>C</v>
      </c>
      <c r="X159" s="30" t="str">
        <f t="shared" si="73"/>
        <v>C</v>
      </c>
      <c r="Y159" s="30" t="str">
        <f t="shared" si="73"/>
        <v/>
      </c>
      <c r="Z159" s="30" t="str">
        <f t="shared" si="73"/>
        <v/>
      </c>
      <c r="AA159" s="30" t="str">
        <f t="shared" si="73"/>
        <v/>
      </c>
      <c r="AB159" s="30" t="str">
        <f t="shared" si="73"/>
        <v/>
      </c>
      <c r="AC159" s="30" t="str">
        <f t="shared" si="74"/>
        <v/>
      </c>
      <c r="AD159" s="30" t="str">
        <f t="shared" si="74"/>
        <v>C</v>
      </c>
      <c r="AE159" s="30" t="str">
        <f t="shared" si="74"/>
        <v>C</v>
      </c>
      <c r="AF159" s="30" t="str">
        <f t="shared" si="74"/>
        <v/>
      </c>
      <c r="AG159" s="30" t="str">
        <f t="shared" si="74"/>
        <v/>
      </c>
      <c r="AH159" s="30" t="str">
        <f t="shared" si="74"/>
        <v/>
      </c>
      <c r="AI159" s="30" t="str">
        <f t="shared" si="74"/>
        <v/>
      </c>
      <c r="AJ159" s="30" t="str">
        <f t="shared" si="74"/>
        <v/>
      </c>
      <c r="AK159" s="30" t="str">
        <f t="shared" si="74"/>
        <v>C</v>
      </c>
      <c r="AL159" s="30" t="str">
        <f t="shared" si="74"/>
        <v>C</v>
      </c>
      <c r="AM159" s="30" t="str">
        <f t="shared" si="75"/>
        <v/>
      </c>
      <c r="AN159" s="30" t="str">
        <f t="shared" si="75"/>
        <v/>
      </c>
      <c r="AO159" s="30" t="str">
        <f t="shared" si="75"/>
        <v/>
      </c>
      <c r="AP159" s="30" t="str">
        <f t="shared" si="75"/>
        <v/>
      </c>
      <c r="AQ159" s="30" t="str">
        <f t="shared" si="75"/>
        <v/>
      </c>
      <c r="AR159" s="30" t="str">
        <f t="shared" si="75"/>
        <v>C</v>
      </c>
      <c r="AS159" s="30" t="str">
        <f t="shared" si="75"/>
        <v>C</v>
      </c>
      <c r="AT159" s="30" t="str">
        <f t="shared" si="75"/>
        <v/>
      </c>
      <c r="AU159" s="30" t="str">
        <f t="shared" si="75"/>
        <v/>
      </c>
      <c r="AV159" s="30" t="str">
        <f t="shared" si="75"/>
        <v/>
      </c>
      <c r="AW159" s="30" t="str">
        <f t="shared" si="75"/>
        <v/>
      </c>
    </row>
    <row r="160" spans="1:54">
      <c r="A160" s="25" t="str">
        <f t="shared" si="62"/>
        <v>ZMA</v>
      </c>
      <c r="B160" s="31"/>
      <c r="C160" s="81" t="s">
        <v>31</v>
      </c>
      <c r="D160" s="32" t="s">
        <v>48</v>
      </c>
      <c r="E160" s="33">
        <v>42887</v>
      </c>
      <c r="F160" s="34">
        <v>42942</v>
      </c>
      <c r="G160" s="110" t="str">
        <f>IF(D160='Paramètre DIVERS'!$B$16,'Paramètre DIVERS'!$A$16,IF(D160='Paramètre DIVERS'!$B$17,'Paramètre DIVERS'!$A$17,IF(D160='Paramètre DIVERS'!$B$18,'Paramètre DIVERS'!$A$18,IF(D160='Paramètre DIVERS'!$B$19,'Paramètre DIVERS'!$A$19,IF(D160='Paramètre DIVERS'!$B$21,'Paramètre DIVERS'!$A$21,IF(D160='Paramètre DIVERS'!$B$22,'Paramètre DIVERS'!$A$22,""))))))&amp;IF(D160='Paramètre DIVERS'!$B$24,'Paramètre DIVERS'!$A$24,IF(D160='Paramètre DIVERS'!$B$25,'Paramètre DIVERS'!$A$25,IF(D160='Paramètre DIVERS'!$B$26,'Paramètre DIVERS'!$A$26,IF(D160='Paramètre DIVERS'!$B$27,'Paramètre DIVERS'!$A$27,IF(D160='Paramètre DIVERS'!$B$28,'Paramètre DIVERS'!$A$28,IF(D160='Paramètre DIVERS'!$B$29,'Paramètre DIVERS'!$A$29,IF(D160='Paramètre DIVERS'!$B$30,'Paramètre DIVERS'!$A$30,"")))))))&amp;IF(D160='Paramètre DIVERS'!$B$32,'Paramètre DIVERS'!$A$32,IF(D160='Paramètre DIVERS'!$B$36,'Paramètre DIVERS'!$A$36,IF(D160='Paramètre DIVERS'!$B$37,'Paramètre DIVERS'!$A$37,IF(D160='Paramètre DIVERS'!$B$38,'Paramètre DIVERS'!$A$38,IF(D160='Paramètre DIVERS'!$B$39,'Paramètre DIVERS'!$A$39,IF(D160='Paramètre DIVERS'!$B$43,'Paramètre DIVERS'!$A$43,IF(D160='Paramètre DIVERS'!$B$44,'Paramètre DIVERS'!$A$44,"")))))))&amp;IF(D160='Paramètre DIVERS'!$B$45,'Paramètre DIVERS'!$A$45,IF(D160='Paramètre DIVERS'!$B$46,'Paramètre DIVERS'!$A$46,IF(D160='Paramètre DIVERS'!$B$47,'Paramètre DIVERS'!$A$47,IF(D160='Paramètre DIVERS'!$B$23,'Paramètre DIVERS'!$A$23,""))))</f>
        <v>ZMA</v>
      </c>
      <c r="H160" s="98">
        <f t="shared" si="63"/>
        <v>38</v>
      </c>
      <c r="I160" s="30" t="str">
        <f t="shared" si="72"/>
        <v>C</v>
      </c>
      <c r="J160" s="30" t="str">
        <f t="shared" si="72"/>
        <v>C</v>
      </c>
      <c r="K160" s="30" t="str">
        <f t="shared" si="72"/>
        <v/>
      </c>
      <c r="L160" s="30" t="str">
        <f t="shared" si="72"/>
        <v/>
      </c>
      <c r="M160" s="30" t="str">
        <f t="shared" si="72"/>
        <v/>
      </c>
      <c r="N160" s="30" t="str">
        <f t="shared" si="72"/>
        <v/>
      </c>
      <c r="O160" s="30" t="str">
        <f t="shared" si="72"/>
        <v/>
      </c>
      <c r="P160" s="30" t="str">
        <f t="shared" si="72"/>
        <v>C</v>
      </c>
      <c r="Q160" s="30" t="str">
        <f t="shared" si="72"/>
        <v>C</v>
      </c>
      <c r="R160" s="30" t="str">
        <f t="shared" si="72"/>
        <v/>
      </c>
      <c r="S160" s="30" t="str">
        <f t="shared" si="73"/>
        <v/>
      </c>
      <c r="T160" s="30" t="str">
        <f t="shared" si="73"/>
        <v/>
      </c>
      <c r="U160" s="30" t="str">
        <f t="shared" si="73"/>
        <v/>
      </c>
      <c r="V160" s="30" t="str">
        <f t="shared" si="73"/>
        <v/>
      </c>
      <c r="W160" s="30" t="str">
        <f t="shared" si="73"/>
        <v>C</v>
      </c>
      <c r="X160" s="30" t="str">
        <f t="shared" si="73"/>
        <v>C</v>
      </c>
      <c r="Y160" s="30" t="str">
        <f t="shared" si="73"/>
        <v/>
      </c>
      <c r="Z160" s="30" t="str">
        <f t="shared" si="73"/>
        <v/>
      </c>
      <c r="AA160" s="30" t="str">
        <f t="shared" si="73"/>
        <v/>
      </c>
      <c r="AB160" s="30" t="str">
        <f t="shared" si="73"/>
        <v/>
      </c>
      <c r="AC160" s="30" t="str">
        <f t="shared" si="74"/>
        <v/>
      </c>
      <c r="AD160" s="30" t="str">
        <f t="shared" si="74"/>
        <v>C</v>
      </c>
      <c r="AE160" s="30" t="str">
        <f t="shared" si="74"/>
        <v>C</v>
      </c>
      <c r="AF160" s="30" t="str">
        <f t="shared" si="74"/>
        <v/>
      </c>
      <c r="AG160" s="30" t="str">
        <f t="shared" si="74"/>
        <v/>
      </c>
      <c r="AH160" s="30" t="str">
        <f t="shared" si="74"/>
        <v/>
      </c>
      <c r="AI160" s="30" t="str">
        <f t="shared" si="74"/>
        <v/>
      </c>
      <c r="AJ160" s="30" t="str">
        <f t="shared" si="74"/>
        <v/>
      </c>
      <c r="AK160" s="30" t="str">
        <f t="shared" si="74"/>
        <v>C</v>
      </c>
      <c r="AL160" s="30" t="str">
        <f t="shared" si="74"/>
        <v>C</v>
      </c>
      <c r="AM160" s="30" t="str">
        <f t="shared" si="75"/>
        <v/>
      </c>
      <c r="AN160" s="30" t="str">
        <f t="shared" si="75"/>
        <v/>
      </c>
      <c r="AO160" s="30" t="str">
        <f t="shared" si="75"/>
        <v/>
      </c>
      <c r="AP160" s="30" t="str">
        <f t="shared" si="75"/>
        <v/>
      </c>
      <c r="AQ160" s="30" t="str">
        <f t="shared" si="75"/>
        <v/>
      </c>
      <c r="AR160" s="30" t="str">
        <f t="shared" si="75"/>
        <v>C</v>
      </c>
      <c r="AS160" s="30" t="str">
        <f t="shared" si="75"/>
        <v>C</v>
      </c>
      <c r="AT160" s="30" t="str">
        <f t="shared" si="75"/>
        <v/>
      </c>
      <c r="AU160" s="30" t="str">
        <f t="shared" si="75"/>
        <v/>
      </c>
      <c r="AV160" s="30" t="str">
        <f t="shared" si="75"/>
        <v/>
      </c>
      <c r="AW160" s="30" t="str">
        <f t="shared" si="75"/>
        <v/>
      </c>
    </row>
    <row r="161" spans="1:49">
      <c r="A161" s="25" t="str">
        <f t="shared" si="62"/>
        <v>ZMA</v>
      </c>
      <c r="B161" s="31"/>
      <c r="C161" s="81" t="s">
        <v>31</v>
      </c>
      <c r="D161" s="32" t="s">
        <v>48</v>
      </c>
      <c r="E161" s="33">
        <v>43112</v>
      </c>
      <c r="F161" s="34">
        <v>43119</v>
      </c>
      <c r="G161" s="110" t="str">
        <f>IF(D161='Paramètre DIVERS'!$B$16,'Paramètre DIVERS'!$A$16,IF(D161='Paramètre DIVERS'!$B$17,'Paramètre DIVERS'!$A$17,IF(D161='Paramètre DIVERS'!$B$18,'Paramètre DIVERS'!$A$18,IF(D161='Paramètre DIVERS'!$B$19,'Paramètre DIVERS'!$A$19,IF(D161='Paramètre DIVERS'!$B$21,'Paramètre DIVERS'!$A$21,IF(D161='Paramètre DIVERS'!$B$22,'Paramètre DIVERS'!$A$22,""))))))&amp;IF(D161='Paramètre DIVERS'!$B$24,'Paramètre DIVERS'!$A$24,IF(D161='Paramètre DIVERS'!$B$25,'Paramètre DIVERS'!$A$25,IF(D161='Paramètre DIVERS'!$B$26,'Paramètre DIVERS'!$A$26,IF(D161='Paramètre DIVERS'!$B$27,'Paramètre DIVERS'!$A$27,IF(D161='Paramètre DIVERS'!$B$28,'Paramètre DIVERS'!$A$28,IF(D161='Paramètre DIVERS'!$B$29,'Paramètre DIVERS'!$A$29,IF(D161='Paramètre DIVERS'!$B$30,'Paramètre DIVERS'!$A$30,"")))))))&amp;IF(D161='Paramètre DIVERS'!$B$32,'Paramètre DIVERS'!$A$32,IF(D161='Paramètre DIVERS'!$B$36,'Paramètre DIVERS'!$A$36,IF(D161='Paramètre DIVERS'!$B$37,'Paramètre DIVERS'!$A$37,IF(D161='Paramètre DIVERS'!$B$38,'Paramètre DIVERS'!$A$38,IF(D161='Paramètre DIVERS'!$B$39,'Paramètre DIVERS'!$A$39,IF(D161='Paramètre DIVERS'!$B$43,'Paramètre DIVERS'!$A$43,IF(D161='Paramètre DIVERS'!$B$44,'Paramètre DIVERS'!$A$44,"")))))))&amp;IF(D161='Paramètre DIVERS'!$B$45,'Paramètre DIVERS'!$A$45,IF(D161='Paramètre DIVERS'!$B$46,'Paramètre DIVERS'!$A$46,IF(D161='Paramètre DIVERS'!$B$47,'Paramètre DIVERS'!$A$47,IF(D161='Paramètre DIVERS'!$B$23,'Paramètre DIVERS'!$A$23,""))))</f>
        <v>ZMA</v>
      </c>
      <c r="H161" s="98">
        <f t="shared" si="63"/>
        <v>6</v>
      </c>
      <c r="I161" s="30" t="str">
        <f t="shared" si="72"/>
        <v>C</v>
      </c>
      <c r="J161" s="30" t="str">
        <f t="shared" si="72"/>
        <v>C</v>
      </c>
      <c r="K161" s="30" t="str">
        <f t="shared" si="72"/>
        <v/>
      </c>
      <c r="L161" s="30" t="str">
        <f t="shared" si="72"/>
        <v/>
      </c>
      <c r="M161" s="30" t="str">
        <f t="shared" si="72"/>
        <v/>
      </c>
      <c r="N161" s="30" t="str">
        <f t="shared" si="72"/>
        <v/>
      </c>
      <c r="O161" s="30" t="str">
        <f t="shared" si="72"/>
        <v/>
      </c>
      <c r="P161" s="30" t="str">
        <f t="shared" si="72"/>
        <v>C</v>
      </c>
      <c r="Q161" s="30" t="str">
        <f t="shared" si="72"/>
        <v>C</v>
      </c>
      <c r="R161" s="30" t="str">
        <f t="shared" si="72"/>
        <v/>
      </c>
      <c r="S161" s="30" t="str">
        <f t="shared" si="73"/>
        <v/>
      </c>
      <c r="T161" s="30" t="str">
        <f t="shared" si="73"/>
        <v/>
      </c>
      <c r="U161" s="30" t="str">
        <f t="shared" si="73"/>
        <v/>
      </c>
      <c r="V161" s="30" t="str">
        <f t="shared" si="73"/>
        <v/>
      </c>
      <c r="W161" s="30" t="str">
        <f t="shared" si="73"/>
        <v>C</v>
      </c>
      <c r="X161" s="30" t="str">
        <f t="shared" si="73"/>
        <v>C</v>
      </c>
      <c r="Y161" s="30" t="str">
        <f t="shared" si="73"/>
        <v/>
      </c>
      <c r="Z161" s="30" t="str">
        <f t="shared" si="73"/>
        <v/>
      </c>
      <c r="AA161" s="30" t="str">
        <f t="shared" si="73"/>
        <v/>
      </c>
      <c r="AB161" s="30" t="str">
        <f t="shared" si="73"/>
        <v/>
      </c>
      <c r="AC161" s="30" t="str">
        <f t="shared" si="74"/>
        <v/>
      </c>
      <c r="AD161" s="30" t="str">
        <f t="shared" si="74"/>
        <v>C</v>
      </c>
      <c r="AE161" s="30" t="str">
        <f t="shared" si="74"/>
        <v>C</v>
      </c>
      <c r="AF161" s="30" t="str">
        <f t="shared" si="74"/>
        <v/>
      </c>
      <c r="AG161" s="30" t="str">
        <f t="shared" si="74"/>
        <v/>
      </c>
      <c r="AH161" s="30" t="str">
        <f t="shared" si="74"/>
        <v/>
      </c>
      <c r="AI161" s="30" t="str">
        <f t="shared" si="74"/>
        <v/>
      </c>
      <c r="AJ161" s="30" t="str">
        <f t="shared" si="74"/>
        <v/>
      </c>
      <c r="AK161" s="30" t="str">
        <f t="shared" si="74"/>
        <v>C</v>
      </c>
      <c r="AL161" s="30" t="str">
        <f t="shared" si="74"/>
        <v>C</v>
      </c>
      <c r="AM161" s="30" t="str">
        <f t="shared" si="75"/>
        <v/>
      </c>
      <c r="AN161" s="30" t="str">
        <f t="shared" si="75"/>
        <v/>
      </c>
      <c r="AO161" s="30" t="str">
        <f t="shared" si="75"/>
        <v/>
      </c>
      <c r="AP161" s="30" t="str">
        <f t="shared" si="75"/>
        <v/>
      </c>
      <c r="AQ161" s="30" t="str">
        <f t="shared" si="75"/>
        <v/>
      </c>
      <c r="AR161" s="30" t="str">
        <f t="shared" si="75"/>
        <v>C</v>
      </c>
      <c r="AS161" s="30" t="str">
        <f t="shared" si="75"/>
        <v>C</v>
      </c>
      <c r="AT161" s="30" t="str">
        <f t="shared" si="75"/>
        <v/>
      </c>
      <c r="AU161" s="30" t="str">
        <f t="shared" si="75"/>
        <v/>
      </c>
      <c r="AV161" s="30" t="str">
        <f t="shared" si="75"/>
        <v/>
      </c>
      <c r="AW161" s="30" t="str">
        <f t="shared" si="75"/>
        <v/>
      </c>
    </row>
    <row r="162" spans="1:49">
      <c r="A162" s="25" t="str">
        <f t="shared" si="62"/>
        <v>ZMA</v>
      </c>
      <c r="B162" s="31"/>
      <c r="C162" s="81" t="s">
        <v>31</v>
      </c>
      <c r="D162" s="32" t="s">
        <v>48</v>
      </c>
      <c r="E162" s="33">
        <v>43066</v>
      </c>
      <c r="F162" s="34">
        <v>43079</v>
      </c>
      <c r="G162" s="110" t="str">
        <f>IF(D162='Paramètre DIVERS'!$B$16,'Paramètre DIVERS'!$A$16,IF(D162='Paramètre DIVERS'!$B$17,'Paramètre DIVERS'!$A$17,IF(D162='Paramètre DIVERS'!$B$18,'Paramètre DIVERS'!$A$18,IF(D162='Paramètre DIVERS'!$B$19,'Paramètre DIVERS'!$A$19,IF(D162='Paramètre DIVERS'!$B$21,'Paramètre DIVERS'!$A$21,IF(D162='Paramètre DIVERS'!$B$22,'Paramètre DIVERS'!$A$22,""))))))&amp;IF(D162='Paramètre DIVERS'!$B$24,'Paramètre DIVERS'!$A$24,IF(D162='Paramètre DIVERS'!$B$25,'Paramètre DIVERS'!$A$25,IF(D162='Paramètre DIVERS'!$B$26,'Paramètre DIVERS'!$A$26,IF(D162='Paramètre DIVERS'!$B$27,'Paramètre DIVERS'!$A$27,IF(D162='Paramètre DIVERS'!$B$28,'Paramètre DIVERS'!$A$28,IF(D162='Paramètre DIVERS'!$B$29,'Paramètre DIVERS'!$A$29,IF(D162='Paramètre DIVERS'!$B$30,'Paramètre DIVERS'!$A$30,"")))))))&amp;IF(D162='Paramètre DIVERS'!$B$32,'Paramètre DIVERS'!$A$32,IF(D162='Paramètre DIVERS'!$B$36,'Paramètre DIVERS'!$A$36,IF(D162='Paramètre DIVERS'!$B$37,'Paramètre DIVERS'!$A$37,IF(D162='Paramètre DIVERS'!$B$38,'Paramètre DIVERS'!$A$38,IF(D162='Paramètre DIVERS'!$B$39,'Paramètre DIVERS'!$A$39,IF(D162='Paramètre DIVERS'!$B$43,'Paramètre DIVERS'!$A$43,IF(D162='Paramètre DIVERS'!$B$44,'Paramètre DIVERS'!$A$44,"")))))))&amp;IF(D162='Paramètre DIVERS'!$B$45,'Paramètre DIVERS'!$A$45,IF(D162='Paramètre DIVERS'!$B$46,'Paramètre DIVERS'!$A$46,IF(D162='Paramètre DIVERS'!$B$47,'Paramètre DIVERS'!$A$47,IF(D162='Paramètre DIVERS'!$B$23,'Paramètre DIVERS'!$A$23,""))))</f>
        <v>ZMA</v>
      </c>
      <c r="H162" s="98">
        <f t="shared" si="63"/>
        <v>10</v>
      </c>
      <c r="I162" s="30" t="str">
        <f t="shared" si="72"/>
        <v>C</v>
      </c>
      <c r="J162" s="30" t="str">
        <f t="shared" si="72"/>
        <v>C</v>
      </c>
      <c r="K162" s="30" t="str">
        <f t="shared" si="72"/>
        <v/>
      </c>
      <c r="L162" s="30" t="str">
        <f t="shared" si="72"/>
        <v/>
      </c>
      <c r="M162" s="30" t="str">
        <f t="shared" si="72"/>
        <v/>
      </c>
      <c r="N162" s="30" t="str">
        <f t="shared" si="72"/>
        <v/>
      </c>
      <c r="O162" s="30" t="str">
        <f t="shared" si="72"/>
        <v/>
      </c>
      <c r="P162" s="30" t="str">
        <f t="shared" si="72"/>
        <v>C</v>
      </c>
      <c r="Q162" s="30" t="str">
        <f t="shared" si="72"/>
        <v>C</v>
      </c>
      <c r="R162" s="30" t="str">
        <f t="shared" si="72"/>
        <v/>
      </c>
      <c r="S162" s="30" t="str">
        <f t="shared" si="73"/>
        <v/>
      </c>
      <c r="T162" s="30" t="str">
        <f t="shared" si="73"/>
        <v/>
      </c>
      <c r="U162" s="30" t="str">
        <f t="shared" si="73"/>
        <v/>
      </c>
      <c r="V162" s="30" t="str">
        <f t="shared" si="73"/>
        <v/>
      </c>
      <c r="W162" s="30" t="str">
        <f t="shared" si="73"/>
        <v>C</v>
      </c>
      <c r="X162" s="30" t="str">
        <f t="shared" si="73"/>
        <v>C</v>
      </c>
      <c r="Y162" s="30" t="str">
        <f t="shared" si="73"/>
        <v/>
      </c>
      <c r="Z162" s="30" t="str">
        <f t="shared" si="73"/>
        <v/>
      </c>
      <c r="AA162" s="30" t="str">
        <f t="shared" si="73"/>
        <v/>
      </c>
      <c r="AB162" s="30" t="str">
        <f t="shared" si="73"/>
        <v/>
      </c>
      <c r="AC162" s="30" t="str">
        <f t="shared" si="74"/>
        <v/>
      </c>
      <c r="AD162" s="30" t="str">
        <f t="shared" si="74"/>
        <v>C</v>
      </c>
      <c r="AE162" s="30" t="str">
        <f t="shared" si="74"/>
        <v>C</v>
      </c>
      <c r="AF162" s="30" t="str">
        <f t="shared" si="74"/>
        <v/>
      </c>
      <c r="AG162" s="30" t="str">
        <f t="shared" si="74"/>
        <v/>
      </c>
      <c r="AH162" s="30" t="str">
        <f t="shared" si="74"/>
        <v/>
      </c>
      <c r="AI162" s="30" t="str">
        <f t="shared" si="74"/>
        <v/>
      </c>
      <c r="AJ162" s="30" t="str">
        <f t="shared" si="74"/>
        <v/>
      </c>
      <c r="AK162" s="30" t="str">
        <f t="shared" si="74"/>
        <v>C</v>
      </c>
      <c r="AL162" s="30" t="str">
        <f t="shared" si="74"/>
        <v>C</v>
      </c>
      <c r="AM162" s="30" t="str">
        <f t="shared" si="75"/>
        <v/>
      </c>
      <c r="AN162" s="30" t="str">
        <f t="shared" si="75"/>
        <v/>
      </c>
      <c r="AO162" s="30" t="str">
        <f t="shared" si="75"/>
        <v/>
      </c>
      <c r="AP162" s="30" t="str">
        <f t="shared" si="75"/>
        <v/>
      </c>
      <c r="AQ162" s="30" t="str">
        <f t="shared" si="75"/>
        <v/>
      </c>
      <c r="AR162" s="30" t="str">
        <f t="shared" si="75"/>
        <v>C</v>
      </c>
      <c r="AS162" s="30" t="str">
        <f t="shared" si="75"/>
        <v>C</v>
      </c>
      <c r="AT162" s="30" t="str">
        <f t="shared" si="75"/>
        <v/>
      </c>
      <c r="AU162" s="30" t="str">
        <f t="shared" si="75"/>
        <v/>
      </c>
      <c r="AV162" s="30" t="str">
        <f t="shared" si="75"/>
        <v/>
      </c>
      <c r="AW162" s="30" t="str">
        <f t="shared" si="75"/>
        <v/>
      </c>
    </row>
    <row r="163" spans="1:49">
      <c r="A163" s="25" t="str">
        <f t="shared" si="62"/>
        <v>ZMA</v>
      </c>
      <c r="B163" s="31"/>
      <c r="C163" s="81" t="s">
        <v>31</v>
      </c>
      <c r="D163" s="32" t="s">
        <v>48</v>
      </c>
      <c r="E163" s="33">
        <v>42926</v>
      </c>
      <c r="F163" s="34">
        <v>42937</v>
      </c>
      <c r="G163" s="110" t="str">
        <f>IF(D163='Paramètre DIVERS'!$B$16,'Paramètre DIVERS'!$A$16,IF(D163='Paramètre DIVERS'!$B$17,'Paramètre DIVERS'!$A$17,IF(D163='Paramètre DIVERS'!$B$18,'Paramètre DIVERS'!$A$18,IF(D163='Paramètre DIVERS'!$B$19,'Paramètre DIVERS'!$A$19,IF(D163='Paramètre DIVERS'!$B$21,'Paramètre DIVERS'!$A$21,IF(D163='Paramètre DIVERS'!$B$22,'Paramètre DIVERS'!$A$22,""))))))&amp;IF(D163='Paramètre DIVERS'!$B$24,'Paramètre DIVERS'!$A$24,IF(D163='Paramètre DIVERS'!$B$25,'Paramètre DIVERS'!$A$25,IF(D163='Paramètre DIVERS'!$B$26,'Paramètre DIVERS'!$A$26,IF(D163='Paramètre DIVERS'!$B$27,'Paramètre DIVERS'!$A$27,IF(D163='Paramètre DIVERS'!$B$28,'Paramètre DIVERS'!$A$28,IF(D163='Paramètre DIVERS'!$B$29,'Paramètre DIVERS'!$A$29,IF(D163='Paramètre DIVERS'!$B$30,'Paramètre DIVERS'!$A$30,"")))))))&amp;IF(D163='Paramètre DIVERS'!$B$32,'Paramètre DIVERS'!$A$32,IF(D163='Paramètre DIVERS'!$B$36,'Paramètre DIVERS'!$A$36,IF(D163='Paramètre DIVERS'!$B$37,'Paramètre DIVERS'!$A$37,IF(D163='Paramètre DIVERS'!$B$38,'Paramètre DIVERS'!$A$38,IF(D163='Paramètre DIVERS'!$B$39,'Paramètre DIVERS'!$A$39,IF(D163='Paramètre DIVERS'!$B$43,'Paramètre DIVERS'!$A$43,IF(D163='Paramètre DIVERS'!$B$44,'Paramètre DIVERS'!$A$44,"")))))))&amp;IF(D163='Paramètre DIVERS'!$B$45,'Paramètre DIVERS'!$A$45,IF(D163='Paramètre DIVERS'!$B$46,'Paramètre DIVERS'!$A$46,IF(D163='Paramètre DIVERS'!$B$47,'Paramètre DIVERS'!$A$47,IF(D163='Paramètre DIVERS'!$B$23,'Paramètre DIVERS'!$A$23,""))))</f>
        <v>ZMA</v>
      </c>
      <c r="H163" s="98">
        <f t="shared" si="63"/>
        <v>9</v>
      </c>
      <c r="I163" s="30" t="str">
        <f t="shared" si="72"/>
        <v>C</v>
      </c>
      <c r="J163" s="30" t="str">
        <f t="shared" si="72"/>
        <v>C</v>
      </c>
      <c r="K163" s="30" t="str">
        <f t="shared" si="72"/>
        <v/>
      </c>
      <c r="L163" s="30" t="str">
        <f t="shared" si="72"/>
        <v/>
      </c>
      <c r="M163" s="30" t="str">
        <f t="shared" si="72"/>
        <v/>
      </c>
      <c r="N163" s="30" t="str">
        <f t="shared" si="72"/>
        <v/>
      </c>
      <c r="O163" s="30" t="str">
        <f t="shared" si="72"/>
        <v/>
      </c>
      <c r="P163" s="30" t="str">
        <f t="shared" si="72"/>
        <v>C</v>
      </c>
      <c r="Q163" s="30" t="str">
        <f t="shared" si="72"/>
        <v>C</v>
      </c>
      <c r="R163" s="30" t="str">
        <f t="shared" si="72"/>
        <v/>
      </c>
      <c r="S163" s="30" t="str">
        <f t="shared" si="73"/>
        <v/>
      </c>
      <c r="T163" s="30" t="str">
        <f t="shared" si="73"/>
        <v/>
      </c>
      <c r="U163" s="30" t="str">
        <f t="shared" si="73"/>
        <v/>
      </c>
      <c r="V163" s="30" t="str">
        <f t="shared" si="73"/>
        <v/>
      </c>
      <c r="W163" s="30" t="str">
        <f t="shared" si="73"/>
        <v>C</v>
      </c>
      <c r="X163" s="30" t="str">
        <f t="shared" si="73"/>
        <v>C</v>
      </c>
      <c r="Y163" s="30" t="str">
        <f t="shared" si="73"/>
        <v/>
      </c>
      <c r="Z163" s="30" t="str">
        <f t="shared" si="73"/>
        <v/>
      </c>
      <c r="AA163" s="30" t="str">
        <f t="shared" si="73"/>
        <v/>
      </c>
      <c r="AB163" s="30" t="str">
        <f t="shared" si="73"/>
        <v/>
      </c>
      <c r="AC163" s="30" t="str">
        <f t="shared" si="74"/>
        <v/>
      </c>
      <c r="AD163" s="30" t="str">
        <f t="shared" si="74"/>
        <v>C</v>
      </c>
      <c r="AE163" s="30" t="str">
        <f t="shared" si="74"/>
        <v>C</v>
      </c>
      <c r="AF163" s="30" t="str">
        <f t="shared" si="74"/>
        <v/>
      </c>
      <c r="AG163" s="30" t="str">
        <f t="shared" si="74"/>
        <v/>
      </c>
      <c r="AH163" s="30" t="str">
        <f t="shared" si="74"/>
        <v/>
      </c>
      <c r="AI163" s="30" t="str">
        <f t="shared" si="74"/>
        <v/>
      </c>
      <c r="AJ163" s="30" t="str">
        <f t="shared" si="74"/>
        <v/>
      </c>
      <c r="AK163" s="30" t="str">
        <f t="shared" si="74"/>
        <v>C</v>
      </c>
      <c r="AL163" s="30" t="str">
        <f t="shared" si="74"/>
        <v>C</v>
      </c>
      <c r="AM163" s="30" t="str">
        <f t="shared" si="75"/>
        <v/>
      </c>
      <c r="AN163" s="30" t="str">
        <f t="shared" si="75"/>
        <v/>
      </c>
      <c r="AO163" s="30" t="str">
        <f t="shared" si="75"/>
        <v/>
      </c>
      <c r="AP163" s="30" t="str">
        <f t="shared" si="75"/>
        <v/>
      </c>
      <c r="AQ163" s="30" t="str">
        <f t="shared" si="75"/>
        <v/>
      </c>
      <c r="AR163" s="30" t="str">
        <f t="shared" si="75"/>
        <v>C</v>
      </c>
      <c r="AS163" s="30" t="str">
        <f t="shared" si="75"/>
        <v>C</v>
      </c>
      <c r="AT163" s="30" t="str">
        <f t="shared" si="75"/>
        <v/>
      </c>
      <c r="AU163" s="30" t="str">
        <f t="shared" si="75"/>
        <v/>
      </c>
      <c r="AV163" s="30" t="str">
        <f t="shared" si="75"/>
        <v/>
      </c>
      <c r="AW163" s="30" t="str">
        <f t="shared" si="75"/>
        <v/>
      </c>
    </row>
    <row r="164" spans="1:49">
      <c r="A164" s="25" t="str">
        <f t="shared" si="62"/>
        <v>ZMA</v>
      </c>
      <c r="B164" s="31"/>
      <c r="C164" s="81" t="s">
        <v>31</v>
      </c>
      <c r="D164" s="32" t="s">
        <v>48</v>
      </c>
      <c r="E164" s="33">
        <v>42939</v>
      </c>
      <c r="F164" s="34">
        <v>42953</v>
      </c>
      <c r="G164" s="110" t="str">
        <f>IF(D164='Paramètre DIVERS'!$B$16,'Paramètre DIVERS'!$A$16,IF(D164='Paramètre DIVERS'!$B$17,'Paramètre DIVERS'!$A$17,IF(D164='Paramètre DIVERS'!$B$18,'Paramètre DIVERS'!$A$18,IF(D164='Paramètre DIVERS'!$B$19,'Paramètre DIVERS'!$A$19,IF(D164='Paramètre DIVERS'!$B$21,'Paramètre DIVERS'!$A$21,IF(D164='Paramètre DIVERS'!$B$22,'Paramètre DIVERS'!$A$22,""))))))&amp;IF(D164='Paramètre DIVERS'!$B$24,'Paramètre DIVERS'!$A$24,IF(D164='Paramètre DIVERS'!$B$25,'Paramètre DIVERS'!$A$25,IF(D164='Paramètre DIVERS'!$B$26,'Paramètre DIVERS'!$A$26,IF(D164='Paramètre DIVERS'!$B$27,'Paramètre DIVERS'!$A$27,IF(D164='Paramètre DIVERS'!$B$28,'Paramètre DIVERS'!$A$28,IF(D164='Paramètre DIVERS'!$B$29,'Paramètre DIVERS'!$A$29,IF(D164='Paramètre DIVERS'!$B$30,'Paramètre DIVERS'!$A$30,"")))))))&amp;IF(D164='Paramètre DIVERS'!$B$32,'Paramètre DIVERS'!$A$32,IF(D164='Paramètre DIVERS'!$B$36,'Paramètre DIVERS'!$A$36,IF(D164='Paramètre DIVERS'!$B$37,'Paramètre DIVERS'!$A$37,IF(D164='Paramètre DIVERS'!$B$38,'Paramètre DIVERS'!$A$38,IF(D164='Paramètre DIVERS'!$B$39,'Paramètre DIVERS'!$A$39,IF(D164='Paramètre DIVERS'!$B$43,'Paramètre DIVERS'!$A$43,IF(D164='Paramètre DIVERS'!$B$44,'Paramètre DIVERS'!$A$44,"")))))))&amp;IF(D164='Paramètre DIVERS'!$B$45,'Paramètre DIVERS'!$A$45,IF(D164='Paramètre DIVERS'!$B$46,'Paramètre DIVERS'!$A$46,IF(D164='Paramètre DIVERS'!$B$47,'Paramètre DIVERS'!$A$47,IF(D164='Paramètre DIVERS'!$B$23,'Paramètre DIVERS'!$A$23,""))))</f>
        <v>ZMA</v>
      </c>
      <c r="H164" s="98">
        <f t="shared" si="63"/>
        <v>10</v>
      </c>
      <c r="I164" s="30" t="str">
        <f t="shared" si="72"/>
        <v>C</v>
      </c>
      <c r="J164" s="30" t="str">
        <f t="shared" si="72"/>
        <v>C</v>
      </c>
      <c r="K164" s="30" t="str">
        <f t="shared" si="72"/>
        <v/>
      </c>
      <c r="L164" s="30" t="str">
        <f t="shared" si="72"/>
        <v/>
      </c>
      <c r="M164" s="30" t="str">
        <f t="shared" si="72"/>
        <v/>
      </c>
      <c r="N164" s="30" t="str">
        <f t="shared" si="72"/>
        <v/>
      </c>
      <c r="O164" s="30" t="str">
        <f t="shared" si="72"/>
        <v/>
      </c>
      <c r="P164" s="30" t="str">
        <f t="shared" si="72"/>
        <v>C</v>
      </c>
      <c r="Q164" s="30" t="str">
        <f t="shared" si="72"/>
        <v>C</v>
      </c>
      <c r="R164" s="30" t="str">
        <f t="shared" si="72"/>
        <v/>
      </c>
      <c r="S164" s="30" t="str">
        <f t="shared" si="73"/>
        <v/>
      </c>
      <c r="T164" s="30" t="str">
        <f t="shared" si="73"/>
        <v/>
      </c>
      <c r="U164" s="30" t="str">
        <f t="shared" si="73"/>
        <v/>
      </c>
      <c r="V164" s="30" t="str">
        <f t="shared" si="73"/>
        <v/>
      </c>
      <c r="W164" s="30" t="str">
        <f t="shared" si="73"/>
        <v>C</v>
      </c>
      <c r="X164" s="30" t="str">
        <f t="shared" si="73"/>
        <v>C</v>
      </c>
      <c r="Y164" s="30" t="str">
        <f t="shared" si="73"/>
        <v/>
      </c>
      <c r="Z164" s="30" t="str">
        <f t="shared" si="73"/>
        <v/>
      </c>
      <c r="AA164" s="30" t="str">
        <f t="shared" si="73"/>
        <v/>
      </c>
      <c r="AB164" s="30" t="str">
        <f t="shared" si="73"/>
        <v/>
      </c>
      <c r="AC164" s="30" t="str">
        <f t="shared" si="74"/>
        <v/>
      </c>
      <c r="AD164" s="30" t="str">
        <f t="shared" si="74"/>
        <v>C</v>
      </c>
      <c r="AE164" s="30" t="str">
        <f t="shared" si="74"/>
        <v>C</v>
      </c>
      <c r="AF164" s="30" t="str">
        <f t="shared" si="74"/>
        <v/>
      </c>
      <c r="AG164" s="30" t="str">
        <f t="shared" si="74"/>
        <v/>
      </c>
      <c r="AH164" s="30" t="str">
        <f t="shared" si="74"/>
        <v/>
      </c>
      <c r="AI164" s="30" t="str">
        <f t="shared" si="74"/>
        <v/>
      </c>
      <c r="AJ164" s="30" t="str">
        <f t="shared" si="74"/>
        <v/>
      </c>
      <c r="AK164" s="30" t="str">
        <f t="shared" si="74"/>
        <v>C</v>
      </c>
      <c r="AL164" s="30" t="str">
        <f t="shared" si="74"/>
        <v>C</v>
      </c>
      <c r="AM164" s="30" t="str">
        <f t="shared" si="75"/>
        <v/>
      </c>
      <c r="AN164" s="30" t="str">
        <f t="shared" si="75"/>
        <v/>
      </c>
      <c r="AO164" s="30" t="str">
        <f t="shared" si="75"/>
        <v/>
      </c>
      <c r="AP164" s="30" t="str">
        <f t="shared" si="75"/>
        <v/>
      </c>
      <c r="AQ164" s="30" t="str">
        <f t="shared" si="75"/>
        <v/>
      </c>
      <c r="AR164" s="30" t="str">
        <f t="shared" si="75"/>
        <v>C</v>
      </c>
      <c r="AS164" s="30" t="str">
        <f t="shared" si="75"/>
        <v>C</v>
      </c>
      <c r="AT164" s="30" t="str">
        <f t="shared" si="75"/>
        <v/>
      </c>
      <c r="AU164" s="30" t="str">
        <f t="shared" si="75"/>
        <v/>
      </c>
      <c r="AV164" s="30" t="str">
        <f t="shared" si="75"/>
        <v/>
      </c>
      <c r="AW164" s="30" t="str">
        <f t="shared" si="75"/>
        <v/>
      </c>
    </row>
    <row r="165" spans="1:49">
      <c r="A165" s="25" t="str">
        <f t="shared" si="62"/>
        <v>ZMA</v>
      </c>
      <c r="B165" s="31"/>
      <c r="C165" s="81" t="s">
        <v>31</v>
      </c>
      <c r="D165" s="32" t="s">
        <v>48</v>
      </c>
      <c r="E165" s="33">
        <v>43027</v>
      </c>
      <c r="F165" s="34">
        <v>43035</v>
      </c>
      <c r="G165" s="110" t="str">
        <f>IF(D165='Paramètre DIVERS'!$B$16,'Paramètre DIVERS'!$A$16,IF(D165='Paramètre DIVERS'!$B$17,'Paramètre DIVERS'!$A$17,IF(D165='Paramètre DIVERS'!$B$18,'Paramètre DIVERS'!$A$18,IF(D165='Paramètre DIVERS'!$B$19,'Paramètre DIVERS'!$A$19,IF(D165='Paramètre DIVERS'!$B$21,'Paramètre DIVERS'!$A$21,IF(D165='Paramètre DIVERS'!$B$22,'Paramètre DIVERS'!$A$22,""))))))&amp;IF(D165='Paramètre DIVERS'!$B$24,'Paramètre DIVERS'!$A$24,IF(D165='Paramètre DIVERS'!$B$25,'Paramètre DIVERS'!$A$25,IF(D165='Paramètre DIVERS'!$B$26,'Paramètre DIVERS'!$A$26,IF(D165='Paramètre DIVERS'!$B$27,'Paramètre DIVERS'!$A$27,IF(D165='Paramètre DIVERS'!$B$28,'Paramètre DIVERS'!$A$28,IF(D165='Paramètre DIVERS'!$B$29,'Paramètre DIVERS'!$A$29,IF(D165='Paramètre DIVERS'!$B$30,'Paramètre DIVERS'!$A$30,"")))))))&amp;IF(D165='Paramètre DIVERS'!$B$32,'Paramètre DIVERS'!$A$32,IF(D165='Paramètre DIVERS'!$B$36,'Paramètre DIVERS'!$A$36,IF(D165='Paramètre DIVERS'!$B$37,'Paramètre DIVERS'!$A$37,IF(D165='Paramètre DIVERS'!$B$38,'Paramètre DIVERS'!$A$38,IF(D165='Paramètre DIVERS'!$B$39,'Paramètre DIVERS'!$A$39,IF(D165='Paramètre DIVERS'!$B$43,'Paramètre DIVERS'!$A$43,IF(D165='Paramètre DIVERS'!$B$44,'Paramètre DIVERS'!$A$44,"")))))))&amp;IF(D165='Paramètre DIVERS'!$B$45,'Paramètre DIVERS'!$A$45,IF(D165='Paramètre DIVERS'!$B$46,'Paramètre DIVERS'!$A$46,IF(D165='Paramètre DIVERS'!$B$47,'Paramètre DIVERS'!$A$47,IF(D165='Paramètre DIVERS'!$B$23,'Paramètre DIVERS'!$A$23,""))))</f>
        <v>ZMA</v>
      </c>
      <c r="H165" s="98">
        <f t="shared" si="63"/>
        <v>7</v>
      </c>
      <c r="I165" s="30" t="str">
        <f t="shared" si="72"/>
        <v>C</v>
      </c>
      <c r="J165" s="30" t="str">
        <f t="shared" si="72"/>
        <v>C</v>
      </c>
      <c r="K165" s="30" t="str">
        <f t="shared" si="72"/>
        <v/>
      </c>
      <c r="L165" s="30" t="str">
        <f t="shared" si="72"/>
        <v/>
      </c>
      <c r="M165" s="30" t="str">
        <f t="shared" si="72"/>
        <v/>
      </c>
      <c r="N165" s="30" t="str">
        <f t="shared" si="72"/>
        <v/>
      </c>
      <c r="O165" s="30" t="str">
        <f t="shared" si="72"/>
        <v/>
      </c>
      <c r="P165" s="30" t="str">
        <f t="shared" si="72"/>
        <v>C</v>
      </c>
      <c r="Q165" s="30" t="str">
        <f t="shared" si="72"/>
        <v>C</v>
      </c>
      <c r="R165" s="30" t="str">
        <f t="shared" si="72"/>
        <v/>
      </c>
      <c r="S165" s="30" t="str">
        <f t="shared" si="73"/>
        <v/>
      </c>
      <c r="T165" s="30" t="str">
        <f t="shared" si="73"/>
        <v/>
      </c>
      <c r="U165" s="30" t="str">
        <f t="shared" si="73"/>
        <v/>
      </c>
      <c r="V165" s="30" t="str">
        <f t="shared" si="73"/>
        <v/>
      </c>
      <c r="W165" s="30" t="str">
        <f t="shared" si="73"/>
        <v>C</v>
      </c>
      <c r="X165" s="30" t="str">
        <f t="shared" si="73"/>
        <v>C</v>
      </c>
      <c r="Y165" s="30" t="str">
        <f t="shared" si="73"/>
        <v/>
      </c>
      <c r="Z165" s="30" t="str">
        <f t="shared" si="73"/>
        <v/>
      </c>
      <c r="AA165" s="30" t="str">
        <f t="shared" si="73"/>
        <v/>
      </c>
      <c r="AB165" s="30" t="str">
        <f t="shared" si="73"/>
        <v/>
      </c>
      <c r="AC165" s="30" t="str">
        <f t="shared" si="74"/>
        <v/>
      </c>
      <c r="AD165" s="30" t="str">
        <f t="shared" si="74"/>
        <v>C</v>
      </c>
      <c r="AE165" s="30" t="str">
        <f t="shared" si="74"/>
        <v>C</v>
      </c>
      <c r="AF165" s="30" t="str">
        <f t="shared" si="74"/>
        <v/>
      </c>
      <c r="AG165" s="30" t="str">
        <f t="shared" si="74"/>
        <v/>
      </c>
      <c r="AH165" s="30" t="str">
        <f t="shared" si="74"/>
        <v/>
      </c>
      <c r="AI165" s="30" t="str">
        <f t="shared" si="74"/>
        <v/>
      </c>
      <c r="AJ165" s="30" t="str">
        <f t="shared" si="74"/>
        <v/>
      </c>
      <c r="AK165" s="30" t="str">
        <f t="shared" si="74"/>
        <v>C</v>
      </c>
      <c r="AL165" s="30" t="str">
        <f t="shared" si="74"/>
        <v>C</v>
      </c>
      <c r="AM165" s="30" t="str">
        <f t="shared" si="75"/>
        <v/>
      </c>
      <c r="AN165" s="30" t="str">
        <f t="shared" si="75"/>
        <v/>
      </c>
      <c r="AO165" s="30" t="str">
        <f t="shared" si="75"/>
        <v/>
      </c>
      <c r="AP165" s="30" t="str">
        <f t="shared" si="75"/>
        <v/>
      </c>
      <c r="AQ165" s="30" t="str">
        <f t="shared" si="75"/>
        <v/>
      </c>
      <c r="AR165" s="30" t="str">
        <f t="shared" si="75"/>
        <v>C</v>
      </c>
      <c r="AS165" s="30" t="str">
        <f t="shared" si="75"/>
        <v>C</v>
      </c>
      <c r="AT165" s="30" t="str">
        <f t="shared" si="75"/>
        <v/>
      </c>
      <c r="AU165" s="30" t="str">
        <f t="shared" si="75"/>
        <v/>
      </c>
      <c r="AV165" s="30" t="str">
        <f t="shared" si="75"/>
        <v/>
      </c>
      <c r="AW165" s="30" t="str">
        <f t="shared" si="75"/>
        <v/>
      </c>
    </row>
    <row r="166" spans="1:49">
      <c r="A166" s="25" t="str">
        <f t="shared" si="62"/>
        <v>ZMA</v>
      </c>
      <c r="B166" s="31"/>
      <c r="C166" s="81" t="s">
        <v>31</v>
      </c>
      <c r="D166" s="32" t="s">
        <v>48</v>
      </c>
      <c r="E166" s="33">
        <v>42947</v>
      </c>
      <c r="F166" s="34">
        <v>43033</v>
      </c>
      <c r="G166" s="110" t="str">
        <f>IF(D166='Paramètre DIVERS'!$B$16,'Paramètre DIVERS'!$A$16,IF(D166='Paramètre DIVERS'!$B$17,'Paramètre DIVERS'!$A$17,IF(D166='Paramètre DIVERS'!$B$18,'Paramètre DIVERS'!$A$18,IF(D166='Paramètre DIVERS'!$B$19,'Paramètre DIVERS'!$A$19,IF(D166='Paramètre DIVERS'!$B$21,'Paramètre DIVERS'!$A$21,IF(D166='Paramètre DIVERS'!$B$22,'Paramètre DIVERS'!$A$22,""))))))&amp;IF(D166='Paramètre DIVERS'!$B$24,'Paramètre DIVERS'!$A$24,IF(D166='Paramètre DIVERS'!$B$25,'Paramètre DIVERS'!$A$25,IF(D166='Paramètre DIVERS'!$B$26,'Paramètre DIVERS'!$A$26,IF(D166='Paramètre DIVERS'!$B$27,'Paramètre DIVERS'!$A$27,IF(D166='Paramètre DIVERS'!$B$28,'Paramètre DIVERS'!$A$28,IF(D166='Paramètre DIVERS'!$B$29,'Paramètre DIVERS'!$A$29,IF(D166='Paramètre DIVERS'!$B$30,'Paramètre DIVERS'!$A$30,"")))))))&amp;IF(D166='Paramètre DIVERS'!$B$32,'Paramètre DIVERS'!$A$32,IF(D166='Paramètre DIVERS'!$B$36,'Paramètre DIVERS'!$A$36,IF(D166='Paramètre DIVERS'!$B$37,'Paramètre DIVERS'!$A$37,IF(D166='Paramètre DIVERS'!$B$38,'Paramètre DIVERS'!$A$38,IF(D166='Paramètre DIVERS'!$B$39,'Paramètre DIVERS'!$A$39,IF(D166='Paramètre DIVERS'!$B$43,'Paramètre DIVERS'!$A$43,IF(D166='Paramètre DIVERS'!$B$44,'Paramètre DIVERS'!$A$44,"")))))))&amp;IF(D166='Paramètre DIVERS'!$B$45,'Paramètre DIVERS'!$A$45,IF(D166='Paramètre DIVERS'!$B$46,'Paramètre DIVERS'!$A$46,IF(D166='Paramètre DIVERS'!$B$47,'Paramètre DIVERS'!$A$47,IF(D166='Paramètre DIVERS'!$B$23,'Paramètre DIVERS'!$A$23,""))))</f>
        <v>ZMA</v>
      </c>
      <c r="H166" s="98">
        <f t="shared" si="63"/>
        <v>62</v>
      </c>
      <c r="I166" s="30" t="str">
        <f t="shared" si="72"/>
        <v>C</v>
      </c>
      <c r="J166" s="30" t="str">
        <f t="shared" si="72"/>
        <v>C</v>
      </c>
      <c r="K166" s="30" t="str">
        <f t="shared" si="72"/>
        <v/>
      </c>
      <c r="L166" s="30" t="str">
        <f t="shared" si="72"/>
        <v/>
      </c>
      <c r="M166" s="30" t="str">
        <f t="shared" si="72"/>
        <v/>
      </c>
      <c r="N166" s="30" t="str">
        <f t="shared" si="72"/>
        <v/>
      </c>
      <c r="O166" s="30" t="str">
        <f t="shared" si="72"/>
        <v/>
      </c>
      <c r="P166" s="30" t="str">
        <f t="shared" si="72"/>
        <v>C</v>
      </c>
      <c r="Q166" s="30" t="str">
        <f t="shared" si="72"/>
        <v>C</v>
      </c>
      <c r="R166" s="30" t="str">
        <f t="shared" si="72"/>
        <v/>
      </c>
      <c r="S166" s="30" t="str">
        <f t="shared" si="73"/>
        <v/>
      </c>
      <c r="T166" s="30" t="str">
        <f t="shared" si="73"/>
        <v/>
      </c>
      <c r="U166" s="30" t="str">
        <f t="shared" si="73"/>
        <v/>
      </c>
      <c r="V166" s="30" t="str">
        <f t="shared" si="73"/>
        <v/>
      </c>
      <c r="W166" s="30" t="str">
        <f t="shared" si="73"/>
        <v>C</v>
      </c>
      <c r="X166" s="30" t="str">
        <f t="shared" si="73"/>
        <v>C</v>
      </c>
      <c r="Y166" s="30" t="str">
        <f t="shared" si="73"/>
        <v/>
      </c>
      <c r="Z166" s="30" t="str">
        <f t="shared" si="73"/>
        <v/>
      </c>
      <c r="AA166" s="30" t="str">
        <f t="shared" si="73"/>
        <v/>
      </c>
      <c r="AB166" s="30" t="str">
        <f t="shared" si="73"/>
        <v/>
      </c>
      <c r="AC166" s="30" t="str">
        <f t="shared" si="74"/>
        <v/>
      </c>
      <c r="AD166" s="30" t="str">
        <f t="shared" si="74"/>
        <v>C</v>
      </c>
      <c r="AE166" s="30" t="str">
        <f t="shared" si="74"/>
        <v>C</v>
      </c>
      <c r="AF166" s="30" t="str">
        <f t="shared" si="74"/>
        <v/>
      </c>
      <c r="AG166" s="30" t="str">
        <f t="shared" si="74"/>
        <v/>
      </c>
      <c r="AH166" s="30" t="str">
        <f t="shared" si="74"/>
        <v/>
      </c>
      <c r="AI166" s="30" t="str">
        <f t="shared" si="74"/>
        <v/>
      </c>
      <c r="AJ166" s="30" t="str">
        <f t="shared" si="74"/>
        <v/>
      </c>
      <c r="AK166" s="30" t="str">
        <f t="shared" si="74"/>
        <v>C</v>
      </c>
      <c r="AL166" s="30" t="str">
        <f t="shared" si="74"/>
        <v>C</v>
      </c>
      <c r="AM166" s="30" t="str">
        <f t="shared" si="75"/>
        <v/>
      </c>
      <c r="AN166" s="30" t="str">
        <f t="shared" si="75"/>
        <v/>
      </c>
      <c r="AO166" s="30" t="str">
        <f t="shared" si="75"/>
        <v/>
      </c>
      <c r="AP166" s="30" t="str">
        <f t="shared" si="75"/>
        <v/>
      </c>
      <c r="AQ166" s="30" t="str">
        <f t="shared" si="75"/>
        <v/>
      </c>
      <c r="AR166" s="30" t="str">
        <f t="shared" si="75"/>
        <v>C</v>
      </c>
      <c r="AS166" s="30" t="str">
        <f t="shared" si="75"/>
        <v>C</v>
      </c>
      <c r="AT166" s="30" t="str">
        <f t="shared" si="75"/>
        <v/>
      </c>
      <c r="AU166" s="30" t="str">
        <f t="shared" si="75"/>
        <v/>
      </c>
      <c r="AV166" s="30" t="str">
        <f t="shared" si="75"/>
        <v/>
      </c>
      <c r="AW166" s="30" t="str">
        <f t="shared" si="75"/>
        <v/>
      </c>
    </row>
    <row r="167" spans="1:49">
      <c r="A167" s="25" t="str">
        <f t="shared" ref="A167:A189" si="76">+B167&amp;G167</f>
        <v>ZMA</v>
      </c>
      <c r="B167" s="31"/>
      <c r="C167" s="81" t="s">
        <v>31</v>
      </c>
      <c r="D167" s="32" t="s">
        <v>48</v>
      </c>
      <c r="E167" s="33">
        <v>43040</v>
      </c>
      <c r="F167" s="34">
        <v>43042</v>
      </c>
      <c r="G167" s="110" t="str">
        <f>IF(D167='Paramètre DIVERS'!$B$16,'Paramètre DIVERS'!$A$16,IF(D167='Paramètre DIVERS'!$B$17,'Paramètre DIVERS'!$A$17,IF(D167='Paramètre DIVERS'!$B$18,'Paramètre DIVERS'!$A$18,IF(D167='Paramètre DIVERS'!$B$19,'Paramètre DIVERS'!$A$19,IF(D167='Paramètre DIVERS'!$B$21,'Paramètre DIVERS'!$A$21,IF(D167='Paramètre DIVERS'!$B$22,'Paramètre DIVERS'!$A$22,""))))))&amp;IF(D167='Paramètre DIVERS'!$B$24,'Paramètre DIVERS'!$A$24,IF(D167='Paramètre DIVERS'!$B$25,'Paramètre DIVERS'!$A$25,IF(D167='Paramètre DIVERS'!$B$26,'Paramètre DIVERS'!$A$26,IF(D167='Paramètre DIVERS'!$B$27,'Paramètre DIVERS'!$A$27,IF(D167='Paramètre DIVERS'!$B$28,'Paramètre DIVERS'!$A$28,IF(D167='Paramètre DIVERS'!$B$29,'Paramètre DIVERS'!$A$29,IF(D167='Paramètre DIVERS'!$B$30,'Paramètre DIVERS'!$A$30,"")))))))&amp;IF(D167='Paramètre DIVERS'!$B$32,'Paramètre DIVERS'!$A$32,IF(D167='Paramètre DIVERS'!$B$36,'Paramètre DIVERS'!$A$36,IF(D167='Paramètre DIVERS'!$B$37,'Paramètre DIVERS'!$A$37,IF(D167='Paramètre DIVERS'!$B$38,'Paramètre DIVERS'!$A$38,IF(D167='Paramètre DIVERS'!$B$39,'Paramètre DIVERS'!$A$39,IF(D167='Paramètre DIVERS'!$B$43,'Paramètre DIVERS'!$A$43,IF(D167='Paramètre DIVERS'!$B$44,'Paramètre DIVERS'!$A$44,"")))))))&amp;IF(D167='Paramètre DIVERS'!$B$45,'Paramètre DIVERS'!$A$45,IF(D167='Paramètre DIVERS'!$B$46,'Paramètre DIVERS'!$A$46,IF(D167='Paramètre DIVERS'!$B$47,'Paramètre DIVERS'!$A$47,IF(D167='Paramètre DIVERS'!$B$23,'Paramètre DIVERS'!$A$23,""))))</f>
        <v>ZMA</v>
      </c>
      <c r="H167" s="98">
        <f t="shared" ref="H167:H189" si="77">IF(D167="demi-jour",NETWORKDAYS(E167,F167,jfdate)-0.5,NETWORKDAYS(E167,F167,jfdate))</f>
        <v>2</v>
      </c>
      <c r="I167" s="30" t="str">
        <f t="shared" ref="I167:R176" si="78">IF(OR(I$6="s",I$6="f",I$6="d"),"C",IF(AND(I$5&gt;=$E167,I$5&lt;=$F167,$G167="ZCP"),$G167,IF(AND(I$5&gt;=$E167,I$5&lt;=$F167,$G167="ZPM"),$G167,IF(AND(I$5&gt;=$E167,I$5&lt;=$F167,$G167="ZMA"),$G167,IF(AND(I$5&gt;=$E167,I$5&lt;=$F167,$G167="ZMP"),$G167,IF(AND(I$5&gt;=$E167,I$5&lt;=$F167,$G167="ZMT"),$G167,IF(AND(I$5&gt;=$E167,I$5&lt;=$F167,$G167="ZFO"),$G167,IF(AND(I$5&gt;=$E167,I$5&lt;=$F167,$G167="ZRJ"),$G167,IF(AND(I$5&gt;=$E167,I$5&lt;=$F167,$G167="ZAT"),$G167,"")))))))))</f>
        <v>C</v>
      </c>
      <c r="J167" s="30" t="str">
        <f t="shared" si="78"/>
        <v>C</v>
      </c>
      <c r="K167" s="30" t="str">
        <f t="shared" si="78"/>
        <v/>
      </c>
      <c r="L167" s="30" t="str">
        <f t="shared" si="78"/>
        <v/>
      </c>
      <c r="M167" s="30" t="str">
        <f t="shared" si="78"/>
        <v/>
      </c>
      <c r="N167" s="30" t="str">
        <f t="shared" si="78"/>
        <v/>
      </c>
      <c r="O167" s="30" t="str">
        <f t="shared" si="78"/>
        <v/>
      </c>
      <c r="P167" s="30" t="str">
        <f t="shared" si="78"/>
        <v>C</v>
      </c>
      <c r="Q167" s="30" t="str">
        <f t="shared" si="78"/>
        <v>C</v>
      </c>
      <c r="R167" s="30" t="str">
        <f t="shared" si="78"/>
        <v/>
      </c>
      <c r="S167" s="30" t="str">
        <f t="shared" ref="S167:AB176" si="79">IF(OR(S$6="s",S$6="f",S$6="d"),"C",IF(AND(S$5&gt;=$E167,S$5&lt;=$F167,$G167="ZCP"),$G167,IF(AND(S$5&gt;=$E167,S$5&lt;=$F167,$G167="ZPM"),$G167,IF(AND(S$5&gt;=$E167,S$5&lt;=$F167,$G167="ZMA"),$G167,IF(AND(S$5&gt;=$E167,S$5&lt;=$F167,$G167="ZMP"),$G167,IF(AND(S$5&gt;=$E167,S$5&lt;=$F167,$G167="ZMT"),$G167,IF(AND(S$5&gt;=$E167,S$5&lt;=$F167,$G167="ZFO"),$G167,IF(AND(S$5&gt;=$E167,S$5&lt;=$F167,$G167="ZRJ"),$G167,IF(AND(S$5&gt;=$E167,S$5&lt;=$F167,$G167="ZAT"),$G167,"")))))))))</f>
        <v/>
      </c>
      <c r="T167" s="30" t="str">
        <f t="shared" si="79"/>
        <v/>
      </c>
      <c r="U167" s="30" t="str">
        <f t="shared" si="79"/>
        <v/>
      </c>
      <c r="V167" s="30" t="str">
        <f t="shared" si="79"/>
        <v/>
      </c>
      <c r="W167" s="30" t="str">
        <f t="shared" si="79"/>
        <v>C</v>
      </c>
      <c r="X167" s="30" t="str">
        <f t="shared" si="79"/>
        <v>C</v>
      </c>
      <c r="Y167" s="30" t="str">
        <f t="shared" si="79"/>
        <v/>
      </c>
      <c r="Z167" s="30" t="str">
        <f t="shared" si="79"/>
        <v/>
      </c>
      <c r="AA167" s="30" t="str">
        <f t="shared" si="79"/>
        <v/>
      </c>
      <c r="AB167" s="30" t="str">
        <f t="shared" si="79"/>
        <v/>
      </c>
      <c r="AC167" s="30" t="str">
        <f t="shared" ref="AC167:AL176" si="80">IF(OR(AC$6="s",AC$6="f",AC$6="d"),"C",IF(AND(AC$5&gt;=$E167,AC$5&lt;=$F167,$G167="ZCP"),$G167,IF(AND(AC$5&gt;=$E167,AC$5&lt;=$F167,$G167="ZPM"),$G167,IF(AND(AC$5&gt;=$E167,AC$5&lt;=$F167,$G167="ZMA"),$G167,IF(AND(AC$5&gt;=$E167,AC$5&lt;=$F167,$G167="ZMP"),$G167,IF(AND(AC$5&gt;=$E167,AC$5&lt;=$F167,$G167="ZMT"),$G167,IF(AND(AC$5&gt;=$E167,AC$5&lt;=$F167,$G167="ZFO"),$G167,IF(AND(AC$5&gt;=$E167,AC$5&lt;=$F167,$G167="ZRJ"),$G167,IF(AND(AC$5&gt;=$E167,AC$5&lt;=$F167,$G167="ZAT"),$G167,"")))))))))</f>
        <v/>
      </c>
      <c r="AD167" s="30" t="str">
        <f t="shared" si="80"/>
        <v>C</v>
      </c>
      <c r="AE167" s="30" t="str">
        <f t="shared" si="80"/>
        <v>C</v>
      </c>
      <c r="AF167" s="30" t="str">
        <f t="shared" si="80"/>
        <v/>
      </c>
      <c r="AG167" s="30" t="str">
        <f t="shared" si="80"/>
        <v/>
      </c>
      <c r="AH167" s="30" t="str">
        <f t="shared" si="80"/>
        <v/>
      </c>
      <c r="AI167" s="30" t="str">
        <f t="shared" si="80"/>
        <v/>
      </c>
      <c r="AJ167" s="30" t="str">
        <f t="shared" si="80"/>
        <v/>
      </c>
      <c r="AK167" s="30" t="str">
        <f t="shared" si="80"/>
        <v>C</v>
      </c>
      <c r="AL167" s="30" t="str">
        <f t="shared" si="80"/>
        <v>C</v>
      </c>
      <c r="AM167" s="30" t="str">
        <f t="shared" ref="AM167:AW176" si="81">IF(OR(AM$6="s",AM$6="f",AM$6="d"),"C",IF(AND(AM$5&gt;=$E167,AM$5&lt;=$F167,$G167="ZCP"),$G167,IF(AND(AM$5&gt;=$E167,AM$5&lt;=$F167,$G167="ZPM"),$G167,IF(AND(AM$5&gt;=$E167,AM$5&lt;=$F167,$G167="ZMA"),$G167,IF(AND(AM$5&gt;=$E167,AM$5&lt;=$F167,$G167="ZMP"),$G167,IF(AND(AM$5&gt;=$E167,AM$5&lt;=$F167,$G167="ZMT"),$G167,IF(AND(AM$5&gt;=$E167,AM$5&lt;=$F167,$G167="ZFO"),$G167,IF(AND(AM$5&gt;=$E167,AM$5&lt;=$F167,$G167="ZRJ"),$G167,IF(AND(AM$5&gt;=$E167,AM$5&lt;=$F167,$G167="ZAT"),$G167,"")))))))))</f>
        <v/>
      </c>
      <c r="AN167" s="30" t="str">
        <f t="shared" si="81"/>
        <v/>
      </c>
      <c r="AO167" s="30" t="str">
        <f t="shared" si="81"/>
        <v/>
      </c>
      <c r="AP167" s="30" t="str">
        <f t="shared" si="81"/>
        <v/>
      </c>
      <c r="AQ167" s="30" t="str">
        <f t="shared" si="81"/>
        <v/>
      </c>
      <c r="AR167" s="30" t="str">
        <f t="shared" si="81"/>
        <v>C</v>
      </c>
      <c r="AS167" s="30" t="str">
        <f t="shared" si="81"/>
        <v>C</v>
      </c>
      <c r="AT167" s="30" t="str">
        <f t="shared" si="81"/>
        <v/>
      </c>
      <c r="AU167" s="30" t="str">
        <f t="shared" si="81"/>
        <v/>
      </c>
      <c r="AV167" s="30" t="str">
        <f t="shared" si="81"/>
        <v/>
      </c>
      <c r="AW167" s="30" t="str">
        <f t="shared" si="81"/>
        <v/>
      </c>
    </row>
    <row r="168" spans="1:49">
      <c r="A168" s="25" t="str">
        <f t="shared" si="76"/>
        <v>ZMA</v>
      </c>
      <c r="B168" s="31"/>
      <c r="C168" s="81" t="s">
        <v>31</v>
      </c>
      <c r="D168" s="32" t="s">
        <v>48</v>
      </c>
      <c r="E168" s="33">
        <v>43042</v>
      </c>
      <c r="F168" s="34">
        <v>43189</v>
      </c>
      <c r="G168" s="110" t="str">
        <f>IF(D168='Paramètre DIVERS'!$B$16,'Paramètre DIVERS'!$A$16,IF(D168='Paramètre DIVERS'!$B$17,'Paramètre DIVERS'!$A$17,IF(D168='Paramètre DIVERS'!$B$18,'Paramètre DIVERS'!$A$18,IF(D168='Paramètre DIVERS'!$B$19,'Paramètre DIVERS'!$A$19,IF(D168='Paramètre DIVERS'!$B$21,'Paramètre DIVERS'!$A$21,IF(D168='Paramètre DIVERS'!$B$22,'Paramètre DIVERS'!$A$22,""))))))&amp;IF(D168='Paramètre DIVERS'!$B$24,'Paramètre DIVERS'!$A$24,IF(D168='Paramètre DIVERS'!$B$25,'Paramètre DIVERS'!$A$25,IF(D168='Paramètre DIVERS'!$B$26,'Paramètre DIVERS'!$A$26,IF(D168='Paramètre DIVERS'!$B$27,'Paramètre DIVERS'!$A$27,IF(D168='Paramètre DIVERS'!$B$28,'Paramètre DIVERS'!$A$28,IF(D168='Paramètre DIVERS'!$B$29,'Paramètre DIVERS'!$A$29,IF(D168='Paramètre DIVERS'!$B$30,'Paramètre DIVERS'!$A$30,"")))))))&amp;IF(D168='Paramètre DIVERS'!$B$32,'Paramètre DIVERS'!$A$32,IF(D168='Paramètre DIVERS'!$B$36,'Paramètre DIVERS'!$A$36,IF(D168='Paramètre DIVERS'!$B$37,'Paramètre DIVERS'!$A$37,IF(D168='Paramètre DIVERS'!$B$38,'Paramètre DIVERS'!$A$38,IF(D168='Paramètre DIVERS'!$B$39,'Paramètre DIVERS'!$A$39,IF(D168='Paramètre DIVERS'!$B$43,'Paramètre DIVERS'!$A$43,IF(D168='Paramètre DIVERS'!$B$44,'Paramètre DIVERS'!$A$44,"")))))))&amp;IF(D168='Paramètre DIVERS'!$B$45,'Paramètre DIVERS'!$A$45,IF(D168='Paramètre DIVERS'!$B$46,'Paramètre DIVERS'!$A$46,IF(D168='Paramètre DIVERS'!$B$47,'Paramètre DIVERS'!$A$47,IF(D168='Paramètre DIVERS'!$B$23,'Paramètre DIVERS'!$A$23,""))))</f>
        <v>ZMA</v>
      </c>
      <c r="H168" s="98">
        <f t="shared" si="77"/>
        <v>104</v>
      </c>
      <c r="I168" s="30" t="str">
        <f t="shared" si="78"/>
        <v>C</v>
      </c>
      <c r="J168" s="30" t="str">
        <f t="shared" si="78"/>
        <v>C</v>
      </c>
      <c r="K168" s="30" t="str">
        <f t="shared" si="78"/>
        <v>ZMA</v>
      </c>
      <c r="L168" s="30" t="str">
        <f t="shared" si="78"/>
        <v>ZMA</v>
      </c>
      <c r="M168" s="30" t="str">
        <f t="shared" si="78"/>
        <v>ZMA</v>
      </c>
      <c r="N168" s="30" t="str">
        <f t="shared" si="78"/>
        <v>ZMA</v>
      </c>
      <c r="O168" s="30" t="str">
        <f t="shared" si="78"/>
        <v>ZMA</v>
      </c>
      <c r="P168" s="30" t="str">
        <f t="shared" si="78"/>
        <v>C</v>
      </c>
      <c r="Q168" s="30" t="str">
        <f t="shared" si="78"/>
        <v>C</v>
      </c>
      <c r="R168" s="30" t="str">
        <f t="shared" si="78"/>
        <v>ZMA</v>
      </c>
      <c r="S168" s="30" t="str">
        <f t="shared" si="79"/>
        <v>ZMA</v>
      </c>
      <c r="T168" s="30" t="str">
        <f t="shared" si="79"/>
        <v>ZMA</v>
      </c>
      <c r="U168" s="30" t="str">
        <f t="shared" si="79"/>
        <v>ZMA</v>
      </c>
      <c r="V168" s="30" t="str">
        <f t="shared" si="79"/>
        <v>ZMA</v>
      </c>
      <c r="W168" s="30" t="str">
        <f t="shared" si="79"/>
        <v>C</v>
      </c>
      <c r="X168" s="30" t="str">
        <f t="shared" si="79"/>
        <v>C</v>
      </c>
      <c r="Y168" s="30" t="str">
        <f t="shared" si="79"/>
        <v>ZMA</v>
      </c>
      <c r="Z168" s="30" t="str">
        <f t="shared" si="79"/>
        <v>ZMA</v>
      </c>
      <c r="AA168" s="30" t="str">
        <f t="shared" si="79"/>
        <v>ZMA</v>
      </c>
      <c r="AB168" s="30" t="str">
        <f t="shared" si="79"/>
        <v>ZMA</v>
      </c>
      <c r="AC168" s="30" t="str">
        <f t="shared" si="80"/>
        <v>ZMA</v>
      </c>
      <c r="AD168" s="30" t="str">
        <f t="shared" si="80"/>
        <v>C</v>
      </c>
      <c r="AE168" s="30" t="str">
        <f t="shared" si="80"/>
        <v>C</v>
      </c>
      <c r="AF168" s="30" t="str">
        <f t="shared" si="80"/>
        <v>ZMA</v>
      </c>
      <c r="AG168" s="30" t="str">
        <f t="shared" si="80"/>
        <v>ZMA</v>
      </c>
      <c r="AH168" s="30" t="str">
        <f t="shared" si="80"/>
        <v>ZMA</v>
      </c>
      <c r="AI168" s="30" t="str">
        <f t="shared" si="80"/>
        <v>ZMA</v>
      </c>
      <c r="AJ168" s="30" t="str">
        <f t="shared" si="80"/>
        <v>ZMA</v>
      </c>
      <c r="AK168" s="30" t="str">
        <f t="shared" si="80"/>
        <v>C</v>
      </c>
      <c r="AL168" s="30" t="str">
        <f t="shared" si="80"/>
        <v>C</v>
      </c>
      <c r="AM168" s="30" t="str">
        <f t="shared" si="81"/>
        <v>ZMA</v>
      </c>
      <c r="AN168" s="30" t="str">
        <f t="shared" si="81"/>
        <v>ZMA</v>
      </c>
      <c r="AO168" s="30" t="str">
        <f t="shared" si="81"/>
        <v>ZMA</v>
      </c>
      <c r="AP168" s="30" t="str">
        <f t="shared" si="81"/>
        <v>ZMA</v>
      </c>
      <c r="AQ168" s="30" t="str">
        <f t="shared" si="81"/>
        <v>ZMA</v>
      </c>
      <c r="AR168" s="30" t="str">
        <f t="shared" si="81"/>
        <v>C</v>
      </c>
      <c r="AS168" s="30" t="str">
        <f t="shared" si="81"/>
        <v>C</v>
      </c>
      <c r="AT168" s="30" t="str">
        <f t="shared" si="81"/>
        <v>ZMA</v>
      </c>
      <c r="AU168" s="30" t="str">
        <f t="shared" si="81"/>
        <v>ZMA</v>
      </c>
      <c r="AV168" s="30" t="str">
        <f t="shared" si="81"/>
        <v>ZMA</v>
      </c>
      <c r="AW168" s="30" t="str">
        <f t="shared" si="81"/>
        <v>ZMA</v>
      </c>
    </row>
    <row r="169" spans="1:49">
      <c r="A169" s="25" t="str">
        <f t="shared" si="76"/>
        <v>ZMA</v>
      </c>
      <c r="B169" s="31"/>
      <c r="C169" s="81" t="s">
        <v>31</v>
      </c>
      <c r="D169" s="32" t="s">
        <v>48</v>
      </c>
      <c r="E169" s="33">
        <v>43111</v>
      </c>
      <c r="F169" s="34">
        <v>43115</v>
      </c>
      <c r="G169" s="110" t="str">
        <f>IF(D169='Paramètre DIVERS'!$B$16,'Paramètre DIVERS'!$A$16,IF(D169='Paramètre DIVERS'!$B$17,'Paramètre DIVERS'!$A$17,IF(D169='Paramètre DIVERS'!$B$18,'Paramètre DIVERS'!$A$18,IF(D169='Paramètre DIVERS'!$B$19,'Paramètre DIVERS'!$A$19,IF(D169='Paramètre DIVERS'!$B$21,'Paramètre DIVERS'!$A$21,IF(D169='Paramètre DIVERS'!$B$22,'Paramètre DIVERS'!$A$22,""))))))&amp;IF(D169='Paramètre DIVERS'!$B$24,'Paramètre DIVERS'!$A$24,IF(D169='Paramètre DIVERS'!$B$25,'Paramètre DIVERS'!$A$25,IF(D169='Paramètre DIVERS'!$B$26,'Paramètre DIVERS'!$A$26,IF(D169='Paramètre DIVERS'!$B$27,'Paramètre DIVERS'!$A$27,IF(D169='Paramètre DIVERS'!$B$28,'Paramètre DIVERS'!$A$28,IF(D169='Paramètre DIVERS'!$B$29,'Paramètre DIVERS'!$A$29,IF(D169='Paramètre DIVERS'!$B$30,'Paramètre DIVERS'!$A$30,"")))))))&amp;IF(D169='Paramètre DIVERS'!$B$32,'Paramètre DIVERS'!$A$32,IF(D169='Paramètre DIVERS'!$B$36,'Paramètre DIVERS'!$A$36,IF(D169='Paramètre DIVERS'!$B$37,'Paramètre DIVERS'!$A$37,IF(D169='Paramètre DIVERS'!$B$38,'Paramètre DIVERS'!$A$38,IF(D169='Paramètre DIVERS'!$B$39,'Paramètre DIVERS'!$A$39,IF(D169='Paramètre DIVERS'!$B$43,'Paramètre DIVERS'!$A$43,IF(D169='Paramètre DIVERS'!$B$44,'Paramètre DIVERS'!$A$44,"")))))))&amp;IF(D169='Paramètre DIVERS'!$B$45,'Paramètre DIVERS'!$A$45,IF(D169='Paramètre DIVERS'!$B$46,'Paramètre DIVERS'!$A$46,IF(D169='Paramètre DIVERS'!$B$47,'Paramètre DIVERS'!$A$47,IF(D169='Paramètre DIVERS'!$B$23,'Paramètre DIVERS'!$A$23,""))))</f>
        <v>ZMA</v>
      </c>
      <c r="H169" s="98">
        <f t="shared" si="77"/>
        <v>3</v>
      </c>
      <c r="I169" s="30" t="str">
        <f t="shared" si="78"/>
        <v>C</v>
      </c>
      <c r="J169" s="30" t="str">
        <f t="shared" si="78"/>
        <v>C</v>
      </c>
      <c r="K169" s="30" t="str">
        <f t="shared" si="78"/>
        <v/>
      </c>
      <c r="L169" s="30" t="str">
        <f t="shared" si="78"/>
        <v/>
      </c>
      <c r="M169" s="30" t="str">
        <f t="shared" si="78"/>
        <v/>
      </c>
      <c r="N169" s="30" t="str">
        <f t="shared" si="78"/>
        <v/>
      </c>
      <c r="O169" s="30" t="str">
        <f t="shared" si="78"/>
        <v/>
      </c>
      <c r="P169" s="30" t="str">
        <f t="shared" si="78"/>
        <v>C</v>
      </c>
      <c r="Q169" s="30" t="str">
        <f t="shared" si="78"/>
        <v>C</v>
      </c>
      <c r="R169" s="30" t="str">
        <f t="shared" si="78"/>
        <v/>
      </c>
      <c r="S169" s="30" t="str">
        <f t="shared" si="79"/>
        <v/>
      </c>
      <c r="T169" s="30" t="str">
        <f t="shared" si="79"/>
        <v/>
      </c>
      <c r="U169" s="30" t="str">
        <f t="shared" si="79"/>
        <v/>
      </c>
      <c r="V169" s="30" t="str">
        <f t="shared" si="79"/>
        <v/>
      </c>
      <c r="W169" s="30" t="str">
        <f t="shared" si="79"/>
        <v>C</v>
      </c>
      <c r="X169" s="30" t="str">
        <f t="shared" si="79"/>
        <v>C</v>
      </c>
      <c r="Y169" s="30" t="str">
        <f t="shared" si="79"/>
        <v/>
      </c>
      <c r="Z169" s="30" t="str">
        <f t="shared" si="79"/>
        <v/>
      </c>
      <c r="AA169" s="30" t="str">
        <f t="shared" si="79"/>
        <v/>
      </c>
      <c r="AB169" s="30" t="str">
        <f t="shared" si="79"/>
        <v/>
      </c>
      <c r="AC169" s="30" t="str">
        <f t="shared" si="80"/>
        <v/>
      </c>
      <c r="AD169" s="30" t="str">
        <f t="shared" si="80"/>
        <v>C</v>
      </c>
      <c r="AE169" s="30" t="str">
        <f t="shared" si="80"/>
        <v>C</v>
      </c>
      <c r="AF169" s="30" t="str">
        <f t="shared" si="80"/>
        <v/>
      </c>
      <c r="AG169" s="30" t="str">
        <f t="shared" si="80"/>
        <v/>
      </c>
      <c r="AH169" s="30" t="str">
        <f t="shared" si="80"/>
        <v/>
      </c>
      <c r="AI169" s="30" t="str">
        <f t="shared" si="80"/>
        <v/>
      </c>
      <c r="AJ169" s="30" t="str">
        <f t="shared" si="80"/>
        <v/>
      </c>
      <c r="AK169" s="30" t="str">
        <f t="shared" si="80"/>
        <v>C</v>
      </c>
      <c r="AL169" s="30" t="str">
        <f t="shared" si="80"/>
        <v>C</v>
      </c>
      <c r="AM169" s="30" t="str">
        <f t="shared" si="81"/>
        <v/>
      </c>
      <c r="AN169" s="30" t="str">
        <f t="shared" si="81"/>
        <v/>
      </c>
      <c r="AO169" s="30" t="str">
        <f t="shared" si="81"/>
        <v/>
      </c>
      <c r="AP169" s="30" t="str">
        <f t="shared" si="81"/>
        <v/>
      </c>
      <c r="AQ169" s="30" t="str">
        <f t="shared" si="81"/>
        <v/>
      </c>
      <c r="AR169" s="30" t="str">
        <f t="shared" si="81"/>
        <v>C</v>
      </c>
      <c r="AS169" s="30" t="str">
        <f t="shared" si="81"/>
        <v>C</v>
      </c>
      <c r="AT169" s="30" t="str">
        <f t="shared" si="81"/>
        <v/>
      </c>
      <c r="AU169" s="30" t="str">
        <f t="shared" si="81"/>
        <v/>
      </c>
      <c r="AV169" s="30" t="str">
        <f t="shared" si="81"/>
        <v/>
      </c>
      <c r="AW169" s="30" t="str">
        <f t="shared" si="81"/>
        <v/>
      </c>
    </row>
    <row r="170" spans="1:49">
      <c r="A170" s="25" t="str">
        <f t="shared" si="76"/>
        <v>ZMA</v>
      </c>
      <c r="B170" s="31"/>
      <c r="C170" s="81" t="s">
        <v>31</v>
      </c>
      <c r="D170" s="32" t="s">
        <v>48</v>
      </c>
      <c r="E170" s="33">
        <v>42936</v>
      </c>
      <c r="F170" s="34">
        <v>42997</v>
      </c>
      <c r="G170" s="110" t="str">
        <f>IF(D170='Paramètre DIVERS'!$B$16,'Paramètre DIVERS'!$A$16,IF(D170='Paramètre DIVERS'!$B$17,'Paramètre DIVERS'!$A$17,IF(D170='Paramètre DIVERS'!$B$18,'Paramètre DIVERS'!$A$18,IF(D170='Paramètre DIVERS'!$B$19,'Paramètre DIVERS'!$A$19,IF(D170='Paramètre DIVERS'!$B$21,'Paramètre DIVERS'!$A$21,IF(D170='Paramètre DIVERS'!$B$22,'Paramètre DIVERS'!$A$22,""))))))&amp;IF(D170='Paramètre DIVERS'!$B$24,'Paramètre DIVERS'!$A$24,IF(D170='Paramètre DIVERS'!$B$25,'Paramètre DIVERS'!$A$25,IF(D170='Paramètre DIVERS'!$B$26,'Paramètre DIVERS'!$A$26,IF(D170='Paramètre DIVERS'!$B$27,'Paramètre DIVERS'!$A$27,IF(D170='Paramètre DIVERS'!$B$28,'Paramètre DIVERS'!$A$28,IF(D170='Paramètre DIVERS'!$B$29,'Paramètre DIVERS'!$A$29,IF(D170='Paramètre DIVERS'!$B$30,'Paramètre DIVERS'!$A$30,"")))))))&amp;IF(D170='Paramètre DIVERS'!$B$32,'Paramètre DIVERS'!$A$32,IF(D170='Paramètre DIVERS'!$B$36,'Paramètre DIVERS'!$A$36,IF(D170='Paramètre DIVERS'!$B$37,'Paramètre DIVERS'!$A$37,IF(D170='Paramètre DIVERS'!$B$38,'Paramètre DIVERS'!$A$38,IF(D170='Paramètre DIVERS'!$B$39,'Paramètre DIVERS'!$A$39,IF(D170='Paramètre DIVERS'!$B$43,'Paramètre DIVERS'!$A$43,IF(D170='Paramètre DIVERS'!$B$44,'Paramètre DIVERS'!$A$44,"")))))))&amp;IF(D170='Paramètre DIVERS'!$B$45,'Paramètre DIVERS'!$A$45,IF(D170='Paramètre DIVERS'!$B$46,'Paramètre DIVERS'!$A$46,IF(D170='Paramètre DIVERS'!$B$47,'Paramètre DIVERS'!$A$47,IF(D170='Paramètre DIVERS'!$B$23,'Paramètre DIVERS'!$A$23,""))))</f>
        <v>ZMA</v>
      </c>
      <c r="H170" s="98">
        <f t="shared" si="77"/>
        <v>43</v>
      </c>
      <c r="I170" s="30" t="str">
        <f t="shared" si="78"/>
        <v>C</v>
      </c>
      <c r="J170" s="30" t="str">
        <f t="shared" si="78"/>
        <v>C</v>
      </c>
      <c r="K170" s="30" t="str">
        <f t="shared" si="78"/>
        <v/>
      </c>
      <c r="L170" s="30" t="str">
        <f t="shared" si="78"/>
        <v/>
      </c>
      <c r="M170" s="30" t="str">
        <f t="shared" si="78"/>
        <v/>
      </c>
      <c r="N170" s="30" t="str">
        <f t="shared" si="78"/>
        <v/>
      </c>
      <c r="O170" s="30" t="str">
        <f t="shared" si="78"/>
        <v/>
      </c>
      <c r="P170" s="30" t="str">
        <f t="shared" si="78"/>
        <v>C</v>
      </c>
      <c r="Q170" s="30" t="str">
        <f t="shared" si="78"/>
        <v>C</v>
      </c>
      <c r="R170" s="30" t="str">
        <f t="shared" si="78"/>
        <v/>
      </c>
      <c r="S170" s="30" t="str">
        <f t="shared" si="79"/>
        <v/>
      </c>
      <c r="T170" s="30" t="str">
        <f t="shared" si="79"/>
        <v/>
      </c>
      <c r="U170" s="30" t="str">
        <f t="shared" si="79"/>
        <v/>
      </c>
      <c r="V170" s="30" t="str">
        <f t="shared" si="79"/>
        <v/>
      </c>
      <c r="W170" s="30" t="str">
        <f t="shared" si="79"/>
        <v>C</v>
      </c>
      <c r="X170" s="30" t="str">
        <f t="shared" si="79"/>
        <v>C</v>
      </c>
      <c r="Y170" s="30" t="str">
        <f t="shared" si="79"/>
        <v/>
      </c>
      <c r="Z170" s="30" t="str">
        <f t="shared" si="79"/>
        <v/>
      </c>
      <c r="AA170" s="30" t="str">
        <f t="shared" si="79"/>
        <v/>
      </c>
      <c r="AB170" s="30" t="str">
        <f t="shared" si="79"/>
        <v/>
      </c>
      <c r="AC170" s="30" t="str">
        <f t="shared" si="80"/>
        <v/>
      </c>
      <c r="AD170" s="30" t="str">
        <f t="shared" si="80"/>
        <v>C</v>
      </c>
      <c r="AE170" s="30" t="str">
        <f t="shared" si="80"/>
        <v>C</v>
      </c>
      <c r="AF170" s="30" t="str">
        <f t="shared" si="80"/>
        <v/>
      </c>
      <c r="AG170" s="30" t="str">
        <f t="shared" si="80"/>
        <v/>
      </c>
      <c r="AH170" s="30" t="str">
        <f t="shared" si="80"/>
        <v/>
      </c>
      <c r="AI170" s="30" t="str">
        <f t="shared" si="80"/>
        <v/>
      </c>
      <c r="AJ170" s="30" t="str">
        <f t="shared" si="80"/>
        <v/>
      </c>
      <c r="AK170" s="30" t="str">
        <f t="shared" si="80"/>
        <v>C</v>
      </c>
      <c r="AL170" s="30" t="str">
        <f t="shared" si="80"/>
        <v>C</v>
      </c>
      <c r="AM170" s="30" t="str">
        <f t="shared" si="81"/>
        <v/>
      </c>
      <c r="AN170" s="30" t="str">
        <f t="shared" si="81"/>
        <v/>
      </c>
      <c r="AO170" s="30" t="str">
        <f t="shared" si="81"/>
        <v/>
      </c>
      <c r="AP170" s="30" t="str">
        <f t="shared" si="81"/>
        <v/>
      </c>
      <c r="AQ170" s="30" t="str">
        <f t="shared" si="81"/>
        <v/>
      </c>
      <c r="AR170" s="30" t="str">
        <f t="shared" si="81"/>
        <v>C</v>
      </c>
      <c r="AS170" s="30" t="str">
        <f t="shared" si="81"/>
        <v>C</v>
      </c>
      <c r="AT170" s="30" t="str">
        <f t="shared" si="81"/>
        <v/>
      </c>
      <c r="AU170" s="30" t="str">
        <f t="shared" si="81"/>
        <v/>
      </c>
      <c r="AV170" s="30" t="str">
        <f t="shared" si="81"/>
        <v/>
      </c>
      <c r="AW170" s="30" t="str">
        <f t="shared" si="81"/>
        <v/>
      </c>
    </row>
    <row r="171" spans="1:49">
      <c r="A171" s="25" t="str">
        <f t="shared" si="76"/>
        <v>ZMA</v>
      </c>
      <c r="B171" s="31"/>
      <c r="C171" s="81" t="s">
        <v>31</v>
      </c>
      <c r="D171" s="32" t="s">
        <v>48</v>
      </c>
      <c r="E171" s="33">
        <v>43069</v>
      </c>
      <c r="F171" s="34">
        <v>43077</v>
      </c>
      <c r="G171" s="110" t="str">
        <f>IF(D171='Paramètre DIVERS'!$B$16,'Paramètre DIVERS'!$A$16,IF(D171='Paramètre DIVERS'!$B$17,'Paramètre DIVERS'!$A$17,IF(D171='Paramètre DIVERS'!$B$18,'Paramètre DIVERS'!$A$18,IF(D171='Paramètre DIVERS'!$B$19,'Paramètre DIVERS'!$A$19,IF(D171='Paramètre DIVERS'!$B$21,'Paramètre DIVERS'!$A$21,IF(D171='Paramètre DIVERS'!$B$22,'Paramètre DIVERS'!$A$22,""))))))&amp;IF(D171='Paramètre DIVERS'!$B$24,'Paramètre DIVERS'!$A$24,IF(D171='Paramètre DIVERS'!$B$25,'Paramètre DIVERS'!$A$25,IF(D171='Paramètre DIVERS'!$B$26,'Paramètre DIVERS'!$A$26,IF(D171='Paramètre DIVERS'!$B$27,'Paramètre DIVERS'!$A$27,IF(D171='Paramètre DIVERS'!$B$28,'Paramètre DIVERS'!$A$28,IF(D171='Paramètre DIVERS'!$B$29,'Paramètre DIVERS'!$A$29,IF(D171='Paramètre DIVERS'!$B$30,'Paramètre DIVERS'!$A$30,"")))))))&amp;IF(D171='Paramètre DIVERS'!$B$32,'Paramètre DIVERS'!$A$32,IF(D171='Paramètre DIVERS'!$B$36,'Paramètre DIVERS'!$A$36,IF(D171='Paramètre DIVERS'!$B$37,'Paramètre DIVERS'!$A$37,IF(D171='Paramètre DIVERS'!$B$38,'Paramètre DIVERS'!$A$38,IF(D171='Paramètre DIVERS'!$B$39,'Paramètre DIVERS'!$A$39,IF(D171='Paramètre DIVERS'!$B$43,'Paramètre DIVERS'!$A$43,IF(D171='Paramètre DIVERS'!$B$44,'Paramètre DIVERS'!$A$44,"")))))))&amp;IF(D171='Paramètre DIVERS'!$B$45,'Paramètre DIVERS'!$A$45,IF(D171='Paramètre DIVERS'!$B$46,'Paramètre DIVERS'!$A$46,IF(D171='Paramètre DIVERS'!$B$47,'Paramètre DIVERS'!$A$47,IF(D171='Paramètre DIVERS'!$B$23,'Paramètre DIVERS'!$A$23,""))))</f>
        <v>ZMA</v>
      </c>
      <c r="H171" s="98">
        <f t="shared" si="77"/>
        <v>7</v>
      </c>
      <c r="I171" s="30" t="str">
        <f t="shared" si="78"/>
        <v>C</v>
      </c>
      <c r="J171" s="30" t="str">
        <f t="shared" si="78"/>
        <v>C</v>
      </c>
      <c r="K171" s="30" t="str">
        <f t="shared" si="78"/>
        <v/>
      </c>
      <c r="L171" s="30" t="str">
        <f t="shared" si="78"/>
        <v/>
      </c>
      <c r="M171" s="30" t="str">
        <f t="shared" si="78"/>
        <v/>
      </c>
      <c r="N171" s="30" t="str">
        <f t="shared" si="78"/>
        <v/>
      </c>
      <c r="O171" s="30" t="str">
        <f t="shared" si="78"/>
        <v/>
      </c>
      <c r="P171" s="30" t="str">
        <f t="shared" si="78"/>
        <v>C</v>
      </c>
      <c r="Q171" s="30" t="str">
        <f t="shared" si="78"/>
        <v>C</v>
      </c>
      <c r="R171" s="30" t="str">
        <f t="shared" si="78"/>
        <v/>
      </c>
      <c r="S171" s="30" t="str">
        <f t="shared" si="79"/>
        <v/>
      </c>
      <c r="T171" s="30" t="str">
        <f t="shared" si="79"/>
        <v/>
      </c>
      <c r="U171" s="30" t="str">
        <f t="shared" si="79"/>
        <v/>
      </c>
      <c r="V171" s="30" t="str">
        <f t="shared" si="79"/>
        <v/>
      </c>
      <c r="W171" s="30" t="str">
        <f t="shared" si="79"/>
        <v>C</v>
      </c>
      <c r="X171" s="30" t="str">
        <f t="shared" si="79"/>
        <v>C</v>
      </c>
      <c r="Y171" s="30" t="str">
        <f t="shared" si="79"/>
        <v/>
      </c>
      <c r="Z171" s="30" t="str">
        <f t="shared" si="79"/>
        <v/>
      </c>
      <c r="AA171" s="30" t="str">
        <f t="shared" si="79"/>
        <v/>
      </c>
      <c r="AB171" s="30" t="str">
        <f t="shared" si="79"/>
        <v/>
      </c>
      <c r="AC171" s="30" t="str">
        <f t="shared" si="80"/>
        <v/>
      </c>
      <c r="AD171" s="30" t="str">
        <f t="shared" si="80"/>
        <v>C</v>
      </c>
      <c r="AE171" s="30" t="str">
        <f t="shared" si="80"/>
        <v>C</v>
      </c>
      <c r="AF171" s="30" t="str">
        <f t="shared" si="80"/>
        <v/>
      </c>
      <c r="AG171" s="30" t="str">
        <f t="shared" si="80"/>
        <v/>
      </c>
      <c r="AH171" s="30" t="str">
        <f t="shared" si="80"/>
        <v/>
      </c>
      <c r="AI171" s="30" t="str">
        <f t="shared" si="80"/>
        <v/>
      </c>
      <c r="AJ171" s="30" t="str">
        <f t="shared" si="80"/>
        <v/>
      </c>
      <c r="AK171" s="30" t="str">
        <f t="shared" si="80"/>
        <v>C</v>
      </c>
      <c r="AL171" s="30" t="str">
        <f t="shared" si="80"/>
        <v>C</v>
      </c>
      <c r="AM171" s="30" t="str">
        <f t="shared" si="81"/>
        <v/>
      </c>
      <c r="AN171" s="30" t="str">
        <f t="shared" si="81"/>
        <v/>
      </c>
      <c r="AO171" s="30" t="str">
        <f t="shared" si="81"/>
        <v/>
      </c>
      <c r="AP171" s="30" t="str">
        <f t="shared" si="81"/>
        <v/>
      </c>
      <c r="AQ171" s="30" t="str">
        <f t="shared" si="81"/>
        <v/>
      </c>
      <c r="AR171" s="30" t="str">
        <f t="shared" si="81"/>
        <v>C</v>
      </c>
      <c r="AS171" s="30" t="str">
        <f t="shared" si="81"/>
        <v>C</v>
      </c>
      <c r="AT171" s="30" t="str">
        <f t="shared" si="81"/>
        <v/>
      </c>
      <c r="AU171" s="30" t="str">
        <f t="shared" si="81"/>
        <v/>
      </c>
      <c r="AV171" s="30" t="str">
        <f t="shared" si="81"/>
        <v/>
      </c>
      <c r="AW171" s="30" t="str">
        <f t="shared" si="81"/>
        <v/>
      </c>
    </row>
    <row r="172" spans="1:49">
      <c r="A172" s="25" t="str">
        <f t="shared" si="76"/>
        <v>ZMA</v>
      </c>
      <c r="B172" s="31"/>
      <c r="C172" s="81" t="s">
        <v>31</v>
      </c>
      <c r="D172" s="32" t="s">
        <v>48</v>
      </c>
      <c r="E172" s="33">
        <v>43041</v>
      </c>
      <c r="F172" s="34">
        <v>43042</v>
      </c>
      <c r="G172" s="110" t="str">
        <f>IF(D172='Paramètre DIVERS'!$B$16,'Paramètre DIVERS'!$A$16,IF(D172='Paramètre DIVERS'!$B$17,'Paramètre DIVERS'!$A$17,IF(D172='Paramètre DIVERS'!$B$18,'Paramètre DIVERS'!$A$18,IF(D172='Paramètre DIVERS'!$B$19,'Paramètre DIVERS'!$A$19,IF(D172='Paramètre DIVERS'!$B$21,'Paramètre DIVERS'!$A$21,IF(D172='Paramètre DIVERS'!$B$22,'Paramètre DIVERS'!$A$22,""))))))&amp;IF(D172='Paramètre DIVERS'!$B$24,'Paramètre DIVERS'!$A$24,IF(D172='Paramètre DIVERS'!$B$25,'Paramètre DIVERS'!$A$25,IF(D172='Paramètre DIVERS'!$B$26,'Paramètre DIVERS'!$A$26,IF(D172='Paramètre DIVERS'!$B$27,'Paramètre DIVERS'!$A$27,IF(D172='Paramètre DIVERS'!$B$28,'Paramètre DIVERS'!$A$28,IF(D172='Paramètre DIVERS'!$B$29,'Paramètre DIVERS'!$A$29,IF(D172='Paramètre DIVERS'!$B$30,'Paramètre DIVERS'!$A$30,"")))))))&amp;IF(D172='Paramètre DIVERS'!$B$32,'Paramètre DIVERS'!$A$32,IF(D172='Paramètre DIVERS'!$B$36,'Paramètre DIVERS'!$A$36,IF(D172='Paramètre DIVERS'!$B$37,'Paramètre DIVERS'!$A$37,IF(D172='Paramètre DIVERS'!$B$38,'Paramètre DIVERS'!$A$38,IF(D172='Paramètre DIVERS'!$B$39,'Paramètre DIVERS'!$A$39,IF(D172='Paramètre DIVERS'!$B$43,'Paramètre DIVERS'!$A$43,IF(D172='Paramètre DIVERS'!$B$44,'Paramètre DIVERS'!$A$44,"")))))))&amp;IF(D172='Paramètre DIVERS'!$B$45,'Paramètre DIVERS'!$A$45,IF(D172='Paramètre DIVERS'!$B$46,'Paramètre DIVERS'!$A$46,IF(D172='Paramètre DIVERS'!$B$47,'Paramètre DIVERS'!$A$47,IF(D172='Paramètre DIVERS'!$B$23,'Paramètre DIVERS'!$A$23,""))))</f>
        <v>ZMA</v>
      </c>
      <c r="H172" s="98">
        <f t="shared" si="77"/>
        <v>2</v>
      </c>
      <c r="I172" s="30" t="str">
        <f t="shared" si="78"/>
        <v>C</v>
      </c>
      <c r="J172" s="30" t="str">
        <f t="shared" si="78"/>
        <v>C</v>
      </c>
      <c r="K172" s="30" t="str">
        <f t="shared" si="78"/>
        <v/>
      </c>
      <c r="L172" s="30" t="str">
        <f t="shared" si="78"/>
        <v/>
      </c>
      <c r="M172" s="30" t="str">
        <f t="shared" si="78"/>
        <v/>
      </c>
      <c r="N172" s="30" t="str">
        <f t="shared" si="78"/>
        <v/>
      </c>
      <c r="O172" s="30" t="str">
        <f t="shared" si="78"/>
        <v/>
      </c>
      <c r="P172" s="30" t="str">
        <f t="shared" si="78"/>
        <v>C</v>
      </c>
      <c r="Q172" s="30" t="str">
        <f t="shared" si="78"/>
        <v>C</v>
      </c>
      <c r="R172" s="30" t="str">
        <f t="shared" si="78"/>
        <v/>
      </c>
      <c r="S172" s="30" t="str">
        <f t="shared" si="79"/>
        <v/>
      </c>
      <c r="T172" s="30" t="str">
        <f t="shared" si="79"/>
        <v/>
      </c>
      <c r="U172" s="30" t="str">
        <f t="shared" si="79"/>
        <v/>
      </c>
      <c r="V172" s="30" t="str">
        <f t="shared" si="79"/>
        <v/>
      </c>
      <c r="W172" s="30" t="str">
        <f t="shared" si="79"/>
        <v>C</v>
      </c>
      <c r="X172" s="30" t="str">
        <f t="shared" si="79"/>
        <v>C</v>
      </c>
      <c r="Y172" s="30" t="str">
        <f t="shared" si="79"/>
        <v/>
      </c>
      <c r="Z172" s="30" t="str">
        <f t="shared" si="79"/>
        <v/>
      </c>
      <c r="AA172" s="30" t="str">
        <f t="shared" si="79"/>
        <v/>
      </c>
      <c r="AB172" s="30" t="str">
        <f t="shared" si="79"/>
        <v/>
      </c>
      <c r="AC172" s="30" t="str">
        <f t="shared" si="80"/>
        <v/>
      </c>
      <c r="AD172" s="30" t="str">
        <f t="shared" si="80"/>
        <v>C</v>
      </c>
      <c r="AE172" s="30" t="str">
        <f t="shared" si="80"/>
        <v>C</v>
      </c>
      <c r="AF172" s="30" t="str">
        <f t="shared" si="80"/>
        <v/>
      </c>
      <c r="AG172" s="30" t="str">
        <f t="shared" si="80"/>
        <v/>
      </c>
      <c r="AH172" s="30" t="str">
        <f t="shared" si="80"/>
        <v/>
      </c>
      <c r="AI172" s="30" t="str">
        <f t="shared" si="80"/>
        <v/>
      </c>
      <c r="AJ172" s="30" t="str">
        <f t="shared" si="80"/>
        <v/>
      </c>
      <c r="AK172" s="30" t="str">
        <f t="shared" si="80"/>
        <v>C</v>
      </c>
      <c r="AL172" s="30" t="str">
        <f t="shared" si="80"/>
        <v>C</v>
      </c>
      <c r="AM172" s="30" t="str">
        <f t="shared" si="81"/>
        <v/>
      </c>
      <c r="AN172" s="30" t="str">
        <f t="shared" si="81"/>
        <v/>
      </c>
      <c r="AO172" s="30" t="str">
        <f t="shared" si="81"/>
        <v/>
      </c>
      <c r="AP172" s="30" t="str">
        <f t="shared" si="81"/>
        <v/>
      </c>
      <c r="AQ172" s="30" t="str">
        <f t="shared" si="81"/>
        <v/>
      </c>
      <c r="AR172" s="30" t="str">
        <f t="shared" si="81"/>
        <v>C</v>
      </c>
      <c r="AS172" s="30" t="str">
        <f t="shared" si="81"/>
        <v>C</v>
      </c>
      <c r="AT172" s="30" t="str">
        <f t="shared" si="81"/>
        <v/>
      </c>
      <c r="AU172" s="30" t="str">
        <f t="shared" si="81"/>
        <v/>
      </c>
      <c r="AV172" s="30" t="str">
        <f t="shared" si="81"/>
        <v/>
      </c>
      <c r="AW172" s="30" t="str">
        <f t="shared" si="81"/>
        <v/>
      </c>
    </row>
    <row r="173" spans="1:49">
      <c r="A173" s="25" t="str">
        <f t="shared" si="76"/>
        <v>ZMA</v>
      </c>
      <c r="B173" s="31"/>
      <c r="C173" s="81" t="s">
        <v>31</v>
      </c>
      <c r="D173" s="32" t="s">
        <v>48</v>
      </c>
      <c r="E173" s="33">
        <v>42887</v>
      </c>
      <c r="F173" s="34">
        <v>42916</v>
      </c>
      <c r="G173" s="110" t="str">
        <f>IF(D173='Paramètre DIVERS'!$B$16,'Paramètre DIVERS'!$A$16,IF(D173='Paramètre DIVERS'!$B$17,'Paramètre DIVERS'!$A$17,IF(D173='Paramètre DIVERS'!$B$18,'Paramètre DIVERS'!$A$18,IF(D173='Paramètre DIVERS'!$B$19,'Paramètre DIVERS'!$A$19,IF(D173='Paramètre DIVERS'!$B$21,'Paramètre DIVERS'!$A$21,IF(D173='Paramètre DIVERS'!$B$22,'Paramètre DIVERS'!$A$22,""))))))&amp;IF(D173='Paramètre DIVERS'!$B$24,'Paramètre DIVERS'!$A$24,IF(D173='Paramètre DIVERS'!$B$25,'Paramètre DIVERS'!$A$25,IF(D173='Paramètre DIVERS'!$B$26,'Paramètre DIVERS'!$A$26,IF(D173='Paramètre DIVERS'!$B$27,'Paramètre DIVERS'!$A$27,IF(D173='Paramètre DIVERS'!$B$28,'Paramètre DIVERS'!$A$28,IF(D173='Paramètre DIVERS'!$B$29,'Paramètre DIVERS'!$A$29,IF(D173='Paramètre DIVERS'!$B$30,'Paramètre DIVERS'!$A$30,"")))))))&amp;IF(D173='Paramètre DIVERS'!$B$32,'Paramètre DIVERS'!$A$32,IF(D173='Paramètre DIVERS'!$B$36,'Paramètre DIVERS'!$A$36,IF(D173='Paramètre DIVERS'!$B$37,'Paramètre DIVERS'!$A$37,IF(D173='Paramètre DIVERS'!$B$38,'Paramètre DIVERS'!$A$38,IF(D173='Paramètre DIVERS'!$B$39,'Paramètre DIVERS'!$A$39,IF(D173='Paramètre DIVERS'!$B$43,'Paramètre DIVERS'!$A$43,IF(D173='Paramètre DIVERS'!$B$44,'Paramètre DIVERS'!$A$44,"")))))))&amp;IF(D173='Paramètre DIVERS'!$B$45,'Paramètre DIVERS'!$A$45,IF(D173='Paramètre DIVERS'!$B$46,'Paramètre DIVERS'!$A$46,IF(D173='Paramètre DIVERS'!$B$47,'Paramètre DIVERS'!$A$47,IF(D173='Paramètre DIVERS'!$B$23,'Paramètre DIVERS'!$A$23,""))))</f>
        <v>ZMA</v>
      </c>
      <c r="H173" s="98">
        <f t="shared" si="77"/>
        <v>21</v>
      </c>
      <c r="I173" s="30" t="str">
        <f t="shared" si="78"/>
        <v>C</v>
      </c>
      <c r="J173" s="30" t="str">
        <f t="shared" si="78"/>
        <v>C</v>
      </c>
      <c r="K173" s="30" t="str">
        <f t="shared" si="78"/>
        <v/>
      </c>
      <c r="L173" s="30" t="str">
        <f t="shared" si="78"/>
        <v/>
      </c>
      <c r="M173" s="30" t="str">
        <f t="shared" si="78"/>
        <v/>
      </c>
      <c r="N173" s="30" t="str">
        <f t="shared" si="78"/>
        <v/>
      </c>
      <c r="O173" s="30" t="str">
        <f t="shared" si="78"/>
        <v/>
      </c>
      <c r="P173" s="30" t="str">
        <f t="shared" si="78"/>
        <v>C</v>
      </c>
      <c r="Q173" s="30" t="str">
        <f t="shared" si="78"/>
        <v>C</v>
      </c>
      <c r="R173" s="30" t="str">
        <f t="shared" si="78"/>
        <v/>
      </c>
      <c r="S173" s="30" t="str">
        <f t="shared" si="79"/>
        <v/>
      </c>
      <c r="T173" s="30" t="str">
        <f t="shared" si="79"/>
        <v/>
      </c>
      <c r="U173" s="30" t="str">
        <f t="shared" si="79"/>
        <v/>
      </c>
      <c r="V173" s="30" t="str">
        <f t="shared" si="79"/>
        <v/>
      </c>
      <c r="W173" s="30" t="str">
        <f t="shared" si="79"/>
        <v>C</v>
      </c>
      <c r="X173" s="30" t="str">
        <f t="shared" si="79"/>
        <v>C</v>
      </c>
      <c r="Y173" s="30" t="str">
        <f t="shared" si="79"/>
        <v/>
      </c>
      <c r="Z173" s="30" t="str">
        <f t="shared" si="79"/>
        <v/>
      </c>
      <c r="AA173" s="30" t="str">
        <f t="shared" si="79"/>
        <v/>
      </c>
      <c r="AB173" s="30" t="str">
        <f t="shared" si="79"/>
        <v/>
      </c>
      <c r="AC173" s="30" t="str">
        <f t="shared" si="80"/>
        <v/>
      </c>
      <c r="AD173" s="30" t="str">
        <f t="shared" si="80"/>
        <v>C</v>
      </c>
      <c r="AE173" s="30" t="str">
        <f t="shared" si="80"/>
        <v>C</v>
      </c>
      <c r="AF173" s="30" t="str">
        <f t="shared" si="80"/>
        <v/>
      </c>
      <c r="AG173" s="30" t="str">
        <f t="shared" si="80"/>
        <v/>
      </c>
      <c r="AH173" s="30" t="str">
        <f t="shared" si="80"/>
        <v/>
      </c>
      <c r="AI173" s="30" t="str">
        <f t="shared" si="80"/>
        <v/>
      </c>
      <c r="AJ173" s="30" t="str">
        <f t="shared" si="80"/>
        <v/>
      </c>
      <c r="AK173" s="30" t="str">
        <f t="shared" si="80"/>
        <v>C</v>
      </c>
      <c r="AL173" s="30" t="str">
        <f t="shared" si="80"/>
        <v>C</v>
      </c>
      <c r="AM173" s="30" t="str">
        <f t="shared" si="81"/>
        <v/>
      </c>
      <c r="AN173" s="30" t="str">
        <f t="shared" si="81"/>
        <v/>
      </c>
      <c r="AO173" s="30" t="str">
        <f t="shared" si="81"/>
        <v/>
      </c>
      <c r="AP173" s="30" t="str">
        <f t="shared" si="81"/>
        <v/>
      </c>
      <c r="AQ173" s="30" t="str">
        <f t="shared" si="81"/>
        <v/>
      </c>
      <c r="AR173" s="30" t="str">
        <f t="shared" si="81"/>
        <v>C</v>
      </c>
      <c r="AS173" s="30" t="str">
        <f t="shared" si="81"/>
        <v>C</v>
      </c>
      <c r="AT173" s="30" t="str">
        <f t="shared" si="81"/>
        <v/>
      </c>
      <c r="AU173" s="30" t="str">
        <f t="shared" si="81"/>
        <v/>
      </c>
      <c r="AV173" s="30" t="str">
        <f t="shared" si="81"/>
        <v/>
      </c>
      <c r="AW173" s="30" t="str">
        <f t="shared" si="81"/>
        <v/>
      </c>
    </row>
    <row r="174" spans="1:49">
      <c r="A174" s="25" t="str">
        <f t="shared" si="76"/>
        <v>ZMA</v>
      </c>
      <c r="B174" s="31"/>
      <c r="C174" s="81" t="s">
        <v>31</v>
      </c>
      <c r="D174" s="32" t="s">
        <v>48</v>
      </c>
      <c r="E174" s="33">
        <v>42933</v>
      </c>
      <c r="F174" s="34">
        <v>42937</v>
      </c>
      <c r="G174" s="110" t="str">
        <f>IF(D174='Paramètre DIVERS'!$B$16,'Paramètre DIVERS'!$A$16,IF(D174='Paramètre DIVERS'!$B$17,'Paramètre DIVERS'!$A$17,IF(D174='Paramètre DIVERS'!$B$18,'Paramètre DIVERS'!$A$18,IF(D174='Paramètre DIVERS'!$B$19,'Paramètre DIVERS'!$A$19,IF(D174='Paramètre DIVERS'!$B$21,'Paramètre DIVERS'!$A$21,IF(D174='Paramètre DIVERS'!$B$22,'Paramètre DIVERS'!$A$22,""))))))&amp;IF(D174='Paramètre DIVERS'!$B$24,'Paramètre DIVERS'!$A$24,IF(D174='Paramètre DIVERS'!$B$25,'Paramètre DIVERS'!$A$25,IF(D174='Paramètre DIVERS'!$B$26,'Paramètre DIVERS'!$A$26,IF(D174='Paramètre DIVERS'!$B$27,'Paramètre DIVERS'!$A$27,IF(D174='Paramètre DIVERS'!$B$28,'Paramètre DIVERS'!$A$28,IF(D174='Paramètre DIVERS'!$B$29,'Paramètre DIVERS'!$A$29,IF(D174='Paramètre DIVERS'!$B$30,'Paramètre DIVERS'!$A$30,"")))))))&amp;IF(D174='Paramètre DIVERS'!$B$32,'Paramètre DIVERS'!$A$32,IF(D174='Paramètre DIVERS'!$B$36,'Paramètre DIVERS'!$A$36,IF(D174='Paramètre DIVERS'!$B$37,'Paramètre DIVERS'!$A$37,IF(D174='Paramètre DIVERS'!$B$38,'Paramètre DIVERS'!$A$38,IF(D174='Paramètre DIVERS'!$B$39,'Paramètre DIVERS'!$A$39,IF(D174='Paramètre DIVERS'!$B$43,'Paramètre DIVERS'!$A$43,IF(D174='Paramètre DIVERS'!$B$44,'Paramètre DIVERS'!$A$44,"")))))))&amp;IF(D174='Paramètre DIVERS'!$B$45,'Paramètre DIVERS'!$A$45,IF(D174='Paramètre DIVERS'!$B$46,'Paramètre DIVERS'!$A$46,IF(D174='Paramètre DIVERS'!$B$47,'Paramètre DIVERS'!$A$47,IF(D174='Paramètre DIVERS'!$B$23,'Paramètre DIVERS'!$A$23,""))))</f>
        <v>ZMA</v>
      </c>
      <c r="H174" s="98">
        <f t="shared" si="77"/>
        <v>5</v>
      </c>
      <c r="I174" s="30" t="str">
        <f t="shared" si="78"/>
        <v>C</v>
      </c>
      <c r="J174" s="30" t="str">
        <f t="shared" si="78"/>
        <v>C</v>
      </c>
      <c r="K174" s="30" t="str">
        <f t="shared" si="78"/>
        <v/>
      </c>
      <c r="L174" s="30" t="str">
        <f t="shared" si="78"/>
        <v/>
      </c>
      <c r="M174" s="30" t="str">
        <f t="shared" si="78"/>
        <v/>
      </c>
      <c r="N174" s="30" t="str">
        <f t="shared" si="78"/>
        <v/>
      </c>
      <c r="O174" s="30" t="str">
        <f t="shared" si="78"/>
        <v/>
      </c>
      <c r="P174" s="30" t="str">
        <f t="shared" si="78"/>
        <v>C</v>
      </c>
      <c r="Q174" s="30" t="str">
        <f t="shared" si="78"/>
        <v>C</v>
      </c>
      <c r="R174" s="30" t="str">
        <f t="shared" si="78"/>
        <v/>
      </c>
      <c r="S174" s="30" t="str">
        <f t="shared" si="79"/>
        <v/>
      </c>
      <c r="T174" s="30" t="str">
        <f t="shared" si="79"/>
        <v/>
      </c>
      <c r="U174" s="30" t="str">
        <f t="shared" si="79"/>
        <v/>
      </c>
      <c r="V174" s="30" t="str">
        <f t="shared" si="79"/>
        <v/>
      </c>
      <c r="W174" s="30" t="str">
        <f t="shared" si="79"/>
        <v>C</v>
      </c>
      <c r="X174" s="30" t="str">
        <f t="shared" si="79"/>
        <v>C</v>
      </c>
      <c r="Y174" s="30" t="str">
        <f t="shared" si="79"/>
        <v/>
      </c>
      <c r="Z174" s="30" t="str">
        <f t="shared" si="79"/>
        <v/>
      </c>
      <c r="AA174" s="30" t="str">
        <f t="shared" si="79"/>
        <v/>
      </c>
      <c r="AB174" s="30" t="str">
        <f t="shared" si="79"/>
        <v/>
      </c>
      <c r="AC174" s="30" t="str">
        <f t="shared" si="80"/>
        <v/>
      </c>
      <c r="AD174" s="30" t="str">
        <f t="shared" si="80"/>
        <v>C</v>
      </c>
      <c r="AE174" s="30" t="str">
        <f t="shared" si="80"/>
        <v>C</v>
      </c>
      <c r="AF174" s="30" t="str">
        <f t="shared" si="80"/>
        <v/>
      </c>
      <c r="AG174" s="30" t="str">
        <f t="shared" si="80"/>
        <v/>
      </c>
      <c r="AH174" s="30" t="str">
        <f t="shared" si="80"/>
        <v/>
      </c>
      <c r="AI174" s="30" t="str">
        <f t="shared" si="80"/>
        <v/>
      </c>
      <c r="AJ174" s="30" t="str">
        <f t="shared" si="80"/>
        <v/>
      </c>
      <c r="AK174" s="30" t="str">
        <f t="shared" si="80"/>
        <v>C</v>
      </c>
      <c r="AL174" s="30" t="str">
        <f t="shared" si="80"/>
        <v>C</v>
      </c>
      <c r="AM174" s="30" t="str">
        <f t="shared" si="81"/>
        <v/>
      </c>
      <c r="AN174" s="30" t="str">
        <f t="shared" si="81"/>
        <v/>
      </c>
      <c r="AO174" s="30" t="str">
        <f t="shared" si="81"/>
        <v/>
      </c>
      <c r="AP174" s="30" t="str">
        <f t="shared" si="81"/>
        <v/>
      </c>
      <c r="AQ174" s="30" t="str">
        <f t="shared" si="81"/>
        <v/>
      </c>
      <c r="AR174" s="30" t="str">
        <f t="shared" si="81"/>
        <v>C</v>
      </c>
      <c r="AS174" s="30" t="str">
        <f t="shared" si="81"/>
        <v>C</v>
      </c>
      <c r="AT174" s="30" t="str">
        <f t="shared" si="81"/>
        <v/>
      </c>
      <c r="AU174" s="30" t="str">
        <f t="shared" si="81"/>
        <v/>
      </c>
      <c r="AV174" s="30" t="str">
        <f t="shared" si="81"/>
        <v/>
      </c>
      <c r="AW174" s="30" t="str">
        <f t="shared" si="81"/>
        <v/>
      </c>
    </row>
    <row r="175" spans="1:49">
      <c r="A175" s="25" t="str">
        <f t="shared" si="76"/>
        <v>ZMA</v>
      </c>
      <c r="B175" s="31"/>
      <c r="C175" s="81" t="s">
        <v>31</v>
      </c>
      <c r="D175" s="32" t="s">
        <v>48</v>
      </c>
      <c r="E175" s="33">
        <v>42892</v>
      </c>
      <c r="F175" s="34">
        <v>42905</v>
      </c>
      <c r="G175" s="110" t="str">
        <f>IF(D175='Paramètre DIVERS'!$B$16,'Paramètre DIVERS'!$A$16,IF(D175='Paramètre DIVERS'!$B$17,'Paramètre DIVERS'!$A$17,IF(D175='Paramètre DIVERS'!$B$18,'Paramètre DIVERS'!$A$18,IF(D175='Paramètre DIVERS'!$B$19,'Paramètre DIVERS'!$A$19,IF(D175='Paramètre DIVERS'!$B$21,'Paramètre DIVERS'!$A$21,IF(D175='Paramètre DIVERS'!$B$22,'Paramètre DIVERS'!$A$22,""))))))&amp;IF(D175='Paramètre DIVERS'!$B$24,'Paramètre DIVERS'!$A$24,IF(D175='Paramètre DIVERS'!$B$25,'Paramètre DIVERS'!$A$25,IF(D175='Paramètre DIVERS'!$B$26,'Paramètre DIVERS'!$A$26,IF(D175='Paramètre DIVERS'!$B$27,'Paramètre DIVERS'!$A$27,IF(D175='Paramètre DIVERS'!$B$28,'Paramètre DIVERS'!$A$28,IF(D175='Paramètre DIVERS'!$B$29,'Paramètre DIVERS'!$A$29,IF(D175='Paramètre DIVERS'!$B$30,'Paramètre DIVERS'!$A$30,"")))))))&amp;IF(D175='Paramètre DIVERS'!$B$32,'Paramètre DIVERS'!$A$32,IF(D175='Paramètre DIVERS'!$B$36,'Paramètre DIVERS'!$A$36,IF(D175='Paramètre DIVERS'!$B$37,'Paramètre DIVERS'!$A$37,IF(D175='Paramètre DIVERS'!$B$38,'Paramètre DIVERS'!$A$38,IF(D175='Paramètre DIVERS'!$B$39,'Paramètre DIVERS'!$A$39,IF(D175='Paramètre DIVERS'!$B$43,'Paramètre DIVERS'!$A$43,IF(D175='Paramètre DIVERS'!$B$44,'Paramètre DIVERS'!$A$44,"")))))))&amp;IF(D175='Paramètre DIVERS'!$B$45,'Paramètre DIVERS'!$A$45,IF(D175='Paramètre DIVERS'!$B$46,'Paramètre DIVERS'!$A$46,IF(D175='Paramètre DIVERS'!$B$47,'Paramètre DIVERS'!$A$47,IF(D175='Paramètre DIVERS'!$B$23,'Paramètre DIVERS'!$A$23,""))))</f>
        <v>ZMA</v>
      </c>
      <c r="H175" s="98">
        <f t="shared" si="77"/>
        <v>10</v>
      </c>
      <c r="I175" s="30" t="str">
        <f t="shared" si="78"/>
        <v>C</v>
      </c>
      <c r="J175" s="30" t="str">
        <f t="shared" si="78"/>
        <v>C</v>
      </c>
      <c r="K175" s="30" t="str">
        <f t="shared" si="78"/>
        <v/>
      </c>
      <c r="L175" s="30" t="str">
        <f t="shared" si="78"/>
        <v/>
      </c>
      <c r="M175" s="30" t="str">
        <f t="shared" si="78"/>
        <v/>
      </c>
      <c r="N175" s="30" t="str">
        <f t="shared" si="78"/>
        <v/>
      </c>
      <c r="O175" s="30" t="str">
        <f t="shared" si="78"/>
        <v/>
      </c>
      <c r="P175" s="30" t="str">
        <f t="shared" si="78"/>
        <v>C</v>
      </c>
      <c r="Q175" s="30" t="str">
        <f t="shared" si="78"/>
        <v>C</v>
      </c>
      <c r="R175" s="30" t="str">
        <f t="shared" si="78"/>
        <v/>
      </c>
      <c r="S175" s="30" t="str">
        <f t="shared" si="79"/>
        <v/>
      </c>
      <c r="T175" s="30" t="str">
        <f t="shared" si="79"/>
        <v/>
      </c>
      <c r="U175" s="30" t="str">
        <f t="shared" si="79"/>
        <v/>
      </c>
      <c r="V175" s="30" t="str">
        <f t="shared" si="79"/>
        <v/>
      </c>
      <c r="W175" s="30" t="str">
        <f t="shared" si="79"/>
        <v>C</v>
      </c>
      <c r="X175" s="30" t="str">
        <f t="shared" si="79"/>
        <v>C</v>
      </c>
      <c r="Y175" s="30" t="str">
        <f t="shared" si="79"/>
        <v/>
      </c>
      <c r="Z175" s="30" t="str">
        <f t="shared" si="79"/>
        <v/>
      </c>
      <c r="AA175" s="30" t="str">
        <f t="shared" si="79"/>
        <v/>
      </c>
      <c r="AB175" s="30" t="str">
        <f t="shared" si="79"/>
        <v/>
      </c>
      <c r="AC175" s="30" t="str">
        <f t="shared" si="80"/>
        <v/>
      </c>
      <c r="AD175" s="30" t="str">
        <f t="shared" si="80"/>
        <v>C</v>
      </c>
      <c r="AE175" s="30" t="str">
        <f t="shared" si="80"/>
        <v>C</v>
      </c>
      <c r="AF175" s="30" t="str">
        <f t="shared" si="80"/>
        <v/>
      </c>
      <c r="AG175" s="30" t="str">
        <f t="shared" si="80"/>
        <v/>
      </c>
      <c r="AH175" s="30" t="str">
        <f t="shared" si="80"/>
        <v/>
      </c>
      <c r="AI175" s="30" t="str">
        <f t="shared" si="80"/>
        <v/>
      </c>
      <c r="AJ175" s="30" t="str">
        <f t="shared" si="80"/>
        <v/>
      </c>
      <c r="AK175" s="30" t="str">
        <f t="shared" si="80"/>
        <v>C</v>
      </c>
      <c r="AL175" s="30" t="str">
        <f t="shared" si="80"/>
        <v>C</v>
      </c>
      <c r="AM175" s="30" t="str">
        <f t="shared" si="81"/>
        <v/>
      </c>
      <c r="AN175" s="30" t="str">
        <f t="shared" si="81"/>
        <v/>
      </c>
      <c r="AO175" s="30" t="str">
        <f t="shared" si="81"/>
        <v/>
      </c>
      <c r="AP175" s="30" t="str">
        <f t="shared" si="81"/>
        <v/>
      </c>
      <c r="AQ175" s="30" t="str">
        <f t="shared" si="81"/>
        <v/>
      </c>
      <c r="AR175" s="30" t="str">
        <f t="shared" si="81"/>
        <v>C</v>
      </c>
      <c r="AS175" s="30" t="str">
        <f t="shared" si="81"/>
        <v>C</v>
      </c>
      <c r="AT175" s="30" t="str">
        <f t="shared" si="81"/>
        <v/>
      </c>
      <c r="AU175" s="30" t="str">
        <f t="shared" si="81"/>
        <v/>
      </c>
      <c r="AV175" s="30" t="str">
        <f t="shared" si="81"/>
        <v/>
      </c>
      <c r="AW175" s="30" t="str">
        <f t="shared" si="81"/>
        <v/>
      </c>
    </row>
    <row r="176" spans="1:49">
      <c r="A176" s="25" t="str">
        <f t="shared" si="76"/>
        <v>ZMA</v>
      </c>
      <c r="B176" s="31"/>
      <c r="C176" s="81" t="s">
        <v>31</v>
      </c>
      <c r="D176" s="32" t="s">
        <v>48</v>
      </c>
      <c r="E176" s="33">
        <v>43008</v>
      </c>
      <c r="F176" s="34">
        <v>43019</v>
      </c>
      <c r="G176" s="110" t="str">
        <f>IF(D176='Paramètre DIVERS'!$B$16,'Paramètre DIVERS'!$A$16,IF(D176='Paramètre DIVERS'!$B$17,'Paramètre DIVERS'!$A$17,IF(D176='Paramètre DIVERS'!$B$18,'Paramètre DIVERS'!$A$18,IF(D176='Paramètre DIVERS'!$B$19,'Paramètre DIVERS'!$A$19,IF(D176='Paramètre DIVERS'!$B$21,'Paramètre DIVERS'!$A$21,IF(D176='Paramètre DIVERS'!$B$22,'Paramètre DIVERS'!$A$22,""))))))&amp;IF(D176='Paramètre DIVERS'!$B$24,'Paramètre DIVERS'!$A$24,IF(D176='Paramètre DIVERS'!$B$25,'Paramètre DIVERS'!$A$25,IF(D176='Paramètre DIVERS'!$B$26,'Paramètre DIVERS'!$A$26,IF(D176='Paramètre DIVERS'!$B$27,'Paramètre DIVERS'!$A$27,IF(D176='Paramètre DIVERS'!$B$28,'Paramètre DIVERS'!$A$28,IF(D176='Paramètre DIVERS'!$B$29,'Paramètre DIVERS'!$A$29,IF(D176='Paramètre DIVERS'!$B$30,'Paramètre DIVERS'!$A$30,"")))))))&amp;IF(D176='Paramètre DIVERS'!$B$32,'Paramètre DIVERS'!$A$32,IF(D176='Paramètre DIVERS'!$B$36,'Paramètre DIVERS'!$A$36,IF(D176='Paramètre DIVERS'!$B$37,'Paramètre DIVERS'!$A$37,IF(D176='Paramètre DIVERS'!$B$38,'Paramètre DIVERS'!$A$38,IF(D176='Paramètre DIVERS'!$B$39,'Paramètre DIVERS'!$A$39,IF(D176='Paramètre DIVERS'!$B$43,'Paramètre DIVERS'!$A$43,IF(D176='Paramètre DIVERS'!$B$44,'Paramètre DIVERS'!$A$44,"")))))))&amp;IF(D176='Paramètre DIVERS'!$B$45,'Paramètre DIVERS'!$A$45,IF(D176='Paramètre DIVERS'!$B$46,'Paramètre DIVERS'!$A$46,IF(D176='Paramètre DIVERS'!$B$47,'Paramètre DIVERS'!$A$47,IF(D176='Paramètre DIVERS'!$B$23,'Paramètre DIVERS'!$A$23,""))))</f>
        <v>ZMA</v>
      </c>
      <c r="H176" s="98">
        <f t="shared" si="77"/>
        <v>8</v>
      </c>
      <c r="I176" s="30" t="str">
        <f t="shared" si="78"/>
        <v>C</v>
      </c>
      <c r="J176" s="30" t="str">
        <f t="shared" si="78"/>
        <v>C</v>
      </c>
      <c r="K176" s="30" t="str">
        <f t="shared" si="78"/>
        <v/>
      </c>
      <c r="L176" s="30" t="str">
        <f t="shared" si="78"/>
        <v/>
      </c>
      <c r="M176" s="30" t="str">
        <f t="shared" si="78"/>
        <v/>
      </c>
      <c r="N176" s="30" t="str">
        <f t="shared" si="78"/>
        <v/>
      </c>
      <c r="O176" s="30" t="str">
        <f t="shared" si="78"/>
        <v/>
      </c>
      <c r="P176" s="30" t="str">
        <f t="shared" si="78"/>
        <v>C</v>
      </c>
      <c r="Q176" s="30" t="str">
        <f t="shared" si="78"/>
        <v>C</v>
      </c>
      <c r="R176" s="30" t="str">
        <f t="shared" si="78"/>
        <v/>
      </c>
      <c r="S176" s="30" t="str">
        <f t="shared" si="79"/>
        <v/>
      </c>
      <c r="T176" s="30" t="str">
        <f t="shared" si="79"/>
        <v/>
      </c>
      <c r="U176" s="30" t="str">
        <f t="shared" si="79"/>
        <v/>
      </c>
      <c r="V176" s="30" t="str">
        <f t="shared" si="79"/>
        <v/>
      </c>
      <c r="W176" s="30" t="str">
        <f t="shared" si="79"/>
        <v>C</v>
      </c>
      <c r="X176" s="30" t="str">
        <f t="shared" si="79"/>
        <v>C</v>
      </c>
      <c r="Y176" s="30" t="str">
        <f t="shared" si="79"/>
        <v/>
      </c>
      <c r="Z176" s="30" t="str">
        <f t="shared" si="79"/>
        <v/>
      </c>
      <c r="AA176" s="30" t="str">
        <f t="shared" si="79"/>
        <v/>
      </c>
      <c r="AB176" s="30" t="str">
        <f t="shared" si="79"/>
        <v/>
      </c>
      <c r="AC176" s="30" t="str">
        <f t="shared" si="80"/>
        <v/>
      </c>
      <c r="AD176" s="30" t="str">
        <f t="shared" si="80"/>
        <v>C</v>
      </c>
      <c r="AE176" s="30" t="str">
        <f t="shared" si="80"/>
        <v>C</v>
      </c>
      <c r="AF176" s="30" t="str">
        <f t="shared" si="80"/>
        <v/>
      </c>
      <c r="AG176" s="30" t="str">
        <f t="shared" si="80"/>
        <v/>
      </c>
      <c r="AH176" s="30" t="str">
        <f t="shared" si="80"/>
        <v/>
      </c>
      <c r="AI176" s="30" t="str">
        <f t="shared" si="80"/>
        <v/>
      </c>
      <c r="AJ176" s="30" t="str">
        <f t="shared" si="80"/>
        <v/>
      </c>
      <c r="AK176" s="30" t="str">
        <f t="shared" si="80"/>
        <v>C</v>
      </c>
      <c r="AL176" s="30" t="str">
        <f t="shared" si="80"/>
        <v>C</v>
      </c>
      <c r="AM176" s="30" t="str">
        <f t="shared" si="81"/>
        <v/>
      </c>
      <c r="AN176" s="30" t="str">
        <f t="shared" si="81"/>
        <v/>
      </c>
      <c r="AO176" s="30" t="str">
        <f t="shared" si="81"/>
        <v/>
      </c>
      <c r="AP176" s="30" t="str">
        <f t="shared" si="81"/>
        <v/>
      </c>
      <c r="AQ176" s="30" t="str">
        <f t="shared" si="81"/>
        <v/>
      </c>
      <c r="AR176" s="30" t="str">
        <f t="shared" si="81"/>
        <v>C</v>
      </c>
      <c r="AS176" s="30" t="str">
        <f t="shared" si="81"/>
        <v>C</v>
      </c>
      <c r="AT176" s="30" t="str">
        <f t="shared" si="81"/>
        <v/>
      </c>
      <c r="AU176" s="30" t="str">
        <f t="shared" si="81"/>
        <v/>
      </c>
      <c r="AV176" s="30" t="str">
        <f t="shared" si="81"/>
        <v/>
      </c>
      <c r="AW176" s="30" t="str">
        <f t="shared" si="81"/>
        <v/>
      </c>
    </row>
    <row r="177" spans="1:49">
      <c r="A177" s="25" t="str">
        <f t="shared" si="76"/>
        <v>ZMA</v>
      </c>
      <c r="B177" s="31"/>
      <c r="C177" s="81" t="s">
        <v>31</v>
      </c>
      <c r="D177" s="32" t="s">
        <v>48</v>
      </c>
      <c r="E177" s="33">
        <v>43048</v>
      </c>
      <c r="F177" s="34">
        <v>43049</v>
      </c>
      <c r="G177" s="110" t="str">
        <f>IF(D177='Paramètre DIVERS'!$B$16,'Paramètre DIVERS'!$A$16,IF(D177='Paramètre DIVERS'!$B$17,'Paramètre DIVERS'!$A$17,IF(D177='Paramètre DIVERS'!$B$18,'Paramètre DIVERS'!$A$18,IF(D177='Paramètre DIVERS'!$B$19,'Paramètre DIVERS'!$A$19,IF(D177='Paramètre DIVERS'!$B$21,'Paramètre DIVERS'!$A$21,IF(D177='Paramètre DIVERS'!$B$22,'Paramètre DIVERS'!$A$22,""))))))&amp;IF(D177='Paramètre DIVERS'!$B$24,'Paramètre DIVERS'!$A$24,IF(D177='Paramètre DIVERS'!$B$25,'Paramètre DIVERS'!$A$25,IF(D177='Paramètre DIVERS'!$B$26,'Paramètre DIVERS'!$A$26,IF(D177='Paramètre DIVERS'!$B$27,'Paramètre DIVERS'!$A$27,IF(D177='Paramètre DIVERS'!$B$28,'Paramètre DIVERS'!$A$28,IF(D177='Paramètre DIVERS'!$B$29,'Paramètre DIVERS'!$A$29,IF(D177='Paramètre DIVERS'!$B$30,'Paramètre DIVERS'!$A$30,"")))))))&amp;IF(D177='Paramètre DIVERS'!$B$32,'Paramètre DIVERS'!$A$32,IF(D177='Paramètre DIVERS'!$B$36,'Paramètre DIVERS'!$A$36,IF(D177='Paramètre DIVERS'!$B$37,'Paramètre DIVERS'!$A$37,IF(D177='Paramètre DIVERS'!$B$38,'Paramètre DIVERS'!$A$38,IF(D177='Paramètre DIVERS'!$B$39,'Paramètre DIVERS'!$A$39,IF(D177='Paramètre DIVERS'!$B$43,'Paramètre DIVERS'!$A$43,IF(D177='Paramètre DIVERS'!$B$44,'Paramètre DIVERS'!$A$44,"")))))))&amp;IF(D177='Paramètre DIVERS'!$B$45,'Paramètre DIVERS'!$A$45,IF(D177='Paramètre DIVERS'!$B$46,'Paramètre DIVERS'!$A$46,IF(D177='Paramètre DIVERS'!$B$47,'Paramètre DIVERS'!$A$47,IF(D177='Paramètre DIVERS'!$B$23,'Paramètre DIVERS'!$A$23,""))))</f>
        <v>ZMA</v>
      </c>
      <c r="H177" s="98">
        <f t="shared" si="77"/>
        <v>2</v>
      </c>
      <c r="I177" s="30" t="str">
        <f t="shared" ref="I177:R189" si="82">IF(OR(I$6="s",I$6="f",I$6="d"),"C",IF(AND(I$5&gt;=$E177,I$5&lt;=$F177,$G177="ZCP"),$G177,IF(AND(I$5&gt;=$E177,I$5&lt;=$F177,$G177="ZPM"),$G177,IF(AND(I$5&gt;=$E177,I$5&lt;=$F177,$G177="ZMA"),$G177,IF(AND(I$5&gt;=$E177,I$5&lt;=$F177,$G177="ZMP"),$G177,IF(AND(I$5&gt;=$E177,I$5&lt;=$F177,$G177="ZMT"),$G177,IF(AND(I$5&gt;=$E177,I$5&lt;=$F177,$G177="ZFO"),$G177,IF(AND(I$5&gt;=$E177,I$5&lt;=$F177,$G177="ZRJ"),$G177,IF(AND(I$5&gt;=$E177,I$5&lt;=$F177,$G177="ZAT"),$G177,"")))))))))</f>
        <v>C</v>
      </c>
      <c r="J177" s="30" t="str">
        <f t="shared" si="82"/>
        <v>C</v>
      </c>
      <c r="K177" s="30" t="str">
        <f t="shared" si="82"/>
        <v/>
      </c>
      <c r="L177" s="30" t="str">
        <f t="shared" si="82"/>
        <v/>
      </c>
      <c r="M177" s="30" t="str">
        <f t="shared" si="82"/>
        <v/>
      </c>
      <c r="N177" s="30" t="str">
        <f t="shared" si="82"/>
        <v/>
      </c>
      <c r="O177" s="30" t="str">
        <f t="shared" si="82"/>
        <v/>
      </c>
      <c r="P177" s="30" t="str">
        <f t="shared" si="82"/>
        <v>C</v>
      </c>
      <c r="Q177" s="30" t="str">
        <f t="shared" si="82"/>
        <v>C</v>
      </c>
      <c r="R177" s="30" t="str">
        <f t="shared" si="82"/>
        <v/>
      </c>
      <c r="S177" s="30" t="str">
        <f t="shared" ref="S177:AB189" si="83">IF(OR(S$6="s",S$6="f",S$6="d"),"C",IF(AND(S$5&gt;=$E177,S$5&lt;=$F177,$G177="ZCP"),$G177,IF(AND(S$5&gt;=$E177,S$5&lt;=$F177,$G177="ZPM"),$G177,IF(AND(S$5&gt;=$E177,S$5&lt;=$F177,$G177="ZMA"),$G177,IF(AND(S$5&gt;=$E177,S$5&lt;=$F177,$G177="ZMP"),$G177,IF(AND(S$5&gt;=$E177,S$5&lt;=$F177,$G177="ZMT"),$G177,IF(AND(S$5&gt;=$E177,S$5&lt;=$F177,$G177="ZFO"),$G177,IF(AND(S$5&gt;=$E177,S$5&lt;=$F177,$G177="ZRJ"),$G177,IF(AND(S$5&gt;=$E177,S$5&lt;=$F177,$G177="ZAT"),$G177,"")))))))))</f>
        <v/>
      </c>
      <c r="T177" s="30" t="str">
        <f t="shared" si="83"/>
        <v/>
      </c>
      <c r="U177" s="30" t="str">
        <f t="shared" si="83"/>
        <v/>
      </c>
      <c r="V177" s="30" t="str">
        <f t="shared" si="83"/>
        <v/>
      </c>
      <c r="W177" s="30" t="str">
        <f t="shared" si="83"/>
        <v>C</v>
      </c>
      <c r="X177" s="30" t="str">
        <f t="shared" si="83"/>
        <v>C</v>
      </c>
      <c r="Y177" s="30" t="str">
        <f t="shared" si="83"/>
        <v/>
      </c>
      <c r="Z177" s="30" t="str">
        <f t="shared" si="83"/>
        <v/>
      </c>
      <c r="AA177" s="30" t="str">
        <f t="shared" si="83"/>
        <v/>
      </c>
      <c r="AB177" s="30" t="str">
        <f t="shared" si="83"/>
        <v/>
      </c>
      <c r="AC177" s="30" t="str">
        <f t="shared" ref="AC177:AL189" si="84">IF(OR(AC$6="s",AC$6="f",AC$6="d"),"C",IF(AND(AC$5&gt;=$E177,AC$5&lt;=$F177,$G177="ZCP"),$G177,IF(AND(AC$5&gt;=$E177,AC$5&lt;=$F177,$G177="ZPM"),$G177,IF(AND(AC$5&gt;=$E177,AC$5&lt;=$F177,$G177="ZMA"),$G177,IF(AND(AC$5&gt;=$E177,AC$5&lt;=$F177,$G177="ZMP"),$G177,IF(AND(AC$5&gt;=$E177,AC$5&lt;=$F177,$G177="ZMT"),$G177,IF(AND(AC$5&gt;=$E177,AC$5&lt;=$F177,$G177="ZFO"),$G177,IF(AND(AC$5&gt;=$E177,AC$5&lt;=$F177,$G177="ZRJ"),$G177,IF(AND(AC$5&gt;=$E177,AC$5&lt;=$F177,$G177="ZAT"),$G177,"")))))))))</f>
        <v/>
      </c>
      <c r="AD177" s="30" t="str">
        <f t="shared" si="84"/>
        <v>C</v>
      </c>
      <c r="AE177" s="30" t="str">
        <f t="shared" si="84"/>
        <v>C</v>
      </c>
      <c r="AF177" s="30" t="str">
        <f t="shared" si="84"/>
        <v/>
      </c>
      <c r="AG177" s="30" t="str">
        <f t="shared" si="84"/>
        <v/>
      </c>
      <c r="AH177" s="30" t="str">
        <f t="shared" si="84"/>
        <v/>
      </c>
      <c r="AI177" s="30" t="str">
        <f t="shared" si="84"/>
        <v/>
      </c>
      <c r="AJ177" s="30" t="str">
        <f t="shared" si="84"/>
        <v/>
      </c>
      <c r="AK177" s="30" t="str">
        <f t="shared" si="84"/>
        <v>C</v>
      </c>
      <c r="AL177" s="30" t="str">
        <f t="shared" si="84"/>
        <v>C</v>
      </c>
      <c r="AM177" s="30" t="str">
        <f t="shared" ref="AM177:AW189" si="85">IF(OR(AM$6="s",AM$6="f",AM$6="d"),"C",IF(AND(AM$5&gt;=$E177,AM$5&lt;=$F177,$G177="ZCP"),$G177,IF(AND(AM$5&gt;=$E177,AM$5&lt;=$F177,$G177="ZPM"),$G177,IF(AND(AM$5&gt;=$E177,AM$5&lt;=$F177,$G177="ZMA"),$G177,IF(AND(AM$5&gt;=$E177,AM$5&lt;=$F177,$G177="ZMP"),$G177,IF(AND(AM$5&gt;=$E177,AM$5&lt;=$F177,$G177="ZMT"),$G177,IF(AND(AM$5&gt;=$E177,AM$5&lt;=$F177,$G177="ZFO"),$G177,IF(AND(AM$5&gt;=$E177,AM$5&lt;=$F177,$G177="ZRJ"),$G177,IF(AND(AM$5&gt;=$E177,AM$5&lt;=$F177,$G177="ZAT"),$G177,"")))))))))</f>
        <v/>
      </c>
      <c r="AN177" s="30" t="str">
        <f t="shared" si="85"/>
        <v/>
      </c>
      <c r="AO177" s="30" t="str">
        <f t="shared" si="85"/>
        <v/>
      </c>
      <c r="AP177" s="30" t="str">
        <f t="shared" si="85"/>
        <v/>
      </c>
      <c r="AQ177" s="30" t="str">
        <f t="shared" si="85"/>
        <v/>
      </c>
      <c r="AR177" s="30" t="str">
        <f t="shared" si="85"/>
        <v>C</v>
      </c>
      <c r="AS177" s="30" t="str">
        <f t="shared" si="85"/>
        <v>C</v>
      </c>
      <c r="AT177" s="30" t="str">
        <f t="shared" si="85"/>
        <v/>
      </c>
      <c r="AU177" s="30" t="str">
        <f t="shared" si="85"/>
        <v/>
      </c>
      <c r="AV177" s="30" t="str">
        <f t="shared" si="85"/>
        <v/>
      </c>
      <c r="AW177" s="30" t="str">
        <f t="shared" si="85"/>
        <v/>
      </c>
    </row>
    <row r="178" spans="1:49">
      <c r="A178" s="25" t="str">
        <f t="shared" si="76"/>
        <v>ZPM</v>
      </c>
      <c r="B178" s="31"/>
      <c r="C178" s="81" t="s">
        <v>31</v>
      </c>
      <c r="D178" s="32" t="s">
        <v>58</v>
      </c>
      <c r="E178" s="33">
        <v>42886</v>
      </c>
      <c r="F178" s="34">
        <v>43041</v>
      </c>
      <c r="G178" s="110" t="str">
        <f>IF(D178='Paramètre DIVERS'!$B$16,'Paramètre DIVERS'!$A$16,IF(D178='Paramètre DIVERS'!$B$17,'Paramètre DIVERS'!$A$17,IF(D178='Paramètre DIVERS'!$B$18,'Paramètre DIVERS'!$A$18,IF(D178='Paramètre DIVERS'!$B$19,'Paramètre DIVERS'!$A$19,IF(D178='Paramètre DIVERS'!$B$21,'Paramètre DIVERS'!$A$21,IF(D178='Paramètre DIVERS'!$B$22,'Paramètre DIVERS'!$A$22,""))))))&amp;IF(D178='Paramètre DIVERS'!$B$24,'Paramètre DIVERS'!$A$24,IF(D178='Paramètre DIVERS'!$B$25,'Paramètre DIVERS'!$A$25,IF(D178='Paramètre DIVERS'!$B$26,'Paramètre DIVERS'!$A$26,IF(D178='Paramètre DIVERS'!$B$27,'Paramètre DIVERS'!$A$27,IF(D178='Paramètre DIVERS'!$B$28,'Paramètre DIVERS'!$A$28,IF(D178='Paramètre DIVERS'!$B$29,'Paramètre DIVERS'!$A$29,IF(D178='Paramètre DIVERS'!$B$30,'Paramètre DIVERS'!$A$30,"")))))))&amp;IF(D178='Paramètre DIVERS'!$B$32,'Paramètre DIVERS'!$A$32,IF(D178='Paramètre DIVERS'!$B$36,'Paramètre DIVERS'!$A$36,IF(D178='Paramètre DIVERS'!$B$37,'Paramètre DIVERS'!$A$37,IF(D178='Paramètre DIVERS'!$B$38,'Paramètre DIVERS'!$A$38,IF(D178='Paramètre DIVERS'!$B$39,'Paramètre DIVERS'!$A$39,IF(D178='Paramètre DIVERS'!$B$43,'Paramètre DIVERS'!$A$43,IF(D178='Paramètre DIVERS'!$B$44,'Paramètre DIVERS'!$A$44,"")))))))&amp;IF(D178='Paramètre DIVERS'!$B$45,'Paramètre DIVERS'!$A$45,IF(D178='Paramètre DIVERS'!$B$46,'Paramètre DIVERS'!$A$46,IF(D178='Paramètre DIVERS'!$B$47,'Paramètre DIVERS'!$A$47,IF(D178='Paramètre DIVERS'!$B$23,'Paramètre DIVERS'!$A$23,""))))</f>
        <v>ZPM</v>
      </c>
      <c r="H178" s="98">
        <f t="shared" si="77"/>
        <v>108</v>
      </c>
      <c r="I178" s="30" t="str">
        <f t="shared" si="82"/>
        <v>C</v>
      </c>
      <c r="J178" s="30" t="str">
        <f t="shared" si="82"/>
        <v>C</v>
      </c>
      <c r="K178" s="30" t="str">
        <f t="shared" si="82"/>
        <v/>
      </c>
      <c r="L178" s="30" t="str">
        <f t="shared" si="82"/>
        <v/>
      </c>
      <c r="M178" s="30" t="str">
        <f t="shared" si="82"/>
        <v/>
      </c>
      <c r="N178" s="30" t="str">
        <f t="shared" si="82"/>
        <v/>
      </c>
      <c r="O178" s="30" t="str">
        <f t="shared" si="82"/>
        <v/>
      </c>
      <c r="P178" s="30" t="str">
        <f t="shared" si="82"/>
        <v>C</v>
      </c>
      <c r="Q178" s="30" t="str">
        <f t="shared" si="82"/>
        <v>C</v>
      </c>
      <c r="R178" s="30" t="str">
        <f t="shared" si="82"/>
        <v/>
      </c>
      <c r="S178" s="30" t="str">
        <f t="shared" si="83"/>
        <v/>
      </c>
      <c r="T178" s="30" t="str">
        <f t="shared" si="83"/>
        <v/>
      </c>
      <c r="U178" s="30" t="str">
        <f t="shared" si="83"/>
        <v/>
      </c>
      <c r="V178" s="30" t="str">
        <f t="shared" si="83"/>
        <v/>
      </c>
      <c r="W178" s="30" t="str">
        <f t="shared" si="83"/>
        <v>C</v>
      </c>
      <c r="X178" s="30" t="str">
        <f t="shared" si="83"/>
        <v>C</v>
      </c>
      <c r="Y178" s="30" t="str">
        <f t="shared" si="83"/>
        <v/>
      </c>
      <c r="Z178" s="30" t="str">
        <f t="shared" si="83"/>
        <v/>
      </c>
      <c r="AA178" s="30" t="str">
        <f t="shared" si="83"/>
        <v/>
      </c>
      <c r="AB178" s="30" t="str">
        <f t="shared" si="83"/>
        <v/>
      </c>
      <c r="AC178" s="30" t="str">
        <f t="shared" si="84"/>
        <v/>
      </c>
      <c r="AD178" s="30" t="str">
        <f t="shared" si="84"/>
        <v>C</v>
      </c>
      <c r="AE178" s="30" t="str">
        <f t="shared" si="84"/>
        <v>C</v>
      </c>
      <c r="AF178" s="30" t="str">
        <f t="shared" si="84"/>
        <v/>
      </c>
      <c r="AG178" s="30" t="str">
        <f t="shared" si="84"/>
        <v/>
      </c>
      <c r="AH178" s="30" t="str">
        <f t="shared" si="84"/>
        <v/>
      </c>
      <c r="AI178" s="30" t="str">
        <f t="shared" si="84"/>
        <v/>
      </c>
      <c r="AJ178" s="30" t="str">
        <f t="shared" si="84"/>
        <v/>
      </c>
      <c r="AK178" s="30" t="str">
        <f t="shared" si="84"/>
        <v>C</v>
      </c>
      <c r="AL178" s="30" t="str">
        <f t="shared" si="84"/>
        <v>C</v>
      </c>
      <c r="AM178" s="30" t="str">
        <f t="shared" si="85"/>
        <v/>
      </c>
      <c r="AN178" s="30" t="str">
        <f t="shared" si="85"/>
        <v/>
      </c>
      <c r="AO178" s="30" t="str">
        <f t="shared" si="85"/>
        <v/>
      </c>
      <c r="AP178" s="30" t="str">
        <f t="shared" si="85"/>
        <v/>
      </c>
      <c r="AQ178" s="30" t="str">
        <f t="shared" si="85"/>
        <v/>
      </c>
      <c r="AR178" s="30" t="str">
        <f t="shared" si="85"/>
        <v>C</v>
      </c>
      <c r="AS178" s="30" t="str">
        <f t="shared" si="85"/>
        <v>C</v>
      </c>
      <c r="AT178" s="30" t="str">
        <f t="shared" si="85"/>
        <v/>
      </c>
      <c r="AU178" s="30" t="str">
        <f t="shared" si="85"/>
        <v/>
      </c>
      <c r="AV178" s="30" t="str">
        <f t="shared" si="85"/>
        <v/>
      </c>
      <c r="AW178" s="30" t="str">
        <f t="shared" si="85"/>
        <v/>
      </c>
    </row>
    <row r="179" spans="1:49">
      <c r="A179" s="25" t="str">
        <f t="shared" si="76"/>
        <v>ZMT</v>
      </c>
      <c r="B179" s="31"/>
      <c r="C179" s="81" t="s">
        <v>31</v>
      </c>
      <c r="D179" s="32" t="s">
        <v>55</v>
      </c>
      <c r="E179" s="33">
        <v>43034</v>
      </c>
      <c r="F179" s="34">
        <v>43145</v>
      </c>
      <c r="G179" s="110" t="str">
        <f>IF(D179='Paramètre DIVERS'!$B$16,'Paramètre DIVERS'!$A$16,IF(D179='Paramètre DIVERS'!$B$17,'Paramètre DIVERS'!$A$17,IF(D179='Paramètre DIVERS'!$B$18,'Paramètre DIVERS'!$A$18,IF(D179='Paramètre DIVERS'!$B$19,'Paramètre DIVERS'!$A$19,IF(D179='Paramètre DIVERS'!$B$21,'Paramètre DIVERS'!$A$21,IF(D179='Paramètre DIVERS'!$B$22,'Paramètre DIVERS'!$A$22,""))))))&amp;IF(D179='Paramètre DIVERS'!$B$24,'Paramètre DIVERS'!$A$24,IF(D179='Paramètre DIVERS'!$B$25,'Paramètre DIVERS'!$A$25,IF(D179='Paramètre DIVERS'!$B$26,'Paramètre DIVERS'!$A$26,IF(D179='Paramètre DIVERS'!$B$27,'Paramètre DIVERS'!$A$27,IF(D179='Paramètre DIVERS'!$B$28,'Paramètre DIVERS'!$A$28,IF(D179='Paramètre DIVERS'!$B$29,'Paramètre DIVERS'!$A$29,IF(D179='Paramètre DIVERS'!$B$30,'Paramètre DIVERS'!$A$30,"")))))))&amp;IF(D179='Paramètre DIVERS'!$B$32,'Paramètre DIVERS'!$A$32,IF(D179='Paramètre DIVERS'!$B$36,'Paramètre DIVERS'!$A$36,IF(D179='Paramètre DIVERS'!$B$37,'Paramètre DIVERS'!$A$37,IF(D179='Paramètre DIVERS'!$B$38,'Paramètre DIVERS'!$A$38,IF(D179='Paramètre DIVERS'!$B$39,'Paramètre DIVERS'!$A$39,IF(D179='Paramètre DIVERS'!$B$43,'Paramètre DIVERS'!$A$43,IF(D179='Paramètre DIVERS'!$B$44,'Paramètre DIVERS'!$A$44,"")))))))&amp;IF(D179='Paramètre DIVERS'!$B$45,'Paramètre DIVERS'!$A$45,IF(D179='Paramètre DIVERS'!$B$46,'Paramètre DIVERS'!$A$46,IF(D179='Paramètre DIVERS'!$B$47,'Paramètre DIVERS'!$A$47,IF(D179='Paramètre DIVERS'!$B$23,'Paramètre DIVERS'!$A$23,""))))</f>
        <v>ZMT</v>
      </c>
      <c r="H179" s="98">
        <f t="shared" si="77"/>
        <v>77</v>
      </c>
      <c r="I179" s="30" t="str">
        <f t="shared" si="82"/>
        <v>C</v>
      </c>
      <c r="J179" s="30" t="str">
        <f t="shared" si="82"/>
        <v>C</v>
      </c>
      <c r="K179" s="30" t="str">
        <f t="shared" si="82"/>
        <v>ZMT</v>
      </c>
      <c r="L179" s="30" t="str">
        <f t="shared" si="82"/>
        <v>ZMT</v>
      </c>
      <c r="M179" s="30" t="str">
        <f t="shared" si="82"/>
        <v>ZMT</v>
      </c>
      <c r="N179" s="30" t="str">
        <f t="shared" si="82"/>
        <v>ZMT</v>
      </c>
      <c r="O179" s="30" t="str">
        <f t="shared" si="82"/>
        <v>ZMT</v>
      </c>
      <c r="P179" s="30" t="str">
        <f t="shared" si="82"/>
        <v>C</v>
      </c>
      <c r="Q179" s="30" t="str">
        <f t="shared" si="82"/>
        <v>C</v>
      </c>
      <c r="R179" s="30" t="str">
        <f t="shared" si="82"/>
        <v>ZMT</v>
      </c>
      <c r="S179" s="30" t="str">
        <f t="shared" si="83"/>
        <v>ZMT</v>
      </c>
      <c r="T179" s="30" t="str">
        <f t="shared" si="83"/>
        <v>ZMT</v>
      </c>
      <c r="U179" s="30" t="str">
        <f t="shared" si="83"/>
        <v>ZMT</v>
      </c>
      <c r="V179" s="30" t="str">
        <f t="shared" si="83"/>
        <v>ZMT</v>
      </c>
      <c r="W179" s="30" t="str">
        <f t="shared" si="83"/>
        <v>C</v>
      </c>
      <c r="X179" s="30" t="str">
        <f t="shared" si="83"/>
        <v>C</v>
      </c>
      <c r="Y179" s="30" t="str">
        <f t="shared" si="83"/>
        <v>ZMT</v>
      </c>
      <c r="Z179" s="30" t="str">
        <f t="shared" si="83"/>
        <v>ZMT</v>
      </c>
      <c r="AA179" s="30" t="str">
        <f t="shared" si="83"/>
        <v>ZMT</v>
      </c>
      <c r="AB179" s="30" t="str">
        <f t="shared" si="83"/>
        <v/>
      </c>
      <c r="AC179" s="30" t="str">
        <f t="shared" si="84"/>
        <v/>
      </c>
      <c r="AD179" s="30" t="str">
        <f t="shared" si="84"/>
        <v>C</v>
      </c>
      <c r="AE179" s="30" t="str">
        <f t="shared" si="84"/>
        <v>C</v>
      </c>
      <c r="AF179" s="30" t="str">
        <f t="shared" si="84"/>
        <v/>
      </c>
      <c r="AG179" s="30" t="str">
        <f t="shared" si="84"/>
        <v/>
      </c>
      <c r="AH179" s="30" t="str">
        <f t="shared" si="84"/>
        <v/>
      </c>
      <c r="AI179" s="30" t="str">
        <f t="shared" si="84"/>
        <v/>
      </c>
      <c r="AJ179" s="30" t="str">
        <f t="shared" si="84"/>
        <v/>
      </c>
      <c r="AK179" s="30" t="str">
        <f t="shared" si="84"/>
        <v>C</v>
      </c>
      <c r="AL179" s="30" t="str">
        <f t="shared" si="84"/>
        <v>C</v>
      </c>
      <c r="AM179" s="30" t="str">
        <f t="shared" si="85"/>
        <v/>
      </c>
      <c r="AN179" s="30" t="str">
        <f t="shared" si="85"/>
        <v/>
      </c>
      <c r="AO179" s="30" t="str">
        <f t="shared" si="85"/>
        <v/>
      </c>
      <c r="AP179" s="30" t="str">
        <f t="shared" si="85"/>
        <v/>
      </c>
      <c r="AQ179" s="30" t="str">
        <f t="shared" si="85"/>
        <v/>
      </c>
      <c r="AR179" s="30" t="str">
        <f t="shared" si="85"/>
        <v>C</v>
      </c>
      <c r="AS179" s="30" t="str">
        <f t="shared" si="85"/>
        <v>C</v>
      </c>
      <c r="AT179" s="30" t="str">
        <f t="shared" si="85"/>
        <v/>
      </c>
      <c r="AU179" s="30" t="str">
        <f t="shared" si="85"/>
        <v/>
      </c>
      <c r="AV179" s="30" t="str">
        <f t="shared" si="85"/>
        <v/>
      </c>
      <c r="AW179" s="30" t="str">
        <f t="shared" si="85"/>
        <v/>
      </c>
    </row>
    <row r="180" spans="1:49">
      <c r="A180" s="25" t="str">
        <f t="shared" si="76"/>
        <v>ZMT</v>
      </c>
      <c r="B180" s="31"/>
      <c r="C180" s="81" t="s">
        <v>31</v>
      </c>
      <c r="D180" s="32" t="s">
        <v>55</v>
      </c>
      <c r="E180" s="33">
        <v>43012</v>
      </c>
      <c r="F180" s="34">
        <v>43123</v>
      </c>
      <c r="G180" s="110" t="str">
        <f>IF(D180='Paramètre DIVERS'!$B$16,'Paramètre DIVERS'!$A$16,IF(D180='Paramètre DIVERS'!$B$17,'Paramètre DIVERS'!$A$17,IF(D180='Paramètre DIVERS'!$B$18,'Paramètre DIVERS'!$A$18,IF(D180='Paramètre DIVERS'!$B$19,'Paramètre DIVERS'!$A$19,IF(D180='Paramètre DIVERS'!$B$21,'Paramètre DIVERS'!$A$21,IF(D180='Paramètre DIVERS'!$B$22,'Paramètre DIVERS'!$A$22,""))))))&amp;IF(D180='Paramètre DIVERS'!$B$24,'Paramètre DIVERS'!$A$24,IF(D180='Paramètre DIVERS'!$B$25,'Paramètre DIVERS'!$A$25,IF(D180='Paramètre DIVERS'!$B$26,'Paramètre DIVERS'!$A$26,IF(D180='Paramètre DIVERS'!$B$27,'Paramètre DIVERS'!$A$27,IF(D180='Paramètre DIVERS'!$B$28,'Paramètre DIVERS'!$A$28,IF(D180='Paramètre DIVERS'!$B$29,'Paramètre DIVERS'!$A$29,IF(D180='Paramètre DIVERS'!$B$30,'Paramètre DIVERS'!$A$30,"")))))))&amp;IF(D180='Paramètre DIVERS'!$B$32,'Paramètre DIVERS'!$A$32,IF(D180='Paramètre DIVERS'!$B$36,'Paramètre DIVERS'!$A$36,IF(D180='Paramètre DIVERS'!$B$37,'Paramètre DIVERS'!$A$37,IF(D180='Paramètre DIVERS'!$B$38,'Paramètre DIVERS'!$A$38,IF(D180='Paramètre DIVERS'!$B$39,'Paramètre DIVERS'!$A$39,IF(D180='Paramètre DIVERS'!$B$43,'Paramètre DIVERS'!$A$43,IF(D180='Paramètre DIVERS'!$B$44,'Paramètre DIVERS'!$A$44,"")))))))&amp;IF(D180='Paramètre DIVERS'!$B$45,'Paramètre DIVERS'!$A$45,IF(D180='Paramètre DIVERS'!$B$46,'Paramètre DIVERS'!$A$46,IF(D180='Paramètre DIVERS'!$B$47,'Paramètre DIVERS'!$A$47,IF(D180='Paramètre DIVERS'!$B$23,'Paramètre DIVERS'!$A$23,""))))</f>
        <v>ZMT</v>
      </c>
      <c r="H180" s="98">
        <f t="shared" si="77"/>
        <v>77</v>
      </c>
      <c r="I180" s="30" t="str">
        <f t="shared" si="82"/>
        <v>C</v>
      </c>
      <c r="J180" s="30" t="str">
        <f t="shared" si="82"/>
        <v>C</v>
      </c>
      <c r="K180" s="30" t="str">
        <f t="shared" si="82"/>
        <v/>
      </c>
      <c r="L180" s="30" t="str">
        <f t="shared" si="82"/>
        <v/>
      </c>
      <c r="M180" s="30" t="str">
        <f t="shared" si="82"/>
        <v/>
      </c>
      <c r="N180" s="30" t="str">
        <f t="shared" si="82"/>
        <v/>
      </c>
      <c r="O180" s="30" t="str">
        <f t="shared" si="82"/>
        <v/>
      </c>
      <c r="P180" s="30" t="str">
        <f t="shared" si="82"/>
        <v>C</v>
      </c>
      <c r="Q180" s="30" t="str">
        <f t="shared" si="82"/>
        <v>C</v>
      </c>
      <c r="R180" s="30" t="str">
        <f t="shared" si="82"/>
        <v/>
      </c>
      <c r="S180" s="30" t="str">
        <f t="shared" si="83"/>
        <v/>
      </c>
      <c r="T180" s="30" t="str">
        <f t="shared" si="83"/>
        <v/>
      </c>
      <c r="U180" s="30" t="str">
        <f t="shared" si="83"/>
        <v/>
      </c>
      <c r="V180" s="30" t="str">
        <f t="shared" si="83"/>
        <v/>
      </c>
      <c r="W180" s="30" t="str">
        <f t="shared" si="83"/>
        <v>C</v>
      </c>
      <c r="X180" s="30" t="str">
        <f t="shared" si="83"/>
        <v>C</v>
      </c>
      <c r="Y180" s="30" t="str">
        <f t="shared" si="83"/>
        <v/>
      </c>
      <c r="Z180" s="30" t="str">
        <f t="shared" si="83"/>
        <v/>
      </c>
      <c r="AA180" s="30" t="str">
        <f t="shared" si="83"/>
        <v/>
      </c>
      <c r="AB180" s="30" t="str">
        <f t="shared" si="83"/>
        <v/>
      </c>
      <c r="AC180" s="30" t="str">
        <f t="shared" si="84"/>
        <v/>
      </c>
      <c r="AD180" s="30" t="str">
        <f t="shared" si="84"/>
        <v>C</v>
      </c>
      <c r="AE180" s="30" t="str">
        <f t="shared" si="84"/>
        <v>C</v>
      </c>
      <c r="AF180" s="30" t="str">
        <f t="shared" si="84"/>
        <v/>
      </c>
      <c r="AG180" s="30" t="str">
        <f t="shared" si="84"/>
        <v/>
      </c>
      <c r="AH180" s="30" t="str">
        <f t="shared" si="84"/>
        <v/>
      </c>
      <c r="AI180" s="30" t="str">
        <f t="shared" si="84"/>
        <v/>
      </c>
      <c r="AJ180" s="30" t="str">
        <f t="shared" si="84"/>
        <v/>
      </c>
      <c r="AK180" s="30" t="str">
        <f t="shared" si="84"/>
        <v>C</v>
      </c>
      <c r="AL180" s="30" t="str">
        <f t="shared" si="84"/>
        <v>C</v>
      </c>
      <c r="AM180" s="30" t="str">
        <f t="shared" si="85"/>
        <v/>
      </c>
      <c r="AN180" s="30" t="str">
        <f t="shared" si="85"/>
        <v/>
      </c>
      <c r="AO180" s="30" t="str">
        <f t="shared" si="85"/>
        <v/>
      </c>
      <c r="AP180" s="30" t="str">
        <f t="shared" si="85"/>
        <v/>
      </c>
      <c r="AQ180" s="30" t="str">
        <f t="shared" si="85"/>
        <v/>
      </c>
      <c r="AR180" s="30" t="str">
        <f t="shared" si="85"/>
        <v>C</v>
      </c>
      <c r="AS180" s="30" t="str">
        <f t="shared" si="85"/>
        <v>C</v>
      </c>
      <c r="AT180" s="30" t="str">
        <f t="shared" si="85"/>
        <v/>
      </c>
      <c r="AU180" s="30" t="str">
        <f t="shared" si="85"/>
        <v/>
      </c>
      <c r="AV180" s="30" t="str">
        <f t="shared" si="85"/>
        <v/>
      </c>
      <c r="AW180" s="30" t="str">
        <f t="shared" si="85"/>
        <v/>
      </c>
    </row>
    <row r="181" spans="1:49">
      <c r="A181" s="25" t="str">
        <f t="shared" si="76"/>
        <v/>
      </c>
      <c r="B181" s="31"/>
      <c r="C181" s="81"/>
      <c r="D181" s="32"/>
      <c r="E181" s="33"/>
      <c r="F181" s="34"/>
      <c r="G181" s="110" t="str">
        <f>IF(D181='Paramètre DIVERS'!$B$16,'Paramètre DIVERS'!$A$16,IF(D181='Paramètre DIVERS'!$B$17,'Paramètre DIVERS'!$A$17,IF(D181='Paramètre DIVERS'!$B$18,'Paramètre DIVERS'!$A$18,IF(D181='Paramètre DIVERS'!$B$19,'Paramètre DIVERS'!$A$19,IF(D181='Paramètre DIVERS'!$B$21,'Paramètre DIVERS'!$A$21,IF(D181='Paramètre DIVERS'!$B$22,'Paramètre DIVERS'!$A$22,""))))))&amp;IF(D181='Paramètre DIVERS'!$B$24,'Paramètre DIVERS'!$A$24,IF(D181='Paramètre DIVERS'!$B$25,'Paramètre DIVERS'!$A$25,IF(D181='Paramètre DIVERS'!$B$26,'Paramètre DIVERS'!$A$26,IF(D181='Paramètre DIVERS'!$B$27,'Paramètre DIVERS'!$A$27,IF(D181='Paramètre DIVERS'!$B$28,'Paramètre DIVERS'!$A$28,IF(D181='Paramètre DIVERS'!$B$29,'Paramètre DIVERS'!$A$29,IF(D181='Paramètre DIVERS'!$B$30,'Paramètre DIVERS'!$A$30,"")))))))&amp;IF(D181='Paramètre DIVERS'!$B$32,'Paramètre DIVERS'!$A$32,IF(D181='Paramètre DIVERS'!$B$36,'Paramètre DIVERS'!$A$36,IF(D181='Paramètre DIVERS'!$B$37,'Paramètre DIVERS'!$A$37,IF(D181='Paramètre DIVERS'!$B$38,'Paramètre DIVERS'!$A$38,IF(D181='Paramètre DIVERS'!$B$39,'Paramètre DIVERS'!$A$39,IF(D181='Paramètre DIVERS'!$B$43,'Paramètre DIVERS'!$A$43,IF(D181='Paramètre DIVERS'!$B$44,'Paramètre DIVERS'!$A$44,"")))))))&amp;IF(D181='Paramètre DIVERS'!$B$45,'Paramètre DIVERS'!$A$45,IF(D181='Paramètre DIVERS'!$B$46,'Paramètre DIVERS'!$A$46,IF(D181='Paramètre DIVERS'!$B$47,'Paramètre DIVERS'!$A$47,IF(D181='Paramètre DIVERS'!$B$23,'Paramètre DIVERS'!$A$23,""))))</f>
        <v/>
      </c>
      <c r="H181" s="98">
        <f t="shared" si="77"/>
        <v>0</v>
      </c>
      <c r="I181" s="30" t="str">
        <f t="shared" si="82"/>
        <v>C</v>
      </c>
      <c r="J181" s="30" t="str">
        <f t="shared" si="82"/>
        <v>C</v>
      </c>
      <c r="K181" s="30" t="str">
        <f t="shared" si="82"/>
        <v/>
      </c>
      <c r="L181" s="30" t="str">
        <f t="shared" si="82"/>
        <v/>
      </c>
      <c r="M181" s="30" t="str">
        <f t="shared" si="82"/>
        <v/>
      </c>
      <c r="N181" s="30" t="str">
        <f t="shared" si="82"/>
        <v/>
      </c>
      <c r="O181" s="30" t="str">
        <f t="shared" si="82"/>
        <v/>
      </c>
      <c r="P181" s="30" t="str">
        <f t="shared" si="82"/>
        <v>C</v>
      </c>
      <c r="Q181" s="30" t="str">
        <f t="shared" si="82"/>
        <v>C</v>
      </c>
      <c r="R181" s="30" t="str">
        <f t="shared" si="82"/>
        <v/>
      </c>
      <c r="S181" s="30" t="str">
        <f t="shared" si="83"/>
        <v/>
      </c>
      <c r="T181" s="30" t="str">
        <f t="shared" si="83"/>
        <v/>
      </c>
      <c r="U181" s="30" t="str">
        <f t="shared" si="83"/>
        <v/>
      </c>
      <c r="V181" s="30" t="str">
        <f t="shared" si="83"/>
        <v/>
      </c>
      <c r="W181" s="30" t="str">
        <f t="shared" si="83"/>
        <v>C</v>
      </c>
      <c r="X181" s="30" t="str">
        <f t="shared" si="83"/>
        <v>C</v>
      </c>
      <c r="Y181" s="30" t="str">
        <f t="shared" si="83"/>
        <v/>
      </c>
      <c r="Z181" s="30" t="str">
        <f t="shared" si="83"/>
        <v/>
      </c>
      <c r="AA181" s="30" t="str">
        <f t="shared" si="83"/>
        <v/>
      </c>
      <c r="AB181" s="30" t="str">
        <f t="shared" si="83"/>
        <v/>
      </c>
      <c r="AC181" s="30" t="str">
        <f t="shared" si="84"/>
        <v/>
      </c>
      <c r="AD181" s="30" t="str">
        <f t="shared" si="84"/>
        <v>C</v>
      </c>
      <c r="AE181" s="30" t="str">
        <f t="shared" si="84"/>
        <v>C</v>
      </c>
      <c r="AF181" s="30" t="str">
        <f t="shared" si="84"/>
        <v/>
      </c>
      <c r="AG181" s="30" t="str">
        <f t="shared" si="84"/>
        <v/>
      </c>
      <c r="AH181" s="30" t="str">
        <f t="shared" si="84"/>
        <v/>
      </c>
      <c r="AI181" s="30" t="str">
        <f t="shared" si="84"/>
        <v/>
      </c>
      <c r="AJ181" s="30" t="str">
        <f t="shared" si="84"/>
        <v/>
      </c>
      <c r="AK181" s="30" t="str">
        <f t="shared" si="84"/>
        <v>C</v>
      </c>
      <c r="AL181" s="30" t="str">
        <f t="shared" si="84"/>
        <v>C</v>
      </c>
      <c r="AM181" s="30" t="str">
        <f t="shared" si="85"/>
        <v/>
      </c>
      <c r="AN181" s="30" t="str">
        <f t="shared" si="85"/>
        <v/>
      </c>
      <c r="AO181" s="30" t="str">
        <f t="shared" si="85"/>
        <v/>
      </c>
      <c r="AP181" s="30" t="str">
        <f t="shared" si="85"/>
        <v/>
      </c>
      <c r="AQ181" s="30" t="str">
        <f t="shared" si="85"/>
        <v/>
      </c>
      <c r="AR181" s="30" t="str">
        <f t="shared" si="85"/>
        <v>C</v>
      </c>
      <c r="AS181" s="30" t="str">
        <f t="shared" si="85"/>
        <v>C</v>
      </c>
      <c r="AT181" s="30" t="str">
        <f t="shared" si="85"/>
        <v/>
      </c>
      <c r="AU181" s="30" t="str">
        <f t="shared" si="85"/>
        <v/>
      </c>
      <c r="AV181" s="30" t="str">
        <f t="shared" si="85"/>
        <v/>
      </c>
      <c r="AW181" s="30" t="str">
        <f t="shared" si="85"/>
        <v/>
      </c>
    </row>
    <row r="182" spans="1:49">
      <c r="A182" s="25" t="str">
        <f t="shared" si="76"/>
        <v/>
      </c>
      <c r="B182" s="31"/>
      <c r="C182" s="81"/>
      <c r="D182" s="32"/>
      <c r="E182" s="33"/>
      <c r="F182" s="34"/>
      <c r="G182" s="110" t="str">
        <f>IF(D182='Paramètre DIVERS'!$B$16,'Paramètre DIVERS'!$A$16,IF(D182='Paramètre DIVERS'!$B$17,'Paramètre DIVERS'!$A$17,IF(D182='Paramètre DIVERS'!$B$18,'Paramètre DIVERS'!$A$18,IF(D182='Paramètre DIVERS'!$B$19,'Paramètre DIVERS'!$A$19,IF(D182='Paramètre DIVERS'!$B$21,'Paramètre DIVERS'!$A$21,IF(D182='Paramètre DIVERS'!$B$22,'Paramètre DIVERS'!$A$22,""))))))&amp;IF(D182='Paramètre DIVERS'!$B$24,'Paramètre DIVERS'!$A$24,IF(D182='Paramètre DIVERS'!$B$25,'Paramètre DIVERS'!$A$25,IF(D182='Paramètre DIVERS'!$B$26,'Paramètre DIVERS'!$A$26,IF(D182='Paramètre DIVERS'!$B$27,'Paramètre DIVERS'!$A$27,IF(D182='Paramètre DIVERS'!$B$28,'Paramètre DIVERS'!$A$28,IF(D182='Paramètre DIVERS'!$B$29,'Paramètre DIVERS'!$A$29,IF(D182='Paramètre DIVERS'!$B$30,'Paramètre DIVERS'!$A$30,"")))))))&amp;IF(D182='Paramètre DIVERS'!$B$32,'Paramètre DIVERS'!$A$32,IF(D182='Paramètre DIVERS'!$B$36,'Paramètre DIVERS'!$A$36,IF(D182='Paramètre DIVERS'!$B$37,'Paramètre DIVERS'!$A$37,IF(D182='Paramètre DIVERS'!$B$38,'Paramètre DIVERS'!$A$38,IF(D182='Paramètre DIVERS'!$B$39,'Paramètre DIVERS'!$A$39,IF(D182='Paramètre DIVERS'!$B$43,'Paramètre DIVERS'!$A$43,IF(D182='Paramètre DIVERS'!$B$44,'Paramètre DIVERS'!$A$44,"")))))))&amp;IF(D182='Paramètre DIVERS'!$B$45,'Paramètre DIVERS'!$A$45,IF(D182='Paramètre DIVERS'!$B$46,'Paramètre DIVERS'!$A$46,IF(D182='Paramètre DIVERS'!$B$47,'Paramètre DIVERS'!$A$47,IF(D182='Paramètre DIVERS'!$B$23,'Paramètre DIVERS'!$A$23,""))))</f>
        <v/>
      </c>
      <c r="H182" s="98">
        <f t="shared" si="77"/>
        <v>0</v>
      </c>
      <c r="I182" s="30" t="str">
        <f t="shared" si="82"/>
        <v>C</v>
      </c>
      <c r="J182" s="30" t="str">
        <f t="shared" si="82"/>
        <v>C</v>
      </c>
      <c r="K182" s="30" t="str">
        <f t="shared" si="82"/>
        <v/>
      </c>
      <c r="L182" s="30" t="str">
        <f t="shared" si="82"/>
        <v/>
      </c>
      <c r="M182" s="30" t="str">
        <f t="shared" si="82"/>
        <v/>
      </c>
      <c r="N182" s="30" t="str">
        <f t="shared" si="82"/>
        <v/>
      </c>
      <c r="O182" s="30" t="str">
        <f t="shared" si="82"/>
        <v/>
      </c>
      <c r="P182" s="30" t="str">
        <f t="shared" si="82"/>
        <v>C</v>
      </c>
      <c r="Q182" s="30" t="str">
        <f t="shared" si="82"/>
        <v>C</v>
      </c>
      <c r="R182" s="30" t="str">
        <f t="shared" si="82"/>
        <v/>
      </c>
      <c r="S182" s="30" t="str">
        <f t="shared" si="83"/>
        <v/>
      </c>
      <c r="T182" s="30" t="str">
        <f t="shared" si="83"/>
        <v/>
      </c>
      <c r="U182" s="30" t="str">
        <f t="shared" si="83"/>
        <v/>
      </c>
      <c r="V182" s="30" t="str">
        <f t="shared" si="83"/>
        <v/>
      </c>
      <c r="W182" s="30" t="str">
        <f t="shared" si="83"/>
        <v>C</v>
      </c>
      <c r="X182" s="30" t="str">
        <f t="shared" si="83"/>
        <v>C</v>
      </c>
      <c r="Y182" s="30" t="str">
        <f t="shared" si="83"/>
        <v/>
      </c>
      <c r="Z182" s="30" t="str">
        <f t="shared" si="83"/>
        <v/>
      </c>
      <c r="AA182" s="30" t="str">
        <f t="shared" si="83"/>
        <v/>
      </c>
      <c r="AB182" s="30" t="str">
        <f t="shared" si="83"/>
        <v/>
      </c>
      <c r="AC182" s="30" t="str">
        <f t="shared" si="84"/>
        <v/>
      </c>
      <c r="AD182" s="30" t="str">
        <f t="shared" si="84"/>
        <v>C</v>
      </c>
      <c r="AE182" s="30" t="str">
        <f t="shared" si="84"/>
        <v>C</v>
      </c>
      <c r="AF182" s="30" t="str">
        <f t="shared" si="84"/>
        <v/>
      </c>
      <c r="AG182" s="30" t="str">
        <f t="shared" si="84"/>
        <v/>
      </c>
      <c r="AH182" s="30" t="str">
        <f t="shared" si="84"/>
        <v/>
      </c>
      <c r="AI182" s="30" t="str">
        <f t="shared" si="84"/>
        <v/>
      </c>
      <c r="AJ182" s="30" t="str">
        <f t="shared" si="84"/>
        <v/>
      </c>
      <c r="AK182" s="30" t="str">
        <f t="shared" si="84"/>
        <v>C</v>
      </c>
      <c r="AL182" s="30" t="str">
        <f t="shared" si="84"/>
        <v>C</v>
      </c>
      <c r="AM182" s="30" t="str">
        <f t="shared" si="85"/>
        <v/>
      </c>
      <c r="AN182" s="30" t="str">
        <f t="shared" si="85"/>
        <v/>
      </c>
      <c r="AO182" s="30" t="str">
        <f t="shared" si="85"/>
        <v/>
      </c>
      <c r="AP182" s="30" t="str">
        <f t="shared" si="85"/>
        <v/>
      </c>
      <c r="AQ182" s="30" t="str">
        <f t="shared" si="85"/>
        <v/>
      </c>
      <c r="AR182" s="30" t="str">
        <f t="shared" si="85"/>
        <v>C</v>
      </c>
      <c r="AS182" s="30" t="str">
        <f t="shared" si="85"/>
        <v>C</v>
      </c>
      <c r="AT182" s="30" t="str">
        <f t="shared" si="85"/>
        <v/>
      </c>
      <c r="AU182" s="30" t="str">
        <f t="shared" si="85"/>
        <v/>
      </c>
      <c r="AV182" s="30" t="str">
        <f t="shared" si="85"/>
        <v/>
      </c>
      <c r="AW182" s="30" t="str">
        <f t="shared" si="85"/>
        <v/>
      </c>
    </row>
    <row r="183" spans="1:49">
      <c r="A183" s="25" t="str">
        <f t="shared" si="76"/>
        <v/>
      </c>
      <c r="B183" s="31"/>
      <c r="C183" s="81"/>
      <c r="D183" s="32"/>
      <c r="E183" s="33"/>
      <c r="F183" s="34"/>
      <c r="G183" s="110" t="str">
        <f>IF(D183='Paramètre DIVERS'!$B$16,'Paramètre DIVERS'!$A$16,IF(D183='Paramètre DIVERS'!$B$17,'Paramètre DIVERS'!$A$17,IF(D183='Paramètre DIVERS'!$B$18,'Paramètre DIVERS'!$A$18,IF(D183='Paramètre DIVERS'!$B$19,'Paramètre DIVERS'!$A$19,IF(D183='Paramètre DIVERS'!$B$21,'Paramètre DIVERS'!$A$21,IF(D183='Paramètre DIVERS'!$B$22,'Paramètre DIVERS'!$A$22,""))))))&amp;IF(D183='Paramètre DIVERS'!$B$24,'Paramètre DIVERS'!$A$24,IF(D183='Paramètre DIVERS'!$B$25,'Paramètre DIVERS'!$A$25,IF(D183='Paramètre DIVERS'!$B$26,'Paramètre DIVERS'!$A$26,IF(D183='Paramètre DIVERS'!$B$27,'Paramètre DIVERS'!$A$27,IF(D183='Paramètre DIVERS'!$B$28,'Paramètre DIVERS'!$A$28,IF(D183='Paramètre DIVERS'!$B$29,'Paramètre DIVERS'!$A$29,IF(D183='Paramètre DIVERS'!$B$30,'Paramètre DIVERS'!$A$30,"")))))))&amp;IF(D183='Paramètre DIVERS'!$B$32,'Paramètre DIVERS'!$A$32,IF(D183='Paramètre DIVERS'!$B$36,'Paramètre DIVERS'!$A$36,IF(D183='Paramètre DIVERS'!$B$37,'Paramètre DIVERS'!$A$37,IF(D183='Paramètre DIVERS'!$B$38,'Paramètre DIVERS'!$A$38,IF(D183='Paramètre DIVERS'!$B$39,'Paramètre DIVERS'!$A$39,IF(D183='Paramètre DIVERS'!$B$43,'Paramètre DIVERS'!$A$43,IF(D183='Paramètre DIVERS'!$B$44,'Paramètre DIVERS'!$A$44,"")))))))&amp;IF(D183='Paramètre DIVERS'!$B$45,'Paramètre DIVERS'!$A$45,IF(D183='Paramètre DIVERS'!$B$46,'Paramètre DIVERS'!$A$46,IF(D183='Paramètre DIVERS'!$B$47,'Paramètre DIVERS'!$A$47,IF(D183='Paramètre DIVERS'!$B$23,'Paramètre DIVERS'!$A$23,""))))</f>
        <v/>
      </c>
      <c r="H183" s="98">
        <f t="shared" si="77"/>
        <v>0</v>
      </c>
      <c r="I183" s="30" t="str">
        <f t="shared" si="82"/>
        <v>C</v>
      </c>
      <c r="J183" s="30" t="str">
        <f t="shared" si="82"/>
        <v>C</v>
      </c>
      <c r="K183" s="30" t="str">
        <f t="shared" si="82"/>
        <v/>
      </c>
      <c r="L183" s="30" t="str">
        <f t="shared" si="82"/>
        <v/>
      </c>
      <c r="M183" s="30" t="str">
        <f t="shared" si="82"/>
        <v/>
      </c>
      <c r="N183" s="30" t="str">
        <f t="shared" si="82"/>
        <v/>
      </c>
      <c r="O183" s="30" t="str">
        <f t="shared" si="82"/>
        <v/>
      </c>
      <c r="P183" s="30" t="str">
        <f t="shared" si="82"/>
        <v>C</v>
      </c>
      <c r="Q183" s="30" t="str">
        <f t="shared" si="82"/>
        <v>C</v>
      </c>
      <c r="R183" s="30" t="str">
        <f t="shared" si="82"/>
        <v/>
      </c>
      <c r="S183" s="30" t="str">
        <f t="shared" si="83"/>
        <v/>
      </c>
      <c r="T183" s="30" t="str">
        <f t="shared" si="83"/>
        <v/>
      </c>
      <c r="U183" s="30" t="str">
        <f t="shared" si="83"/>
        <v/>
      </c>
      <c r="V183" s="30" t="str">
        <f t="shared" si="83"/>
        <v/>
      </c>
      <c r="W183" s="30" t="str">
        <f t="shared" si="83"/>
        <v>C</v>
      </c>
      <c r="X183" s="30" t="str">
        <f t="shared" si="83"/>
        <v>C</v>
      </c>
      <c r="Y183" s="30" t="str">
        <f t="shared" si="83"/>
        <v/>
      </c>
      <c r="Z183" s="30" t="str">
        <f t="shared" si="83"/>
        <v/>
      </c>
      <c r="AA183" s="30" t="str">
        <f t="shared" si="83"/>
        <v/>
      </c>
      <c r="AB183" s="30" t="str">
        <f t="shared" si="83"/>
        <v/>
      </c>
      <c r="AC183" s="30" t="str">
        <f t="shared" si="84"/>
        <v/>
      </c>
      <c r="AD183" s="30" t="str">
        <f t="shared" si="84"/>
        <v>C</v>
      </c>
      <c r="AE183" s="30" t="str">
        <f t="shared" si="84"/>
        <v>C</v>
      </c>
      <c r="AF183" s="30" t="str">
        <f t="shared" si="84"/>
        <v/>
      </c>
      <c r="AG183" s="30" t="str">
        <f t="shared" si="84"/>
        <v/>
      </c>
      <c r="AH183" s="30" t="str">
        <f t="shared" si="84"/>
        <v/>
      </c>
      <c r="AI183" s="30" t="str">
        <f t="shared" si="84"/>
        <v/>
      </c>
      <c r="AJ183" s="30" t="str">
        <f t="shared" si="84"/>
        <v/>
      </c>
      <c r="AK183" s="30" t="str">
        <f t="shared" si="84"/>
        <v>C</v>
      </c>
      <c r="AL183" s="30" t="str">
        <f t="shared" si="84"/>
        <v>C</v>
      </c>
      <c r="AM183" s="30" t="str">
        <f t="shared" si="85"/>
        <v/>
      </c>
      <c r="AN183" s="30" t="str">
        <f t="shared" si="85"/>
        <v/>
      </c>
      <c r="AO183" s="30" t="str">
        <f t="shared" si="85"/>
        <v/>
      </c>
      <c r="AP183" s="30" t="str">
        <f t="shared" si="85"/>
        <v/>
      </c>
      <c r="AQ183" s="30" t="str">
        <f t="shared" si="85"/>
        <v/>
      </c>
      <c r="AR183" s="30" t="str">
        <f t="shared" si="85"/>
        <v>C</v>
      </c>
      <c r="AS183" s="30" t="str">
        <f t="shared" si="85"/>
        <v>C</v>
      </c>
      <c r="AT183" s="30" t="str">
        <f t="shared" si="85"/>
        <v/>
      </c>
      <c r="AU183" s="30" t="str">
        <f t="shared" si="85"/>
        <v/>
      </c>
      <c r="AV183" s="30" t="str">
        <f t="shared" si="85"/>
        <v/>
      </c>
      <c r="AW183" s="30" t="str">
        <f t="shared" si="85"/>
        <v/>
      </c>
    </row>
    <row r="184" spans="1:49">
      <c r="A184" s="25" t="str">
        <f t="shared" si="76"/>
        <v/>
      </c>
      <c r="B184" s="31"/>
      <c r="C184" s="81"/>
      <c r="D184" s="32"/>
      <c r="E184" s="33"/>
      <c r="F184" s="34"/>
      <c r="G184" s="110" t="str">
        <f>IF(D184='Paramètre DIVERS'!$B$16,'Paramètre DIVERS'!$A$16,IF(D184='Paramètre DIVERS'!$B$17,'Paramètre DIVERS'!$A$17,IF(D184='Paramètre DIVERS'!$B$18,'Paramètre DIVERS'!$A$18,IF(D184='Paramètre DIVERS'!$B$19,'Paramètre DIVERS'!$A$19,IF(D184='Paramètre DIVERS'!$B$21,'Paramètre DIVERS'!$A$21,IF(D184='Paramètre DIVERS'!$B$22,'Paramètre DIVERS'!$A$22,""))))))&amp;IF(D184='Paramètre DIVERS'!$B$24,'Paramètre DIVERS'!$A$24,IF(D184='Paramètre DIVERS'!$B$25,'Paramètre DIVERS'!$A$25,IF(D184='Paramètre DIVERS'!$B$26,'Paramètre DIVERS'!$A$26,IF(D184='Paramètre DIVERS'!$B$27,'Paramètre DIVERS'!$A$27,IF(D184='Paramètre DIVERS'!$B$28,'Paramètre DIVERS'!$A$28,IF(D184='Paramètre DIVERS'!$B$29,'Paramètre DIVERS'!$A$29,IF(D184='Paramètre DIVERS'!$B$30,'Paramètre DIVERS'!$A$30,"")))))))&amp;IF(D184='Paramètre DIVERS'!$B$32,'Paramètre DIVERS'!$A$32,IF(D184='Paramètre DIVERS'!$B$36,'Paramètre DIVERS'!$A$36,IF(D184='Paramètre DIVERS'!$B$37,'Paramètre DIVERS'!$A$37,IF(D184='Paramètre DIVERS'!$B$38,'Paramètre DIVERS'!$A$38,IF(D184='Paramètre DIVERS'!$B$39,'Paramètre DIVERS'!$A$39,IF(D184='Paramètre DIVERS'!$B$43,'Paramètre DIVERS'!$A$43,IF(D184='Paramètre DIVERS'!$B$44,'Paramètre DIVERS'!$A$44,"")))))))&amp;IF(D184='Paramètre DIVERS'!$B$45,'Paramètre DIVERS'!$A$45,IF(D184='Paramètre DIVERS'!$B$46,'Paramètre DIVERS'!$A$46,IF(D184='Paramètre DIVERS'!$B$47,'Paramètre DIVERS'!$A$47,IF(D184='Paramètre DIVERS'!$B$23,'Paramètre DIVERS'!$A$23,""))))</f>
        <v/>
      </c>
      <c r="H184" s="98">
        <f t="shared" si="77"/>
        <v>0</v>
      </c>
      <c r="I184" s="30" t="str">
        <f t="shared" si="82"/>
        <v>C</v>
      </c>
      <c r="J184" s="30" t="str">
        <f t="shared" si="82"/>
        <v>C</v>
      </c>
      <c r="K184" s="30" t="str">
        <f t="shared" si="82"/>
        <v/>
      </c>
      <c r="L184" s="30" t="str">
        <f t="shared" si="82"/>
        <v/>
      </c>
      <c r="M184" s="30" t="str">
        <f t="shared" si="82"/>
        <v/>
      </c>
      <c r="N184" s="30" t="str">
        <f t="shared" si="82"/>
        <v/>
      </c>
      <c r="O184" s="30" t="str">
        <f t="shared" si="82"/>
        <v/>
      </c>
      <c r="P184" s="30" t="str">
        <f t="shared" si="82"/>
        <v>C</v>
      </c>
      <c r="Q184" s="30" t="str">
        <f t="shared" si="82"/>
        <v>C</v>
      </c>
      <c r="R184" s="30" t="str">
        <f t="shared" si="82"/>
        <v/>
      </c>
      <c r="S184" s="30" t="str">
        <f t="shared" si="83"/>
        <v/>
      </c>
      <c r="T184" s="30" t="str">
        <f t="shared" si="83"/>
        <v/>
      </c>
      <c r="U184" s="30" t="str">
        <f t="shared" si="83"/>
        <v/>
      </c>
      <c r="V184" s="30" t="str">
        <f t="shared" si="83"/>
        <v/>
      </c>
      <c r="W184" s="30" t="str">
        <f t="shared" si="83"/>
        <v>C</v>
      </c>
      <c r="X184" s="30" t="str">
        <f t="shared" si="83"/>
        <v>C</v>
      </c>
      <c r="Y184" s="30" t="str">
        <f t="shared" si="83"/>
        <v/>
      </c>
      <c r="Z184" s="30" t="str">
        <f t="shared" si="83"/>
        <v/>
      </c>
      <c r="AA184" s="30" t="str">
        <f t="shared" si="83"/>
        <v/>
      </c>
      <c r="AB184" s="30" t="str">
        <f t="shared" si="83"/>
        <v/>
      </c>
      <c r="AC184" s="30" t="str">
        <f t="shared" si="84"/>
        <v/>
      </c>
      <c r="AD184" s="30" t="str">
        <f t="shared" si="84"/>
        <v>C</v>
      </c>
      <c r="AE184" s="30" t="str">
        <f t="shared" si="84"/>
        <v>C</v>
      </c>
      <c r="AF184" s="30" t="str">
        <f t="shared" si="84"/>
        <v/>
      </c>
      <c r="AG184" s="30" t="str">
        <f t="shared" si="84"/>
        <v/>
      </c>
      <c r="AH184" s="30" t="str">
        <f t="shared" si="84"/>
        <v/>
      </c>
      <c r="AI184" s="30" t="str">
        <f t="shared" si="84"/>
        <v/>
      </c>
      <c r="AJ184" s="30" t="str">
        <f t="shared" si="84"/>
        <v/>
      </c>
      <c r="AK184" s="30" t="str">
        <f t="shared" si="84"/>
        <v>C</v>
      </c>
      <c r="AL184" s="30" t="str">
        <f t="shared" si="84"/>
        <v>C</v>
      </c>
      <c r="AM184" s="30" t="str">
        <f t="shared" si="85"/>
        <v/>
      </c>
      <c r="AN184" s="30" t="str">
        <f t="shared" si="85"/>
        <v/>
      </c>
      <c r="AO184" s="30" t="str">
        <f t="shared" si="85"/>
        <v/>
      </c>
      <c r="AP184" s="30" t="str">
        <f t="shared" si="85"/>
        <v/>
      </c>
      <c r="AQ184" s="30" t="str">
        <f t="shared" si="85"/>
        <v/>
      </c>
      <c r="AR184" s="30" t="str">
        <f t="shared" si="85"/>
        <v>C</v>
      </c>
      <c r="AS184" s="30" t="str">
        <f t="shared" si="85"/>
        <v>C</v>
      </c>
      <c r="AT184" s="30" t="str">
        <f t="shared" si="85"/>
        <v/>
      </c>
      <c r="AU184" s="30" t="str">
        <f t="shared" si="85"/>
        <v/>
      </c>
      <c r="AV184" s="30" t="str">
        <f t="shared" si="85"/>
        <v/>
      </c>
      <c r="AW184" s="30" t="str">
        <f t="shared" si="85"/>
        <v/>
      </c>
    </row>
    <row r="185" spans="1:49">
      <c r="A185" s="25" t="str">
        <f t="shared" si="76"/>
        <v/>
      </c>
      <c r="B185" s="31"/>
      <c r="C185" s="81"/>
      <c r="D185" s="32"/>
      <c r="E185" s="33"/>
      <c r="F185" s="34"/>
      <c r="G185" s="110" t="str">
        <f>IF(D185='Paramètre DIVERS'!$B$16,'Paramètre DIVERS'!$A$16,IF(D185='Paramètre DIVERS'!$B$17,'Paramètre DIVERS'!$A$17,IF(D185='Paramètre DIVERS'!$B$18,'Paramètre DIVERS'!$A$18,IF(D185='Paramètre DIVERS'!$B$19,'Paramètre DIVERS'!$A$19,IF(D185='Paramètre DIVERS'!$B$21,'Paramètre DIVERS'!$A$21,IF(D185='Paramètre DIVERS'!$B$22,'Paramètre DIVERS'!$A$22,""))))))&amp;IF(D185='Paramètre DIVERS'!$B$24,'Paramètre DIVERS'!$A$24,IF(D185='Paramètre DIVERS'!$B$25,'Paramètre DIVERS'!$A$25,IF(D185='Paramètre DIVERS'!$B$26,'Paramètre DIVERS'!$A$26,IF(D185='Paramètre DIVERS'!$B$27,'Paramètre DIVERS'!$A$27,IF(D185='Paramètre DIVERS'!$B$28,'Paramètre DIVERS'!$A$28,IF(D185='Paramètre DIVERS'!$B$29,'Paramètre DIVERS'!$A$29,IF(D185='Paramètre DIVERS'!$B$30,'Paramètre DIVERS'!$A$30,"")))))))&amp;IF(D185='Paramètre DIVERS'!$B$32,'Paramètre DIVERS'!$A$32,IF(D185='Paramètre DIVERS'!$B$36,'Paramètre DIVERS'!$A$36,IF(D185='Paramètre DIVERS'!$B$37,'Paramètre DIVERS'!$A$37,IF(D185='Paramètre DIVERS'!$B$38,'Paramètre DIVERS'!$A$38,IF(D185='Paramètre DIVERS'!$B$39,'Paramètre DIVERS'!$A$39,IF(D185='Paramètre DIVERS'!$B$43,'Paramètre DIVERS'!$A$43,IF(D185='Paramètre DIVERS'!$B$44,'Paramètre DIVERS'!$A$44,"")))))))&amp;IF(D185='Paramètre DIVERS'!$B$45,'Paramètre DIVERS'!$A$45,IF(D185='Paramètre DIVERS'!$B$46,'Paramètre DIVERS'!$A$46,IF(D185='Paramètre DIVERS'!$B$47,'Paramètre DIVERS'!$A$47,IF(D185='Paramètre DIVERS'!$B$23,'Paramètre DIVERS'!$A$23,""))))</f>
        <v/>
      </c>
      <c r="H185" s="98">
        <f t="shared" si="77"/>
        <v>0</v>
      </c>
      <c r="I185" s="30" t="str">
        <f t="shared" si="82"/>
        <v>C</v>
      </c>
      <c r="J185" s="30" t="str">
        <f t="shared" si="82"/>
        <v>C</v>
      </c>
      <c r="K185" s="30" t="str">
        <f t="shared" si="82"/>
        <v/>
      </c>
      <c r="L185" s="30" t="str">
        <f t="shared" si="82"/>
        <v/>
      </c>
      <c r="M185" s="30" t="str">
        <f t="shared" si="82"/>
        <v/>
      </c>
      <c r="N185" s="30" t="str">
        <f t="shared" si="82"/>
        <v/>
      </c>
      <c r="O185" s="30" t="str">
        <f t="shared" si="82"/>
        <v/>
      </c>
      <c r="P185" s="30" t="str">
        <f t="shared" si="82"/>
        <v>C</v>
      </c>
      <c r="Q185" s="30" t="str">
        <f t="shared" si="82"/>
        <v>C</v>
      </c>
      <c r="R185" s="30" t="str">
        <f t="shared" si="82"/>
        <v/>
      </c>
      <c r="S185" s="30" t="str">
        <f t="shared" si="83"/>
        <v/>
      </c>
      <c r="T185" s="30" t="str">
        <f t="shared" si="83"/>
        <v/>
      </c>
      <c r="U185" s="30" t="str">
        <f t="shared" si="83"/>
        <v/>
      </c>
      <c r="V185" s="30" t="str">
        <f t="shared" si="83"/>
        <v/>
      </c>
      <c r="W185" s="30" t="str">
        <f t="shared" si="83"/>
        <v>C</v>
      </c>
      <c r="X185" s="30" t="str">
        <f t="shared" si="83"/>
        <v>C</v>
      </c>
      <c r="Y185" s="30" t="str">
        <f t="shared" si="83"/>
        <v/>
      </c>
      <c r="Z185" s="30" t="str">
        <f t="shared" si="83"/>
        <v/>
      </c>
      <c r="AA185" s="30" t="str">
        <f t="shared" si="83"/>
        <v/>
      </c>
      <c r="AB185" s="30" t="str">
        <f t="shared" si="83"/>
        <v/>
      </c>
      <c r="AC185" s="30" t="str">
        <f t="shared" si="84"/>
        <v/>
      </c>
      <c r="AD185" s="30" t="str">
        <f t="shared" si="84"/>
        <v>C</v>
      </c>
      <c r="AE185" s="30" t="str">
        <f t="shared" si="84"/>
        <v>C</v>
      </c>
      <c r="AF185" s="30" t="str">
        <f t="shared" si="84"/>
        <v/>
      </c>
      <c r="AG185" s="30" t="str">
        <f t="shared" si="84"/>
        <v/>
      </c>
      <c r="AH185" s="30" t="str">
        <f t="shared" si="84"/>
        <v/>
      </c>
      <c r="AI185" s="30" t="str">
        <f t="shared" si="84"/>
        <v/>
      </c>
      <c r="AJ185" s="30" t="str">
        <f t="shared" si="84"/>
        <v/>
      </c>
      <c r="AK185" s="30" t="str">
        <f t="shared" si="84"/>
        <v>C</v>
      </c>
      <c r="AL185" s="30" t="str">
        <f t="shared" si="84"/>
        <v>C</v>
      </c>
      <c r="AM185" s="30" t="str">
        <f t="shared" si="85"/>
        <v/>
      </c>
      <c r="AN185" s="30" t="str">
        <f t="shared" si="85"/>
        <v/>
      </c>
      <c r="AO185" s="30" t="str">
        <f t="shared" si="85"/>
        <v/>
      </c>
      <c r="AP185" s="30" t="str">
        <f t="shared" si="85"/>
        <v/>
      </c>
      <c r="AQ185" s="30" t="str">
        <f t="shared" si="85"/>
        <v/>
      </c>
      <c r="AR185" s="30" t="str">
        <f t="shared" si="85"/>
        <v>C</v>
      </c>
      <c r="AS185" s="30" t="str">
        <f t="shared" si="85"/>
        <v>C</v>
      </c>
      <c r="AT185" s="30" t="str">
        <f t="shared" si="85"/>
        <v/>
      </c>
      <c r="AU185" s="30" t="str">
        <f t="shared" si="85"/>
        <v/>
      </c>
      <c r="AV185" s="30" t="str">
        <f t="shared" si="85"/>
        <v/>
      </c>
      <c r="AW185" s="30" t="str">
        <f t="shared" si="85"/>
        <v/>
      </c>
    </row>
    <row r="186" spans="1:49">
      <c r="A186" s="25" t="str">
        <f t="shared" si="76"/>
        <v/>
      </c>
      <c r="B186" s="31"/>
      <c r="C186" s="81"/>
      <c r="D186" s="32"/>
      <c r="E186" s="33"/>
      <c r="F186" s="34"/>
      <c r="G186" s="110" t="str">
        <f>IF(D186='Paramètre DIVERS'!$B$16,'Paramètre DIVERS'!$A$16,IF(D186='Paramètre DIVERS'!$B$17,'Paramètre DIVERS'!$A$17,IF(D186='Paramètre DIVERS'!$B$18,'Paramètre DIVERS'!$A$18,IF(D186='Paramètre DIVERS'!$B$19,'Paramètre DIVERS'!$A$19,IF(D186='Paramètre DIVERS'!$B$21,'Paramètre DIVERS'!$A$21,IF(D186='Paramètre DIVERS'!$B$22,'Paramètre DIVERS'!$A$22,""))))))&amp;IF(D186='Paramètre DIVERS'!$B$24,'Paramètre DIVERS'!$A$24,IF(D186='Paramètre DIVERS'!$B$25,'Paramètre DIVERS'!$A$25,IF(D186='Paramètre DIVERS'!$B$26,'Paramètre DIVERS'!$A$26,IF(D186='Paramètre DIVERS'!$B$27,'Paramètre DIVERS'!$A$27,IF(D186='Paramètre DIVERS'!$B$28,'Paramètre DIVERS'!$A$28,IF(D186='Paramètre DIVERS'!$B$29,'Paramètre DIVERS'!$A$29,IF(D186='Paramètre DIVERS'!$B$30,'Paramètre DIVERS'!$A$30,"")))))))&amp;IF(D186='Paramètre DIVERS'!$B$32,'Paramètre DIVERS'!$A$32,IF(D186='Paramètre DIVERS'!$B$36,'Paramètre DIVERS'!$A$36,IF(D186='Paramètre DIVERS'!$B$37,'Paramètre DIVERS'!$A$37,IF(D186='Paramètre DIVERS'!$B$38,'Paramètre DIVERS'!$A$38,IF(D186='Paramètre DIVERS'!$B$39,'Paramètre DIVERS'!$A$39,IF(D186='Paramètre DIVERS'!$B$43,'Paramètre DIVERS'!$A$43,IF(D186='Paramètre DIVERS'!$B$44,'Paramètre DIVERS'!$A$44,"")))))))&amp;IF(D186='Paramètre DIVERS'!$B$45,'Paramètre DIVERS'!$A$45,IF(D186='Paramètre DIVERS'!$B$46,'Paramètre DIVERS'!$A$46,IF(D186='Paramètre DIVERS'!$B$47,'Paramètre DIVERS'!$A$47,IF(D186='Paramètre DIVERS'!$B$23,'Paramètre DIVERS'!$A$23,""))))</f>
        <v/>
      </c>
      <c r="H186" s="98">
        <f t="shared" si="77"/>
        <v>0</v>
      </c>
      <c r="I186" s="30" t="str">
        <f t="shared" si="82"/>
        <v>C</v>
      </c>
      <c r="J186" s="30" t="str">
        <f t="shared" si="82"/>
        <v>C</v>
      </c>
      <c r="K186" s="30" t="str">
        <f t="shared" si="82"/>
        <v/>
      </c>
      <c r="L186" s="30" t="str">
        <f t="shared" si="82"/>
        <v/>
      </c>
      <c r="M186" s="30" t="str">
        <f t="shared" si="82"/>
        <v/>
      </c>
      <c r="N186" s="30" t="str">
        <f t="shared" si="82"/>
        <v/>
      </c>
      <c r="O186" s="30" t="str">
        <f t="shared" si="82"/>
        <v/>
      </c>
      <c r="P186" s="30" t="str">
        <f t="shared" si="82"/>
        <v>C</v>
      </c>
      <c r="Q186" s="30" t="str">
        <f t="shared" si="82"/>
        <v>C</v>
      </c>
      <c r="R186" s="30" t="str">
        <f t="shared" si="82"/>
        <v/>
      </c>
      <c r="S186" s="30" t="str">
        <f t="shared" si="83"/>
        <v/>
      </c>
      <c r="T186" s="30" t="str">
        <f t="shared" si="83"/>
        <v/>
      </c>
      <c r="U186" s="30" t="str">
        <f t="shared" si="83"/>
        <v/>
      </c>
      <c r="V186" s="30" t="str">
        <f t="shared" si="83"/>
        <v/>
      </c>
      <c r="W186" s="30" t="str">
        <f t="shared" si="83"/>
        <v>C</v>
      </c>
      <c r="X186" s="30" t="str">
        <f t="shared" si="83"/>
        <v>C</v>
      </c>
      <c r="Y186" s="30" t="str">
        <f t="shared" si="83"/>
        <v/>
      </c>
      <c r="Z186" s="30" t="str">
        <f t="shared" si="83"/>
        <v/>
      </c>
      <c r="AA186" s="30" t="str">
        <f t="shared" si="83"/>
        <v/>
      </c>
      <c r="AB186" s="30" t="str">
        <f t="shared" si="83"/>
        <v/>
      </c>
      <c r="AC186" s="30" t="str">
        <f t="shared" si="84"/>
        <v/>
      </c>
      <c r="AD186" s="30" t="str">
        <f t="shared" si="84"/>
        <v>C</v>
      </c>
      <c r="AE186" s="30" t="str">
        <f t="shared" si="84"/>
        <v>C</v>
      </c>
      <c r="AF186" s="30" t="str">
        <f t="shared" si="84"/>
        <v/>
      </c>
      <c r="AG186" s="30" t="str">
        <f t="shared" si="84"/>
        <v/>
      </c>
      <c r="AH186" s="30" t="str">
        <f t="shared" si="84"/>
        <v/>
      </c>
      <c r="AI186" s="30" t="str">
        <f t="shared" si="84"/>
        <v/>
      </c>
      <c r="AJ186" s="30" t="str">
        <f t="shared" si="84"/>
        <v/>
      </c>
      <c r="AK186" s="30" t="str">
        <f t="shared" si="84"/>
        <v>C</v>
      </c>
      <c r="AL186" s="30" t="str">
        <f t="shared" si="84"/>
        <v>C</v>
      </c>
      <c r="AM186" s="30" t="str">
        <f t="shared" si="85"/>
        <v/>
      </c>
      <c r="AN186" s="30" t="str">
        <f t="shared" si="85"/>
        <v/>
      </c>
      <c r="AO186" s="30" t="str">
        <f t="shared" si="85"/>
        <v/>
      </c>
      <c r="AP186" s="30" t="str">
        <f t="shared" si="85"/>
        <v/>
      </c>
      <c r="AQ186" s="30" t="str">
        <f t="shared" si="85"/>
        <v/>
      </c>
      <c r="AR186" s="30" t="str">
        <f t="shared" si="85"/>
        <v>C</v>
      </c>
      <c r="AS186" s="30" t="str">
        <f t="shared" si="85"/>
        <v>C</v>
      </c>
      <c r="AT186" s="30" t="str">
        <f t="shared" si="85"/>
        <v/>
      </c>
      <c r="AU186" s="30" t="str">
        <f t="shared" si="85"/>
        <v/>
      </c>
      <c r="AV186" s="30" t="str">
        <f t="shared" si="85"/>
        <v/>
      </c>
      <c r="AW186" s="30" t="str">
        <f t="shared" si="85"/>
        <v/>
      </c>
    </row>
    <row r="187" spans="1:49">
      <c r="A187" s="25" t="str">
        <f t="shared" si="76"/>
        <v/>
      </c>
      <c r="B187" s="31"/>
      <c r="C187" s="81"/>
      <c r="D187" s="32"/>
      <c r="E187" s="33"/>
      <c r="F187" s="34"/>
      <c r="G187" s="110" t="str">
        <f>IF(D187='Paramètre DIVERS'!$B$16,'Paramètre DIVERS'!$A$16,IF(D187='Paramètre DIVERS'!$B$17,'Paramètre DIVERS'!$A$17,IF(D187='Paramètre DIVERS'!$B$18,'Paramètre DIVERS'!$A$18,IF(D187='Paramètre DIVERS'!$B$19,'Paramètre DIVERS'!$A$19,IF(D187='Paramètre DIVERS'!$B$21,'Paramètre DIVERS'!$A$21,IF(D187='Paramètre DIVERS'!$B$22,'Paramètre DIVERS'!$A$22,""))))))&amp;IF(D187='Paramètre DIVERS'!$B$24,'Paramètre DIVERS'!$A$24,IF(D187='Paramètre DIVERS'!$B$25,'Paramètre DIVERS'!$A$25,IF(D187='Paramètre DIVERS'!$B$26,'Paramètre DIVERS'!$A$26,IF(D187='Paramètre DIVERS'!$B$27,'Paramètre DIVERS'!$A$27,IF(D187='Paramètre DIVERS'!$B$28,'Paramètre DIVERS'!$A$28,IF(D187='Paramètre DIVERS'!$B$29,'Paramètre DIVERS'!$A$29,IF(D187='Paramètre DIVERS'!$B$30,'Paramètre DIVERS'!$A$30,"")))))))&amp;IF(D187='Paramètre DIVERS'!$B$32,'Paramètre DIVERS'!$A$32,IF(D187='Paramètre DIVERS'!$B$36,'Paramètre DIVERS'!$A$36,IF(D187='Paramètre DIVERS'!$B$37,'Paramètre DIVERS'!$A$37,IF(D187='Paramètre DIVERS'!$B$38,'Paramètre DIVERS'!$A$38,IF(D187='Paramètre DIVERS'!$B$39,'Paramètre DIVERS'!$A$39,IF(D187='Paramètre DIVERS'!$B$43,'Paramètre DIVERS'!$A$43,IF(D187='Paramètre DIVERS'!$B$44,'Paramètre DIVERS'!$A$44,"")))))))&amp;IF(D187='Paramètre DIVERS'!$B$45,'Paramètre DIVERS'!$A$45,IF(D187='Paramètre DIVERS'!$B$46,'Paramètre DIVERS'!$A$46,IF(D187='Paramètre DIVERS'!$B$47,'Paramètre DIVERS'!$A$47,IF(D187='Paramètre DIVERS'!$B$23,'Paramètre DIVERS'!$A$23,""))))</f>
        <v/>
      </c>
      <c r="H187" s="98">
        <f t="shared" si="77"/>
        <v>0</v>
      </c>
      <c r="I187" s="30" t="str">
        <f t="shared" si="82"/>
        <v>C</v>
      </c>
      <c r="J187" s="30" t="str">
        <f t="shared" si="82"/>
        <v>C</v>
      </c>
      <c r="K187" s="30" t="str">
        <f t="shared" si="82"/>
        <v/>
      </c>
      <c r="L187" s="30" t="str">
        <f t="shared" si="82"/>
        <v/>
      </c>
      <c r="M187" s="30" t="str">
        <f t="shared" si="82"/>
        <v/>
      </c>
      <c r="N187" s="30" t="str">
        <f t="shared" si="82"/>
        <v/>
      </c>
      <c r="O187" s="30" t="str">
        <f t="shared" si="82"/>
        <v/>
      </c>
      <c r="P187" s="30" t="str">
        <f t="shared" si="82"/>
        <v>C</v>
      </c>
      <c r="Q187" s="30" t="str">
        <f t="shared" si="82"/>
        <v>C</v>
      </c>
      <c r="R187" s="30" t="str">
        <f t="shared" si="82"/>
        <v/>
      </c>
      <c r="S187" s="30" t="str">
        <f t="shared" si="83"/>
        <v/>
      </c>
      <c r="T187" s="30" t="str">
        <f t="shared" si="83"/>
        <v/>
      </c>
      <c r="U187" s="30" t="str">
        <f t="shared" si="83"/>
        <v/>
      </c>
      <c r="V187" s="30" t="str">
        <f t="shared" si="83"/>
        <v/>
      </c>
      <c r="W187" s="30" t="str">
        <f t="shared" si="83"/>
        <v>C</v>
      </c>
      <c r="X187" s="30" t="str">
        <f t="shared" si="83"/>
        <v>C</v>
      </c>
      <c r="Y187" s="30" t="str">
        <f t="shared" si="83"/>
        <v/>
      </c>
      <c r="Z187" s="30" t="str">
        <f t="shared" si="83"/>
        <v/>
      </c>
      <c r="AA187" s="30" t="str">
        <f t="shared" si="83"/>
        <v/>
      </c>
      <c r="AB187" s="30" t="str">
        <f t="shared" si="83"/>
        <v/>
      </c>
      <c r="AC187" s="30" t="str">
        <f t="shared" si="84"/>
        <v/>
      </c>
      <c r="AD187" s="30" t="str">
        <f t="shared" si="84"/>
        <v>C</v>
      </c>
      <c r="AE187" s="30" t="str">
        <f t="shared" si="84"/>
        <v>C</v>
      </c>
      <c r="AF187" s="30" t="str">
        <f t="shared" si="84"/>
        <v/>
      </c>
      <c r="AG187" s="30" t="str">
        <f t="shared" si="84"/>
        <v/>
      </c>
      <c r="AH187" s="30" t="str">
        <f t="shared" si="84"/>
        <v/>
      </c>
      <c r="AI187" s="30" t="str">
        <f t="shared" si="84"/>
        <v/>
      </c>
      <c r="AJ187" s="30" t="str">
        <f t="shared" si="84"/>
        <v/>
      </c>
      <c r="AK187" s="30" t="str">
        <f t="shared" si="84"/>
        <v>C</v>
      </c>
      <c r="AL187" s="30" t="str">
        <f t="shared" si="84"/>
        <v>C</v>
      </c>
      <c r="AM187" s="30" t="str">
        <f t="shared" si="85"/>
        <v/>
      </c>
      <c r="AN187" s="30" t="str">
        <f t="shared" si="85"/>
        <v/>
      </c>
      <c r="AO187" s="30" t="str">
        <f t="shared" si="85"/>
        <v/>
      </c>
      <c r="AP187" s="30" t="str">
        <f t="shared" si="85"/>
        <v/>
      </c>
      <c r="AQ187" s="30" t="str">
        <f t="shared" si="85"/>
        <v/>
      </c>
      <c r="AR187" s="30" t="str">
        <f t="shared" si="85"/>
        <v>C</v>
      </c>
      <c r="AS187" s="30" t="str">
        <f t="shared" si="85"/>
        <v>C</v>
      </c>
      <c r="AT187" s="30" t="str">
        <f t="shared" si="85"/>
        <v/>
      </c>
      <c r="AU187" s="30" t="str">
        <f t="shared" si="85"/>
        <v/>
      </c>
      <c r="AV187" s="30" t="str">
        <f t="shared" si="85"/>
        <v/>
      </c>
      <c r="AW187" s="30" t="str">
        <f t="shared" si="85"/>
        <v/>
      </c>
    </row>
    <row r="188" spans="1:49">
      <c r="A188" s="25" t="str">
        <f t="shared" si="76"/>
        <v/>
      </c>
      <c r="B188" s="31"/>
      <c r="C188" s="81"/>
      <c r="D188" s="32"/>
      <c r="E188" s="33"/>
      <c r="F188" s="34"/>
      <c r="G188" s="110" t="str">
        <f>IF(D188='Paramètre DIVERS'!$B$16,'Paramètre DIVERS'!$A$16,IF(D188='Paramètre DIVERS'!$B$17,'Paramètre DIVERS'!$A$17,IF(D188='Paramètre DIVERS'!$B$18,'Paramètre DIVERS'!$A$18,IF(D188='Paramètre DIVERS'!$B$19,'Paramètre DIVERS'!$A$19,IF(D188='Paramètre DIVERS'!$B$21,'Paramètre DIVERS'!$A$21,IF(D188='Paramètre DIVERS'!$B$22,'Paramètre DIVERS'!$A$22,""))))))&amp;IF(D188='Paramètre DIVERS'!$B$24,'Paramètre DIVERS'!$A$24,IF(D188='Paramètre DIVERS'!$B$25,'Paramètre DIVERS'!$A$25,IF(D188='Paramètre DIVERS'!$B$26,'Paramètre DIVERS'!$A$26,IF(D188='Paramètre DIVERS'!$B$27,'Paramètre DIVERS'!$A$27,IF(D188='Paramètre DIVERS'!$B$28,'Paramètre DIVERS'!$A$28,IF(D188='Paramètre DIVERS'!$B$29,'Paramètre DIVERS'!$A$29,IF(D188='Paramètre DIVERS'!$B$30,'Paramètre DIVERS'!$A$30,"")))))))&amp;IF(D188='Paramètre DIVERS'!$B$32,'Paramètre DIVERS'!$A$32,IF(D188='Paramètre DIVERS'!$B$36,'Paramètre DIVERS'!$A$36,IF(D188='Paramètre DIVERS'!$B$37,'Paramètre DIVERS'!$A$37,IF(D188='Paramètre DIVERS'!$B$38,'Paramètre DIVERS'!$A$38,IF(D188='Paramètre DIVERS'!$B$39,'Paramètre DIVERS'!$A$39,IF(D188='Paramètre DIVERS'!$B$43,'Paramètre DIVERS'!$A$43,IF(D188='Paramètre DIVERS'!$B$44,'Paramètre DIVERS'!$A$44,"")))))))&amp;IF(D188='Paramètre DIVERS'!$B$45,'Paramètre DIVERS'!$A$45,IF(D188='Paramètre DIVERS'!$B$46,'Paramètre DIVERS'!$A$46,IF(D188='Paramètre DIVERS'!$B$47,'Paramètre DIVERS'!$A$47,IF(D188='Paramètre DIVERS'!$B$23,'Paramètre DIVERS'!$A$23,""))))</f>
        <v/>
      </c>
      <c r="H188" s="98">
        <f t="shared" si="77"/>
        <v>0</v>
      </c>
      <c r="I188" s="30" t="str">
        <f t="shared" si="82"/>
        <v>C</v>
      </c>
      <c r="J188" s="30" t="str">
        <f t="shared" si="82"/>
        <v>C</v>
      </c>
      <c r="K188" s="30" t="str">
        <f t="shared" si="82"/>
        <v/>
      </c>
      <c r="L188" s="30" t="str">
        <f t="shared" si="82"/>
        <v/>
      </c>
      <c r="M188" s="30" t="str">
        <f t="shared" si="82"/>
        <v/>
      </c>
      <c r="N188" s="30" t="str">
        <f t="shared" si="82"/>
        <v/>
      </c>
      <c r="O188" s="30" t="str">
        <f t="shared" si="82"/>
        <v/>
      </c>
      <c r="P188" s="30" t="str">
        <f t="shared" si="82"/>
        <v>C</v>
      </c>
      <c r="Q188" s="30" t="str">
        <f t="shared" si="82"/>
        <v>C</v>
      </c>
      <c r="R188" s="30" t="str">
        <f t="shared" si="82"/>
        <v/>
      </c>
      <c r="S188" s="30" t="str">
        <f t="shared" si="83"/>
        <v/>
      </c>
      <c r="T188" s="30" t="str">
        <f t="shared" si="83"/>
        <v/>
      </c>
      <c r="U188" s="30" t="str">
        <f t="shared" si="83"/>
        <v/>
      </c>
      <c r="V188" s="30" t="str">
        <f t="shared" si="83"/>
        <v/>
      </c>
      <c r="W188" s="30" t="str">
        <f t="shared" si="83"/>
        <v>C</v>
      </c>
      <c r="X188" s="30" t="str">
        <f t="shared" si="83"/>
        <v>C</v>
      </c>
      <c r="Y188" s="30" t="str">
        <f t="shared" si="83"/>
        <v/>
      </c>
      <c r="Z188" s="30" t="str">
        <f t="shared" si="83"/>
        <v/>
      </c>
      <c r="AA188" s="30" t="str">
        <f t="shared" si="83"/>
        <v/>
      </c>
      <c r="AB188" s="30" t="str">
        <f t="shared" si="83"/>
        <v/>
      </c>
      <c r="AC188" s="30" t="str">
        <f t="shared" si="84"/>
        <v/>
      </c>
      <c r="AD188" s="30" t="str">
        <f t="shared" si="84"/>
        <v>C</v>
      </c>
      <c r="AE188" s="30" t="str">
        <f t="shared" si="84"/>
        <v>C</v>
      </c>
      <c r="AF188" s="30" t="str">
        <f t="shared" si="84"/>
        <v/>
      </c>
      <c r="AG188" s="30" t="str">
        <f t="shared" si="84"/>
        <v/>
      </c>
      <c r="AH188" s="30" t="str">
        <f t="shared" si="84"/>
        <v/>
      </c>
      <c r="AI188" s="30" t="str">
        <f t="shared" si="84"/>
        <v/>
      </c>
      <c r="AJ188" s="30" t="str">
        <f t="shared" si="84"/>
        <v/>
      </c>
      <c r="AK188" s="30" t="str">
        <f t="shared" si="84"/>
        <v>C</v>
      </c>
      <c r="AL188" s="30" t="str">
        <f t="shared" si="84"/>
        <v>C</v>
      </c>
      <c r="AM188" s="30" t="str">
        <f t="shared" si="85"/>
        <v/>
      </c>
      <c r="AN188" s="30" t="str">
        <f t="shared" si="85"/>
        <v/>
      </c>
      <c r="AO188" s="30" t="str">
        <f t="shared" si="85"/>
        <v/>
      </c>
      <c r="AP188" s="30" t="str">
        <f t="shared" si="85"/>
        <v/>
      </c>
      <c r="AQ188" s="30" t="str">
        <f t="shared" si="85"/>
        <v/>
      </c>
      <c r="AR188" s="30" t="str">
        <f t="shared" si="85"/>
        <v>C</v>
      </c>
      <c r="AS188" s="30" t="str">
        <f t="shared" si="85"/>
        <v>C</v>
      </c>
      <c r="AT188" s="30" t="str">
        <f t="shared" si="85"/>
        <v/>
      </c>
      <c r="AU188" s="30" t="str">
        <f t="shared" si="85"/>
        <v/>
      </c>
      <c r="AV188" s="30" t="str">
        <f t="shared" si="85"/>
        <v/>
      </c>
      <c r="AW188" s="30" t="str">
        <f t="shared" si="85"/>
        <v/>
      </c>
    </row>
    <row r="189" spans="1:49">
      <c r="A189" s="25" t="str">
        <f t="shared" si="76"/>
        <v/>
      </c>
      <c r="B189" s="31"/>
      <c r="C189" s="81"/>
      <c r="D189" s="32"/>
      <c r="E189" s="33"/>
      <c r="F189" s="34"/>
      <c r="G189" s="110" t="str">
        <f>IF(D189='Paramètre DIVERS'!$B$16,'Paramètre DIVERS'!$A$16,IF(D189='Paramètre DIVERS'!$B$17,'Paramètre DIVERS'!$A$17,IF(D189='Paramètre DIVERS'!$B$18,'Paramètre DIVERS'!$A$18,IF(D189='Paramètre DIVERS'!$B$19,'Paramètre DIVERS'!$A$19,IF(D189='Paramètre DIVERS'!$B$21,'Paramètre DIVERS'!$A$21,IF(D189='Paramètre DIVERS'!$B$22,'Paramètre DIVERS'!$A$22,""))))))&amp;IF(D189='Paramètre DIVERS'!$B$24,'Paramètre DIVERS'!$A$24,IF(D189='Paramètre DIVERS'!$B$25,'Paramètre DIVERS'!$A$25,IF(D189='Paramètre DIVERS'!$B$26,'Paramètre DIVERS'!$A$26,IF(D189='Paramètre DIVERS'!$B$27,'Paramètre DIVERS'!$A$27,IF(D189='Paramètre DIVERS'!$B$28,'Paramètre DIVERS'!$A$28,IF(D189='Paramètre DIVERS'!$B$29,'Paramètre DIVERS'!$A$29,IF(D189='Paramètre DIVERS'!$B$30,'Paramètre DIVERS'!$A$30,"")))))))&amp;IF(D189='Paramètre DIVERS'!$B$32,'Paramètre DIVERS'!$A$32,IF(D189='Paramètre DIVERS'!$B$36,'Paramètre DIVERS'!$A$36,IF(D189='Paramètre DIVERS'!$B$37,'Paramètre DIVERS'!$A$37,IF(D189='Paramètre DIVERS'!$B$38,'Paramètre DIVERS'!$A$38,IF(D189='Paramètre DIVERS'!$B$39,'Paramètre DIVERS'!$A$39,IF(D189='Paramètre DIVERS'!$B$43,'Paramètre DIVERS'!$A$43,IF(D189='Paramètre DIVERS'!$B$44,'Paramètre DIVERS'!$A$44,"")))))))&amp;IF(D189='Paramètre DIVERS'!$B$45,'Paramètre DIVERS'!$A$45,IF(D189='Paramètre DIVERS'!$B$46,'Paramètre DIVERS'!$A$46,IF(D189='Paramètre DIVERS'!$B$47,'Paramètre DIVERS'!$A$47,IF(D189='Paramètre DIVERS'!$B$23,'Paramètre DIVERS'!$A$23,""))))</f>
        <v/>
      </c>
      <c r="H189" s="98">
        <f t="shared" si="77"/>
        <v>0</v>
      </c>
      <c r="I189" s="30" t="str">
        <f t="shared" si="82"/>
        <v>C</v>
      </c>
      <c r="J189" s="30" t="str">
        <f t="shared" si="82"/>
        <v>C</v>
      </c>
      <c r="K189" s="30" t="str">
        <f t="shared" si="82"/>
        <v/>
      </c>
      <c r="L189" s="30" t="str">
        <f t="shared" si="82"/>
        <v/>
      </c>
      <c r="M189" s="30" t="str">
        <f t="shared" si="82"/>
        <v/>
      </c>
      <c r="N189" s="30" t="str">
        <f t="shared" si="82"/>
        <v/>
      </c>
      <c r="O189" s="30" t="str">
        <f t="shared" si="82"/>
        <v/>
      </c>
      <c r="P189" s="30" t="str">
        <f t="shared" si="82"/>
        <v>C</v>
      </c>
      <c r="Q189" s="30" t="str">
        <f t="shared" si="82"/>
        <v>C</v>
      </c>
      <c r="R189" s="30" t="str">
        <f t="shared" si="82"/>
        <v/>
      </c>
      <c r="S189" s="30" t="str">
        <f t="shared" si="83"/>
        <v/>
      </c>
      <c r="T189" s="30" t="str">
        <f t="shared" si="83"/>
        <v/>
      </c>
      <c r="U189" s="30" t="str">
        <f t="shared" si="83"/>
        <v/>
      </c>
      <c r="V189" s="30" t="str">
        <f t="shared" si="83"/>
        <v/>
      </c>
      <c r="W189" s="30" t="str">
        <f t="shared" si="83"/>
        <v>C</v>
      </c>
      <c r="X189" s="30" t="str">
        <f t="shared" si="83"/>
        <v>C</v>
      </c>
      <c r="Y189" s="30" t="str">
        <f t="shared" si="83"/>
        <v/>
      </c>
      <c r="Z189" s="30" t="str">
        <f t="shared" si="83"/>
        <v/>
      </c>
      <c r="AA189" s="30" t="str">
        <f t="shared" si="83"/>
        <v/>
      </c>
      <c r="AB189" s="30" t="str">
        <f t="shared" si="83"/>
        <v/>
      </c>
      <c r="AC189" s="30" t="str">
        <f t="shared" si="84"/>
        <v/>
      </c>
      <c r="AD189" s="30" t="str">
        <f t="shared" si="84"/>
        <v>C</v>
      </c>
      <c r="AE189" s="30" t="str">
        <f t="shared" si="84"/>
        <v>C</v>
      </c>
      <c r="AF189" s="30" t="str">
        <f t="shared" si="84"/>
        <v/>
      </c>
      <c r="AG189" s="30" t="str">
        <f t="shared" si="84"/>
        <v/>
      </c>
      <c r="AH189" s="30" t="str">
        <f t="shared" si="84"/>
        <v/>
      </c>
      <c r="AI189" s="30" t="str">
        <f t="shared" si="84"/>
        <v/>
      </c>
      <c r="AJ189" s="30" t="str">
        <f t="shared" si="84"/>
        <v/>
      </c>
      <c r="AK189" s="30" t="str">
        <f t="shared" si="84"/>
        <v>C</v>
      </c>
      <c r="AL189" s="30" t="str">
        <f t="shared" si="84"/>
        <v>C</v>
      </c>
      <c r="AM189" s="30" t="str">
        <f t="shared" si="85"/>
        <v/>
      </c>
      <c r="AN189" s="30" t="str">
        <f t="shared" si="85"/>
        <v/>
      </c>
      <c r="AO189" s="30" t="str">
        <f t="shared" si="85"/>
        <v/>
      </c>
      <c r="AP189" s="30" t="str">
        <f t="shared" si="85"/>
        <v/>
      </c>
      <c r="AQ189" s="30" t="str">
        <f t="shared" si="85"/>
        <v/>
      </c>
      <c r="AR189" s="30" t="str">
        <f t="shared" si="85"/>
        <v>C</v>
      </c>
      <c r="AS189" s="30" t="str">
        <f t="shared" si="85"/>
        <v>C</v>
      </c>
      <c r="AT189" s="30" t="str">
        <f t="shared" si="85"/>
        <v/>
      </c>
      <c r="AU189" s="30" t="str">
        <f t="shared" si="85"/>
        <v/>
      </c>
      <c r="AV189" s="30" t="str">
        <f t="shared" si="85"/>
        <v/>
      </c>
      <c r="AW189" s="30" t="str">
        <f t="shared" si="85"/>
        <v/>
      </c>
    </row>
    <row r="190" spans="1:49">
      <c r="D190" s="197" t="s">
        <v>133</v>
      </c>
      <c r="E190" s="197"/>
      <c r="F190" s="197"/>
      <c r="G190" s="198"/>
      <c r="H190" s="182">
        <f>SUBTOTAL(9,H46:H189)</f>
        <v>1509</v>
      </c>
    </row>
    <row r="192" spans="1:49" ht="23.25">
      <c r="B192" s="9"/>
    </row>
    <row r="193" spans="2:2" ht="23.25">
      <c r="B193" s="9"/>
    </row>
  </sheetData>
  <sortState ref="A7:AW189">
    <sortCondition ref="D7:D189"/>
    <sortCondition ref="B7:B189"/>
  </sortState>
  <mergeCells count="7">
    <mergeCell ref="D190:G190"/>
    <mergeCell ref="AS4:AW4"/>
    <mergeCell ref="G1:J1"/>
    <mergeCell ref="N1:S1"/>
    <mergeCell ref="E4:F4"/>
    <mergeCell ref="I4:M4"/>
    <mergeCell ref="N4:AR4"/>
  </mergeCells>
  <conditionalFormatting sqref="H7:H189">
    <cfRule type="cellIs" dxfId="16" priority="7" stopIfTrue="1" operator="equal">
      <formula>0</formula>
    </cfRule>
  </conditionalFormatting>
  <conditionalFormatting sqref="I5:AW5">
    <cfRule type="cellIs" dxfId="15" priority="8" stopIfTrue="1" operator="equal">
      <formula>$N$1</formula>
    </cfRule>
  </conditionalFormatting>
  <conditionalFormatting sqref="I6:AW6">
    <cfRule type="expression" dxfId="14" priority="9" stopIfTrue="1">
      <formula>IF(OR(I$6="S",I$6="d",I$6="f"),TRUE,"")</formula>
    </cfRule>
  </conditionalFormatting>
  <conditionalFormatting sqref="I7:AW189">
    <cfRule type="cellIs" dxfId="13" priority="1" stopIfTrue="1" operator="equal">
      <formula>"C"</formula>
    </cfRule>
    <cfRule type="cellIs" dxfId="12" priority="2" stopIfTrue="1" operator="equal">
      <formula>"ZAT"</formula>
    </cfRule>
    <cfRule type="cellIs" dxfId="11" priority="3" stopIfTrue="1" operator="equal">
      <formula>"ZRJ"</formula>
    </cfRule>
    <cfRule type="cellIs" dxfId="10" priority="4" stopIfTrue="1" operator="equal">
      <formula>"ZFO"</formula>
    </cfRule>
    <cfRule type="cellIs" dxfId="9" priority="5" stopIfTrue="1" operator="equal">
      <formula>"ZMT"</formula>
    </cfRule>
    <cfRule type="cellIs" dxfId="8" priority="6" stopIfTrue="1" operator="equal">
      <formula>"ZMP"</formula>
    </cfRule>
    <cfRule type="cellIs" dxfId="7" priority="10" stopIfTrue="1" operator="equal">
      <formula>"ZMA"</formula>
    </cfRule>
    <cfRule type="cellIs" dxfId="6" priority="11" stopIfTrue="1" operator="equal">
      <formula>"ZCP"</formula>
    </cfRule>
    <cfRule type="cellIs" dxfId="5" priority="12" stopIfTrue="1" operator="equal">
      <formula>"ZPM"</formula>
    </cfRule>
  </conditionalFormatting>
  <dataValidations count="4">
    <dataValidation type="list" allowBlank="1" showInputMessage="1" showErrorMessage="1" sqref="C7:C189">
      <formula1>Catégorie_d_absence</formula1>
    </dataValidation>
    <dataValidation type="list" allowBlank="1" showInputMessage="1" sqref="D7:D189">
      <formula1>INDIRECT($C7)</formula1>
    </dataValidation>
    <dataValidation type="list" allowBlank="1" showInputMessage="1" sqref="B7:B189">
      <formula1>IF(B7&lt;&gt;"",OFFSET(f_sal,MATCH(B7&amp;"*",f_sal,0)-1,,COUNTIF(f_sal,B7&amp;"*"),1),f_sal)</formula1>
    </dataValidation>
    <dataValidation type="list" allowBlank="1" showInputMessage="1" sqref="E7:F189">
      <formula1>JJMM</formula1>
    </dataValidation>
  </dataValidations>
  <printOptions horizontalCentered="1"/>
  <pageMargins left="0.59027777777777779" right="0.59027777777777779" top="0.47222222222222221" bottom="0.78749999999999998" header="0.51180555555555551" footer="0.27569444444444446"/>
  <pageSetup paperSize="9" firstPageNumber="0" fitToHeight="100" orientation="landscape" horizontalDpi="300" verticalDpi="300" r:id="rId1"/>
  <headerFooter alignWithMargins="0">
    <oddFooter>&amp;L&amp;F&amp;C&amp;N&amp;R&amp;D &amp;T</oddFooter>
  </headerFooter>
  <drawing r:id="rId2"/>
  <legacyDrawing r:id="rId3"/>
  <controls>
    <control shapeId="1053" r:id="rId4" name="Trier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indexed="21"/>
    <pageSetUpPr fitToPage="1"/>
  </sheetPr>
  <dimension ref="B1:I99"/>
  <sheetViews>
    <sheetView showGridLines="0" zoomScaleNormal="100" workbookViewId="0">
      <selection activeCell="K16" sqref="K16"/>
    </sheetView>
  </sheetViews>
  <sheetFormatPr baseColWidth="10" defaultRowHeight="18"/>
  <cols>
    <col min="1" max="1" width="11.42578125" style="35"/>
    <col min="2" max="2" width="4.140625" style="35" customWidth="1"/>
    <col min="3" max="3" width="30.28515625" style="35" customWidth="1"/>
    <col min="4" max="4" width="12.42578125" style="36" customWidth="1"/>
    <col min="5" max="5" width="10.7109375" style="36" bestFit="1" customWidth="1"/>
    <col min="6" max="6" width="12" style="36" customWidth="1"/>
    <col min="7" max="7" width="12.140625" style="35" customWidth="1"/>
    <col min="8" max="16384" width="11.42578125" style="35"/>
  </cols>
  <sheetData>
    <row r="1" spans="2:9" ht="25.5" customHeight="1">
      <c r="B1" s="206"/>
      <c r="C1" s="206"/>
      <c r="H1" s="37"/>
    </row>
    <row r="2" spans="2:9" ht="10.5" customHeight="1">
      <c r="E2" s="145"/>
    </row>
    <row r="3" spans="2:9" s="38" customFormat="1" ht="21">
      <c r="B3" s="207" t="s">
        <v>6</v>
      </c>
      <c r="C3" s="207"/>
      <c r="D3" s="39">
        <f>+Planning!G1</f>
        <v>43132</v>
      </c>
      <c r="E3" s="40"/>
      <c r="F3" s="41"/>
      <c r="G3" s="41"/>
    </row>
    <row r="4" spans="2:9" s="36" customFormat="1" ht="12" customHeight="1">
      <c r="D4" s="42"/>
      <c r="E4" s="42"/>
      <c r="F4" s="42"/>
      <c r="G4" s="42"/>
      <c r="H4" s="42"/>
      <c r="I4" s="42"/>
    </row>
    <row r="5" spans="2:9" s="43" customFormat="1" ht="33">
      <c r="B5" s="44" t="s">
        <v>7</v>
      </c>
      <c r="C5" s="44" t="s">
        <v>27</v>
      </c>
      <c r="D5" s="45" t="s">
        <v>8</v>
      </c>
      <c r="E5" s="46" t="s">
        <v>9</v>
      </c>
      <c r="F5" s="46" t="s">
        <v>10</v>
      </c>
      <c r="G5" s="46" t="s">
        <v>11</v>
      </c>
      <c r="H5" s="47"/>
      <c r="I5" s="47"/>
    </row>
    <row r="6" spans="2:9" ht="2.25" customHeight="1">
      <c r="B6" s="48">
        <v>1</v>
      </c>
      <c r="C6" s="82"/>
      <c r="D6" s="54">
        <v>25</v>
      </c>
      <c r="E6" s="55">
        <f ca="1">SUMIF(Planning!$A$7:$H$189,'Gestion Absences'!C6&amp;"ZCP",Planning!$H$7:$H$189)</f>
        <v>944</v>
      </c>
      <c r="F6" s="51">
        <f ca="1">IF(E6=0,D6,D6-E6)</f>
        <v>-919</v>
      </c>
      <c r="G6" s="55">
        <f ca="1">SUMIF(Planning!$A$7:$H$189,'Gestion Absences'!C9&amp;"A",Planning!$H$7:$H$189)</f>
        <v>0</v>
      </c>
      <c r="H6" s="52"/>
      <c r="I6" s="53"/>
    </row>
    <row r="7" spans="2:9">
      <c r="B7" s="48">
        <v>1</v>
      </c>
      <c r="C7" s="120"/>
      <c r="D7" s="54">
        <v>25</v>
      </c>
      <c r="E7" s="154">
        <f ca="1">SUMIF(Planning!$A$7:$H$189,'Gestion Absences'!C7&amp;"ZCP",Planning!$H$7:$H$189)</f>
        <v>944</v>
      </c>
      <c r="F7" s="51">
        <f ca="1">IF(E7=0,D7,D7-E7)</f>
        <v>-919</v>
      </c>
      <c r="G7" s="55">
        <f ca="1">SUMIF(Planning!$A$7:$H$189,'Gestion Absences'!C9&amp;"A",Planning!$H$7:$H$189)</f>
        <v>0</v>
      </c>
      <c r="H7" s="52"/>
      <c r="I7" s="53"/>
    </row>
    <row r="8" spans="2:9">
      <c r="B8" s="48">
        <v>2</v>
      </c>
      <c r="C8" s="112"/>
      <c r="D8" s="54">
        <v>25</v>
      </c>
      <c r="E8" s="154">
        <f ca="1">SUMIF(Planning!$A$7:$H$189,'Gestion Absences'!C8&amp;"ZCP",Planning!$H$7:$H$189)</f>
        <v>944</v>
      </c>
      <c r="F8" s="51">
        <f ca="1">IF(E8=0,D8,D8-E8)</f>
        <v>-919</v>
      </c>
      <c r="G8" s="55">
        <f ca="1">SUMIF(Planning!$A$7:$H$189,'Gestion Absences'!C10&amp;"A",Planning!$H$7:$H$189)</f>
        <v>0</v>
      </c>
      <c r="H8" s="52"/>
      <c r="I8" s="53"/>
    </row>
    <row r="9" spans="2:9" ht="18" customHeight="1">
      <c r="B9" s="48">
        <v>3</v>
      </c>
      <c r="C9" s="82"/>
      <c r="D9" s="54">
        <v>25</v>
      </c>
      <c r="E9" s="154">
        <f ca="1">SUMIF(Planning!$A$7:$H$189,'Gestion Absences'!C9&amp;"ZCP",Planning!$H$7:$H$189)</f>
        <v>944</v>
      </c>
      <c r="F9" s="51">
        <f t="shared" ref="F9:F26" ca="1" si="0">IF(E9=0,D9,D9-E9)</f>
        <v>-919</v>
      </c>
      <c r="G9" s="55">
        <f ca="1">SUMIF(Planning!$A$7:$H$189,'Gestion Absences'!C11&amp;"A",Planning!$H$7:$H$189)</f>
        <v>0</v>
      </c>
      <c r="H9" s="52"/>
      <c r="I9" s="53"/>
    </row>
    <row r="10" spans="2:9" ht="18" customHeight="1">
      <c r="B10" s="48">
        <v>4</v>
      </c>
      <c r="C10" s="82"/>
      <c r="D10" s="54">
        <v>25</v>
      </c>
      <c r="E10" s="154">
        <f ca="1">SUMIF(Planning!$A$7:$H$189,'Gestion Absences'!C10&amp;"ZCP",Planning!$H$7:$H$189)</f>
        <v>944</v>
      </c>
      <c r="F10" s="51">
        <f t="shared" ca="1" si="0"/>
        <v>-919</v>
      </c>
      <c r="G10" s="55">
        <f ca="1">SUMIF(Planning!$A$7:$H$189,'Gestion Absences'!C12&amp;"A",Planning!$H$7:$H$189)</f>
        <v>0</v>
      </c>
      <c r="H10" s="52"/>
      <c r="I10" s="53"/>
    </row>
    <row r="11" spans="2:9" ht="18" customHeight="1">
      <c r="B11" s="48">
        <v>5</v>
      </c>
      <c r="C11" s="82"/>
      <c r="D11" s="54"/>
      <c r="E11" s="154">
        <f ca="1">SUMIF(Planning!$A$7:$H$189,'Gestion Absences'!C11&amp;"ZCP",Planning!$H$7:$H$189)</f>
        <v>944</v>
      </c>
      <c r="F11" s="51">
        <f t="shared" ca="1" si="0"/>
        <v>-944</v>
      </c>
      <c r="G11" s="55">
        <f ca="1">SUMIF(Planning!$A$7:$H$189,'Gestion Absences'!C13&amp;"A",Planning!$H$7:$H$189)</f>
        <v>0</v>
      </c>
      <c r="H11" s="52"/>
      <c r="I11" s="53"/>
    </row>
    <row r="12" spans="2:9" ht="18" customHeight="1">
      <c r="B12" s="48">
        <v>6</v>
      </c>
      <c r="C12" s="82"/>
      <c r="D12" s="54">
        <v>25</v>
      </c>
      <c r="E12" s="154">
        <f ca="1">SUMIF(Planning!$A$7:$H$189,'Gestion Absences'!C12&amp;"ZCP",Planning!$H$7:$H$189)</f>
        <v>944</v>
      </c>
      <c r="F12" s="51">
        <f t="shared" ca="1" si="0"/>
        <v>-919</v>
      </c>
      <c r="G12" s="55">
        <f ca="1">SUMIF(Planning!$A$7:$H$189,'Gestion Absences'!C14&amp;"A",Planning!$H$7:$H$189)</f>
        <v>0</v>
      </c>
      <c r="H12" s="56"/>
      <c r="I12" s="53"/>
    </row>
    <row r="13" spans="2:9" ht="18" customHeight="1">
      <c r="B13" s="48">
        <v>7</v>
      </c>
      <c r="C13" s="82"/>
      <c r="D13" s="54">
        <v>25</v>
      </c>
      <c r="E13" s="154">
        <f ca="1">SUMIF(Planning!$A$7:$H$189,'Gestion Absences'!C13&amp;"ZCP",Planning!$H$7:$H$189)</f>
        <v>944</v>
      </c>
      <c r="F13" s="51">
        <f t="shared" ca="1" si="0"/>
        <v>-919</v>
      </c>
      <c r="G13" s="55">
        <f ca="1">SUMIF(Planning!$A$7:$H$189,'Gestion Absences'!C15&amp;"A",Planning!$H$7:$H$189)</f>
        <v>0</v>
      </c>
    </row>
    <row r="14" spans="2:9" ht="18" customHeight="1">
      <c r="B14" s="48">
        <v>8</v>
      </c>
      <c r="C14" s="82"/>
      <c r="D14" s="54"/>
      <c r="E14" s="154">
        <f ca="1">SUMIF(Planning!$A$7:$H$189,'Gestion Absences'!C14&amp;"ZCP",Planning!$H$7:$H$189)</f>
        <v>944</v>
      </c>
      <c r="F14" s="51">
        <f t="shared" ca="1" si="0"/>
        <v>-944</v>
      </c>
      <c r="G14" s="55">
        <f ca="1">SUMIF(Planning!$A$7:$H$189,'Gestion Absences'!C16&amp;"A",Planning!$H$7:$H$189)</f>
        <v>0</v>
      </c>
    </row>
    <row r="15" spans="2:9" ht="18" customHeight="1">
      <c r="B15" s="48">
        <v>9</v>
      </c>
      <c r="C15" s="82"/>
      <c r="D15" s="54">
        <v>25</v>
      </c>
      <c r="E15" s="154">
        <f ca="1">SUMIF(Planning!$A$7:$H$189,'Gestion Absences'!C15&amp;"ZCP",Planning!$H$7:$H$189)</f>
        <v>944</v>
      </c>
      <c r="F15" s="51">
        <f t="shared" ca="1" si="0"/>
        <v>-919</v>
      </c>
      <c r="G15" s="55">
        <f ca="1">SUMIF(Planning!$A$7:$H$189,'Gestion Absences'!C17&amp;"A",Planning!$H$7:$H$189)</f>
        <v>0</v>
      </c>
    </row>
    <row r="16" spans="2:9" ht="18" customHeight="1">
      <c r="B16" s="48">
        <v>10</v>
      </c>
      <c r="C16" s="114"/>
      <c r="D16" s="54"/>
      <c r="E16" s="154">
        <f ca="1">SUMIF(Planning!$A$7:$H$189,'Gestion Absences'!C16&amp;"ZCP",Planning!$H$7:$H$189)</f>
        <v>944</v>
      </c>
      <c r="F16" s="51">
        <f t="shared" ca="1" si="0"/>
        <v>-944</v>
      </c>
      <c r="G16" s="55">
        <f ca="1">SUMIF(Planning!$A$7:$H$189,'Gestion Absences'!C18&amp;"A",Planning!$H$7:$H$189)</f>
        <v>0</v>
      </c>
    </row>
    <row r="17" spans="2:7" ht="18" customHeight="1">
      <c r="B17" s="48">
        <v>11</v>
      </c>
      <c r="C17" s="82"/>
      <c r="D17" s="54">
        <v>25</v>
      </c>
      <c r="E17" s="154">
        <f ca="1">SUMIF(Planning!$A$7:$H$189,'Gestion Absences'!C17&amp;"ZCP",Planning!$H$7:$H$189)</f>
        <v>944</v>
      </c>
      <c r="F17" s="51">
        <f t="shared" ca="1" si="0"/>
        <v>-919</v>
      </c>
      <c r="G17" s="55">
        <f ca="1">SUMIF(Planning!$A$7:$H$189,'Gestion Absences'!C19&amp;"A",Planning!$H$7:$H$189)</f>
        <v>0</v>
      </c>
    </row>
    <row r="18" spans="2:7" ht="18" customHeight="1">
      <c r="B18" s="48">
        <v>12</v>
      </c>
      <c r="C18" s="82"/>
      <c r="D18" s="54"/>
      <c r="E18" s="154">
        <f ca="1">SUMIF(Planning!$A$7:$H$189,'Gestion Absences'!C18&amp;"ZCP",Planning!$H$7:$H$189)</f>
        <v>944</v>
      </c>
      <c r="F18" s="51">
        <f t="shared" ca="1" si="0"/>
        <v>-944</v>
      </c>
      <c r="G18" s="55">
        <f ca="1">SUMIF(Planning!$A$7:$H$189,'Gestion Absences'!C20&amp;"A",Planning!$H$7:$H$189)</f>
        <v>0</v>
      </c>
    </row>
    <row r="19" spans="2:7">
      <c r="B19" s="48">
        <v>13</v>
      </c>
      <c r="C19" s="82"/>
      <c r="D19" s="54">
        <v>25</v>
      </c>
      <c r="E19" s="154">
        <f ca="1">SUMIF(Planning!$A$7:$H$189,'Gestion Absences'!C19&amp;"ZCP",Planning!$H$7:$H$189)</f>
        <v>944</v>
      </c>
      <c r="F19" s="51">
        <f t="shared" ca="1" si="0"/>
        <v>-919</v>
      </c>
      <c r="G19" s="55">
        <f ca="1">SUMIF(Planning!$A$7:$H$189,'Gestion Absences'!C21&amp;"A",Planning!$H$7:$H$189)</f>
        <v>0</v>
      </c>
    </row>
    <row r="20" spans="2:7">
      <c r="B20" s="48">
        <v>14</v>
      </c>
      <c r="C20" s="82"/>
      <c r="D20" s="54">
        <f>25+9</f>
        <v>34</v>
      </c>
      <c r="E20" s="154">
        <f ca="1">SUMIF(Planning!$A$7:$H$189,'Gestion Absences'!C20&amp;"ZCP",Planning!$H$7:$H$189)</f>
        <v>944</v>
      </c>
      <c r="F20" s="51">
        <f t="shared" ca="1" si="0"/>
        <v>-910</v>
      </c>
      <c r="G20" s="55">
        <f ca="1">SUMIF(Planning!$A$7:$H$189,'Gestion Absences'!C22&amp;"A",Planning!$H$7:$H$189)</f>
        <v>0</v>
      </c>
    </row>
    <row r="21" spans="2:7">
      <c r="B21" s="48">
        <v>15</v>
      </c>
      <c r="C21" s="82"/>
      <c r="D21" s="54"/>
      <c r="E21" s="154">
        <f ca="1">SUMIF(Planning!$A$7:$H$189,'Gestion Absences'!C21&amp;"ZCP",Planning!$H$7:$H$189)</f>
        <v>944</v>
      </c>
      <c r="F21" s="51">
        <f t="shared" ca="1" si="0"/>
        <v>-944</v>
      </c>
      <c r="G21" s="55">
        <f ca="1">SUMIF(Planning!$A$7:$H$189,'Gestion Absences'!C23&amp;"A",Planning!$H$7:$H$189)</f>
        <v>0</v>
      </c>
    </row>
    <row r="22" spans="2:7">
      <c r="B22" s="48">
        <v>16</v>
      </c>
      <c r="C22" s="82"/>
      <c r="D22" s="54"/>
      <c r="E22" s="154">
        <f ca="1">SUMIF(Planning!$A$7:$H$189,'Gestion Absences'!C22&amp;"ZCP",Planning!$H$7:$H$189)</f>
        <v>944</v>
      </c>
      <c r="F22" s="51">
        <f t="shared" ca="1" si="0"/>
        <v>-944</v>
      </c>
      <c r="G22" s="55">
        <f ca="1">SUMIF(Planning!$A$7:$H$189,'Gestion Absences'!C24&amp;"A",Planning!$H$7:$H$189)</f>
        <v>0</v>
      </c>
    </row>
    <row r="23" spans="2:7">
      <c r="B23" s="48">
        <v>17</v>
      </c>
      <c r="C23" s="82"/>
      <c r="D23" s="54">
        <v>25</v>
      </c>
      <c r="E23" s="154">
        <f ca="1">SUMIF(Planning!$A$7:$H$189,'Gestion Absences'!C23&amp;"ZCP",Planning!$H$7:$H$189)</f>
        <v>944</v>
      </c>
      <c r="F23" s="51">
        <f t="shared" ca="1" si="0"/>
        <v>-919</v>
      </c>
      <c r="G23" s="55">
        <f ca="1">SUMIF(Planning!$A$7:$H$189,'Gestion Absences'!C25&amp;"A",Planning!$H$7:$H$189)</f>
        <v>0</v>
      </c>
    </row>
    <row r="24" spans="2:7">
      <c r="B24" s="48">
        <v>18</v>
      </c>
      <c r="C24" s="82"/>
      <c r="D24" s="54">
        <v>25</v>
      </c>
      <c r="E24" s="154">
        <f ca="1">SUMIF(Planning!$A$7:$H$189,'Gestion Absences'!C24&amp;"ZCP",Planning!$H$7:$H$189)</f>
        <v>944</v>
      </c>
      <c r="F24" s="51">
        <f t="shared" ca="1" si="0"/>
        <v>-919</v>
      </c>
      <c r="G24" s="55">
        <f ca="1">SUMIF(Planning!$A$7:$H$189,'Gestion Absences'!C26&amp;"A",Planning!$H$7:$H$189)</f>
        <v>0</v>
      </c>
    </row>
    <row r="25" spans="2:7">
      <c r="B25" s="48">
        <v>19</v>
      </c>
      <c r="C25" s="82"/>
      <c r="D25" s="54"/>
      <c r="E25" s="154">
        <f ca="1">SUMIF(Planning!$A$7:$H$189,'Gestion Absences'!C25&amp;"ZCP",Planning!$H$7:$H$189)</f>
        <v>944</v>
      </c>
      <c r="F25" s="51">
        <f t="shared" ca="1" si="0"/>
        <v>-944</v>
      </c>
      <c r="G25" s="55">
        <f ca="1">SUMIF(Planning!$A$7:$H$189,'Gestion Absences'!C27&amp;"A",Planning!$H$7:$H$189)</f>
        <v>0</v>
      </c>
    </row>
    <row r="26" spans="2:7">
      <c r="B26" s="48">
        <v>20</v>
      </c>
      <c r="C26" s="83"/>
      <c r="D26" s="54">
        <v>4</v>
      </c>
      <c r="E26" s="154">
        <f ca="1">SUMIF(Planning!$A$7:$H$189,'Gestion Absences'!C26&amp;"ZCP",Planning!$H$7:$H$189)</f>
        <v>944</v>
      </c>
      <c r="F26" s="51">
        <f t="shared" ca="1" si="0"/>
        <v>-940</v>
      </c>
      <c r="G26" s="55">
        <f ca="1">SUMIF(Planning!$A$7:$H$189,'Gestion Absences'!C28&amp;"A",Planning!$H$7:$H$189)</f>
        <v>0</v>
      </c>
    </row>
    <row r="27" spans="2:7">
      <c r="B27" s="48">
        <v>21</v>
      </c>
      <c r="C27" s="82"/>
      <c r="D27" s="54"/>
      <c r="E27" s="154">
        <f ca="1">SUMIF(Planning!$A$7:$H$189,'Gestion Absences'!C27&amp;"ZCP",Planning!$H$7:$H$189)</f>
        <v>944</v>
      </c>
      <c r="F27" s="51">
        <f t="shared" ref="F27:F89" ca="1" si="1">IF(E27=0,D27,D27-E27)</f>
        <v>-944</v>
      </c>
      <c r="G27" s="55">
        <f ca="1">SUMIF(Planning!$A$7:$H$189,'Gestion Absences'!C29&amp;"A",Planning!$H$7:$H$189)</f>
        <v>0</v>
      </c>
    </row>
    <row r="28" spans="2:7">
      <c r="B28" s="48">
        <v>22</v>
      </c>
      <c r="C28" s="82"/>
      <c r="D28" s="54">
        <v>25</v>
      </c>
      <c r="E28" s="154">
        <f ca="1">SUMIF(Planning!$A$7:$H$189,'Gestion Absences'!C28&amp;"ZCP",Planning!$H$7:$H$189)</f>
        <v>944</v>
      </c>
      <c r="F28" s="51">
        <f t="shared" ca="1" si="1"/>
        <v>-919</v>
      </c>
      <c r="G28" s="55">
        <f ca="1">SUMIF(Planning!$A$7:$H$189,'Gestion Absences'!C30&amp;"A",Planning!$H$7:$H$189)</f>
        <v>0</v>
      </c>
    </row>
    <row r="29" spans="2:7">
      <c r="B29" s="48">
        <v>23</v>
      </c>
      <c r="C29" s="82"/>
      <c r="D29" s="54">
        <v>25</v>
      </c>
      <c r="E29" s="154">
        <f ca="1">SUMIF(Planning!$A$7:$H$189,'Gestion Absences'!C29&amp;"ZCP",Planning!$H$7:$H$189)</f>
        <v>944</v>
      </c>
      <c r="F29" s="51">
        <f t="shared" ca="1" si="1"/>
        <v>-919</v>
      </c>
      <c r="G29" s="55">
        <f ca="1">SUMIF(Planning!$A$7:$H$189,'Gestion Absences'!C31&amp;"A",Planning!$H$7:$H$189)</f>
        <v>0</v>
      </c>
    </row>
    <row r="30" spans="2:7">
      <c r="B30" s="48">
        <v>24</v>
      </c>
      <c r="C30" s="82"/>
      <c r="D30" s="54">
        <v>25</v>
      </c>
      <c r="E30" s="154">
        <f ca="1">SUMIF(Planning!$A$7:$H$189,'Gestion Absences'!C30&amp;"ZCP",Planning!$H$7:$H$189)</f>
        <v>944</v>
      </c>
      <c r="F30" s="51">
        <f t="shared" ca="1" si="1"/>
        <v>-919</v>
      </c>
      <c r="G30" s="55">
        <f ca="1">SUMIF(Planning!$A$7:$H$189,'Gestion Absences'!C32&amp;"A",Planning!$H$7:$H$189)</f>
        <v>0</v>
      </c>
    </row>
    <row r="31" spans="2:7">
      <c r="B31" s="48">
        <v>25</v>
      </c>
      <c r="C31" s="82"/>
      <c r="D31" s="54"/>
      <c r="E31" s="154">
        <f ca="1">SUMIF(Planning!$A$7:$H$189,'Gestion Absences'!C31&amp;"ZCP",Planning!$H$7:$H$189)</f>
        <v>944</v>
      </c>
      <c r="F31" s="51">
        <f t="shared" ca="1" si="1"/>
        <v>-944</v>
      </c>
      <c r="G31" s="55">
        <f ca="1">SUMIF(Planning!$A$7:$H$189,'Gestion Absences'!C33&amp;"A",Planning!$H$7:$H$189)</f>
        <v>0</v>
      </c>
    </row>
    <row r="32" spans="2:7">
      <c r="B32" s="48">
        <v>26</v>
      </c>
      <c r="C32" s="82"/>
      <c r="D32" s="54"/>
      <c r="E32" s="154">
        <f ca="1">SUMIF(Planning!$A$7:$H$189,'Gestion Absences'!C32&amp;"ZCP",Planning!$H$7:$H$189)</f>
        <v>944</v>
      </c>
      <c r="F32" s="51">
        <f t="shared" ca="1" si="1"/>
        <v>-944</v>
      </c>
      <c r="G32" s="55">
        <f ca="1">SUMIF(Planning!$A$7:$H$189,'Gestion Absences'!C34&amp;"A",Planning!$H$7:$H$189)</f>
        <v>0</v>
      </c>
    </row>
    <row r="33" spans="2:7">
      <c r="B33" s="48">
        <v>27</v>
      </c>
      <c r="C33" s="82"/>
      <c r="D33" s="54"/>
      <c r="E33" s="154">
        <f ca="1">SUMIF(Planning!$A$7:$H$189,'Gestion Absences'!C33&amp;"ZCP",Planning!$H$7:$H$189)</f>
        <v>944</v>
      </c>
      <c r="F33" s="51">
        <f t="shared" ca="1" si="1"/>
        <v>-944</v>
      </c>
      <c r="G33" s="55">
        <f ca="1">SUMIF(Planning!$A$7:$H$189,'Gestion Absences'!C35&amp;"A",Planning!$H$7:$H$189)</f>
        <v>0</v>
      </c>
    </row>
    <row r="34" spans="2:7">
      <c r="B34" s="48">
        <v>28</v>
      </c>
      <c r="C34" s="82"/>
      <c r="D34" s="54"/>
      <c r="E34" s="154">
        <f ca="1">SUMIF(Planning!$A$7:$H$189,'Gestion Absences'!C34&amp;"ZCP",Planning!$H$7:$H$189)</f>
        <v>944</v>
      </c>
      <c r="F34" s="51">
        <f t="shared" ca="1" si="1"/>
        <v>-944</v>
      </c>
      <c r="G34" s="55">
        <f ca="1">SUMIF(Planning!$A$7:$H$189,'Gestion Absences'!C36&amp;"A",Planning!$H$7:$H$189)</f>
        <v>0</v>
      </c>
    </row>
    <row r="35" spans="2:7">
      <c r="B35" s="48">
        <v>29</v>
      </c>
      <c r="C35" s="83"/>
      <c r="D35" s="54">
        <v>25</v>
      </c>
      <c r="E35" s="154">
        <f ca="1">SUMIF(Planning!$A$7:$H$189,'Gestion Absences'!C35&amp;"ZCP",Planning!$H$7:$H$189)</f>
        <v>944</v>
      </c>
      <c r="F35" s="51">
        <f t="shared" ca="1" si="1"/>
        <v>-919</v>
      </c>
      <c r="G35" s="55">
        <f ca="1">SUMIF(Planning!$A$7:$H$189,'Gestion Absences'!C37&amp;"A",Planning!$H$7:$H$189)</f>
        <v>0</v>
      </c>
    </row>
    <row r="36" spans="2:7">
      <c r="B36" s="48">
        <v>30</v>
      </c>
      <c r="C36" s="82"/>
      <c r="D36" s="54"/>
      <c r="E36" s="154">
        <f ca="1">SUMIF(Planning!$A$7:$H$189,'Gestion Absences'!C36&amp;"ZCP",Planning!$H$7:$H$189)</f>
        <v>944</v>
      </c>
      <c r="F36" s="51">
        <f t="shared" ca="1" si="1"/>
        <v>-944</v>
      </c>
      <c r="G36" s="55">
        <f ca="1">SUMIF(Planning!$A$7:$H$189,'Gestion Absences'!C38&amp;"A",Planning!$H$7:$H$189)</f>
        <v>0</v>
      </c>
    </row>
    <row r="37" spans="2:7">
      <c r="B37" s="48">
        <v>31</v>
      </c>
      <c r="C37" s="114"/>
      <c r="D37" s="54"/>
      <c r="E37" s="154">
        <f ca="1">SUMIF(Planning!$A$7:$H$189,'Gestion Absences'!C37&amp;"ZCP",Planning!$H$7:$H$189)</f>
        <v>944</v>
      </c>
      <c r="F37" s="51">
        <f t="shared" ca="1" si="1"/>
        <v>-944</v>
      </c>
      <c r="G37" s="55">
        <f ca="1">SUMIF(Planning!$A$7:$H$189,'Gestion Absences'!C39&amp;"A",Planning!$H$7:$H$189)</f>
        <v>0</v>
      </c>
    </row>
    <row r="38" spans="2:7">
      <c r="B38" s="48">
        <v>32</v>
      </c>
      <c r="C38" s="82"/>
      <c r="D38" s="54">
        <f>25+31</f>
        <v>56</v>
      </c>
      <c r="E38" s="154">
        <f ca="1">SUMIF(Planning!$A$7:$H$189,'Gestion Absences'!C38&amp;"ZCP",Planning!$H$7:$H$189)</f>
        <v>944</v>
      </c>
      <c r="F38" s="51">
        <f t="shared" ca="1" si="1"/>
        <v>-888</v>
      </c>
      <c r="G38" s="55">
        <f ca="1">SUMIF(Planning!$A$7:$H$189,'Gestion Absences'!C40&amp;"A",Planning!$H$7:$H$189)</f>
        <v>0</v>
      </c>
    </row>
    <row r="39" spans="2:7">
      <c r="B39" s="48">
        <v>33</v>
      </c>
      <c r="C39" s="84"/>
      <c r="D39" s="54"/>
      <c r="E39" s="154">
        <f ca="1">SUMIF(Planning!$A$7:$H$189,'Gestion Absences'!C39&amp;"ZCP",Planning!$H$7:$H$189)</f>
        <v>944</v>
      </c>
      <c r="F39" s="51">
        <f t="shared" ca="1" si="1"/>
        <v>-944</v>
      </c>
      <c r="G39" s="55">
        <f ca="1">SUMIF(Planning!$A$7:$H$189,'Gestion Absences'!C41&amp;"A",Planning!$H$7:$H$189)</f>
        <v>0</v>
      </c>
    </row>
    <row r="40" spans="2:7">
      <c r="B40" s="48">
        <v>34</v>
      </c>
      <c r="C40" s="82"/>
      <c r="D40" s="54">
        <v>25</v>
      </c>
      <c r="E40" s="154">
        <f ca="1">SUMIF(Planning!$A$7:$H$189,'Gestion Absences'!C40&amp;"ZCP",Planning!$H$7:$H$189)</f>
        <v>944</v>
      </c>
      <c r="F40" s="51">
        <f t="shared" ca="1" si="1"/>
        <v>-919</v>
      </c>
      <c r="G40" s="55">
        <f ca="1">SUMIF(Planning!$A$7:$H$189,'Gestion Absences'!C42&amp;"A",Planning!$H$7:$H$189)</f>
        <v>0</v>
      </c>
    </row>
    <row r="41" spans="2:7">
      <c r="B41" s="48">
        <v>35</v>
      </c>
      <c r="C41" s="82"/>
      <c r="D41" s="54"/>
      <c r="E41" s="154">
        <f ca="1">SUMIF(Planning!$A$7:$H$189,'Gestion Absences'!C41&amp;"ZCP",Planning!$H$7:$H$189)</f>
        <v>944</v>
      </c>
      <c r="F41" s="51">
        <f t="shared" ca="1" si="1"/>
        <v>-944</v>
      </c>
      <c r="G41" s="55">
        <f ca="1">SUMIF(Planning!$A$7:$H$189,'Gestion Absences'!C43&amp;"A",Planning!$H$7:$H$189)</f>
        <v>0</v>
      </c>
    </row>
    <row r="42" spans="2:7">
      <c r="B42" s="48">
        <v>36</v>
      </c>
      <c r="C42" s="82"/>
      <c r="D42" s="54"/>
      <c r="E42" s="154">
        <f ca="1">SUMIF(Planning!$A$7:$H$189,'Gestion Absences'!C42&amp;"ZCP",Planning!$H$7:$H$189)</f>
        <v>944</v>
      </c>
      <c r="F42" s="51">
        <f t="shared" ca="1" si="1"/>
        <v>-944</v>
      </c>
      <c r="G42" s="55">
        <f ca="1">SUMIF(Planning!$A$7:$H$189,'Gestion Absences'!C44&amp;"A",Planning!$H$7:$H$189)</f>
        <v>0</v>
      </c>
    </row>
    <row r="43" spans="2:7">
      <c r="B43" s="48">
        <v>37</v>
      </c>
      <c r="C43" s="82"/>
      <c r="D43" s="54">
        <v>25</v>
      </c>
      <c r="E43" s="154">
        <f ca="1">SUMIF(Planning!$A$7:$H$189,'Gestion Absences'!C43&amp;"ZCP",Planning!$H$7:$H$189)</f>
        <v>944</v>
      </c>
      <c r="F43" s="51">
        <f t="shared" ca="1" si="1"/>
        <v>-919</v>
      </c>
      <c r="G43" s="55">
        <f ca="1">SUMIF(Planning!$A$7:$H$189,'Gestion Absences'!C45&amp;"A",Planning!$H$7:$H$189)</f>
        <v>0</v>
      </c>
    </row>
    <row r="44" spans="2:7">
      <c r="B44" s="48">
        <v>38</v>
      </c>
      <c r="C44" s="114"/>
      <c r="D44" s="54"/>
      <c r="E44" s="154">
        <f ca="1">SUMIF(Planning!$A$7:$H$189,'Gestion Absences'!C44&amp;"ZCP",Planning!$H$7:$H$189)</f>
        <v>944</v>
      </c>
      <c r="F44" s="51">
        <f t="shared" ca="1" si="1"/>
        <v>-944</v>
      </c>
      <c r="G44" s="55">
        <f ca="1">SUMIF(Planning!$A$7:$H$189,'Gestion Absences'!C46&amp;"A",Planning!$H$7:$H$189)</f>
        <v>0</v>
      </c>
    </row>
    <row r="45" spans="2:7">
      <c r="B45" s="48">
        <v>39</v>
      </c>
      <c r="C45" s="82"/>
      <c r="D45" s="54">
        <v>25</v>
      </c>
      <c r="E45" s="154">
        <f ca="1">SUMIF(Planning!$A$7:$H$189,'Gestion Absences'!C45&amp;"ZCP",Planning!$H$7:$H$189)</f>
        <v>944</v>
      </c>
      <c r="F45" s="51">
        <f t="shared" ca="1" si="1"/>
        <v>-919</v>
      </c>
      <c r="G45" s="55">
        <f ca="1">SUMIF(Planning!$A$7:$H$189,'Gestion Absences'!C47&amp;"A",Planning!$H$7:$H$189)</f>
        <v>0</v>
      </c>
    </row>
    <row r="46" spans="2:7">
      <c r="B46" s="48">
        <v>40</v>
      </c>
      <c r="C46" s="82"/>
      <c r="D46" s="54"/>
      <c r="E46" s="154">
        <f ca="1">SUMIF(Planning!$A$7:$H$189,'Gestion Absences'!C46&amp;"ZCP",Planning!$H$7:$H$189)</f>
        <v>944</v>
      </c>
      <c r="F46" s="51">
        <f t="shared" ca="1" si="1"/>
        <v>-944</v>
      </c>
      <c r="G46" s="55">
        <f ca="1">SUMIF(Planning!$A$7:$H$189,'Gestion Absences'!C48&amp;"A",Planning!$H$7:$H$189)</f>
        <v>0</v>
      </c>
    </row>
    <row r="47" spans="2:7">
      <c r="B47" s="48">
        <v>41</v>
      </c>
      <c r="C47" s="83"/>
      <c r="D47" s="54">
        <v>25</v>
      </c>
      <c r="E47" s="154">
        <f ca="1">SUMIF(Planning!$A$7:$H$189,'Gestion Absences'!C47&amp;"ZCP",Planning!$H$7:$H$189)</f>
        <v>944</v>
      </c>
      <c r="F47" s="51">
        <f t="shared" ca="1" si="1"/>
        <v>-919</v>
      </c>
      <c r="G47" s="55">
        <f ca="1">SUMIF(Planning!$A$7:$H$189,'Gestion Absences'!C49&amp;"A",Planning!$H$7:$H$189)</f>
        <v>0</v>
      </c>
    </row>
    <row r="48" spans="2:7">
      <c r="B48" s="48">
        <v>42</v>
      </c>
      <c r="C48" s="82"/>
      <c r="D48" s="54">
        <f>25+6</f>
        <v>31</v>
      </c>
      <c r="E48" s="154">
        <f ca="1">SUMIF(Planning!$A$7:$H$189,'Gestion Absences'!C48&amp;"ZCP",Planning!$H$7:$H$189)</f>
        <v>944</v>
      </c>
      <c r="F48" s="51">
        <f t="shared" ca="1" si="1"/>
        <v>-913</v>
      </c>
      <c r="G48" s="55">
        <f ca="1">SUMIF(Planning!$A$7:$H$189,'Gestion Absences'!C50&amp;"A",Planning!$H$7:$H$189)</f>
        <v>0</v>
      </c>
    </row>
    <row r="49" spans="2:7">
      <c r="B49" s="48">
        <v>43</v>
      </c>
      <c r="C49" s="82"/>
      <c r="D49" s="54">
        <v>25</v>
      </c>
      <c r="E49" s="154">
        <f ca="1">SUMIF(Planning!$A$7:$H$189,'Gestion Absences'!C49&amp;"ZCP",Planning!$H$7:$H$189)</f>
        <v>944</v>
      </c>
      <c r="F49" s="51">
        <f t="shared" ca="1" si="1"/>
        <v>-919</v>
      </c>
      <c r="G49" s="55">
        <f ca="1">SUMIF(Planning!$A$7:$H$189,'Gestion Absences'!C51&amp;"A",Planning!$H$7:$H$189)</f>
        <v>0</v>
      </c>
    </row>
    <row r="50" spans="2:7">
      <c r="B50" s="48">
        <v>44</v>
      </c>
      <c r="C50" s="82"/>
      <c r="D50" s="54">
        <v>25</v>
      </c>
      <c r="E50" s="154">
        <f ca="1">SUMIF(Planning!$A$7:$H$189,'Gestion Absences'!C50&amp;"ZCP",Planning!$H$7:$H$189)</f>
        <v>944</v>
      </c>
      <c r="F50" s="51">
        <f t="shared" ca="1" si="1"/>
        <v>-919</v>
      </c>
      <c r="G50" s="55">
        <f ca="1">SUMIF(Planning!$A$7:$H$189,'Gestion Absences'!C52&amp;"A",Planning!$H$7:$H$189)</f>
        <v>0</v>
      </c>
    </row>
    <row r="51" spans="2:7">
      <c r="B51" s="48">
        <v>45</v>
      </c>
      <c r="C51" s="82"/>
      <c r="D51" s="54"/>
      <c r="E51" s="154">
        <f ca="1">SUMIF(Planning!$A$7:$H$189,'Gestion Absences'!C51&amp;"ZCP",Planning!$H$7:$H$189)</f>
        <v>944</v>
      </c>
      <c r="F51" s="51">
        <f t="shared" ca="1" si="1"/>
        <v>-944</v>
      </c>
      <c r="G51" s="55">
        <f ca="1">SUMIF(Planning!$A$7:$H$189,'Gestion Absences'!C53&amp;"A",Planning!$H$7:$H$189)</f>
        <v>0</v>
      </c>
    </row>
    <row r="52" spans="2:7">
      <c r="B52" s="48">
        <v>46</v>
      </c>
      <c r="C52" s="82"/>
      <c r="D52" s="54">
        <v>25</v>
      </c>
      <c r="E52" s="154">
        <f ca="1">SUMIF(Planning!$A$7:$H$189,'Gestion Absences'!C52&amp;"ZCP",Planning!$H$7:$H$189)</f>
        <v>944</v>
      </c>
      <c r="F52" s="51">
        <f t="shared" ca="1" si="1"/>
        <v>-919</v>
      </c>
      <c r="G52" s="55">
        <f ca="1">SUMIF(Planning!$A$7:$H$189,'Gestion Absences'!C54&amp;"A",Planning!$H$7:$H$189)</f>
        <v>0</v>
      </c>
    </row>
    <row r="53" spans="2:7">
      <c r="B53" s="48">
        <v>47</v>
      </c>
      <c r="C53" s="82"/>
      <c r="D53" s="54"/>
      <c r="E53" s="154">
        <f ca="1">SUMIF(Planning!$A$7:$H$189,'Gestion Absences'!C53&amp;"ZCP",Planning!$H$7:$H$189)</f>
        <v>944</v>
      </c>
      <c r="F53" s="51">
        <f t="shared" ca="1" si="1"/>
        <v>-944</v>
      </c>
      <c r="G53" s="55">
        <f ca="1">SUMIF(Planning!$A$7:$H$189,'Gestion Absences'!C55&amp;"A",Planning!$H$7:$H$189)</f>
        <v>0</v>
      </c>
    </row>
    <row r="54" spans="2:7">
      <c r="B54" s="48">
        <v>48</v>
      </c>
      <c r="C54" s="83"/>
      <c r="D54" s="54">
        <f>25-10</f>
        <v>15</v>
      </c>
      <c r="E54" s="154">
        <f ca="1">SUMIF(Planning!$A$7:$H$189,'Gestion Absences'!C54&amp;"ZCP",Planning!$H$7:$H$189)</f>
        <v>944</v>
      </c>
      <c r="F54" s="51">
        <f t="shared" ca="1" si="1"/>
        <v>-929</v>
      </c>
      <c r="G54" s="55">
        <f ca="1">SUMIF(Planning!$A$7:$H$189,'Gestion Absences'!C56&amp;"A",Planning!$H$7:$H$189)</f>
        <v>0</v>
      </c>
    </row>
    <row r="55" spans="2:7">
      <c r="B55" s="48">
        <v>49</v>
      </c>
      <c r="C55" s="82"/>
      <c r="D55" s="54">
        <v>25</v>
      </c>
      <c r="E55" s="154">
        <f ca="1">SUMIF(Planning!$A$7:$H$189,'Gestion Absences'!C55&amp;"ZCP",Planning!$H$7:$H$189)</f>
        <v>944</v>
      </c>
      <c r="F55" s="51">
        <f t="shared" ca="1" si="1"/>
        <v>-919</v>
      </c>
      <c r="G55" s="55">
        <f ca="1">SUMIF(Planning!$A$7:$H$189,'Gestion Absences'!C57&amp;"A",Planning!$H$7:$H$189)</f>
        <v>0</v>
      </c>
    </row>
    <row r="56" spans="2:7">
      <c r="B56" s="48">
        <v>50</v>
      </c>
      <c r="C56" s="82"/>
      <c r="D56" s="54">
        <v>25</v>
      </c>
      <c r="E56" s="154">
        <f ca="1">SUMIF(Planning!$A$7:$H$189,'Gestion Absences'!C56&amp;"ZCP",Planning!$H$7:$H$189)</f>
        <v>944</v>
      </c>
      <c r="F56" s="51">
        <f t="shared" ca="1" si="1"/>
        <v>-919</v>
      </c>
      <c r="G56" s="55">
        <f ca="1">SUMIF(Planning!$A$7:$H$189,'Gestion Absences'!C58&amp;"A",Planning!$H$7:$H$189)</f>
        <v>0</v>
      </c>
    </row>
    <row r="57" spans="2:7">
      <c r="B57" s="48">
        <v>51</v>
      </c>
      <c r="C57" s="82"/>
      <c r="D57" s="54">
        <v>26</v>
      </c>
      <c r="E57" s="154">
        <f ca="1">SUMIF(Planning!$A$7:$H$189,'Gestion Absences'!C57&amp;"ZCP",Planning!$H$7:$H$189)</f>
        <v>944</v>
      </c>
      <c r="F57" s="51">
        <f t="shared" ca="1" si="1"/>
        <v>-918</v>
      </c>
      <c r="G57" s="55">
        <f ca="1">SUMIF(Planning!$A$7:$H$189,'Gestion Absences'!C59&amp;"A",Planning!$H$7:$H$189)</f>
        <v>0</v>
      </c>
    </row>
    <row r="58" spans="2:7">
      <c r="B58" s="48">
        <v>52</v>
      </c>
      <c r="C58" s="82"/>
      <c r="D58" s="54"/>
      <c r="E58" s="154">
        <f ca="1">SUMIF(Planning!$A$7:$H$189,'Gestion Absences'!C58&amp;"ZCP",Planning!$H$7:$H$189)</f>
        <v>944</v>
      </c>
      <c r="F58" s="51">
        <f t="shared" ca="1" si="1"/>
        <v>-944</v>
      </c>
      <c r="G58" s="55">
        <f ca="1">SUMIF(Planning!$A$7:$H$189,'Gestion Absences'!C60&amp;"A",Planning!$H$7:$H$189)</f>
        <v>0</v>
      </c>
    </row>
    <row r="59" spans="2:7">
      <c r="B59" s="48">
        <v>53</v>
      </c>
      <c r="C59" s="82"/>
      <c r="D59" s="54">
        <v>25</v>
      </c>
      <c r="E59" s="154">
        <f ca="1">SUMIF(Planning!$A$7:$H$189,'Gestion Absences'!C59&amp;"ZCP",Planning!$H$7:$H$189)</f>
        <v>944</v>
      </c>
      <c r="F59" s="51">
        <f t="shared" ca="1" si="1"/>
        <v>-919</v>
      </c>
      <c r="G59" s="55">
        <f ca="1">SUMIF(Planning!$A$7:$H$189,'Gestion Absences'!C61&amp;"A",Planning!$H$7:$H$189)</f>
        <v>0</v>
      </c>
    </row>
    <row r="60" spans="2:7">
      <c r="B60" s="48">
        <v>54</v>
      </c>
      <c r="C60" s="82"/>
      <c r="D60" s="54">
        <v>25</v>
      </c>
      <c r="E60" s="154">
        <f ca="1">SUMIF(Planning!$A$7:$H$189,'Gestion Absences'!C60&amp;"ZCP",Planning!$H$7:$H$189)</f>
        <v>944</v>
      </c>
      <c r="F60" s="51">
        <f t="shared" ca="1" si="1"/>
        <v>-919</v>
      </c>
      <c r="G60" s="55">
        <f ca="1">SUMIF(Planning!$A$7:$H$189,'Gestion Absences'!C62&amp;"A",Planning!$H$7:$H$189)</f>
        <v>0</v>
      </c>
    </row>
    <row r="61" spans="2:7">
      <c r="B61" s="48">
        <v>55</v>
      </c>
      <c r="C61" s="82"/>
      <c r="D61" s="54"/>
      <c r="E61" s="154">
        <f ca="1">SUMIF(Planning!$A$7:$H$189,'Gestion Absences'!C61&amp;"ZCP",Planning!$H$7:$H$189)</f>
        <v>944</v>
      </c>
      <c r="F61" s="51">
        <f t="shared" ca="1" si="1"/>
        <v>-944</v>
      </c>
      <c r="G61" s="55">
        <f ca="1">SUMIF(Planning!$A$7:$H$189,'Gestion Absences'!C63&amp;"A",Planning!$H$7:$H$189)</f>
        <v>0</v>
      </c>
    </row>
    <row r="62" spans="2:7">
      <c r="B62" s="48">
        <v>56</v>
      </c>
      <c r="C62" s="114"/>
      <c r="D62" s="54"/>
      <c r="E62" s="154">
        <f ca="1">SUMIF(Planning!$A$7:$H$189,'Gestion Absences'!C62&amp;"ZCP",Planning!$H$7:$H$189)</f>
        <v>944</v>
      </c>
      <c r="F62" s="51">
        <f t="shared" ca="1" si="1"/>
        <v>-944</v>
      </c>
      <c r="G62" s="55">
        <f ca="1">SUMIF(Planning!$A$7:$H$189,'Gestion Absences'!C64&amp;"A",Planning!$H$7:$H$189)</f>
        <v>0</v>
      </c>
    </row>
    <row r="63" spans="2:7">
      <c r="B63" s="48">
        <v>57</v>
      </c>
      <c r="C63" s="82"/>
      <c r="D63" s="54"/>
      <c r="E63" s="154">
        <f ca="1">SUMIF(Planning!$A$7:$H$189,'Gestion Absences'!C63&amp;"ZCP",Planning!$H$7:$H$189)</f>
        <v>944</v>
      </c>
      <c r="F63" s="51">
        <f t="shared" ca="1" si="1"/>
        <v>-944</v>
      </c>
      <c r="G63" s="55">
        <f ca="1">SUMIF(Planning!$A$7:$H$189,'Gestion Absences'!C65&amp;"A",Planning!$H$7:$H$189)</f>
        <v>0</v>
      </c>
    </row>
    <row r="64" spans="2:7">
      <c r="B64" s="48">
        <v>58</v>
      </c>
      <c r="C64" s="82"/>
      <c r="D64" s="54">
        <v>25</v>
      </c>
      <c r="E64" s="154">
        <f ca="1">SUMIF(Planning!$A$7:$H$189,'Gestion Absences'!C64&amp;"ZCP",Planning!$H$7:$H$189)</f>
        <v>944</v>
      </c>
      <c r="F64" s="51">
        <f t="shared" ca="1" si="1"/>
        <v>-919</v>
      </c>
      <c r="G64" s="55">
        <f ca="1">SUMIF(Planning!$A$7:$H$189,'Gestion Absences'!C66&amp;"A",Planning!$H$7:$H$189)</f>
        <v>0</v>
      </c>
    </row>
    <row r="65" spans="2:7">
      <c r="B65" s="48">
        <v>59</v>
      </c>
      <c r="C65" s="82"/>
      <c r="D65" s="54"/>
      <c r="E65" s="154">
        <f ca="1">SUMIF(Planning!$A$7:$H$189,'Gestion Absences'!C65&amp;"ZCP",Planning!$H$7:$H$189)</f>
        <v>944</v>
      </c>
      <c r="F65" s="51">
        <f t="shared" ca="1" si="1"/>
        <v>-944</v>
      </c>
      <c r="G65" s="55">
        <f ca="1">SUMIF(Planning!$A$7:$H$189,'Gestion Absences'!C67&amp;"A",Planning!$H$7:$H$189)</f>
        <v>0</v>
      </c>
    </row>
    <row r="66" spans="2:7">
      <c r="B66" s="48">
        <v>60</v>
      </c>
      <c r="C66" s="82"/>
      <c r="D66" s="54"/>
      <c r="E66" s="154">
        <f ca="1">SUMIF(Planning!$A$7:$H$189,'Gestion Absences'!C66&amp;"ZCP",Planning!$H$7:$H$189)</f>
        <v>944</v>
      </c>
      <c r="F66" s="51">
        <f t="shared" ca="1" si="1"/>
        <v>-944</v>
      </c>
      <c r="G66" s="55">
        <f ca="1">SUMIF(Planning!$A$7:$H$189,'Gestion Absences'!C68&amp;"A",Planning!$H$7:$H$189)</f>
        <v>0</v>
      </c>
    </row>
    <row r="67" spans="2:7">
      <c r="B67" s="48">
        <v>61</v>
      </c>
      <c r="C67" s="82"/>
      <c r="D67" s="54">
        <v>25</v>
      </c>
      <c r="E67" s="154">
        <f ca="1">SUMIF(Planning!$A$7:$H$189,'Gestion Absences'!C67&amp;"ZCP",Planning!$H$7:$H$189)</f>
        <v>944</v>
      </c>
      <c r="F67" s="51">
        <f t="shared" ca="1" si="1"/>
        <v>-919</v>
      </c>
      <c r="G67" s="55">
        <f ca="1">SUMIF(Planning!$A$7:$H$189,'Gestion Absences'!C69&amp;"A",Planning!$H$7:$H$189)</f>
        <v>0</v>
      </c>
    </row>
    <row r="68" spans="2:7">
      <c r="B68" s="48">
        <v>62</v>
      </c>
      <c r="C68" s="82"/>
      <c r="D68" s="54">
        <v>25</v>
      </c>
      <c r="E68" s="154">
        <f ca="1">SUMIF(Planning!$A$7:$H$189,'Gestion Absences'!C68&amp;"ZCP",Planning!$H$7:$H$189)</f>
        <v>944</v>
      </c>
      <c r="F68" s="51">
        <f t="shared" ca="1" si="1"/>
        <v>-919</v>
      </c>
      <c r="G68" s="55">
        <f ca="1">SUMIF(Planning!$A$7:$H$189,'Gestion Absences'!C70&amp;"A",Planning!$H$7:$H$189)</f>
        <v>0</v>
      </c>
    </row>
    <row r="69" spans="2:7">
      <c r="B69" s="48">
        <v>63</v>
      </c>
      <c r="C69" s="82"/>
      <c r="D69" s="54"/>
      <c r="E69" s="154">
        <f ca="1">SUMIF(Planning!$A$7:$H$189,'Gestion Absences'!C69&amp;"ZCP",Planning!$H$7:$H$189)</f>
        <v>944</v>
      </c>
      <c r="F69" s="51">
        <f t="shared" ca="1" si="1"/>
        <v>-944</v>
      </c>
      <c r="G69" s="55">
        <f ca="1">SUMIF(Planning!$A$7:$H$189,'Gestion Absences'!C71&amp;"A",Planning!$H$7:$H$189)</f>
        <v>0</v>
      </c>
    </row>
    <row r="70" spans="2:7">
      <c r="B70" s="48">
        <v>64</v>
      </c>
      <c r="C70" s="82"/>
      <c r="D70" s="54"/>
      <c r="E70" s="154">
        <f ca="1">SUMIF(Planning!$A$7:$H$189,'Gestion Absences'!C70&amp;"ZCP",Planning!$H$7:$H$189)</f>
        <v>944</v>
      </c>
      <c r="F70" s="51">
        <f t="shared" ca="1" si="1"/>
        <v>-944</v>
      </c>
      <c r="G70" s="55">
        <f ca="1">SUMIF(Planning!$A$7:$H$189,'Gestion Absences'!C72&amp;"A",Planning!$H$7:$H$189)</f>
        <v>0</v>
      </c>
    </row>
    <row r="71" spans="2:7">
      <c r="B71" s="48">
        <v>65</v>
      </c>
      <c r="C71" s="82"/>
      <c r="D71" s="54">
        <v>25</v>
      </c>
      <c r="E71" s="154">
        <f ca="1">SUMIF(Planning!$A$7:$H$189,'Gestion Absences'!C71&amp;"ZCP",Planning!$H$7:$H$189)</f>
        <v>944</v>
      </c>
      <c r="F71" s="51">
        <f t="shared" ca="1" si="1"/>
        <v>-919</v>
      </c>
      <c r="G71" s="55">
        <f ca="1">SUMIF(Planning!$A$7:$H$189,'Gestion Absences'!C73&amp;"A",Planning!$H$7:$H$189)</f>
        <v>0</v>
      </c>
    </row>
    <row r="72" spans="2:7">
      <c r="B72" s="48">
        <v>66</v>
      </c>
      <c r="C72" s="82"/>
      <c r="D72" s="54"/>
      <c r="E72" s="154">
        <f ca="1">SUMIF(Planning!$A$7:$H$189,'Gestion Absences'!C72&amp;"ZCP",Planning!$H$7:$H$189)</f>
        <v>944</v>
      </c>
      <c r="F72" s="51">
        <f t="shared" ca="1" si="1"/>
        <v>-944</v>
      </c>
      <c r="G72" s="55">
        <f ca="1">SUMIF(Planning!$A$7:$H$189,'Gestion Absences'!C74&amp;"A",Planning!$H$7:$H$189)</f>
        <v>0</v>
      </c>
    </row>
    <row r="73" spans="2:7">
      <c r="B73" s="48">
        <v>67</v>
      </c>
      <c r="C73" s="82"/>
      <c r="D73" s="54"/>
      <c r="E73" s="154">
        <f ca="1">SUMIF(Planning!$A$7:$H$189,'Gestion Absences'!C73&amp;"ZCP",Planning!$H$7:$H$189)</f>
        <v>944</v>
      </c>
      <c r="F73" s="51">
        <f t="shared" ca="1" si="1"/>
        <v>-944</v>
      </c>
      <c r="G73" s="55">
        <f ca="1">SUMIF(Planning!$A$7:$H$189,'Gestion Absences'!C75&amp;"A",Planning!$H$7:$H$189)</f>
        <v>0</v>
      </c>
    </row>
    <row r="74" spans="2:7">
      <c r="B74" s="48">
        <v>68</v>
      </c>
      <c r="C74" s="82"/>
      <c r="D74" s="54">
        <v>25</v>
      </c>
      <c r="E74" s="154">
        <f ca="1">SUMIF(Planning!$A$7:$H$189,'Gestion Absences'!C74&amp;"ZCP",Planning!$H$7:$H$189)</f>
        <v>944</v>
      </c>
      <c r="F74" s="51">
        <f t="shared" ca="1" si="1"/>
        <v>-919</v>
      </c>
      <c r="G74" s="55">
        <f ca="1">SUMIF(Planning!$A$7:$H$189,'Gestion Absences'!C76&amp;"A",Planning!$H$7:$H$189)</f>
        <v>0</v>
      </c>
    </row>
    <row r="75" spans="2:7">
      <c r="B75" s="48">
        <v>69</v>
      </c>
      <c r="C75" s="82"/>
      <c r="D75" s="54"/>
      <c r="E75" s="154">
        <f ca="1">SUMIF(Planning!$A$7:$H$189,'Gestion Absences'!C75&amp;"ZCP",Planning!$H$7:$H$189)</f>
        <v>944</v>
      </c>
      <c r="F75" s="51">
        <f t="shared" ca="1" si="1"/>
        <v>-944</v>
      </c>
      <c r="G75" s="55">
        <f ca="1">SUMIF(Planning!$A$7:$H$189,'Gestion Absences'!C77&amp;"A",Planning!$H$7:$H$189)</f>
        <v>0</v>
      </c>
    </row>
    <row r="76" spans="2:7">
      <c r="B76" s="48">
        <v>70</v>
      </c>
      <c r="C76" s="82"/>
      <c r="D76" s="54">
        <f>25+6</f>
        <v>31</v>
      </c>
      <c r="E76" s="154">
        <f ca="1">SUMIF(Planning!$A$7:$H$189,'Gestion Absences'!C76&amp;"ZCP",Planning!$H$7:$H$189)</f>
        <v>944</v>
      </c>
      <c r="F76" s="51">
        <f t="shared" ca="1" si="1"/>
        <v>-913</v>
      </c>
      <c r="G76" s="55">
        <f ca="1">SUMIF(Planning!$A$7:$H$189,'Gestion Absences'!C78&amp;"A",Planning!$H$7:$H$189)</f>
        <v>0</v>
      </c>
    </row>
    <row r="77" spans="2:7">
      <c r="B77" s="48">
        <v>72</v>
      </c>
      <c r="C77" s="82"/>
      <c r="D77" s="54"/>
      <c r="E77" s="154">
        <f ca="1">SUMIF(Planning!$A$7:$H$189,'Gestion Absences'!C77&amp;"ZCP",Planning!$H$7:$H$189)</f>
        <v>944</v>
      </c>
      <c r="F77" s="51">
        <f t="shared" ca="1" si="1"/>
        <v>-944</v>
      </c>
      <c r="G77" s="55">
        <f ca="1">SUMIF(Planning!$A$7:$H$189,'Gestion Absences'!C79&amp;"A",Planning!$H$7:$H$189)</f>
        <v>0</v>
      </c>
    </row>
    <row r="78" spans="2:7">
      <c r="B78" s="48">
        <v>73</v>
      </c>
      <c r="C78" s="82"/>
      <c r="D78" s="54">
        <f>25+1</f>
        <v>26</v>
      </c>
      <c r="E78" s="154">
        <f ca="1">SUMIF(Planning!$A$7:$H$189,'Gestion Absences'!C78&amp;"ZCP",Planning!$H$7:$H$189)</f>
        <v>944</v>
      </c>
      <c r="F78" s="51">
        <f t="shared" ca="1" si="1"/>
        <v>-918</v>
      </c>
      <c r="G78" s="55">
        <f ca="1">SUMIF(Planning!$A$7:$H$189,'Gestion Absences'!C80&amp;"A",Planning!$H$7:$H$189)</f>
        <v>0</v>
      </c>
    </row>
    <row r="79" spans="2:7">
      <c r="B79" s="48">
        <v>74</v>
      </c>
      <c r="C79" s="82"/>
      <c r="D79" s="54">
        <f>25-1</f>
        <v>24</v>
      </c>
      <c r="E79" s="154">
        <f ca="1">SUMIF(Planning!$A$7:$H$189,'Gestion Absences'!C79&amp;"ZCP",Planning!$H$7:$H$189)</f>
        <v>944</v>
      </c>
      <c r="F79" s="51">
        <f t="shared" ca="1" si="1"/>
        <v>-920</v>
      </c>
      <c r="G79" s="55">
        <f ca="1">SUMIF(Planning!$A$7:$H$189,'Gestion Absences'!C81&amp;"A",Planning!$H$7:$H$189)</f>
        <v>0</v>
      </c>
    </row>
    <row r="80" spans="2:7">
      <c r="B80" s="48">
        <v>75</v>
      </c>
      <c r="C80" s="82"/>
      <c r="D80" s="54">
        <f>25-2</f>
        <v>23</v>
      </c>
      <c r="E80" s="154">
        <f ca="1">SUMIF(Planning!$A$7:$H$189,'Gestion Absences'!C80&amp;"ZCP",Planning!$H$7:$H$189)</f>
        <v>944</v>
      </c>
      <c r="F80" s="51">
        <f t="shared" ca="1" si="1"/>
        <v>-921</v>
      </c>
      <c r="G80" s="55">
        <f ca="1">SUMIF(Planning!$A$7:$H$189,'Gestion Absences'!C82&amp;"A",Planning!$H$7:$H$189)</f>
        <v>0</v>
      </c>
    </row>
    <row r="81" spans="2:7">
      <c r="B81" s="48">
        <v>76</v>
      </c>
      <c r="C81" s="82"/>
      <c r="D81" s="54">
        <f>10+12</f>
        <v>22</v>
      </c>
      <c r="E81" s="154">
        <f ca="1">SUMIF(Planning!$A$7:$H$189,'Gestion Absences'!C81&amp;"ZCP",Planning!$H$7:$H$189)</f>
        <v>944</v>
      </c>
      <c r="F81" s="51">
        <f t="shared" ca="1" si="1"/>
        <v>-922</v>
      </c>
      <c r="G81" s="55">
        <f ca="1">SUMIF(Planning!$A$7:$H$189,'Gestion Absences'!C83&amp;"A",Planning!$H$7:$H$189)</f>
        <v>0</v>
      </c>
    </row>
    <row r="82" spans="2:7">
      <c r="B82" s="48">
        <v>77</v>
      </c>
      <c r="C82" s="82"/>
      <c r="D82" s="54"/>
      <c r="E82" s="154">
        <f ca="1">SUMIF(Planning!$A$7:$H$189,'Gestion Absences'!C82&amp;"ZCP",Planning!$H$7:$H$189)</f>
        <v>944</v>
      </c>
      <c r="F82" s="51">
        <f t="shared" ca="1" si="1"/>
        <v>-944</v>
      </c>
      <c r="G82" s="55">
        <f ca="1">SUMIF(Planning!$A$7:$H$189,'Gestion Absences'!C84&amp;"A",Planning!$H$7:$H$189)</f>
        <v>0</v>
      </c>
    </row>
    <row r="83" spans="2:7">
      <c r="B83" s="48">
        <v>78</v>
      </c>
      <c r="C83" s="82"/>
      <c r="D83" s="54">
        <v>25</v>
      </c>
      <c r="E83" s="154">
        <f ca="1">SUMIF(Planning!$A$7:$H$189,'Gestion Absences'!C83&amp;"ZCP",Planning!$H$7:$H$189)</f>
        <v>944</v>
      </c>
      <c r="F83" s="51">
        <f t="shared" ca="1" si="1"/>
        <v>-919</v>
      </c>
      <c r="G83" s="55">
        <f ca="1">SUMIF(Planning!$A$7:$H$189,'Gestion Absences'!C85&amp;"A",Planning!$H$7:$H$189)</f>
        <v>0</v>
      </c>
    </row>
    <row r="84" spans="2:7">
      <c r="B84" s="48">
        <v>79</v>
      </c>
      <c r="C84" s="82"/>
      <c r="D84" s="54"/>
      <c r="E84" s="154">
        <f ca="1">SUMIF(Planning!$A$7:$H$189,'Gestion Absences'!C84&amp;"ZCP",Planning!$H$7:$H$189)</f>
        <v>944</v>
      </c>
      <c r="F84" s="51">
        <f t="shared" ca="1" si="1"/>
        <v>-944</v>
      </c>
      <c r="G84" s="55">
        <f ca="1">SUMIF(Planning!$A$7:$H$189,'Gestion Absences'!C86&amp;"A",Planning!$H$7:$H$189)</f>
        <v>0</v>
      </c>
    </row>
    <row r="85" spans="2:7">
      <c r="B85" s="48">
        <v>80</v>
      </c>
      <c r="C85" s="82"/>
      <c r="D85" s="54">
        <f>9+25</f>
        <v>34</v>
      </c>
      <c r="E85" s="154">
        <f ca="1">SUMIF(Planning!$A$7:$H$189,'Gestion Absences'!C85&amp;"ZCP",Planning!$H$7:$H$189)</f>
        <v>944</v>
      </c>
      <c r="F85" s="51">
        <f t="shared" ca="1" si="1"/>
        <v>-910</v>
      </c>
      <c r="G85" s="55">
        <f ca="1">SUMIF(Planning!$A$7:$H$189,'Gestion Absences'!C87&amp;"A",Planning!$H$7:$H$189)</f>
        <v>0</v>
      </c>
    </row>
    <row r="86" spans="2:7">
      <c r="B86" s="48">
        <v>81</v>
      </c>
      <c r="C86" s="82"/>
      <c r="D86" s="54">
        <v>25</v>
      </c>
      <c r="E86" s="154">
        <f ca="1">SUMIF(Planning!$A$7:$H$189,'Gestion Absences'!C86&amp;"ZCP",Planning!$H$7:$H$189)</f>
        <v>944</v>
      </c>
      <c r="F86" s="51">
        <f t="shared" ca="1" si="1"/>
        <v>-919</v>
      </c>
      <c r="G86" s="55">
        <f ca="1">SUMIF(Planning!$A$7:$H$189,'Gestion Absences'!C88&amp;"A",Planning!$H$7:$H$189)</f>
        <v>0</v>
      </c>
    </row>
    <row r="87" spans="2:7">
      <c r="B87" s="48">
        <v>82</v>
      </c>
      <c r="C87" s="82"/>
      <c r="D87" s="54">
        <v>25</v>
      </c>
      <c r="E87" s="154">
        <f ca="1">SUMIF(Planning!$A$7:$H$189,'Gestion Absences'!C87&amp;"ZCP",Planning!$H$7:$H$189)</f>
        <v>944</v>
      </c>
      <c r="F87" s="51">
        <f t="shared" ca="1" si="1"/>
        <v>-919</v>
      </c>
      <c r="G87" s="55">
        <f ca="1">SUMIF(Planning!$A$7:$H$189,'Gestion Absences'!C89&amp;"A",Planning!$H$7:$H$189)</f>
        <v>0</v>
      </c>
    </row>
    <row r="88" spans="2:7">
      <c r="B88" s="48">
        <v>83</v>
      </c>
      <c r="C88" s="82"/>
      <c r="D88" s="54"/>
      <c r="E88" s="154">
        <f ca="1">SUMIF(Planning!$A$7:$H$189,'Gestion Absences'!C88&amp;"ZCP",Planning!$H$7:$H$189)</f>
        <v>944</v>
      </c>
      <c r="F88" s="51">
        <f t="shared" ca="1" si="1"/>
        <v>-944</v>
      </c>
      <c r="G88" s="55">
        <f ca="1">SUMIF(Planning!$A$7:$H$189,'Gestion Absences'!C90&amp;"A",Planning!$H$7:$H$189)</f>
        <v>0</v>
      </c>
    </row>
    <row r="89" spans="2:7">
      <c r="B89" s="48">
        <v>84</v>
      </c>
      <c r="C89" s="82"/>
      <c r="D89" s="54">
        <v>25</v>
      </c>
      <c r="E89" s="154">
        <f ca="1">SUMIF(Planning!$A$7:$H$189,'Gestion Absences'!C89&amp;"ZCP",Planning!$H$7:$H$189)</f>
        <v>944</v>
      </c>
      <c r="F89" s="51">
        <f t="shared" ca="1" si="1"/>
        <v>-919</v>
      </c>
      <c r="G89" s="55">
        <f ca="1">SUMIF(Planning!$A$7:$H$189,'Gestion Absences'!C91&amp;"A",Planning!$H$7:$H$189)</f>
        <v>0</v>
      </c>
    </row>
    <row r="90" spans="2:7">
      <c r="B90" s="48">
        <v>85</v>
      </c>
      <c r="C90" s="82"/>
      <c r="D90" s="54"/>
      <c r="E90" s="154"/>
      <c r="F90" s="51"/>
      <c r="G90" s="55"/>
    </row>
    <row r="91" spans="2:7">
      <c r="B91" s="48">
        <v>86</v>
      </c>
      <c r="C91" s="82"/>
      <c r="D91" s="54"/>
      <c r="E91" s="154"/>
      <c r="F91" s="51"/>
      <c r="G91" s="55"/>
    </row>
    <row r="92" spans="2:7">
      <c r="B92" s="48">
        <v>87</v>
      </c>
      <c r="C92" s="82"/>
      <c r="D92" s="54"/>
      <c r="E92" s="154"/>
      <c r="F92" s="51"/>
      <c r="G92" s="55"/>
    </row>
    <row r="93" spans="2:7">
      <c r="B93" s="48">
        <v>88</v>
      </c>
      <c r="C93" s="82"/>
      <c r="D93" s="54"/>
      <c r="E93" s="154"/>
      <c r="F93" s="51"/>
      <c r="G93" s="55"/>
    </row>
    <row r="94" spans="2:7">
      <c r="B94" s="48">
        <v>89</v>
      </c>
      <c r="C94" s="82"/>
      <c r="D94" s="54"/>
      <c r="E94" s="154"/>
      <c r="F94" s="51"/>
      <c r="G94" s="55"/>
    </row>
    <row r="95" spans="2:7">
      <c r="B95" s="48">
        <v>90</v>
      </c>
      <c r="C95" s="82"/>
      <c r="D95" s="54"/>
      <c r="E95" s="154"/>
      <c r="F95" s="51"/>
      <c r="G95" s="55"/>
    </row>
    <row r="96" spans="2:7">
      <c r="B96" s="48">
        <v>91</v>
      </c>
      <c r="C96" s="82"/>
      <c r="D96" s="54"/>
      <c r="E96" s="154"/>
      <c r="F96" s="51"/>
      <c r="G96" s="55"/>
    </row>
    <row r="97" spans="2:7">
      <c r="B97" s="48">
        <v>92</v>
      </c>
      <c r="C97" s="82"/>
      <c r="D97" s="54"/>
      <c r="E97" s="154"/>
      <c r="F97" s="51"/>
      <c r="G97" s="55"/>
    </row>
    <row r="98" spans="2:7">
      <c r="B98" s="48">
        <v>93</v>
      </c>
      <c r="C98" s="113"/>
      <c r="D98" s="49"/>
      <c r="E98" s="155">
        <f ca="1">SUMIF(Planning!$A$7:$H$189,'Gestion Absences'!C8&amp;"V",Planning!$H$7:$H$189)</f>
        <v>0</v>
      </c>
      <c r="F98" s="51">
        <f ca="1">IF(E98=0,D98,D98-E98)</f>
        <v>0</v>
      </c>
      <c r="G98" s="50">
        <f ca="1">SUMIF(Planning!$A$7:$H$189,'Gestion Absences'!C8&amp;"A",Planning!$H$7:$H$189)</f>
        <v>0</v>
      </c>
    </row>
    <row r="99" spans="2:7">
      <c r="B99" s="48">
        <v>94</v>
      </c>
      <c r="C99" s="82"/>
      <c r="D99" s="54"/>
      <c r="E99" s="154"/>
      <c r="F99" s="51"/>
      <c r="G99" s="55"/>
    </row>
  </sheetData>
  <sortState ref="C7:G89">
    <sortCondition ref="C7:C89"/>
  </sortState>
  <mergeCells count="2">
    <mergeCell ref="B1:C1"/>
    <mergeCell ref="B3:C3"/>
  </mergeCells>
  <conditionalFormatting sqref="F7:F89">
    <cfRule type="cellIs" dxfId="4" priority="3" stopIfTrue="1" operator="lessThan">
      <formula>0</formula>
    </cfRule>
  </conditionalFormatting>
  <conditionalFormatting sqref="F6 F90:F99">
    <cfRule type="cellIs" dxfId="3" priority="4" stopIfTrue="1" operator="lessThan">
      <formula>0</formula>
    </cfRule>
    <cfRule type="cellIs" dxfId="2" priority="5" stopIfTrue="1" operator="equal">
      <formula>0</formula>
    </cfRule>
  </conditionalFormatting>
  <conditionalFormatting sqref="G6 G90:G99 E6:E99">
    <cfRule type="cellIs" dxfId="1" priority="6" stopIfTrue="1" operator="lessThan">
      <formula>0</formula>
    </cfRule>
    <cfRule type="cellIs" dxfId="0" priority="7" stopIfTrue="1" operator="equal">
      <formula>0</formula>
    </cfRule>
  </conditionalFormatting>
  <pageMargins left="0.78749999999999998" right="0.78749999999999998" top="0.98402777777777772" bottom="0.98402777777777772" header="0.51180555555555551" footer="0.51180555555555551"/>
  <pageSetup paperSize="9" firstPageNumber="0" orientation="portrait" horizontalDpi="300" verticalDpi="300"/>
  <headerFooter alignWithMargins="0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indexed="23"/>
  </sheetPr>
  <dimension ref="B1:T1137"/>
  <sheetViews>
    <sheetView showGridLines="0" topLeftCell="A17" zoomScale="98" zoomScaleNormal="98" workbookViewId="0">
      <selection activeCell="G6" sqref="G6"/>
    </sheetView>
  </sheetViews>
  <sheetFormatPr baseColWidth="10" defaultRowHeight="15"/>
  <cols>
    <col min="1" max="1" width="15.28515625" style="57" customWidth="1"/>
    <col min="2" max="2" width="37.28515625" style="58" customWidth="1"/>
    <col min="3" max="3" width="11.42578125" style="57" customWidth="1"/>
    <col min="4" max="4" width="7.42578125" style="142" customWidth="1"/>
    <col min="5" max="5" width="9.140625" style="57" bestFit="1" customWidth="1"/>
    <col min="6" max="6" width="7" style="59" customWidth="1"/>
    <col min="7" max="7" width="11.42578125" style="57" customWidth="1"/>
    <col min="8" max="8" width="11.42578125" style="60" customWidth="1"/>
    <col min="9" max="9" width="6.5703125" style="57" customWidth="1"/>
    <col min="10" max="11" width="11.42578125" style="57" customWidth="1"/>
    <col min="12" max="12" width="6.5703125" style="57" customWidth="1"/>
    <col min="13" max="13" width="13.5703125" style="57" customWidth="1"/>
    <col min="14" max="14" width="20.42578125" style="57" customWidth="1"/>
    <col min="15" max="15" width="2.5703125" style="57" customWidth="1"/>
    <col min="16" max="17" width="11.42578125" style="57"/>
    <col min="18" max="18" width="13.7109375" style="57" bestFit="1" customWidth="1"/>
    <col min="19" max="16384" width="11.42578125" style="57"/>
  </cols>
  <sheetData>
    <row r="1" spans="2:20">
      <c r="F1" s="59" t="s">
        <v>136</v>
      </c>
    </row>
    <row r="2" spans="2:20" ht="38.25" customHeight="1"/>
    <row r="3" spans="2:20" s="61" customFormat="1" ht="18.75">
      <c r="B3" s="73">
        <f>DATE(An,1,1)</f>
        <v>43101</v>
      </c>
      <c r="C3" s="62"/>
      <c r="D3" s="62"/>
      <c r="F3" s="63"/>
      <c r="G3" s="64"/>
      <c r="H3" s="60"/>
    </row>
    <row r="4" spans="2:20" s="65" customFormat="1" ht="23.25" customHeight="1">
      <c r="B4" s="74" t="s">
        <v>1</v>
      </c>
      <c r="C4" s="76" t="s">
        <v>12</v>
      </c>
      <c r="D4" s="143"/>
      <c r="E4" s="76" t="s">
        <v>13</v>
      </c>
      <c r="F4" s="76" t="s">
        <v>26</v>
      </c>
      <c r="G4" s="66">
        <v>1</v>
      </c>
      <c r="H4" s="60">
        <f>DATE(YEAR(B3)-1,MONTH(B3)+1,1)</f>
        <v>42767</v>
      </c>
      <c r="M4" s="115">
        <v>2018</v>
      </c>
      <c r="N4" s="115" t="s">
        <v>100</v>
      </c>
    </row>
    <row r="5" spans="2:20" ht="15.75">
      <c r="B5" s="75">
        <f t="shared" ref="B5:B68" si="0">+B6-1</f>
        <v>42736</v>
      </c>
      <c r="C5" s="77" t="e">
        <f>WEEKNUM(B5,21)</f>
        <v>#NUM!</v>
      </c>
      <c r="D5" s="144" t="str">
        <f>IF(ISERROR(VLOOKUP(E5,jfdate,1,TRUE)),"",IF(VLOOKUP(E5,jfdate,1,TRUE)=B5,"f",""))</f>
        <v>f</v>
      </c>
      <c r="E5" s="78">
        <f>B5</f>
        <v>42736</v>
      </c>
      <c r="F5" s="79" t="str">
        <f t="shared" ref="F5:F68" si="1">IF(D5="f","f",VLOOKUP(WEEKDAY(E5),jourabbrege,2,FALSE))</f>
        <v>f</v>
      </c>
      <c r="G5" s="66">
        <v>2</v>
      </c>
      <c r="H5" s="60">
        <f t="shared" ref="H5:H15" si="2">DATE(YEAR(H4),MONTH(H4)+1,1)</f>
        <v>42795</v>
      </c>
      <c r="J5" s="57">
        <v>2</v>
      </c>
      <c r="K5" s="57" t="s">
        <v>14</v>
      </c>
      <c r="M5" s="123">
        <f>DATE(An-1,1,1)</f>
        <v>42736</v>
      </c>
      <c r="N5" s="124" t="s">
        <v>15</v>
      </c>
    </row>
    <row r="6" spans="2:20" ht="15.75">
      <c r="B6" s="75">
        <f t="shared" si="0"/>
        <v>42737</v>
      </c>
      <c r="C6" s="77" t="e">
        <f t="shared" ref="C6:C69" si="3">WEEKNUM(B6,21)</f>
        <v>#NUM!</v>
      </c>
      <c r="D6" s="144" t="str">
        <f t="shared" ref="D6:D68" si="4">IF(ISERROR(VLOOKUP(E6,jfdate,1,TRUE)),"",IF(VLOOKUP(E6,jfdate,1,TRUE)=B6,"f",""))</f>
        <v/>
      </c>
      <c r="E6" s="78">
        <f t="shared" ref="E6:E69" si="5">B6</f>
        <v>42737</v>
      </c>
      <c r="F6" s="79" t="str">
        <f t="shared" si="1"/>
        <v>l</v>
      </c>
      <c r="G6" s="66">
        <v>3</v>
      </c>
      <c r="H6" s="60">
        <f t="shared" si="2"/>
        <v>42826</v>
      </c>
      <c r="J6" s="57">
        <v>3</v>
      </c>
      <c r="K6" s="57" t="s">
        <v>16</v>
      </c>
      <c r="M6" s="96">
        <f>$M$16+1</f>
        <v>42842</v>
      </c>
      <c r="N6" s="97" t="s">
        <v>95</v>
      </c>
    </row>
    <row r="7" spans="2:20" ht="15.75">
      <c r="B7" s="75">
        <f t="shared" si="0"/>
        <v>42738</v>
      </c>
      <c r="C7" s="77" t="e">
        <f t="shared" si="3"/>
        <v>#NUM!</v>
      </c>
      <c r="D7" s="144" t="str">
        <f t="shared" si="4"/>
        <v/>
      </c>
      <c r="E7" s="78">
        <f t="shared" si="5"/>
        <v>42738</v>
      </c>
      <c r="F7" s="79" t="str">
        <f t="shared" si="1"/>
        <v>m</v>
      </c>
      <c r="G7" s="66">
        <v>4</v>
      </c>
      <c r="H7" s="60">
        <f t="shared" si="2"/>
        <v>42856</v>
      </c>
      <c r="J7" s="57">
        <v>4</v>
      </c>
      <c r="K7" s="57" t="s">
        <v>16</v>
      </c>
      <c r="M7" s="96">
        <f>DATE(An-1,5,1)</f>
        <v>42856</v>
      </c>
      <c r="N7" s="97" t="s">
        <v>96</v>
      </c>
    </row>
    <row r="8" spans="2:20" ht="15.75">
      <c r="B8" s="75">
        <f t="shared" si="0"/>
        <v>42739</v>
      </c>
      <c r="C8" s="77" t="e">
        <f t="shared" si="3"/>
        <v>#NUM!</v>
      </c>
      <c r="D8" s="144" t="str">
        <f t="shared" si="4"/>
        <v/>
      </c>
      <c r="E8" s="78">
        <f t="shared" si="5"/>
        <v>42739</v>
      </c>
      <c r="F8" s="79" t="str">
        <f t="shared" si="1"/>
        <v>m</v>
      </c>
      <c r="G8" s="66">
        <v>5</v>
      </c>
      <c r="H8" s="60">
        <f t="shared" si="2"/>
        <v>42887</v>
      </c>
      <c r="J8" s="57">
        <v>5</v>
      </c>
      <c r="K8" s="57" t="s">
        <v>17</v>
      </c>
      <c r="M8" s="96">
        <f>DATE(An-1,5,8)</f>
        <v>42863</v>
      </c>
      <c r="N8" s="97" t="s">
        <v>99</v>
      </c>
    </row>
    <row r="9" spans="2:20" ht="15.75">
      <c r="B9" s="75">
        <f t="shared" si="0"/>
        <v>42740</v>
      </c>
      <c r="C9" s="77" t="e">
        <f t="shared" si="3"/>
        <v>#NUM!</v>
      </c>
      <c r="D9" s="144" t="str">
        <f t="shared" si="4"/>
        <v/>
      </c>
      <c r="E9" s="78">
        <f t="shared" si="5"/>
        <v>42740</v>
      </c>
      <c r="F9" s="79" t="str">
        <f t="shared" si="1"/>
        <v>j</v>
      </c>
      <c r="G9" s="66">
        <v>6</v>
      </c>
      <c r="H9" s="60">
        <f t="shared" si="2"/>
        <v>42917</v>
      </c>
      <c r="J9" s="57">
        <v>6</v>
      </c>
      <c r="K9" s="57" t="s">
        <v>18</v>
      </c>
      <c r="M9" s="96">
        <f>$M$16+39</f>
        <v>42880</v>
      </c>
      <c r="N9" s="97" t="s">
        <v>19</v>
      </c>
    </row>
    <row r="10" spans="2:20" ht="15.75">
      <c r="B10" s="75">
        <f t="shared" si="0"/>
        <v>42741</v>
      </c>
      <c r="C10" s="77" t="e">
        <f t="shared" si="3"/>
        <v>#NUM!</v>
      </c>
      <c r="D10" s="144" t="str">
        <f t="shared" si="4"/>
        <v/>
      </c>
      <c r="E10" s="78">
        <f t="shared" si="5"/>
        <v>42741</v>
      </c>
      <c r="F10" s="79" t="str">
        <f t="shared" si="1"/>
        <v>v</v>
      </c>
      <c r="G10" s="66">
        <v>7</v>
      </c>
      <c r="H10" s="60">
        <f t="shared" si="2"/>
        <v>42948</v>
      </c>
      <c r="J10" s="57">
        <v>7</v>
      </c>
      <c r="K10" s="57" t="s">
        <v>20</v>
      </c>
      <c r="M10" s="96">
        <f>$M$17+1</f>
        <v>42891</v>
      </c>
      <c r="N10" s="97" t="s">
        <v>21</v>
      </c>
    </row>
    <row r="11" spans="2:20" ht="15.75">
      <c r="B11" s="75">
        <f t="shared" si="0"/>
        <v>42742</v>
      </c>
      <c r="C11" s="77" t="e">
        <f t="shared" si="3"/>
        <v>#NUM!</v>
      </c>
      <c r="D11" s="144" t="str">
        <f t="shared" si="4"/>
        <v/>
      </c>
      <c r="E11" s="78">
        <f t="shared" si="5"/>
        <v>42742</v>
      </c>
      <c r="F11" s="79" t="str">
        <f t="shared" si="1"/>
        <v>s</v>
      </c>
      <c r="G11" s="66">
        <v>8</v>
      </c>
      <c r="H11" s="60">
        <f t="shared" si="2"/>
        <v>42979</v>
      </c>
      <c r="J11" s="57">
        <v>1</v>
      </c>
      <c r="K11" s="57" t="s">
        <v>22</v>
      </c>
      <c r="M11" s="96">
        <f>DATE(An-1,7,14)</f>
        <v>42930</v>
      </c>
      <c r="N11" s="97" t="s">
        <v>23</v>
      </c>
    </row>
    <row r="12" spans="2:20" ht="15.75">
      <c r="B12" s="75">
        <f t="shared" si="0"/>
        <v>42743</v>
      </c>
      <c r="C12" s="77" t="e">
        <f t="shared" si="3"/>
        <v>#NUM!</v>
      </c>
      <c r="D12" s="144" t="str">
        <f t="shared" si="4"/>
        <v/>
      </c>
      <c r="E12" s="78">
        <f t="shared" si="5"/>
        <v>42743</v>
      </c>
      <c r="F12" s="79" t="str">
        <f t="shared" si="1"/>
        <v>d</v>
      </c>
      <c r="G12" s="66">
        <v>9</v>
      </c>
      <c r="H12" s="60">
        <f t="shared" si="2"/>
        <v>43009</v>
      </c>
      <c r="M12" s="96">
        <f>DATE(An-1,8,15)</f>
        <v>42962</v>
      </c>
      <c r="N12" s="97" t="s">
        <v>97</v>
      </c>
      <c r="Q12" s="116"/>
      <c r="R12" s="116"/>
      <c r="S12" s="116"/>
      <c r="T12" s="116"/>
    </row>
    <row r="13" spans="2:20" ht="15.75">
      <c r="B13" s="75">
        <f t="shared" si="0"/>
        <v>42744</v>
      </c>
      <c r="C13" s="77" t="e">
        <f t="shared" si="3"/>
        <v>#NUM!</v>
      </c>
      <c r="D13" s="144" t="str">
        <f t="shared" si="4"/>
        <v/>
      </c>
      <c r="E13" s="78">
        <f t="shared" si="5"/>
        <v>42744</v>
      </c>
      <c r="F13" s="79" t="str">
        <f t="shared" si="1"/>
        <v>l</v>
      </c>
      <c r="G13" s="66">
        <v>10</v>
      </c>
      <c r="H13" s="60">
        <f t="shared" si="2"/>
        <v>43040</v>
      </c>
      <c r="M13" s="96">
        <f>DATE(An-1,11,1)</f>
        <v>43040</v>
      </c>
      <c r="N13" s="97" t="s">
        <v>98</v>
      </c>
      <c r="Q13" s="116"/>
      <c r="R13" s="116"/>
      <c r="S13" s="116"/>
      <c r="T13" s="116"/>
    </row>
    <row r="14" spans="2:20" ht="18.75">
      <c r="B14" s="75">
        <f t="shared" si="0"/>
        <v>42745</v>
      </c>
      <c r="C14" s="77" t="e">
        <f t="shared" si="3"/>
        <v>#NUM!</v>
      </c>
      <c r="D14" s="144" t="str">
        <f t="shared" si="4"/>
        <v/>
      </c>
      <c r="E14" s="78">
        <f t="shared" si="5"/>
        <v>42745</v>
      </c>
      <c r="F14" s="79" t="str">
        <f t="shared" si="1"/>
        <v>m</v>
      </c>
      <c r="G14" s="66">
        <v>11</v>
      </c>
      <c r="H14" s="60">
        <f>DATE(YEAR(H13),MONTH(H13)+1,1)</f>
        <v>43070</v>
      </c>
      <c r="M14" s="96">
        <f>DATE(An-1,11,11)</f>
        <v>43050</v>
      </c>
      <c r="N14" s="97" t="s">
        <v>99</v>
      </c>
      <c r="Q14" s="116"/>
      <c r="R14" s="208"/>
      <c r="S14" s="208"/>
      <c r="T14" s="116"/>
    </row>
    <row r="15" spans="2:20" ht="15.75">
      <c r="B15" s="75">
        <f t="shared" si="0"/>
        <v>42746</v>
      </c>
      <c r="C15" s="77" t="e">
        <f t="shared" si="3"/>
        <v>#NUM!</v>
      </c>
      <c r="D15" s="144" t="str">
        <f t="shared" si="4"/>
        <v/>
      </c>
      <c r="E15" s="78">
        <f t="shared" si="5"/>
        <v>42746</v>
      </c>
      <c r="F15" s="79" t="str">
        <f t="shared" si="1"/>
        <v>m</v>
      </c>
      <c r="G15" s="66">
        <v>12</v>
      </c>
      <c r="H15" s="60">
        <f t="shared" si="2"/>
        <v>43101</v>
      </c>
      <c r="M15" s="96">
        <f>DATE(An-1,12,25)</f>
        <v>43094</v>
      </c>
      <c r="N15" s="97" t="s">
        <v>24</v>
      </c>
      <c r="Q15" s="116"/>
      <c r="R15" s="117"/>
      <c r="S15" s="118"/>
      <c r="T15" s="116"/>
    </row>
    <row r="16" spans="2:20" ht="15.75">
      <c r="B16" s="75">
        <f t="shared" si="0"/>
        <v>42747</v>
      </c>
      <c r="C16" s="77" t="e">
        <f t="shared" si="3"/>
        <v>#NUM!</v>
      </c>
      <c r="D16" s="144" t="str">
        <f t="shared" si="4"/>
        <v/>
      </c>
      <c r="E16" s="78">
        <f t="shared" si="5"/>
        <v>42747</v>
      </c>
      <c r="F16" s="79" t="str">
        <f t="shared" si="1"/>
        <v>j</v>
      </c>
      <c r="G16" s="66">
        <v>13</v>
      </c>
      <c r="H16" s="60">
        <f>DATE(YEAR(B3),MONTH(B3)+1,1)</f>
        <v>43132</v>
      </c>
      <c r="J16" s="67"/>
      <c r="M16" s="119">
        <f>FLOOR(DATE((An-1),5,DAY(MINUTE((An-1)/38)/2+56)),7)-34+7*((An-1)=2079)</f>
        <v>42841</v>
      </c>
      <c r="N16" s="97" t="s">
        <v>104</v>
      </c>
      <c r="Q16" s="116"/>
      <c r="R16" s="117"/>
      <c r="S16" s="118"/>
      <c r="T16" s="116"/>
    </row>
    <row r="17" spans="2:20" ht="15.75">
      <c r="B17" s="75">
        <f t="shared" si="0"/>
        <v>42748</v>
      </c>
      <c r="C17" s="77" t="e">
        <f t="shared" si="3"/>
        <v>#NUM!</v>
      </c>
      <c r="D17" s="144" t="str">
        <f t="shared" si="4"/>
        <v/>
      </c>
      <c r="E17" s="78">
        <f t="shared" si="5"/>
        <v>42748</v>
      </c>
      <c r="F17" s="79" t="str">
        <f t="shared" si="1"/>
        <v>v</v>
      </c>
      <c r="G17" s="66">
        <v>14</v>
      </c>
      <c r="H17" s="60">
        <f t="shared" ref="H17:H40" si="6">DATE(YEAR(H16),MONTH(H16)+1,1)</f>
        <v>43160</v>
      </c>
      <c r="M17" s="119">
        <f>$M$16+49</f>
        <v>42890</v>
      </c>
      <c r="N17" s="97" t="s">
        <v>105</v>
      </c>
      <c r="Q17" s="116"/>
      <c r="R17" s="117"/>
      <c r="S17" s="118"/>
      <c r="T17" s="116"/>
    </row>
    <row r="18" spans="2:20" ht="15.75">
      <c r="B18" s="75">
        <f t="shared" si="0"/>
        <v>42749</v>
      </c>
      <c r="C18" s="77" t="e">
        <f t="shared" si="3"/>
        <v>#NUM!</v>
      </c>
      <c r="D18" s="144" t="str">
        <f t="shared" si="4"/>
        <v/>
      </c>
      <c r="E18" s="78">
        <f t="shared" si="5"/>
        <v>42749</v>
      </c>
      <c r="F18" s="79" t="str">
        <f t="shared" si="1"/>
        <v>s</v>
      </c>
      <c r="G18" s="66">
        <v>15</v>
      </c>
      <c r="H18" s="60">
        <f t="shared" si="6"/>
        <v>43191</v>
      </c>
      <c r="M18" s="96">
        <f>DATE(An,1,1)</f>
        <v>43101</v>
      </c>
      <c r="N18" s="97" t="s">
        <v>15</v>
      </c>
      <c r="Q18" s="116"/>
      <c r="R18" s="117"/>
      <c r="S18" s="118"/>
      <c r="T18" s="116"/>
    </row>
    <row r="19" spans="2:20" ht="15.75">
      <c r="B19" s="75">
        <f t="shared" si="0"/>
        <v>42750</v>
      </c>
      <c r="C19" s="77" t="e">
        <f t="shared" si="3"/>
        <v>#NUM!</v>
      </c>
      <c r="D19" s="144" t="str">
        <f t="shared" si="4"/>
        <v/>
      </c>
      <c r="E19" s="78">
        <f t="shared" si="5"/>
        <v>42750</v>
      </c>
      <c r="F19" s="79" t="str">
        <f t="shared" si="1"/>
        <v>d</v>
      </c>
      <c r="G19" s="66">
        <v>16</v>
      </c>
      <c r="H19" s="60">
        <f t="shared" si="6"/>
        <v>43221</v>
      </c>
      <c r="M19" s="96">
        <f>$M$29+1</f>
        <v>43192</v>
      </c>
      <c r="N19" s="97" t="s">
        <v>95</v>
      </c>
      <c r="Q19" s="116"/>
      <c r="R19" s="117"/>
      <c r="S19" s="118"/>
      <c r="T19" s="116"/>
    </row>
    <row r="20" spans="2:20" ht="15.75">
      <c r="B20" s="75">
        <f t="shared" si="0"/>
        <v>42751</v>
      </c>
      <c r="C20" s="77" t="e">
        <f t="shared" si="3"/>
        <v>#NUM!</v>
      </c>
      <c r="D20" s="144" t="str">
        <f t="shared" si="4"/>
        <v/>
      </c>
      <c r="E20" s="78">
        <f t="shared" si="5"/>
        <v>42751</v>
      </c>
      <c r="F20" s="79" t="str">
        <f t="shared" si="1"/>
        <v>l</v>
      </c>
      <c r="G20" s="66">
        <v>17</v>
      </c>
      <c r="H20" s="60">
        <f t="shared" si="6"/>
        <v>43252</v>
      </c>
      <c r="M20" s="96">
        <f>DATE(An,5,1)</f>
        <v>43221</v>
      </c>
      <c r="N20" s="97" t="s">
        <v>96</v>
      </c>
      <c r="Q20" s="116"/>
      <c r="R20" s="117"/>
      <c r="S20" s="118"/>
      <c r="T20" s="116"/>
    </row>
    <row r="21" spans="2:20" ht="15.75">
      <c r="B21" s="75">
        <f t="shared" si="0"/>
        <v>42752</v>
      </c>
      <c r="C21" s="77" t="e">
        <f t="shared" si="3"/>
        <v>#NUM!</v>
      </c>
      <c r="D21" s="144" t="str">
        <f t="shared" si="4"/>
        <v/>
      </c>
      <c r="E21" s="78">
        <f t="shared" si="5"/>
        <v>42752</v>
      </c>
      <c r="F21" s="79" t="str">
        <f t="shared" si="1"/>
        <v>m</v>
      </c>
      <c r="G21" s="66">
        <v>18</v>
      </c>
      <c r="H21" s="60">
        <f t="shared" si="6"/>
        <v>43282</v>
      </c>
      <c r="M21" s="96">
        <f>DATE(An,5,8)</f>
        <v>43228</v>
      </c>
      <c r="N21" s="97" t="s">
        <v>99</v>
      </c>
      <c r="Q21" s="116"/>
      <c r="R21" s="117"/>
      <c r="S21" s="118"/>
      <c r="T21" s="116"/>
    </row>
    <row r="22" spans="2:20" ht="15.75">
      <c r="B22" s="75">
        <f t="shared" si="0"/>
        <v>42753</v>
      </c>
      <c r="C22" s="77" t="e">
        <f t="shared" si="3"/>
        <v>#NUM!</v>
      </c>
      <c r="D22" s="144" t="str">
        <f t="shared" si="4"/>
        <v/>
      </c>
      <c r="E22" s="78">
        <f t="shared" si="5"/>
        <v>42753</v>
      </c>
      <c r="F22" s="79" t="str">
        <f t="shared" si="1"/>
        <v>m</v>
      </c>
      <c r="G22" s="66">
        <v>19</v>
      </c>
      <c r="H22" s="60">
        <f t="shared" si="6"/>
        <v>43313</v>
      </c>
      <c r="M22" s="96">
        <f>$M$29+39</f>
        <v>43230</v>
      </c>
      <c r="N22" s="97" t="s">
        <v>19</v>
      </c>
      <c r="Q22" s="116"/>
      <c r="R22" s="117"/>
      <c r="S22" s="118"/>
      <c r="T22" s="116"/>
    </row>
    <row r="23" spans="2:20" ht="15.75">
      <c r="B23" s="75">
        <f t="shared" si="0"/>
        <v>42754</v>
      </c>
      <c r="C23" s="77" t="e">
        <f t="shared" si="3"/>
        <v>#NUM!</v>
      </c>
      <c r="D23" s="144" t="str">
        <f t="shared" si="4"/>
        <v/>
      </c>
      <c r="E23" s="78">
        <f t="shared" si="5"/>
        <v>42754</v>
      </c>
      <c r="F23" s="79" t="str">
        <f t="shared" si="1"/>
        <v>j</v>
      </c>
      <c r="G23" s="66">
        <v>20</v>
      </c>
      <c r="H23" s="60">
        <f t="shared" si="6"/>
        <v>43344</v>
      </c>
      <c r="M23" s="96">
        <f>$M$30+1</f>
        <v>43241</v>
      </c>
      <c r="N23" s="97" t="s">
        <v>21</v>
      </c>
      <c r="Q23" s="116"/>
      <c r="R23" s="117"/>
      <c r="S23" s="118"/>
      <c r="T23" s="116"/>
    </row>
    <row r="24" spans="2:20" ht="15.75">
      <c r="B24" s="75">
        <f t="shared" si="0"/>
        <v>42755</v>
      </c>
      <c r="C24" s="77" t="e">
        <f t="shared" si="3"/>
        <v>#NUM!</v>
      </c>
      <c r="D24" s="144" t="str">
        <f t="shared" si="4"/>
        <v/>
      </c>
      <c r="E24" s="78">
        <f t="shared" si="5"/>
        <v>42755</v>
      </c>
      <c r="F24" s="79" t="str">
        <f t="shared" si="1"/>
        <v>v</v>
      </c>
      <c r="G24" s="66">
        <v>21</v>
      </c>
      <c r="H24" s="60">
        <f t="shared" si="6"/>
        <v>43374</v>
      </c>
      <c r="M24" s="96">
        <f>DATE(An,7,14)</f>
        <v>43295</v>
      </c>
      <c r="N24" s="97" t="s">
        <v>23</v>
      </c>
      <c r="Q24" s="116"/>
      <c r="R24" s="117"/>
      <c r="S24" s="118"/>
      <c r="T24" s="116"/>
    </row>
    <row r="25" spans="2:20" ht="15.75">
      <c r="B25" s="75">
        <f t="shared" si="0"/>
        <v>42756</v>
      </c>
      <c r="C25" s="77" t="e">
        <f t="shared" si="3"/>
        <v>#NUM!</v>
      </c>
      <c r="D25" s="144" t="str">
        <f t="shared" si="4"/>
        <v/>
      </c>
      <c r="E25" s="78">
        <f t="shared" si="5"/>
        <v>42756</v>
      </c>
      <c r="F25" s="79" t="str">
        <f t="shared" si="1"/>
        <v>s</v>
      </c>
      <c r="G25" s="66">
        <v>22</v>
      </c>
      <c r="H25" s="60">
        <f t="shared" si="6"/>
        <v>43405</v>
      </c>
      <c r="M25" s="96">
        <f>DATE(An,8,15)</f>
        <v>43327</v>
      </c>
      <c r="N25" s="97" t="s">
        <v>97</v>
      </c>
      <c r="Q25" s="116"/>
      <c r="R25" s="117"/>
      <c r="S25" s="118"/>
      <c r="T25" s="116"/>
    </row>
    <row r="26" spans="2:20" ht="15.75">
      <c r="B26" s="75">
        <f t="shared" si="0"/>
        <v>42757</v>
      </c>
      <c r="C26" s="77" t="e">
        <f t="shared" si="3"/>
        <v>#NUM!</v>
      </c>
      <c r="D26" s="144" t="str">
        <f t="shared" si="4"/>
        <v/>
      </c>
      <c r="E26" s="78">
        <f t="shared" si="5"/>
        <v>42757</v>
      </c>
      <c r="F26" s="79" t="str">
        <f t="shared" si="1"/>
        <v>d</v>
      </c>
      <c r="G26" s="66">
        <v>23</v>
      </c>
      <c r="H26" s="60">
        <f>DATE(YEAR(H25),MONTH(H25)+1,1)</f>
        <v>43435</v>
      </c>
      <c r="M26" s="96">
        <f>DATE(An,11,1)</f>
        <v>43405</v>
      </c>
      <c r="N26" s="97" t="s">
        <v>98</v>
      </c>
      <c r="Q26" s="116"/>
      <c r="R26" s="117"/>
      <c r="S26" s="118"/>
      <c r="T26" s="116"/>
    </row>
    <row r="27" spans="2:20" ht="15.75">
      <c r="B27" s="75">
        <f t="shared" si="0"/>
        <v>42758</v>
      </c>
      <c r="C27" s="77" t="e">
        <f t="shared" si="3"/>
        <v>#NUM!</v>
      </c>
      <c r="D27" s="144" t="str">
        <f t="shared" si="4"/>
        <v/>
      </c>
      <c r="E27" s="78">
        <f t="shared" si="5"/>
        <v>42758</v>
      </c>
      <c r="F27" s="79" t="str">
        <f t="shared" si="1"/>
        <v>l</v>
      </c>
      <c r="G27" s="66">
        <v>24</v>
      </c>
      <c r="H27" s="60">
        <f t="shared" si="6"/>
        <v>43466</v>
      </c>
      <c r="M27" s="96">
        <f>DATE(An,11,11)</f>
        <v>43415</v>
      </c>
      <c r="N27" s="97" t="s">
        <v>99</v>
      </c>
      <c r="Q27" s="116"/>
      <c r="R27" s="117"/>
      <c r="S27" s="118"/>
      <c r="T27" s="116"/>
    </row>
    <row r="28" spans="2:20" ht="15.75">
      <c r="B28" s="75">
        <f t="shared" si="0"/>
        <v>42759</v>
      </c>
      <c r="C28" s="77" t="e">
        <f t="shared" si="3"/>
        <v>#NUM!</v>
      </c>
      <c r="D28" s="144" t="str">
        <f t="shared" si="4"/>
        <v/>
      </c>
      <c r="E28" s="78">
        <f t="shared" si="5"/>
        <v>42759</v>
      </c>
      <c r="F28" s="79" t="str">
        <f t="shared" si="1"/>
        <v>m</v>
      </c>
      <c r="G28" s="66">
        <v>25</v>
      </c>
      <c r="H28" s="60">
        <f t="shared" si="6"/>
        <v>43497</v>
      </c>
      <c r="M28" s="96">
        <f>DATE(An,12,25)</f>
        <v>43459</v>
      </c>
      <c r="N28" s="97" t="s">
        <v>24</v>
      </c>
      <c r="Q28" s="116"/>
      <c r="R28" s="117"/>
      <c r="S28" s="118"/>
      <c r="T28" s="116"/>
    </row>
    <row r="29" spans="2:20" ht="15.75">
      <c r="B29" s="75">
        <f t="shared" si="0"/>
        <v>42760</v>
      </c>
      <c r="C29" s="77" t="e">
        <f t="shared" si="3"/>
        <v>#NUM!</v>
      </c>
      <c r="D29" s="144" t="str">
        <f t="shared" si="4"/>
        <v/>
      </c>
      <c r="E29" s="78">
        <f t="shared" si="5"/>
        <v>42760</v>
      </c>
      <c r="F29" s="79" t="str">
        <f t="shared" si="1"/>
        <v>m</v>
      </c>
      <c r="G29" s="66">
        <v>26</v>
      </c>
      <c r="H29" s="60">
        <f t="shared" si="6"/>
        <v>43525</v>
      </c>
      <c r="M29" s="121">
        <f>FLOOR(DATE(An,5,DAY(MINUTE(An/38)/2+56)),7)-34+7*(An=2079)</f>
        <v>43191</v>
      </c>
      <c r="N29" s="122" t="s">
        <v>104</v>
      </c>
      <c r="Q29" s="116"/>
      <c r="R29" s="116"/>
      <c r="S29" s="116"/>
      <c r="T29" s="116"/>
    </row>
    <row r="30" spans="2:20" ht="16.5" thickBot="1">
      <c r="B30" s="75">
        <f t="shared" si="0"/>
        <v>42761</v>
      </c>
      <c r="C30" s="77" t="e">
        <f t="shared" si="3"/>
        <v>#NUM!</v>
      </c>
      <c r="D30" s="144" t="str">
        <f t="shared" si="4"/>
        <v/>
      </c>
      <c r="E30" s="78">
        <f t="shared" si="5"/>
        <v>42761</v>
      </c>
      <c r="F30" s="79" t="str">
        <f t="shared" si="1"/>
        <v>j</v>
      </c>
      <c r="G30" s="66">
        <v>27</v>
      </c>
      <c r="H30" s="60">
        <f t="shared" si="6"/>
        <v>43556</v>
      </c>
      <c r="M30" s="126">
        <f>$M$29+49</f>
        <v>43240</v>
      </c>
      <c r="N30" s="125" t="s">
        <v>105</v>
      </c>
      <c r="Q30" s="116"/>
      <c r="R30" s="116"/>
      <c r="S30" s="116"/>
      <c r="T30" s="116"/>
    </row>
    <row r="31" spans="2:20" ht="16.5" thickTop="1">
      <c r="B31" s="75">
        <f t="shared" si="0"/>
        <v>42762</v>
      </c>
      <c r="C31" s="77" t="e">
        <f t="shared" si="3"/>
        <v>#NUM!</v>
      </c>
      <c r="D31" s="144" t="str">
        <f t="shared" si="4"/>
        <v/>
      </c>
      <c r="E31" s="78">
        <f t="shared" si="5"/>
        <v>42762</v>
      </c>
      <c r="F31" s="79" t="str">
        <f t="shared" si="1"/>
        <v>v</v>
      </c>
      <c r="G31" s="66">
        <v>28</v>
      </c>
      <c r="H31" s="60">
        <f t="shared" si="6"/>
        <v>43586</v>
      </c>
      <c r="M31" s="123">
        <f>DATE(An+1,1,1)</f>
        <v>43466</v>
      </c>
      <c r="N31" s="124" t="s">
        <v>15</v>
      </c>
    </row>
    <row r="32" spans="2:20" ht="15.75">
      <c r="B32" s="75">
        <f t="shared" si="0"/>
        <v>42763</v>
      </c>
      <c r="C32" s="77" t="e">
        <f t="shared" si="3"/>
        <v>#NUM!</v>
      </c>
      <c r="D32" s="144" t="str">
        <f t="shared" si="4"/>
        <v/>
      </c>
      <c r="E32" s="78">
        <f t="shared" si="5"/>
        <v>42763</v>
      </c>
      <c r="F32" s="79" t="str">
        <f t="shared" si="1"/>
        <v>s</v>
      </c>
      <c r="G32" s="66">
        <v>29</v>
      </c>
      <c r="H32" s="60">
        <f t="shared" si="6"/>
        <v>43617</v>
      </c>
      <c r="M32" s="96">
        <f>$M$42+1</f>
        <v>43577</v>
      </c>
      <c r="N32" s="97" t="s">
        <v>95</v>
      </c>
    </row>
    <row r="33" spans="2:14" ht="15.75">
      <c r="B33" s="75">
        <f t="shared" si="0"/>
        <v>42764</v>
      </c>
      <c r="C33" s="77" t="e">
        <f t="shared" si="3"/>
        <v>#NUM!</v>
      </c>
      <c r="D33" s="144" t="str">
        <f t="shared" si="4"/>
        <v/>
      </c>
      <c r="E33" s="78">
        <f t="shared" si="5"/>
        <v>42764</v>
      </c>
      <c r="F33" s="79" t="str">
        <f t="shared" si="1"/>
        <v>d</v>
      </c>
      <c r="G33" s="66">
        <v>30</v>
      </c>
      <c r="H33" s="60">
        <f t="shared" si="6"/>
        <v>43647</v>
      </c>
      <c r="M33" s="96">
        <f>DATE(An+1,5,1)</f>
        <v>43586</v>
      </c>
      <c r="N33" s="97" t="s">
        <v>96</v>
      </c>
    </row>
    <row r="34" spans="2:14" ht="15.75">
      <c r="B34" s="75">
        <f t="shared" si="0"/>
        <v>42765</v>
      </c>
      <c r="C34" s="77" t="e">
        <f t="shared" si="3"/>
        <v>#NUM!</v>
      </c>
      <c r="D34" s="144" t="str">
        <f t="shared" si="4"/>
        <v/>
      </c>
      <c r="E34" s="78">
        <f t="shared" si="5"/>
        <v>42765</v>
      </c>
      <c r="F34" s="79" t="str">
        <f t="shared" si="1"/>
        <v>l</v>
      </c>
      <c r="G34" s="66">
        <v>31</v>
      </c>
      <c r="H34" s="60">
        <f t="shared" si="6"/>
        <v>43678</v>
      </c>
      <c r="M34" s="96">
        <f>DATE(An+1,5,8)</f>
        <v>43593</v>
      </c>
      <c r="N34" s="97" t="s">
        <v>99</v>
      </c>
    </row>
    <row r="35" spans="2:14" ht="15.75">
      <c r="B35" s="75">
        <f t="shared" si="0"/>
        <v>42766</v>
      </c>
      <c r="C35" s="77" t="e">
        <f t="shared" si="3"/>
        <v>#NUM!</v>
      </c>
      <c r="D35" s="144" t="str">
        <f t="shared" si="4"/>
        <v/>
      </c>
      <c r="E35" s="78">
        <f t="shared" si="5"/>
        <v>42766</v>
      </c>
      <c r="F35" s="79" t="str">
        <f t="shared" si="1"/>
        <v>m</v>
      </c>
      <c r="G35" s="66">
        <v>32</v>
      </c>
      <c r="H35" s="60">
        <f t="shared" si="6"/>
        <v>43709</v>
      </c>
      <c r="M35" s="96">
        <f>$M$42+39</f>
        <v>43615</v>
      </c>
      <c r="N35" s="97" t="s">
        <v>19</v>
      </c>
    </row>
    <row r="36" spans="2:14" ht="15.75">
      <c r="B36" s="75">
        <f t="shared" si="0"/>
        <v>42767</v>
      </c>
      <c r="C36" s="77" t="e">
        <f t="shared" si="3"/>
        <v>#NUM!</v>
      </c>
      <c r="D36" s="144" t="str">
        <f t="shared" si="4"/>
        <v/>
      </c>
      <c r="E36" s="78">
        <f t="shared" si="5"/>
        <v>42767</v>
      </c>
      <c r="F36" s="79" t="str">
        <f t="shared" si="1"/>
        <v>m</v>
      </c>
      <c r="G36" s="66">
        <v>33</v>
      </c>
      <c r="H36" s="60">
        <f t="shared" si="6"/>
        <v>43739</v>
      </c>
      <c r="M36" s="96">
        <f>$M$43+1</f>
        <v>43626</v>
      </c>
      <c r="N36" s="97" t="s">
        <v>21</v>
      </c>
    </row>
    <row r="37" spans="2:14" ht="15.75">
      <c r="B37" s="75">
        <f t="shared" si="0"/>
        <v>42768</v>
      </c>
      <c r="C37" s="77" t="e">
        <f t="shared" si="3"/>
        <v>#NUM!</v>
      </c>
      <c r="D37" s="144" t="str">
        <f t="shared" si="4"/>
        <v/>
      </c>
      <c r="E37" s="78">
        <f t="shared" si="5"/>
        <v>42768</v>
      </c>
      <c r="F37" s="79" t="str">
        <f t="shared" si="1"/>
        <v>j</v>
      </c>
      <c r="G37" s="66">
        <v>34</v>
      </c>
      <c r="H37" s="60">
        <f t="shared" si="6"/>
        <v>43770</v>
      </c>
      <c r="M37" s="96">
        <f>DATE(An+1,7,14)</f>
        <v>43660</v>
      </c>
      <c r="N37" s="97" t="s">
        <v>23</v>
      </c>
    </row>
    <row r="38" spans="2:14" ht="15.75">
      <c r="B38" s="75">
        <f t="shared" si="0"/>
        <v>42769</v>
      </c>
      <c r="C38" s="77" t="e">
        <f t="shared" si="3"/>
        <v>#NUM!</v>
      </c>
      <c r="D38" s="144" t="str">
        <f t="shared" si="4"/>
        <v/>
      </c>
      <c r="E38" s="78">
        <f t="shared" si="5"/>
        <v>42769</v>
      </c>
      <c r="F38" s="79" t="str">
        <f t="shared" si="1"/>
        <v>v</v>
      </c>
      <c r="G38" s="66">
        <v>35</v>
      </c>
      <c r="H38" s="60">
        <f t="shared" si="6"/>
        <v>43800</v>
      </c>
      <c r="M38" s="96">
        <f>DATE(An+1,8,15)</f>
        <v>43692</v>
      </c>
      <c r="N38" s="97" t="s">
        <v>97</v>
      </c>
    </row>
    <row r="39" spans="2:14" ht="15.75">
      <c r="B39" s="75">
        <f t="shared" si="0"/>
        <v>42770</v>
      </c>
      <c r="C39" s="77" t="e">
        <f t="shared" si="3"/>
        <v>#NUM!</v>
      </c>
      <c r="D39" s="144" t="str">
        <f t="shared" si="4"/>
        <v/>
      </c>
      <c r="E39" s="78">
        <f t="shared" si="5"/>
        <v>42770</v>
      </c>
      <c r="F39" s="79" t="str">
        <f t="shared" si="1"/>
        <v>s</v>
      </c>
      <c r="G39" s="66">
        <v>36</v>
      </c>
      <c r="H39" s="60">
        <f t="shared" si="6"/>
        <v>43831</v>
      </c>
      <c r="M39" s="96">
        <f>DATE(An+1,11,1)</f>
        <v>43770</v>
      </c>
      <c r="N39" s="97" t="s">
        <v>98</v>
      </c>
    </row>
    <row r="40" spans="2:14" ht="15.75">
      <c r="B40" s="75">
        <f t="shared" si="0"/>
        <v>42771</v>
      </c>
      <c r="C40" s="77" t="e">
        <f t="shared" si="3"/>
        <v>#NUM!</v>
      </c>
      <c r="D40" s="144" t="str">
        <f t="shared" si="4"/>
        <v/>
      </c>
      <c r="E40" s="78">
        <f t="shared" si="5"/>
        <v>42771</v>
      </c>
      <c r="F40" s="79" t="str">
        <f t="shared" si="1"/>
        <v>d</v>
      </c>
      <c r="G40" s="66">
        <v>37</v>
      </c>
      <c r="H40" s="60">
        <f t="shared" si="6"/>
        <v>43862</v>
      </c>
      <c r="M40" s="96">
        <f>DATE(An+1,11,11)</f>
        <v>43780</v>
      </c>
      <c r="N40" s="97" t="s">
        <v>99</v>
      </c>
    </row>
    <row r="41" spans="2:14" ht="15.75">
      <c r="B41" s="75">
        <f t="shared" si="0"/>
        <v>42772</v>
      </c>
      <c r="C41" s="77" t="e">
        <f t="shared" si="3"/>
        <v>#NUM!</v>
      </c>
      <c r="D41" s="144" t="str">
        <f t="shared" si="4"/>
        <v/>
      </c>
      <c r="E41" s="78">
        <f t="shared" si="5"/>
        <v>42772</v>
      </c>
      <c r="F41" s="79" t="str">
        <f t="shared" si="1"/>
        <v>l</v>
      </c>
      <c r="M41" s="96">
        <f>DATE(An+1,12,25)</f>
        <v>43824</v>
      </c>
      <c r="N41" s="97" t="s">
        <v>24</v>
      </c>
    </row>
    <row r="42" spans="2:14" ht="15.75">
      <c r="B42" s="75">
        <f t="shared" si="0"/>
        <v>42773</v>
      </c>
      <c r="C42" s="77" t="e">
        <f t="shared" si="3"/>
        <v>#NUM!</v>
      </c>
      <c r="D42" s="144" t="str">
        <f t="shared" si="4"/>
        <v/>
      </c>
      <c r="E42" s="78">
        <f t="shared" si="5"/>
        <v>42773</v>
      </c>
      <c r="F42" s="79" t="str">
        <f t="shared" si="1"/>
        <v>m</v>
      </c>
      <c r="M42" s="119">
        <f>FLOOR(DATE((An+1),5,DAY(MINUTE((An+1)/38)/2+56)),7)-34+7*((An+1)=2079)</f>
        <v>43576</v>
      </c>
      <c r="N42" s="97" t="s">
        <v>104</v>
      </c>
    </row>
    <row r="43" spans="2:14" ht="15.75">
      <c r="B43" s="75">
        <f t="shared" si="0"/>
        <v>42774</v>
      </c>
      <c r="C43" s="77" t="e">
        <f t="shared" si="3"/>
        <v>#NUM!</v>
      </c>
      <c r="D43" s="144" t="str">
        <f t="shared" si="4"/>
        <v/>
      </c>
      <c r="E43" s="78">
        <f t="shared" si="5"/>
        <v>42774</v>
      </c>
      <c r="F43" s="79" t="str">
        <f t="shared" si="1"/>
        <v>m</v>
      </c>
      <c r="M43" s="119">
        <f>$M$42+49</f>
        <v>43625</v>
      </c>
      <c r="N43" s="97" t="s">
        <v>105</v>
      </c>
    </row>
    <row r="44" spans="2:14">
      <c r="B44" s="75">
        <f t="shared" si="0"/>
        <v>42775</v>
      </c>
      <c r="C44" s="77" t="e">
        <f t="shared" si="3"/>
        <v>#NUM!</v>
      </c>
      <c r="D44" s="144" t="str">
        <f t="shared" si="4"/>
        <v/>
      </c>
      <c r="E44" s="78">
        <f t="shared" si="5"/>
        <v>42775</v>
      </c>
      <c r="F44" s="79" t="str">
        <f t="shared" si="1"/>
        <v>j</v>
      </c>
    </row>
    <row r="45" spans="2:14">
      <c r="B45" s="75">
        <f t="shared" si="0"/>
        <v>42776</v>
      </c>
      <c r="C45" s="77" t="e">
        <f t="shared" si="3"/>
        <v>#NUM!</v>
      </c>
      <c r="D45" s="144" t="str">
        <f t="shared" si="4"/>
        <v/>
      </c>
      <c r="E45" s="78">
        <f t="shared" si="5"/>
        <v>42776</v>
      </c>
      <c r="F45" s="79" t="str">
        <f t="shared" si="1"/>
        <v>v</v>
      </c>
    </row>
    <row r="46" spans="2:14">
      <c r="B46" s="75">
        <f t="shared" si="0"/>
        <v>42777</v>
      </c>
      <c r="C46" s="77" t="e">
        <f t="shared" si="3"/>
        <v>#NUM!</v>
      </c>
      <c r="D46" s="144" t="str">
        <f t="shared" si="4"/>
        <v/>
      </c>
      <c r="E46" s="78">
        <f t="shared" si="5"/>
        <v>42777</v>
      </c>
      <c r="F46" s="79" t="str">
        <f t="shared" si="1"/>
        <v>s</v>
      </c>
    </row>
    <row r="47" spans="2:14">
      <c r="B47" s="75">
        <f t="shared" si="0"/>
        <v>42778</v>
      </c>
      <c r="C47" s="77" t="e">
        <f t="shared" si="3"/>
        <v>#NUM!</v>
      </c>
      <c r="D47" s="144" t="str">
        <f t="shared" si="4"/>
        <v/>
      </c>
      <c r="E47" s="78">
        <f t="shared" si="5"/>
        <v>42778</v>
      </c>
      <c r="F47" s="79" t="str">
        <f t="shared" si="1"/>
        <v>d</v>
      </c>
    </row>
    <row r="48" spans="2:14">
      <c r="B48" s="75">
        <f t="shared" si="0"/>
        <v>42779</v>
      </c>
      <c r="C48" s="77" t="e">
        <f t="shared" si="3"/>
        <v>#NUM!</v>
      </c>
      <c r="D48" s="144" t="str">
        <f t="shared" si="4"/>
        <v/>
      </c>
      <c r="E48" s="78">
        <f t="shared" si="5"/>
        <v>42779</v>
      </c>
      <c r="F48" s="79" t="str">
        <f t="shared" si="1"/>
        <v>l</v>
      </c>
    </row>
    <row r="49" spans="2:6">
      <c r="B49" s="75">
        <f t="shared" si="0"/>
        <v>42780</v>
      </c>
      <c r="C49" s="77" t="e">
        <f t="shared" si="3"/>
        <v>#NUM!</v>
      </c>
      <c r="D49" s="144" t="str">
        <f t="shared" si="4"/>
        <v/>
      </c>
      <c r="E49" s="78">
        <f t="shared" si="5"/>
        <v>42780</v>
      </c>
      <c r="F49" s="79" t="str">
        <f t="shared" si="1"/>
        <v>m</v>
      </c>
    </row>
    <row r="50" spans="2:6">
      <c r="B50" s="75">
        <f t="shared" si="0"/>
        <v>42781</v>
      </c>
      <c r="C50" s="77" t="e">
        <f t="shared" si="3"/>
        <v>#NUM!</v>
      </c>
      <c r="D50" s="144" t="str">
        <f t="shared" si="4"/>
        <v/>
      </c>
      <c r="E50" s="78">
        <f t="shared" si="5"/>
        <v>42781</v>
      </c>
      <c r="F50" s="79" t="str">
        <f t="shared" si="1"/>
        <v>m</v>
      </c>
    </row>
    <row r="51" spans="2:6">
      <c r="B51" s="75">
        <f t="shared" si="0"/>
        <v>42782</v>
      </c>
      <c r="C51" s="77" t="e">
        <f t="shared" si="3"/>
        <v>#NUM!</v>
      </c>
      <c r="D51" s="144" t="str">
        <f t="shared" si="4"/>
        <v/>
      </c>
      <c r="E51" s="78">
        <f t="shared" si="5"/>
        <v>42782</v>
      </c>
      <c r="F51" s="79" t="str">
        <f t="shared" si="1"/>
        <v>j</v>
      </c>
    </row>
    <row r="52" spans="2:6">
      <c r="B52" s="75">
        <f t="shared" si="0"/>
        <v>42783</v>
      </c>
      <c r="C52" s="77" t="e">
        <f t="shared" si="3"/>
        <v>#NUM!</v>
      </c>
      <c r="D52" s="144" t="str">
        <f t="shared" si="4"/>
        <v/>
      </c>
      <c r="E52" s="78">
        <f t="shared" si="5"/>
        <v>42783</v>
      </c>
      <c r="F52" s="79" t="str">
        <f t="shared" si="1"/>
        <v>v</v>
      </c>
    </row>
    <row r="53" spans="2:6">
      <c r="B53" s="75">
        <f t="shared" si="0"/>
        <v>42784</v>
      </c>
      <c r="C53" s="77" t="e">
        <f t="shared" si="3"/>
        <v>#NUM!</v>
      </c>
      <c r="D53" s="144" t="str">
        <f t="shared" si="4"/>
        <v/>
      </c>
      <c r="E53" s="78">
        <f t="shared" si="5"/>
        <v>42784</v>
      </c>
      <c r="F53" s="79" t="str">
        <f t="shared" si="1"/>
        <v>s</v>
      </c>
    </row>
    <row r="54" spans="2:6">
      <c r="B54" s="75">
        <f t="shared" si="0"/>
        <v>42785</v>
      </c>
      <c r="C54" s="77" t="e">
        <f t="shared" si="3"/>
        <v>#NUM!</v>
      </c>
      <c r="D54" s="144" t="str">
        <f t="shared" si="4"/>
        <v/>
      </c>
      <c r="E54" s="78">
        <f t="shared" si="5"/>
        <v>42785</v>
      </c>
      <c r="F54" s="79" t="str">
        <f t="shared" si="1"/>
        <v>d</v>
      </c>
    </row>
    <row r="55" spans="2:6">
      <c r="B55" s="75">
        <f t="shared" si="0"/>
        <v>42786</v>
      </c>
      <c r="C55" s="77" t="e">
        <f t="shared" si="3"/>
        <v>#NUM!</v>
      </c>
      <c r="D55" s="144" t="str">
        <f t="shared" si="4"/>
        <v/>
      </c>
      <c r="E55" s="78">
        <f t="shared" si="5"/>
        <v>42786</v>
      </c>
      <c r="F55" s="79" t="str">
        <f t="shared" si="1"/>
        <v>l</v>
      </c>
    </row>
    <row r="56" spans="2:6">
      <c r="B56" s="75">
        <f t="shared" si="0"/>
        <v>42787</v>
      </c>
      <c r="C56" s="77" t="e">
        <f t="shared" si="3"/>
        <v>#NUM!</v>
      </c>
      <c r="D56" s="144" t="str">
        <f t="shared" si="4"/>
        <v/>
      </c>
      <c r="E56" s="78">
        <f t="shared" si="5"/>
        <v>42787</v>
      </c>
      <c r="F56" s="79" t="str">
        <f t="shared" si="1"/>
        <v>m</v>
      </c>
    </row>
    <row r="57" spans="2:6">
      <c r="B57" s="75">
        <f t="shared" si="0"/>
        <v>42788</v>
      </c>
      <c r="C57" s="77" t="e">
        <f t="shared" si="3"/>
        <v>#NUM!</v>
      </c>
      <c r="D57" s="144" t="str">
        <f t="shared" si="4"/>
        <v/>
      </c>
      <c r="E57" s="78">
        <f t="shared" si="5"/>
        <v>42788</v>
      </c>
      <c r="F57" s="79" t="str">
        <f t="shared" si="1"/>
        <v>m</v>
      </c>
    </row>
    <row r="58" spans="2:6">
      <c r="B58" s="75">
        <f t="shared" si="0"/>
        <v>42789</v>
      </c>
      <c r="C58" s="77" t="e">
        <f t="shared" si="3"/>
        <v>#NUM!</v>
      </c>
      <c r="D58" s="144" t="str">
        <f t="shared" si="4"/>
        <v/>
      </c>
      <c r="E58" s="78">
        <f t="shared" si="5"/>
        <v>42789</v>
      </c>
      <c r="F58" s="79" t="str">
        <f t="shared" si="1"/>
        <v>j</v>
      </c>
    </row>
    <row r="59" spans="2:6">
      <c r="B59" s="75">
        <f t="shared" si="0"/>
        <v>42790</v>
      </c>
      <c r="C59" s="77" t="e">
        <f t="shared" si="3"/>
        <v>#NUM!</v>
      </c>
      <c r="D59" s="144" t="str">
        <f t="shared" si="4"/>
        <v/>
      </c>
      <c r="E59" s="78">
        <f t="shared" si="5"/>
        <v>42790</v>
      </c>
      <c r="F59" s="79" t="str">
        <f t="shared" si="1"/>
        <v>v</v>
      </c>
    </row>
    <row r="60" spans="2:6">
      <c r="B60" s="75">
        <f t="shared" si="0"/>
        <v>42791</v>
      </c>
      <c r="C60" s="77" t="e">
        <f t="shared" si="3"/>
        <v>#NUM!</v>
      </c>
      <c r="D60" s="144" t="str">
        <f t="shared" si="4"/>
        <v/>
      </c>
      <c r="E60" s="78">
        <f t="shared" si="5"/>
        <v>42791</v>
      </c>
      <c r="F60" s="79" t="str">
        <f t="shared" si="1"/>
        <v>s</v>
      </c>
    </row>
    <row r="61" spans="2:6">
      <c r="B61" s="75">
        <f t="shared" si="0"/>
        <v>42792</v>
      </c>
      <c r="C61" s="77" t="e">
        <f t="shared" si="3"/>
        <v>#NUM!</v>
      </c>
      <c r="D61" s="144" t="str">
        <f t="shared" si="4"/>
        <v/>
      </c>
      <c r="E61" s="78">
        <f t="shared" si="5"/>
        <v>42792</v>
      </c>
      <c r="F61" s="79" t="str">
        <f t="shared" si="1"/>
        <v>d</v>
      </c>
    </row>
    <row r="62" spans="2:6">
      <c r="B62" s="75">
        <f t="shared" si="0"/>
        <v>42793</v>
      </c>
      <c r="C62" s="77" t="e">
        <f t="shared" si="3"/>
        <v>#NUM!</v>
      </c>
      <c r="D62" s="144" t="str">
        <f t="shared" si="4"/>
        <v/>
      </c>
      <c r="E62" s="78">
        <f t="shared" si="5"/>
        <v>42793</v>
      </c>
      <c r="F62" s="79" t="str">
        <f t="shared" si="1"/>
        <v>l</v>
      </c>
    </row>
    <row r="63" spans="2:6">
      <c r="B63" s="75">
        <f t="shared" si="0"/>
        <v>42794</v>
      </c>
      <c r="C63" s="77" t="e">
        <f t="shared" si="3"/>
        <v>#NUM!</v>
      </c>
      <c r="D63" s="144" t="str">
        <f t="shared" si="4"/>
        <v/>
      </c>
      <c r="E63" s="78">
        <f t="shared" si="5"/>
        <v>42794</v>
      </c>
      <c r="F63" s="79" t="str">
        <f t="shared" si="1"/>
        <v>m</v>
      </c>
    </row>
    <row r="64" spans="2:6">
      <c r="B64" s="75">
        <f t="shared" si="0"/>
        <v>42795</v>
      </c>
      <c r="C64" s="77" t="e">
        <f t="shared" si="3"/>
        <v>#NUM!</v>
      </c>
      <c r="D64" s="144" t="str">
        <f t="shared" si="4"/>
        <v/>
      </c>
      <c r="E64" s="78">
        <f t="shared" si="5"/>
        <v>42795</v>
      </c>
      <c r="F64" s="79" t="str">
        <f t="shared" si="1"/>
        <v>m</v>
      </c>
    </row>
    <row r="65" spans="2:6">
      <c r="B65" s="75">
        <f t="shared" si="0"/>
        <v>42796</v>
      </c>
      <c r="C65" s="77" t="e">
        <f t="shared" si="3"/>
        <v>#NUM!</v>
      </c>
      <c r="D65" s="144" t="str">
        <f t="shared" si="4"/>
        <v/>
      </c>
      <c r="E65" s="78">
        <f t="shared" si="5"/>
        <v>42796</v>
      </c>
      <c r="F65" s="79" t="str">
        <f t="shared" si="1"/>
        <v>j</v>
      </c>
    </row>
    <row r="66" spans="2:6">
      <c r="B66" s="75">
        <f t="shared" si="0"/>
        <v>42797</v>
      </c>
      <c r="C66" s="77" t="e">
        <f t="shared" si="3"/>
        <v>#NUM!</v>
      </c>
      <c r="D66" s="144" t="str">
        <f t="shared" si="4"/>
        <v/>
      </c>
      <c r="E66" s="78">
        <f t="shared" si="5"/>
        <v>42797</v>
      </c>
      <c r="F66" s="79" t="str">
        <f t="shared" si="1"/>
        <v>v</v>
      </c>
    </row>
    <row r="67" spans="2:6">
      <c r="B67" s="75">
        <f t="shared" si="0"/>
        <v>42798</v>
      </c>
      <c r="C67" s="77" t="e">
        <f t="shared" si="3"/>
        <v>#NUM!</v>
      </c>
      <c r="D67" s="144" t="str">
        <f t="shared" si="4"/>
        <v/>
      </c>
      <c r="E67" s="78">
        <f t="shared" si="5"/>
        <v>42798</v>
      </c>
      <c r="F67" s="79" t="str">
        <f t="shared" si="1"/>
        <v>s</v>
      </c>
    </row>
    <row r="68" spans="2:6">
      <c r="B68" s="75">
        <f t="shared" si="0"/>
        <v>42799</v>
      </c>
      <c r="C68" s="77" t="e">
        <f t="shared" si="3"/>
        <v>#NUM!</v>
      </c>
      <c r="D68" s="144" t="str">
        <f t="shared" si="4"/>
        <v/>
      </c>
      <c r="E68" s="78">
        <f t="shared" si="5"/>
        <v>42799</v>
      </c>
      <c r="F68" s="79" t="str">
        <f t="shared" si="1"/>
        <v>d</v>
      </c>
    </row>
    <row r="69" spans="2:6">
      <c r="B69" s="75">
        <f t="shared" ref="B69:B132" si="7">+B70-1</f>
        <v>42800</v>
      </c>
      <c r="C69" s="77" t="e">
        <f t="shared" si="3"/>
        <v>#NUM!</v>
      </c>
      <c r="D69" s="144" t="str">
        <f t="shared" ref="D69:D132" si="8">IF(ISERROR(VLOOKUP(E69,jfdate,1,TRUE)),"",IF(VLOOKUP(E69,jfdate,1,TRUE)=B69,"f",""))</f>
        <v/>
      </c>
      <c r="E69" s="78">
        <f t="shared" si="5"/>
        <v>42800</v>
      </c>
      <c r="F69" s="79" t="str">
        <f t="shared" ref="F69:F132" si="9">IF(D69="f","f",VLOOKUP(WEEKDAY(E69),jourabbrege,2,FALSE))</f>
        <v>l</v>
      </c>
    </row>
    <row r="70" spans="2:6">
      <c r="B70" s="75">
        <f t="shared" si="7"/>
        <v>42801</v>
      </c>
      <c r="C70" s="77" t="e">
        <f t="shared" ref="C70:C133" si="10">WEEKNUM(B70,21)</f>
        <v>#NUM!</v>
      </c>
      <c r="D70" s="144" t="str">
        <f t="shared" si="8"/>
        <v/>
      </c>
      <c r="E70" s="78">
        <f t="shared" ref="E70:E133" si="11">B70</f>
        <v>42801</v>
      </c>
      <c r="F70" s="79" t="str">
        <f t="shared" si="9"/>
        <v>m</v>
      </c>
    </row>
    <row r="71" spans="2:6">
      <c r="B71" s="75">
        <f t="shared" si="7"/>
        <v>42802</v>
      </c>
      <c r="C71" s="77" t="e">
        <f t="shared" si="10"/>
        <v>#NUM!</v>
      </c>
      <c r="D71" s="144" t="str">
        <f t="shared" si="8"/>
        <v/>
      </c>
      <c r="E71" s="78">
        <f t="shared" si="11"/>
        <v>42802</v>
      </c>
      <c r="F71" s="79" t="str">
        <f t="shared" si="9"/>
        <v>m</v>
      </c>
    </row>
    <row r="72" spans="2:6">
      <c r="B72" s="75">
        <f t="shared" si="7"/>
        <v>42803</v>
      </c>
      <c r="C72" s="77" t="e">
        <f t="shared" si="10"/>
        <v>#NUM!</v>
      </c>
      <c r="D72" s="144" t="str">
        <f t="shared" si="8"/>
        <v/>
      </c>
      <c r="E72" s="78">
        <f t="shared" si="11"/>
        <v>42803</v>
      </c>
      <c r="F72" s="79" t="str">
        <f t="shared" si="9"/>
        <v>j</v>
      </c>
    </row>
    <row r="73" spans="2:6">
      <c r="B73" s="75">
        <f t="shared" si="7"/>
        <v>42804</v>
      </c>
      <c r="C73" s="77" t="e">
        <f t="shared" si="10"/>
        <v>#NUM!</v>
      </c>
      <c r="D73" s="144" t="str">
        <f t="shared" si="8"/>
        <v/>
      </c>
      <c r="E73" s="78">
        <f t="shared" si="11"/>
        <v>42804</v>
      </c>
      <c r="F73" s="79" t="str">
        <f t="shared" si="9"/>
        <v>v</v>
      </c>
    </row>
    <row r="74" spans="2:6">
      <c r="B74" s="75">
        <f t="shared" si="7"/>
        <v>42805</v>
      </c>
      <c r="C74" s="77" t="e">
        <f t="shared" si="10"/>
        <v>#NUM!</v>
      </c>
      <c r="D74" s="144" t="str">
        <f t="shared" si="8"/>
        <v/>
      </c>
      <c r="E74" s="78">
        <f t="shared" si="11"/>
        <v>42805</v>
      </c>
      <c r="F74" s="79" t="str">
        <f t="shared" si="9"/>
        <v>s</v>
      </c>
    </row>
    <row r="75" spans="2:6">
      <c r="B75" s="75">
        <f t="shared" si="7"/>
        <v>42806</v>
      </c>
      <c r="C75" s="77" t="e">
        <f t="shared" si="10"/>
        <v>#NUM!</v>
      </c>
      <c r="D75" s="144" t="str">
        <f t="shared" si="8"/>
        <v/>
      </c>
      <c r="E75" s="78">
        <f t="shared" si="11"/>
        <v>42806</v>
      </c>
      <c r="F75" s="79" t="str">
        <f t="shared" si="9"/>
        <v>d</v>
      </c>
    </row>
    <row r="76" spans="2:6">
      <c r="B76" s="75">
        <f t="shared" si="7"/>
        <v>42807</v>
      </c>
      <c r="C76" s="77" t="e">
        <f t="shared" si="10"/>
        <v>#NUM!</v>
      </c>
      <c r="D76" s="144" t="str">
        <f t="shared" si="8"/>
        <v/>
      </c>
      <c r="E76" s="78">
        <f t="shared" si="11"/>
        <v>42807</v>
      </c>
      <c r="F76" s="79" t="str">
        <f t="shared" si="9"/>
        <v>l</v>
      </c>
    </row>
    <row r="77" spans="2:6">
      <c r="B77" s="75">
        <f t="shared" si="7"/>
        <v>42808</v>
      </c>
      <c r="C77" s="77" t="e">
        <f t="shared" si="10"/>
        <v>#NUM!</v>
      </c>
      <c r="D77" s="144" t="str">
        <f t="shared" si="8"/>
        <v/>
      </c>
      <c r="E77" s="78">
        <f t="shared" si="11"/>
        <v>42808</v>
      </c>
      <c r="F77" s="79" t="str">
        <f t="shared" si="9"/>
        <v>m</v>
      </c>
    </row>
    <row r="78" spans="2:6">
      <c r="B78" s="75">
        <f t="shared" si="7"/>
        <v>42809</v>
      </c>
      <c r="C78" s="77" t="e">
        <f t="shared" si="10"/>
        <v>#NUM!</v>
      </c>
      <c r="D78" s="144" t="str">
        <f t="shared" si="8"/>
        <v/>
      </c>
      <c r="E78" s="78">
        <f t="shared" si="11"/>
        <v>42809</v>
      </c>
      <c r="F78" s="79" t="str">
        <f t="shared" si="9"/>
        <v>m</v>
      </c>
    </row>
    <row r="79" spans="2:6">
      <c r="B79" s="75">
        <f t="shared" si="7"/>
        <v>42810</v>
      </c>
      <c r="C79" s="77" t="e">
        <f t="shared" si="10"/>
        <v>#NUM!</v>
      </c>
      <c r="D79" s="144" t="str">
        <f t="shared" si="8"/>
        <v/>
      </c>
      <c r="E79" s="78">
        <f t="shared" si="11"/>
        <v>42810</v>
      </c>
      <c r="F79" s="79" t="str">
        <f t="shared" si="9"/>
        <v>j</v>
      </c>
    </row>
    <row r="80" spans="2:6">
      <c r="B80" s="75">
        <f t="shared" si="7"/>
        <v>42811</v>
      </c>
      <c r="C80" s="77" t="e">
        <f t="shared" si="10"/>
        <v>#NUM!</v>
      </c>
      <c r="D80" s="144" t="str">
        <f t="shared" si="8"/>
        <v/>
      </c>
      <c r="E80" s="78">
        <f t="shared" si="11"/>
        <v>42811</v>
      </c>
      <c r="F80" s="79" t="str">
        <f t="shared" si="9"/>
        <v>v</v>
      </c>
    </row>
    <row r="81" spans="2:6">
      <c r="B81" s="75">
        <f t="shared" si="7"/>
        <v>42812</v>
      </c>
      <c r="C81" s="77" t="e">
        <f t="shared" si="10"/>
        <v>#NUM!</v>
      </c>
      <c r="D81" s="144" t="str">
        <f t="shared" si="8"/>
        <v/>
      </c>
      <c r="E81" s="78">
        <f t="shared" si="11"/>
        <v>42812</v>
      </c>
      <c r="F81" s="79" t="str">
        <f t="shared" si="9"/>
        <v>s</v>
      </c>
    </row>
    <row r="82" spans="2:6">
      <c r="B82" s="75">
        <f t="shared" si="7"/>
        <v>42813</v>
      </c>
      <c r="C82" s="77" t="e">
        <f t="shared" si="10"/>
        <v>#NUM!</v>
      </c>
      <c r="D82" s="144" t="str">
        <f t="shared" si="8"/>
        <v/>
      </c>
      <c r="E82" s="78">
        <f t="shared" si="11"/>
        <v>42813</v>
      </c>
      <c r="F82" s="79" t="str">
        <f t="shared" si="9"/>
        <v>d</v>
      </c>
    </row>
    <row r="83" spans="2:6">
      <c r="B83" s="75">
        <f t="shared" si="7"/>
        <v>42814</v>
      </c>
      <c r="C83" s="77" t="e">
        <f t="shared" si="10"/>
        <v>#NUM!</v>
      </c>
      <c r="D83" s="144" t="str">
        <f t="shared" si="8"/>
        <v/>
      </c>
      <c r="E83" s="78">
        <f t="shared" si="11"/>
        <v>42814</v>
      </c>
      <c r="F83" s="79" t="str">
        <f t="shared" si="9"/>
        <v>l</v>
      </c>
    </row>
    <row r="84" spans="2:6">
      <c r="B84" s="75">
        <f t="shared" si="7"/>
        <v>42815</v>
      </c>
      <c r="C84" s="77" t="e">
        <f t="shared" si="10"/>
        <v>#NUM!</v>
      </c>
      <c r="D84" s="144" t="str">
        <f t="shared" si="8"/>
        <v/>
      </c>
      <c r="E84" s="78">
        <f t="shared" si="11"/>
        <v>42815</v>
      </c>
      <c r="F84" s="79" t="str">
        <f t="shared" si="9"/>
        <v>m</v>
      </c>
    </row>
    <row r="85" spans="2:6">
      <c r="B85" s="75">
        <f t="shared" si="7"/>
        <v>42816</v>
      </c>
      <c r="C85" s="77" t="e">
        <f t="shared" si="10"/>
        <v>#NUM!</v>
      </c>
      <c r="D85" s="144" t="str">
        <f t="shared" si="8"/>
        <v/>
      </c>
      <c r="E85" s="78">
        <f t="shared" si="11"/>
        <v>42816</v>
      </c>
      <c r="F85" s="79" t="str">
        <f t="shared" si="9"/>
        <v>m</v>
      </c>
    </row>
    <row r="86" spans="2:6">
      <c r="B86" s="75">
        <f t="shared" si="7"/>
        <v>42817</v>
      </c>
      <c r="C86" s="77" t="e">
        <f t="shared" si="10"/>
        <v>#NUM!</v>
      </c>
      <c r="D86" s="144" t="str">
        <f t="shared" si="8"/>
        <v/>
      </c>
      <c r="E86" s="78">
        <f t="shared" si="11"/>
        <v>42817</v>
      </c>
      <c r="F86" s="79" t="str">
        <f t="shared" si="9"/>
        <v>j</v>
      </c>
    </row>
    <row r="87" spans="2:6">
      <c r="B87" s="75">
        <f t="shared" si="7"/>
        <v>42818</v>
      </c>
      <c r="C87" s="77" t="e">
        <f t="shared" si="10"/>
        <v>#NUM!</v>
      </c>
      <c r="D87" s="144" t="str">
        <f t="shared" si="8"/>
        <v/>
      </c>
      <c r="E87" s="78">
        <f t="shared" si="11"/>
        <v>42818</v>
      </c>
      <c r="F87" s="79" t="str">
        <f t="shared" si="9"/>
        <v>v</v>
      </c>
    </row>
    <row r="88" spans="2:6">
      <c r="B88" s="75">
        <f t="shared" si="7"/>
        <v>42819</v>
      </c>
      <c r="C88" s="77" t="e">
        <f t="shared" si="10"/>
        <v>#NUM!</v>
      </c>
      <c r="D88" s="144" t="str">
        <f t="shared" si="8"/>
        <v/>
      </c>
      <c r="E88" s="78">
        <f t="shared" si="11"/>
        <v>42819</v>
      </c>
      <c r="F88" s="79" t="str">
        <f t="shared" si="9"/>
        <v>s</v>
      </c>
    </row>
    <row r="89" spans="2:6">
      <c r="B89" s="75">
        <f t="shared" si="7"/>
        <v>42820</v>
      </c>
      <c r="C89" s="77" t="e">
        <f t="shared" si="10"/>
        <v>#NUM!</v>
      </c>
      <c r="D89" s="144" t="str">
        <f t="shared" si="8"/>
        <v/>
      </c>
      <c r="E89" s="78">
        <f t="shared" si="11"/>
        <v>42820</v>
      </c>
      <c r="F89" s="79" t="str">
        <f t="shared" si="9"/>
        <v>d</v>
      </c>
    </row>
    <row r="90" spans="2:6">
      <c r="B90" s="75">
        <f t="shared" si="7"/>
        <v>42821</v>
      </c>
      <c r="C90" s="77" t="e">
        <f t="shared" si="10"/>
        <v>#NUM!</v>
      </c>
      <c r="D90" s="144" t="str">
        <f t="shared" si="8"/>
        <v/>
      </c>
      <c r="E90" s="78">
        <f t="shared" si="11"/>
        <v>42821</v>
      </c>
      <c r="F90" s="79" t="str">
        <f t="shared" si="9"/>
        <v>l</v>
      </c>
    </row>
    <row r="91" spans="2:6">
      <c r="B91" s="75">
        <f t="shared" si="7"/>
        <v>42822</v>
      </c>
      <c r="C91" s="77" t="e">
        <f t="shared" si="10"/>
        <v>#NUM!</v>
      </c>
      <c r="D91" s="144" t="str">
        <f t="shared" si="8"/>
        <v/>
      </c>
      <c r="E91" s="78">
        <f t="shared" si="11"/>
        <v>42822</v>
      </c>
      <c r="F91" s="79" t="str">
        <f t="shared" si="9"/>
        <v>m</v>
      </c>
    </row>
    <row r="92" spans="2:6">
      <c r="B92" s="75">
        <f t="shared" si="7"/>
        <v>42823</v>
      </c>
      <c r="C92" s="77" t="e">
        <f t="shared" si="10"/>
        <v>#NUM!</v>
      </c>
      <c r="D92" s="144" t="str">
        <f t="shared" si="8"/>
        <v/>
      </c>
      <c r="E92" s="78">
        <f t="shared" si="11"/>
        <v>42823</v>
      </c>
      <c r="F92" s="79" t="str">
        <f t="shared" si="9"/>
        <v>m</v>
      </c>
    </row>
    <row r="93" spans="2:6">
      <c r="B93" s="75">
        <f t="shared" si="7"/>
        <v>42824</v>
      </c>
      <c r="C93" s="77" t="e">
        <f t="shared" si="10"/>
        <v>#NUM!</v>
      </c>
      <c r="D93" s="144" t="str">
        <f t="shared" si="8"/>
        <v/>
      </c>
      <c r="E93" s="78">
        <f t="shared" si="11"/>
        <v>42824</v>
      </c>
      <c r="F93" s="79" t="str">
        <f t="shared" si="9"/>
        <v>j</v>
      </c>
    </row>
    <row r="94" spans="2:6">
      <c r="B94" s="75">
        <f t="shared" si="7"/>
        <v>42825</v>
      </c>
      <c r="C94" s="77" t="e">
        <f t="shared" si="10"/>
        <v>#NUM!</v>
      </c>
      <c r="D94" s="144" t="str">
        <f t="shared" si="8"/>
        <v/>
      </c>
      <c r="E94" s="78">
        <f t="shared" si="11"/>
        <v>42825</v>
      </c>
      <c r="F94" s="79" t="str">
        <f t="shared" si="9"/>
        <v>v</v>
      </c>
    </row>
    <row r="95" spans="2:6">
      <c r="B95" s="75">
        <f t="shared" si="7"/>
        <v>42826</v>
      </c>
      <c r="C95" s="77" t="e">
        <f t="shared" si="10"/>
        <v>#NUM!</v>
      </c>
      <c r="D95" s="144" t="str">
        <f t="shared" si="8"/>
        <v/>
      </c>
      <c r="E95" s="78">
        <f t="shared" si="11"/>
        <v>42826</v>
      </c>
      <c r="F95" s="79" t="str">
        <f t="shared" si="9"/>
        <v>s</v>
      </c>
    </row>
    <row r="96" spans="2:6">
      <c r="B96" s="75">
        <f t="shared" si="7"/>
        <v>42827</v>
      </c>
      <c r="C96" s="77" t="e">
        <f t="shared" si="10"/>
        <v>#NUM!</v>
      </c>
      <c r="D96" s="144" t="str">
        <f t="shared" si="8"/>
        <v/>
      </c>
      <c r="E96" s="78">
        <f t="shared" si="11"/>
        <v>42827</v>
      </c>
      <c r="F96" s="79" t="str">
        <f t="shared" si="9"/>
        <v>d</v>
      </c>
    </row>
    <row r="97" spans="2:6">
      <c r="B97" s="75">
        <f t="shared" si="7"/>
        <v>42828</v>
      </c>
      <c r="C97" s="77" t="e">
        <f t="shared" si="10"/>
        <v>#NUM!</v>
      </c>
      <c r="D97" s="144" t="str">
        <f t="shared" si="8"/>
        <v/>
      </c>
      <c r="E97" s="78">
        <f t="shared" si="11"/>
        <v>42828</v>
      </c>
      <c r="F97" s="79" t="str">
        <f t="shared" si="9"/>
        <v>l</v>
      </c>
    </row>
    <row r="98" spans="2:6">
      <c r="B98" s="75">
        <f t="shared" si="7"/>
        <v>42829</v>
      </c>
      <c r="C98" s="77" t="e">
        <f t="shared" si="10"/>
        <v>#NUM!</v>
      </c>
      <c r="D98" s="144" t="str">
        <f t="shared" si="8"/>
        <v/>
      </c>
      <c r="E98" s="78">
        <f t="shared" si="11"/>
        <v>42829</v>
      </c>
      <c r="F98" s="79" t="str">
        <f t="shared" si="9"/>
        <v>m</v>
      </c>
    </row>
    <row r="99" spans="2:6">
      <c r="B99" s="75">
        <f t="shared" si="7"/>
        <v>42830</v>
      </c>
      <c r="C99" s="77" t="e">
        <f t="shared" si="10"/>
        <v>#NUM!</v>
      </c>
      <c r="D99" s="144" t="str">
        <f t="shared" si="8"/>
        <v/>
      </c>
      <c r="E99" s="78">
        <f t="shared" si="11"/>
        <v>42830</v>
      </c>
      <c r="F99" s="79" t="str">
        <f t="shared" si="9"/>
        <v>m</v>
      </c>
    </row>
    <row r="100" spans="2:6">
      <c r="B100" s="75">
        <f t="shared" si="7"/>
        <v>42831</v>
      </c>
      <c r="C100" s="77" t="e">
        <f t="shared" si="10"/>
        <v>#NUM!</v>
      </c>
      <c r="D100" s="144" t="str">
        <f t="shared" si="8"/>
        <v/>
      </c>
      <c r="E100" s="78">
        <f t="shared" si="11"/>
        <v>42831</v>
      </c>
      <c r="F100" s="79" t="str">
        <f t="shared" si="9"/>
        <v>j</v>
      </c>
    </row>
    <row r="101" spans="2:6">
      <c r="B101" s="75">
        <f t="shared" si="7"/>
        <v>42832</v>
      </c>
      <c r="C101" s="77" t="e">
        <f t="shared" si="10"/>
        <v>#NUM!</v>
      </c>
      <c r="D101" s="144" t="str">
        <f t="shared" si="8"/>
        <v/>
      </c>
      <c r="E101" s="78">
        <f t="shared" si="11"/>
        <v>42832</v>
      </c>
      <c r="F101" s="79" t="str">
        <f t="shared" si="9"/>
        <v>v</v>
      </c>
    </row>
    <row r="102" spans="2:6">
      <c r="B102" s="75">
        <f t="shared" si="7"/>
        <v>42833</v>
      </c>
      <c r="C102" s="77" t="e">
        <f t="shared" si="10"/>
        <v>#NUM!</v>
      </c>
      <c r="D102" s="144" t="str">
        <f t="shared" si="8"/>
        <v/>
      </c>
      <c r="E102" s="78">
        <f t="shared" si="11"/>
        <v>42833</v>
      </c>
      <c r="F102" s="79" t="str">
        <f t="shared" si="9"/>
        <v>s</v>
      </c>
    </row>
    <row r="103" spans="2:6">
      <c r="B103" s="75">
        <f t="shared" si="7"/>
        <v>42834</v>
      </c>
      <c r="C103" s="77" t="e">
        <f t="shared" si="10"/>
        <v>#NUM!</v>
      </c>
      <c r="D103" s="144" t="str">
        <f t="shared" si="8"/>
        <v/>
      </c>
      <c r="E103" s="78">
        <f t="shared" si="11"/>
        <v>42834</v>
      </c>
      <c r="F103" s="79" t="str">
        <f t="shared" si="9"/>
        <v>d</v>
      </c>
    </row>
    <row r="104" spans="2:6">
      <c r="B104" s="75">
        <f t="shared" si="7"/>
        <v>42835</v>
      </c>
      <c r="C104" s="77" t="e">
        <f t="shared" si="10"/>
        <v>#NUM!</v>
      </c>
      <c r="D104" s="144" t="str">
        <f t="shared" si="8"/>
        <v/>
      </c>
      <c r="E104" s="78">
        <f t="shared" si="11"/>
        <v>42835</v>
      </c>
      <c r="F104" s="79" t="str">
        <f t="shared" si="9"/>
        <v>l</v>
      </c>
    </row>
    <row r="105" spans="2:6">
      <c r="B105" s="75">
        <f t="shared" si="7"/>
        <v>42836</v>
      </c>
      <c r="C105" s="77" t="e">
        <f t="shared" si="10"/>
        <v>#NUM!</v>
      </c>
      <c r="D105" s="144" t="str">
        <f t="shared" si="8"/>
        <v/>
      </c>
      <c r="E105" s="78">
        <f t="shared" si="11"/>
        <v>42836</v>
      </c>
      <c r="F105" s="79" t="str">
        <f t="shared" si="9"/>
        <v>m</v>
      </c>
    </row>
    <row r="106" spans="2:6">
      <c r="B106" s="75">
        <f t="shared" si="7"/>
        <v>42837</v>
      </c>
      <c r="C106" s="77" t="e">
        <f t="shared" si="10"/>
        <v>#NUM!</v>
      </c>
      <c r="D106" s="144" t="str">
        <f t="shared" si="8"/>
        <v/>
      </c>
      <c r="E106" s="78">
        <f t="shared" si="11"/>
        <v>42837</v>
      </c>
      <c r="F106" s="79" t="str">
        <f t="shared" si="9"/>
        <v>m</v>
      </c>
    </row>
    <row r="107" spans="2:6">
      <c r="B107" s="75">
        <f t="shared" si="7"/>
        <v>42838</v>
      </c>
      <c r="C107" s="77" t="e">
        <f t="shared" si="10"/>
        <v>#NUM!</v>
      </c>
      <c r="D107" s="144" t="str">
        <f t="shared" si="8"/>
        <v/>
      </c>
      <c r="E107" s="78">
        <f t="shared" si="11"/>
        <v>42838</v>
      </c>
      <c r="F107" s="79" t="str">
        <f t="shared" si="9"/>
        <v>j</v>
      </c>
    </row>
    <row r="108" spans="2:6">
      <c r="B108" s="75">
        <f t="shared" si="7"/>
        <v>42839</v>
      </c>
      <c r="C108" s="77" t="e">
        <f t="shared" si="10"/>
        <v>#NUM!</v>
      </c>
      <c r="D108" s="144" t="str">
        <f t="shared" si="8"/>
        <v/>
      </c>
      <c r="E108" s="78">
        <f t="shared" si="11"/>
        <v>42839</v>
      </c>
      <c r="F108" s="79" t="str">
        <f t="shared" si="9"/>
        <v>v</v>
      </c>
    </row>
    <row r="109" spans="2:6">
      <c r="B109" s="75">
        <f t="shared" si="7"/>
        <v>42840</v>
      </c>
      <c r="C109" s="77" t="e">
        <f t="shared" si="10"/>
        <v>#NUM!</v>
      </c>
      <c r="D109" s="144" t="str">
        <f t="shared" si="8"/>
        <v/>
      </c>
      <c r="E109" s="78">
        <f t="shared" si="11"/>
        <v>42840</v>
      </c>
      <c r="F109" s="79" t="str">
        <f t="shared" si="9"/>
        <v>s</v>
      </c>
    </row>
    <row r="110" spans="2:6">
      <c r="B110" s="75">
        <f t="shared" si="7"/>
        <v>42841</v>
      </c>
      <c r="C110" s="77" t="e">
        <f t="shared" si="10"/>
        <v>#NUM!</v>
      </c>
      <c r="D110" s="144" t="str">
        <f t="shared" si="8"/>
        <v/>
      </c>
      <c r="E110" s="78">
        <f t="shared" si="11"/>
        <v>42841</v>
      </c>
      <c r="F110" s="79" t="str">
        <f t="shared" si="9"/>
        <v>d</v>
      </c>
    </row>
    <row r="111" spans="2:6">
      <c r="B111" s="75">
        <f t="shared" si="7"/>
        <v>42842</v>
      </c>
      <c r="C111" s="77" t="e">
        <f t="shared" si="10"/>
        <v>#NUM!</v>
      </c>
      <c r="D111" s="144" t="str">
        <f t="shared" si="8"/>
        <v>f</v>
      </c>
      <c r="E111" s="78">
        <f t="shared" si="11"/>
        <v>42842</v>
      </c>
      <c r="F111" s="79" t="str">
        <f t="shared" si="9"/>
        <v>f</v>
      </c>
    </row>
    <row r="112" spans="2:6">
      <c r="B112" s="75">
        <f t="shared" si="7"/>
        <v>42843</v>
      </c>
      <c r="C112" s="77" t="e">
        <f t="shared" si="10"/>
        <v>#NUM!</v>
      </c>
      <c r="D112" s="144" t="str">
        <f t="shared" si="8"/>
        <v/>
      </c>
      <c r="E112" s="78">
        <f t="shared" si="11"/>
        <v>42843</v>
      </c>
      <c r="F112" s="79" t="str">
        <f t="shared" si="9"/>
        <v>m</v>
      </c>
    </row>
    <row r="113" spans="2:6">
      <c r="B113" s="75">
        <f t="shared" si="7"/>
        <v>42844</v>
      </c>
      <c r="C113" s="77" t="e">
        <f t="shared" si="10"/>
        <v>#NUM!</v>
      </c>
      <c r="D113" s="144" t="str">
        <f t="shared" si="8"/>
        <v/>
      </c>
      <c r="E113" s="78">
        <f t="shared" si="11"/>
        <v>42844</v>
      </c>
      <c r="F113" s="79" t="str">
        <f t="shared" si="9"/>
        <v>m</v>
      </c>
    </row>
    <row r="114" spans="2:6">
      <c r="B114" s="75">
        <f t="shared" si="7"/>
        <v>42845</v>
      </c>
      <c r="C114" s="77" t="e">
        <f t="shared" si="10"/>
        <v>#NUM!</v>
      </c>
      <c r="D114" s="144" t="str">
        <f t="shared" si="8"/>
        <v/>
      </c>
      <c r="E114" s="78">
        <f t="shared" si="11"/>
        <v>42845</v>
      </c>
      <c r="F114" s="79" t="str">
        <f t="shared" si="9"/>
        <v>j</v>
      </c>
    </row>
    <row r="115" spans="2:6">
      <c r="B115" s="75">
        <f t="shared" si="7"/>
        <v>42846</v>
      </c>
      <c r="C115" s="77" t="e">
        <f t="shared" si="10"/>
        <v>#NUM!</v>
      </c>
      <c r="D115" s="144" t="str">
        <f t="shared" si="8"/>
        <v/>
      </c>
      <c r="E115" s="78">
        <f t="shared" si="11"/>
        <v>42846</v>
      </c>
      <c r="F115" s="79" t="str">
        <f t="shared" si="9"/>
        <v>v</v>
      </c>
    </row>
    <row r="116" spans="2:6">
      <c r="B116" s="75">
        <f t="shared" si="7"/>
        <v>42847</v>
      </c>
      <c r="C116" s="77" t="e">
        <f t="shared" si="10"/>
        <v>#NUM!</v>
      </c>
      <c r="D116" s="144" t="str">
        <f t="shared" si="8"/>
        <v/>
      </c>
      <c r="E116" s="78">
        <f t="shared" si="11"/>
        <v>42847</v>
      </c>
      <c r="F116" s="79" t="str">
        <f t="shared" si="9"/>
        <v>s</v>
      </c>
    </row>
    <row r="117" spans="2:6">
      <c r="B117" s="75">
        <f t="shared" si="7"/>
        <v>42848</v>
      </c>
      <c r="C117" s="77" t="e">
        <f t="shared" si="10"/>
        <v>#NUM!</v>
      </c>
      <c r="D117" s="144" t="str">
        <f t="shared" si="8"/>
        <v/>
      </c>
      <c r="E117" s="78">
        <f t="shared" si="11"/>
        <v>42848</v>
      </c>
      <c r="F117" s="79" t="str">
        <f t="shared" si="9"/>
        <v>d</v>
      </c>
    </row>
    <row r="118" spans="2:6">
      <c r="B118" s="75">
        <f t="shared" si="7"/>
        <v>42849</v>
      </c>
      <c r="C118" s="77" t="e">
        <f t="shared" si="10"/>
        <v>#NUM!</v>
      </c>
      <c r="D118" s="144" t="str">
        <f t="shared" si="8"/>
        <v/>
      </c>
      <c r="E118" s="78">
        <f t="shared" si="11"/>
        <v>42849</v>
      </c>
      <c r="F118" s="79" t="str">
        <f t="shared" si="9"/>
        <v>l</v>
      </c>
    </row>
    <row r="119" spans="2:6">
      <c r="B119" s="75">
        <f t="shared" si="7"/>
        <v>42850</v>
      </c>
      <c r="C119" s="77" t="e">
        <f t="shared" si="10"/>
        <v>#NUM!</v>
      </c>
      <c r="D119" s="144" t="str">
        <f t="shared" si="8"/>
        <v/>
      </c>
      <c r="E119" s="78">
        <f t="shared" si="11"/>
        <v>42850</v>
      </c>
      <c r="F119" s="79" t="str">
        <f t="shared" si="9"/>
        <v>m</v>
      </c>
    </row>
    <row r="120" spans="2:6">
      <c r="B120" s="75">
        <f t="shared" si="7"/>
        <v>42851</v>
      </c>
      <c r="C120" s="77" t="e">
        <f t="shared" si="10"/>
        <v>#NUM!</v>
      </c>
      <c r="D120" s="144" t="str">
        <f t="shared" si="8"/>
        <v/>
      </c>
      <c r="E120" s="78">
        <f t="shared" si="11"/>
        <v>42851</v>
      </c>
      <c r="F120" s="79" t="str">
        <f t="shared" si="9"/>
        <v>m</v>
      </c>
    </row>
    <row r="121" spans="2:6">
      <c r="B121" s="75">
        <f t="shared" si="7"/>
        <v>42852</v>
      </c>
      <c r="C121" s="77" t="e">
        <f t="shared" si="10"/>
        <v>#NUM!</v>
      </c>
      <c r="D121" s="144" t="str">
        <f t="shared" si="8"/>
        <v/>
      </c>
      <c r="E121" s="78">
        <f t="shared" si="11"/>
        <v>42852</v>
      </c>
      <c r="F121" s="79" t="str">
        <f t="shared" si="9"/>
        <v>j</v>
      </c>
    </row>
    <row r="122" spans="2:6">
      <c r="B122" s="75">
        <f t="shared" si="7"/>
        <v>42853</v>
      </c>
      <c r="C122" s="77" t="e">
        <f t="shared" si="10"/>
        <v>#NUM!</v>
      </c>
      <c r="D122" s="144" t="str">
        <f t="shared" si="8"/>
        <v/>
      </c>
      <c r="E122" s="78">
        <f t="shared" si="11"/>
        <v>42853</v>
      </c>
      <c r="F122" s="79" t="str">
        <f t="shared" si="9"/>
        <v>v</v>
      </c>
    </row>
    <row r="123" spans="2:6">
      <c r="B123" s="75">
        <f t="shared" si="7"/>
        <v>42854</v>
      </c>
      <c r="C123" s="77" t="e">
        <f t="shared" si="10"/>
        <v>#NUM!</v>
      </c>
      <c r="D123" s="144" t="str">
        <f t="shared" si="8"/>
        <v/>
      </c>
      <c r="E123" s="78">
        <f t="shared" si="11"/>
        <v>42854</v>
      </c>
      <c r="F123" s="79" t="str">
        <f t="shared" si="9"/>
        <v>s</v>
      </c>
    </row>
    <row r="124" spans="2:6">
      <c r="B124" s="75">
        <f t="shared" si="7"/>
        <v>42855</v>
      </c>
      <c r="C124" s="77" t="e">
        <f t="shared" si="10"/>
        <v>#NUM!</v>
      </c>
      <c r="D124" s="144" t="str">
        <f t="shared" si="8"/>
        <v/>
      </c>
      <c r="E124" s="78">
        <f t="shared" si="11"/>
        <v>42855</v>
      </c>
      <c r="F124" s="79" t="str">
        <f t="shared" si="9"/>
        <v>d</v>
      </c>
    </row>
    <row r="125" spans="2:6">
      <c r="B125" s="75">
        <f t="shared" si="7"/>
        <v>42856</v>
      </c>
      <c r="C125" s="77" t="e">
        <f t="shared" si="10"/>
        <v>#NUM!</v>
      </c>
      <c r="D125" s="144" t="str">
        <f t="shared" si="8"/>
        <v>f</v>
      </c>
      <c r="E125" s="78">
        <f t="shared" si="11"/>
        <v>42856</v>
      </c>
      <c r="F125" s="79" t="str">
        <f t="shared" si="9"/>
        <v>f</v>
      </c>
    </row>
    <row r="126" spans="2:6">
      <c r="B126" s="75">
        <f t="shared" si="7"/>
        <v>42857</v>
      </c>
      <c r="C126" s="77" t="e">
        <f t="shared" si="10"/>
        <v>#NUM!</v>
      </c>
      <c r="D126" s="144" t="str">
        <f t="shared" si="8"/>
        <v/>
      </c>
      <c r="E126" s="78">
        <f t="shared" si="11"/>
        <v>42857</v>
      </c>
      <c r="F126" s="79" t="str">
        <f t="shared" si="9"/>
        <v>m</v>
      </c>
    </row>
    <row r="127" spans="2:6">
      <c r="B127" s="75">
        <f t="shared" si="7"/>
        <v>42858</v>
      </c>
      <c r="C127" s="77" t="e">
        <f t="shared" si="10"/>
        <v>#NUM!</v>
      </c>
      <c r="D127" s="144" t="str">
        <f t="shared" si="8"/>
        <v/>
      </c>
      <c r="E127" s="78">
        <f t="shared" si="11"/>
        <v>42858</v>
      </c>
      <c r="F127" s="79" t="str">
        <f t="shared" si="9"/>
        <v>m</v>
      </c>
    </row>
    <row r="128" spans="2:6">
      <c r="B128" s="75">
        <f t="shared" si="7"/>
        <v>42859</v>
      </c>
      <c r="C128" s="77" t="e">
        <f t="shared" si="10"/>
        <v>#NUM!</v>
      </c>
      <c r="D128" s="144" t="str">
        <f t="shared" si="8"/>
        <v/>
      </c>
      <c r="E128" s="78">
        <f t="shared" si="11"/>
        <v>42859</v>
      </c>
      <c r="F128" s="79" t="str">
        <f t="shared" si="9"/>
        <v>j</v>
      </c>
    </row>
    <row r="129" spans="2:6">
      <c r="B129" s="75">
        <f t="shared" si="7"/>
        <v>42860</v>
      </c>
      <c r="C129" s="77" t="e">
        <f t="shared" si="10"/>
        <v>#NUM!</v>
      </c>
      <c r="D129" s="144" t="str">
        <f t="shared" si="8"/>
        <v/>
      </c>
      <c r="E129" s="78">
        <f t="shared" si="11"/>
        <v>42860</v>
      </c>
      <c r="F129" s="79" t="str">
        <f t="shared" si="9"/>
        <v>v</v>
      </c>
    </row>
    <row r="130" spans="2:6">
      <c r="B130" s="75">
        <f t="shared" si="7"/>
        <v>42861</v>
      </c>
      <c r="C130" s="77" t="e">
        <f t="shared" si="10"/>
        <v>#NUM!</v>
      </c>
      <c r="D130" s="144" t="str">
        <f t="shared" si="8"/>
        <v/>
      </c>
      <c r="E130" s="78">
        <f t="shared" si="11"/>
        <v>42861</v>
      </c>
      <c r="F130" s="79" t="str">
        <f t="shared" si="9"/>
        <v>s</v>
      </c>
    </row>
    <row r="131" spans="2:6">
      <c r="B131" s="75">
        <f t="shared" si="7"/>
        <v>42862</v>
      </c>
      <c r="C131" s="77" t="e">
        <f t="shared" si="10"/>
        <v>#NUM!</v>
      </c>
      <c r="D131" s="144" t="str">
        <f t="shared" si="8"/>
        <v/>
      </c>
      <c r="E131" s="78">
        <f t="shared" si="11"/>
        <v>42862</v>
      </c>
      <c r="F131" s="79" t="str">
        <f t="shared" si="9"/>
        <v>d</v>
      </c>
    </row>
    <row r="132" spans="2:6">
      <c r="B132" s="75">
        <f t="shared" si="7"/>
        <v>42863</v>
      </c>
      <c r="C132" s="77" t="e">
        <f t="shared" si="10"/>
        <v>#NUM!</v>
      </c>
      <c r="D132" s="144" t="str">
        <f t="shared" si="8"/>
        <v>f</v>
      </c>
      <c r="E132" s="78">
        <f t="shared" si="11"/>
        <v>42863</v>
      </c>
      <c r="F132" s="79" t="str">
        <f t="shared" si="9"/>
        <v>f</v>
      </c>
    </row>
    <row r="133" spans="2:6">
      <c r="B133" s="75">
        <f t="shared" ref="B133:B196" si="12">+B134-1</f>
        <v>42864</v>
      </c>
      <c r="C133" s="77" t="e">
        <f t="shared" si="10"/>
        <v>#NUM!</v>
      </c>
      <c r="D133" s="144" t="str">
        <f t="shared" ref="D133:D196" si="13">IF(ISERROR(VLOOKUP(E133,jfdate,1,TRUE)),"",IF(VLOOKUP(E133,jfdate,1,TRUE)=B133,"f",""))</f>
        <v/>
      </c>
      <c r="E133" s="78">
        <f t="shared" si="11"/>
        <v>42864</v>
      </c>
      <c r="F133" s="79" t="str">
        <f t="shared" ref="F133:F196" si="14">IF(D133="f","f",VLOOKUP(WEEKDAY(E133),jourabbrege,2,FALSE))</f>
        <v>m</v>
      </c>
    </row>
    <row r="134" spans="2:6">
      <c r="B134" s="75">
        <f t="shared" si="12"/>
        <v>42865</v>
      </c>
      <c r="C134" s="77" t="e">
        <f t="shared" ref="C134:C197" si="15">WEEKNUM(B134,21)</f>
        <v>#NUM!</v>
      </c>
      <c r="D134" s="144" t="str">
        <f t="shared" si="13"/>
        <v/>
      </c>
      <c r="E134" s="78">
        <f t="shared" ref="E134:E197" si="16">B134</f>
        <v>42865</v>
      </c>
      <c r="F134" s="79" t="str">
        <f t="shared" si="14"/>
        <v>m</v>
      </c>
    </row>
    <row r="135" spans="2:6">
      <c r="B135" s="75">
        <f t="shared" si="12"/>
        <v>42866</v>
      </c>
      <c r="C135" s="77" t="e">
        <f t="shared" si="15"/>
        <v>#NUM!</v>
      </c>
      <c r="D135" s="144" t="str">
        <f t="shared" si="13"/>
        <v/>
      </c>
      <c r="E135" s="78">
        <f t="shared" si="16"/>
        <v>42866</v>
      </c>
      <c r="F135" s="79" t="str">
        <f t="shared" si="14"/>
        <v>j</v>
      </c>
    </row>
    <row r="136" spans="2:6">
      <c r="B136" s="75">
        <f t="shared" si="12"/>
        <v>42867</v>
      </c>
      <c r="C136" s="77" t="e">
        <f t="shared" si="15"/>
        <v>#NUM!</v>
      </c>
      <c r="D136" s="144" t="str">
        <f t="shared" si="13"/>
        <v/>
      </c>
      <c r="E136" s="78">
        <f t="shared" si="16"/>
        <v>42867</v>
      </c>
      <c r="F136" s="79" t="str">
        <f t="shared" si="14"/>
        <v>v</v>
      </c>
    </row>
    <row r="137" spans="2:6">
      <c r="B137" s="75">
        <f t="shared" si="12"/>
        <v>42868</v>
      </c>
      <c r="C137" s="77" t="e">
        <f t="shared" si="15"/>
        <v>#NUM!</v>
      </c>
      <c r="D137" s="144" t="str">
        <f t="shared" si="13"/>
        <v/>
      </c>
      <c r="E137" s="78">
        <f t="shared" si="16"/>
        <v>42868</v>
      </c>
      <c r="F137" s="79" t="str">
        <f t="shared" si="14"/>
        <v>s</v>
      </c>
    </row>
    <row r="138" spans="2:6">
      <c r="B138" s="75">
        <f t="shared" si="12"/>
        <v>42869</v>
      </c>
      <c r="C138" s="77" t="e">
        <f t="shared" si="15"/>
        <v>#NUM!</v>
      </c>
      <c r="D138" s="144" t="str">
        <f t="shared" si="13"/>
        <v/>
      </c>
      <c r="E138" s="78">
        <f t="shared" si="16"/>
        <v>42869</v>
      </c>
      <c r="F138" s="79" t="str">
        <f t="shared" si="14"/>
        <v>d</v>
      </c>
    </row>
    <row r="139" spans="2:6">
      <c r="B139" s="75">
        <f t="shared" si="12"/>
        <v>42870</v>
      </c>
      <c r="C139" s="77" t="e">
        <f t="shared" si="15"/>
        <v>#NUM!</v>
      </c>
      <c r="D139" s="144" t="str">
        <f t="shared" si="13"/>
        <v/>
      </c>
      <c r="E139" s="78">
        <f t="shared" si="16"/>
        <v>42870</v>
      </c>
      <c r="F139" s="79" t="str">
        <f t="shared" si="14"/>
        <v>l</v>
      </c>
    </row>
    <row r="140" spans="2:6">
      <c r="B140" s="75">
        <f t="shared" si="12"/>
        <v>42871</v>
      </c>
      <c r="C140" s="77" t="e">
        <f t="shared" si="15"/>
        <v>#NUM!</v>
      </c>
      <c r="D140" s="144" t="str">
        <f t="shared" si="13"/>
        <v/>
      </c>
      <c r="E140" s="78">
        <f t="shared" si="16"/>
        <v>42871</v>
      </c>
      <c r="F140" s="79" t="str">
        <f t="shared" si="14"/>
        <v>m</v>
      </c>
    </row>
    <row r="141" spans="2:6">
      <c r="B141" s="75">
        <f t="shared" si="12"/>
        <v>42872</v>
      </c>
      <c r="C141" s="77" t="e">
        <f t="shared" si="15"/>
        <v>#NUM!</v>
      </c>
      <c r="D141" s="144" t="str">
        <f t="shared" si="13"/>
        <v/>
      </c>
      <c r="E141" s="78">
        <f t="shared" si="16"/>
        <v>42872</v>
      </c>
      <c r="F141" s="79" t="str">
        <f t="shared" si="14"/>
        <v>m</v>
      </c>
    </row>
    <row r="142" spans="2:6">
      <c r="B142" s="75">
        <f t="shared" si="12"/>
        <v>42873</v>
      </c>
      <c r="C142" s="77" t="e">
        <f t="shared" si="15"/>
        <v>#NUM!</v>
      </c>
      <c r="D142" s="144" t="str">
        <f t="shared" si="13"/>
        <v/>
      </c>
      <c r="E142" s="78">
        <f t="shared" si="16"/>
        <v>42873</v>
      </c>
      <c r="F142" s="79" t="str">
        <f t="shared" si="14"/>
        <v>j</v>
      </c>
    </row>
    <row r="143" spans="2:6">
      <c r="B143" s="75">
        <f t="shared" si="12"/>
        <v>42874</v>
      </c>
      <c r="C143" s="77" t="e">
        <f t="shared" si="15"/>
        <v>#NUM!</v>
      </c>
      <c r="D143" s="144" t="str">
        <f t="shared" si="13"/>
        <v/>
      </c>
      <c r="E143" s="78">
        <f t="shared" si="16"/>
        <v>42874</v>
      </c>
      <c r="F143" s="79" t="str">
        <f t="shared" si="14"/>
        <v>v</v>
      </c>
    </row>
    <row r="144" spans="2:6">
      <c r="B144" s="75">
        <f t="shared" si="12"/>
        <v>42875</v>
      </c>
      <c r="C144" s="77" t="e">
        <f t="shared" si="15"/>
        <v>#NUM!</v>
      </c>
      <c r="D144" s="144" t="str">
        <f t="shared" si="13"/>
        <v/>
      </c>
      <c r="E144" s="78">
        <f t="shared" si="16"/>
        <v>42875</v>
      </c>
      <c r="F144" s="79" t="str">
        <f t="shared" si="14"/>
        <v>s</v>
      </c>
    </row>
    <row r="145" spans="2:6">
      <c r="B145" s="75">
        <f t="shared" si="12"/>
        <v>42876</v>
      </c>
      <c r="C145" s="77" t="e">
        <f t="shared" si="15"/>
        <v>#NUM!</v>
      </c>
      <c r="D145" s="144" t="str">
        <f t="shared" si="13"/>
        <v/>
      </c>
      <c r="E145" s="78">
        <f t="shared" si="16"/>
        <v>42876</v>
      </c>
      <c r="F145" s="79" t="str">
        <f t="shared" si="14"/>
        <v>d</v>
      </c>
    </row>
    <row r="146" spans="2:6">
      <c r="B146" s="75">
        <f t="shared" si="12"/>
        <v>42877</v>
      </c>
      <c r="C146" s="77" t="e">
        <f t="shared" si="15"/>
        <v>#NUM!</v>
      </c>
      <c r="D146" s="144" t="str">
        <f t="shared" si="13"/>
        <v/>
      </c>
      <c r="E146" s="78">
        <f t="shared" si="16"/>
        <v>42877</v>
      </c>
      <c r="F146" s="79" t="str">
        <f t="shared" si="14"/>
        <v>l</v>
      </c>
    </row>
    <row r="147" spans="2:6">
      <c r="B147" s="75">
        <f t="shared" si="12"/>
        <v>42878</v>
      </c>
      <c r="C147" s="77" t="e">
        <f t="shared" si="15"/>
        <v>#NUM!</v>
      </c>
      <c r="D147" s="144" t="str">
        <f t="shared" si="13"/>
        <v/>
      </c>
      <c r="E147" s="78">
        <f t="shared" si="16"/>
        <v>42878</v>
      </c>
      <c r="F147" s="79" t="str">
        <f t="shared" si="14"/>
        <v>m</v>
      </c>
    </row>
    <row r="148" spans="2:6">
      <c r="B148" s="75">
        <f t="shared" si="12"/>
        <v>42879</v>
      </c>
      <c r="C148" s="77" t="e">
        <f t="shared" si="15"/>
        <v>#NUM!</v>
      </c>
      <c r="D148" s="144" t="str">
        <f t="shared" si="13"/>
        <v/>
      </c>
      <c r="E148" s="78">
        <f t="shared" si="16"/>
        <v>42879</v>
      </c>
      <c r="F148" s="79" t="str">
        <f t="shared" si="14"/>
        <v>m</v>
      </c>
    </row>
    <row r="149" spans="2:6">
      <c r="B149" s="75">
        <f t="shared" si="12"/>
        <v>42880</v>
      </c>
      <c r="C149" s="77" t="e">
        <f t="shared" si="15"/>
        <v>#NUM!</v>
      </c>
      <c r="D149" s="144" t="str">
        <f t="shared" si="13"/>
        <v>f</v>
      </c>
      <c r="E149" s="78">
        <f t="shared" si="16"/>
        <v>42880</v>
      </c>
      <c r="F149" s="79" t="str">
        <f t="shared" si="14"/>
        <v>f</v>
      </c>
    </row>
    <row r="150" spans="2:6">
      <c r="B150" s="75">
        <f t="shared" si="12"/>
        <v>42881</v>
      </c>
      <c r="C150" s="77" t="e">
        <f t="shared" si="15"/>
        <v>#NUM!</v>
      </c>
      <c r="D150" s="144" t="str">
        <f t="shared" si="13"/>
        <v/>
      </c>
      <c r="E150" s="78">
        <f t="shared" si="16"/>
        <v>42881</v>
      </c>
      <c r="F150" s="79" t="str">
        <f t="shared" si="14"/>
        <v>v</v>
      </c>
    </row>
    <row r="151" spans="2:6">
      <c r="B151" s="75">
        <f t="shared" si="12"/>
        <v>42882</v>
      </c>
      <c r="C151" s="77" t="e">
        <f t="shared" si="15"/>
        <v>#NUM!</v>
      </c>
      <c r="D151" s="144" t="str">
        <f t="shared" si="13"/>
        <v/>
      </c>
      <c r="E151" s="78">
        <f t="shared" si="16"/>
        <v>42882</v>
      </c>
      <c r="F151" s="79" t="str">
        <f t="shared" si="14"/>
        <v>s</v>
      </c>
    </row>
    <row r="152" spans="2:6">
      <c r="B152" s="75">
        <f t="shared" si="12"/>
        <v>42883</v>
      </c>
      <c r="C152" s="77" t="e">
        <f t="shared" si="15"/>
        <v>#NUM!</v>
      </c>
      <c r="D152" s="144" t="str">
        <f t="shared" si="13"/>
        <v/>
      </c>
      <c r="E152" s="78">
        <f t="shared" si="16"/>
        <v>42883</v>
      </c>
      <c r="F152" s="79" t="str">
        <f t="shared" si="14"/>
        <v>d</v>
      </c>
    </row>
    <row r="153" spans="2:6">
      <c r="B153" s="75">
        <f t="shared" si="12"/>
        <v>42884</v>
      </c>
      <c r="C153" s="77" t="e">
        <f t="shared" si="15"/>
        <v>#NUM!</v>
      </c>
      <c r="D153" s="144" t="str">
        <f t="shared" si="13"/>
        <v/>
      </c>
      <c r="E153" s="78">
        <f t="shared" si="16"/>
        <v>42884</v>
      </c>
      <c r="F153" s="79" t="str">
        <f t="shared" si="14"/>
        <v>l</v>
      </c>
    </row>
    <row r="154" spans="2:6">
      <c r="B154" s="75">
        <f t="shared" si="12"/>
        <v>42885</v>
      </c>
      <c r="C154" s="77" t="e">
        <f t="shared" si="15"/>
        <v>#NUM!</v>
      </c>
      <c r="D154" s="144" t="str">
        <f t="shared" si="13"/>
        <v/>
      </c>
      <c r="E154" s="78">
        <f t="shared" si="16"/>
        <v>42885</v>
      </c>
      <c r="F154" s="79" t="str">
        <f t="shared" si="14"/>
        <v>m</v>
      </c>
    </row>
    <row r="155" spans="2:6">
      <c r="B155" s="75">
        <f t="shared" si="12"/>
        <v>42886</v>
      </c>
      <c r="C155" s="77" t="e">
        <f t="shared" si="15"/>
        <v>#NUM!</v>
      </c>
      <c r="D155" s="144" t="str">
        <f t="shared" si="13"/>
        <v/>
      </c>
      <c r="E155" s="78">
        <f t="shared" si="16"/>
        <v>42886</v>
      </c>
      <c r="F155" s="79" t="str">
        <f t="shared" si="14"/>
        <v>m</v>
      </c>
    </row>
    <row r="156" spans="2:6">
      <c r="B156" s="75">
        <f t="shared" si="12"/>
        <v>42887</v>
      </c>
      <c r="C156" s="77" t="e">
        <f t="shared" si="15"/>
        <v>#NUM!</v>
      </c>
      <c r="D156" s="144" t="str">
        <f t="shared" si="13"/>
        <v/>
      </c>
      <c r="E156" s="78">
        <f t="shared" si="16"/>
        <v>42887</v>
      </c>
      <c r="F156" s="79" t="str">
        <f t="shared" si="14"/>
        <v>j</v>
      </c>
    </row>
    <row r="157" spans="2:6">
      <c r="B157" s="75">
        <f t="shared" si="12"/>
        <v>42888</v>
      </c>
      <c r="C157" s="77" t="e">
        <f t="shared" si="15"/>
        <v>#NUM!</v>
      </c>
      <c r="D157" s="144" t="str">
        <f t="shared" si="13"/>
        <v/>
      </c>
      <c r="E157" s="78">
        <f t="shared" si="16"/>
        <v>42888</v>
      </c>
      <c r="F157" s="79" t="str">
        <f t="shared" si="14"/>
        <v>v</v>
      </c>
    </row>
    <row r="158" spans="2:6">
      <c r="B158" s="75">
        <f t="shared" si="12"/>
        <v>42889</v>
      </c>
      <c r="C158" s="77" t="e">
        <f t="shared" si="15"/>
        <v>#NUM!</v>
      </c>
      <c r="D158" s="144" t="str">
        <f t="shared" si="13"/>
        <v/>
      </c>
      <c r="E158" s="78">
        <f t="shared" si="16"/>
        <v>42889</v>
      </c>
      <c r="F158" s="79" t="str">
        <f t="shared" si="14"/>
        <v>s</v>
      </c>
    </row>
    <row r="159" spans="2:6">
      <c r="B159" s="75">
        <f t="shared" si="12"/>
        <v>42890</v>
      </c>
      <c r="C159" s="77" t="e">
        <f t="shared" si="15"/>
        <v>#NUM!</v>
      </c>
      <c r="D159" s="144" t="str">
        <f t="shared" si="13"/>
        <v/>
      </c>
      <c r="E159" s="78">
        <f t="shared" si="16"/>
        <v>42890</v>
      </c>
      <c r="F159" s="79" t="str">
        <f t="shared" si="14"/>
        <v>d</v>
      </c>
    </row>
    <row r="160" spans="2:6">
      <c r="B160" s="75">
        <f t="shared" si="12"/>
        <v>42891</v>
      </c>
      <c r="C160" s="77" t="e">
        <f t="shared" si="15"/>
        <v>#NUM!</v>
      </c>
      <c r="D160" s="144" t="str">
        <f t="shared" si="13"/>
        <v>f</v>
      </c>
      <c r="E160" s="78">
        <f t="shared" si="16"/>
        <v>42891</v>
      </c>
      <c r="F160" s="79" t="str">
        <f t="shared" si="14"/>
        <v>f</v>
      </c>
    </row>
    <row r="161" spans="2:6">
      <c r="B161" s="75">
        <f t="shared" si="12"/>
        <v>42892</v>
      </c>
      <c r="C161" s="77" t="e">
        <f t="shared" si="15"/>
        <v>#NUM!</v>
      </c>
      <c r="D161" s="144" t="str">
        <f t="shared" si="13"/>
        <v/>
      </c>
      <c r="E161" s="78">
        <f t="shared" si="16"/>
        <v>42892</v>
      </c>
      <c r="F161" s="79" t="str">
        <f t="shared" si="14"/>
        <v>m</v>
      </c>
    </row>
    <row r="162" spans="2:6">
      <c r="B162" s="75">
        <f t="shared" si="12"/>
        <v>42893</v>
      </c>
      <c r="C162" s="77" t="e">
        <f t="shared" si="15"/>
        <v>#NUM!</v>
      </c>
      <c r="D162" s="144" t="str">
        <f t="shared" si="13"/>
        <v/>
      </c>
      <c r="E162" s="78">
        <f t="shared" si="16"/>
        <v>42893</v>
      </c>
      <c r="F162" s="79" t="str">
        <f t="shared" si="14"/>
        <v>m</v>
      </c>
    </row>
    <row r="163" spans="2:6">
      <c r="B163" s="75">
        <f t="shared" si="12"/>
        <v>42894</v>
      </c>
      <c r="C163" s="77" t="e">
        <f t="shared" si="15"/>
        <v>#NUM!</v>
      </c>
      <c r="D163" s="144" t="str">
        <f t="shared" si="13"/>
        <v/>
      </c>
      <c r="E163" s="78">
        <f t="shared" si="16"/>
        <v>42894</v>
      </c>
      <c r="F163" s="79" t="str">
        <f t="shared" si="14"/>
        <v>j</v>
      </c>
    </row>
    <row r="164" spans="2:6">
      <c r="B164" s="75">
        <f t="shared" si="12"/>
        <v>42895</v>
      </c>
      <c r="C164" s="77" t="e">
        <f t="shared" si="15"/>
        <v>#NUM!</v>
      </c>
      <c r="D164" s="144" t="str">
        <f t="shared" si="13"/>
        <v/>
      </c>
      <c r="E164" s="78">
        <f t="shared" si="16"/>
        <v>42895</v>
      </c>
      <c r="F164" s="79" t="str">
        <f t="shared" si="14"/>
        <v>v</v>
      </c>
    </row>
    <row r="165" spans="2:6">
      <c r="B165" s="75">
        <f t="shared" si="12"/>
        <v>42896</v>
      </c>
      <c r="C165" s="77" t="e">
        <f t="shared" si="15"/>
        <v>#NUM!</v>
      </c>
      <c r="D165" s="144" t="str">
        <f t="shared" si="13"/>
        <v/>
      </c>
      <c r="E165" s="78">
        <f t="shared" si="16"/>
        <v>42896</v>
      </c>
      <c r="F165" s="79" t="str">
        <f t="shared" si="14"/>
        <v>s</v>
      </c>
    </row>
    <row r="166" spans="2:6">
      <c r="B166" s="75">
        <f t="shared" si="12"/>
        <v>42897</v>
      </c>
      <c r="C166" s="77" t="e">
        <f t="shared" si="15"/>
        <v>#NUM!</v>
      </c>
      <c r="D166" s="144" t="str">
        <f t="shared" si="13"/>
        <v/>
      </c>
      <c r="E166" s="78">
        <f t="shared" si="16"/>
        <v>42897</v>
      </c>
      <c r="F166" s="79" t="str">
        <f t="shared" si="14"/>
        <v>d</v>
      </c>
    </row>
    <row r="167" spans="2:6">
      <c r="B167" s="75">
        <f t="shared" si="12"/>
        <v>42898</v>
      </c>
      <c r="C167" s="77" t="e">
        <f t="shared" si="15"/>
        <v>#NUM!</v>
      </c>
      <c r="D167" s="144" t="str">
        <f t="shared" si="13"/>
        <v/>
      </c>
      <c r="E167" s="78">
        <f t="shared" si="16"/>
        <v>42898</v>
      </c>
      <c r="F167" s="79" t="str">
        <f t="shared" si="14"/>
        <v>l</v>
      </c>
    </row>
    <row r="168" spans="2:6">
      <c r="B168" s="75">
        <f t="shared" si="12"/>
        <v>42899</v>
      </c>
      <c r="C168" s="77" t="e">
        <f t="shared" si="15"/>
        <v>#NUM!</v>
      </c>
      <c r="D168" s="144" t="str">
        <f t="shared" si="13"/>
        <v/>
      </c>
      <c r="E168" s="78">
        <f t="shared" si="16"/>
        <v>42899</v>
      </c>
      <c r="F168" s="79" t="str">
        <f t="shared" si="14"/>
        <v>m</v>
      </c>
    </row>
    <row r="169" spans="2:6">
      <c r="B169" s="75">
        <f t="shared" si="12"/>
        <v>42900</v>
      </c>
      <c r="C169" s="77" t="e">
        <f t="shared" si="15"/>
        <v>#NUM!</v>
      </c>
      <c r="D169" s="144" t="str">
        <f t="shared" si="13"/>
        <v/>
      </c>
      <c r="E169" s="78">
        <f t="shared" si="16"/>
        <v>42900</v>
      </c>
      <c r="F169" s="79" t="str">
        <f t="shared" si="14"/>
        <v>m</v>
      </c>
    </row>
    <row r="170" spans="2:6">
      <c r="B170" s="75">
        <f t="shared" si="12"/>
        <v>42901</v>
      </c>
      <c r="C170" s="77" t="e">
        <f t="shared" si="15"/>
        <v>#NUM!</v>
      </c>
      <c r="D170" s="144" t="str">
        <f t="shared" si="13"/>
        <v/>
      </c>
      <c r="E170" s="78">
        <f t="shared" si="16"/>
        <v>42901</v>
      </c>
      <c r="F170" s="79" t="str">
        <f t="shared" si="14"/>
        <v>j</v>
      </c>
    </row>
    <row r="171" spans="2:6">
      <c r="B171" s="75">
        <f t="shared" si="12"/>
        <v>42902</v>
      </c>
      <c r="C171" s="77" t="e">
        <f t="shared" si="15"/>
        <v>#NUM!</v>
      </c>
      <c r="D171" s="144" t="str">
        <f t="shared" si="13"/>
        <v/>
      </c>
      <c r="E171" s="78">
        <f t="shared" si="16"/>
        <v>42902</v>
      </c>
      <c r="F171" s="79" t="str">
        <f t="shared" si="14"/>
        <v>v</v>
      </c>
    </row>
    <row r="172" spans="2:6">
      <c r="B172" s="75">
        <f t="shared" si="12"/>
        <v>42903</v>
      </c>
      <c r="C172" s="77" t="e">
        <f t="shared" si="15"/>
        <v>#NUM!</v>
      </c>
      <c r="D172" s="144" t="str">
        <f t="shared" si="13"/>
        <v/>
      </c>
      <c r="E172" s="78">
        <f t="shared" si="16"/>
        <v>42903</v>
      </c>
      <c r="F172" s="79" t="str">
        <f t="shared" si="14"/>
        <v>s</v>
      </c>
    </row>
    <row r="173" spans="2:6">
      <c r="B173" s="75">
        <f t="shared" si="12"/>
        <v>42904</v>
      </c>
      <c r="C173" s="77" t="e">
        <f t="shared" si="15"/>
        <v>#NUM!</v>
      </c>
      <c r="D173" s="144" t="str">
        <f t="shared" si="13"/>
        <v/>
      </c>
      <c r="E173" s="78">
        <f t="shared" si="16"/>
        <v>42904</v>
      </c>
      <c r="F173" s="79" t="str">
        <f t="shared" si="14"/>
        <v>d</v>
      </c>
    </row>
    <row r="174" spans="2:6">
      <c r="B174" s="75">
        <f t="shared" si="12"/>
        <v>42905</v>
      </c>
      <c r="C174" s="77" t="e">
        <f t="shared" si="15"/>
        <v>#NUM!</v>
      </c>
      <c r="D174" s="144" t="str">
        <f t="shared" si="13"/>
        <v/>
      </c>
      <c r="E174" s="78">
        <f t="shared" si="16"/>
        <v>42905</v>
      </c>
      <c r="F174" s="79" t="str">
        <f t="shared" si="14"/>
        <v>l</v>
      </c>
    </row>
    <row r="175" spans="2:6">
      <c r="B175" s="75">
        <f t="shared" si="12"/>
        <v>42906</v>
      </c>
      <c r="C175" s="77" t="e">
        <f t="shared" si="15"/>
        <v>#NUM!</v>
      </c>
      <c r="D175" s="144" t="str">
        <f t="shared" si="13"/>
        <v/>
      </c>
      <c r="E175" s="78">
        <f t="shared" si="16"/>
        <v>42906</v>
      </c>
      <c r="F175" s="79" t="str">
        <f t="shared" si="14"/>
        <v>m</v>
      </c>
    </row>
    <row r="176" spans="2:6">
      <c r="B176" s="75">
        <f t="shared" si="12"/>
        <v>42907</v>
      </c>
      <c r="C176" s="77" t="e">
        <f t="shared" si="15"/>
        <v>#NUM!</v>
      </c>
      <c r="D176" s="144" t="str">
        <f t="shared" si="13"/>
        <v/>
      </c>
      <c r="E176" s="78">
        <f t="shared" si="16"/>
        <v>42907</v>
      </c>
      <c r="F176" s="79" t="str">
        <f t="shared" si="14"/>
        <v>m</v>
      </c>
    </row>
    <row r="177" spans="2:6">
      <c r="B177" s="75">
        <f t="shared" si="12"/>
        <v>42908</v>
      </c>
      <c r="C177" s="77" t="e">
        <f t="shared" si="15"/>
        <v>#NUM!</v>
      </c>
      <c r="D177" s="144" t="str">
        <f t="shared" si="13"/>
        <v/>
      </c>
      <c r="E177" s="78">
        <f t="shared" si="16"/>
        <v>42908</v>
      </c>
      <c r="F177" s="79" t="str">
        <f t="shared" si="14"/>
        <v>j</v>
      </c>
    </row>
    <row r="178" spans="2:6">
      <c r="B178" s="75">
        <f t="shared" si="12"/>
        <v>42909</v>
      </c>
      <c r="C178" s="77" t="e">
        <f t="shared" si="15"/>
        <v>#NUM!</v>
      </c>
      <c r="D178" s="144" t="str">
        <f t="shared" si="13"/>
        <v/>
      </c>
      <c r="E178" s="78">
        <f t="shared" si="16"/>
        <v>42909</v>
      </c>
      <c r="F178" s="79" t="str">
        <f t="shared" si="14"/>
        <v>v</v>
      </c>
    </row>
    <row r="179" spans="2:6">
      <c r="B179" s="75">
        <f t="shared" si="12"/>
        <v>42910</v>
      </c>
      <c r="C179" s="77" t="e">
        <f t="shared" si="15"/>
        <v>#NUM!</v>
      </c>
      <c r="D179" s="144" t="str">
        <f t="shared" si="13"/>
        <v/>
      </c>
      <c r="E179" s="78">
        <f t="shared" si="16"/>
        <v>42910</v>
      </c>
      <c r="F179" s="79" t="str">
        <f t="shared" si="14"/>
        <v>s</v>
      </c>
    </row>
    <row r="180" spans="2:6">
      <c r="B180" s="75">
        <f t="shared" si="12"/>
        <v>42911</v>
      </c>
      <c r="C180" s="77" t="e">
        <f t="shared" si="15"/>
        <v>#NUM!</v>
      </c>
      <c r="D180" s="144" t="str">
        <f t="shared" si="13"/>
        <v/>
      </c>
      <c r="E180" s="78">
        <f t="shared" si="16"/>
        <v>42911</v>
      </c>
      <c r="F180" s="79" t="str">
        <f t="shared" si="14"/>
        <v>d</v>
      </c>
    </row>
    <row r="181" spans="2:6">
      <c r="B181" s="75">
        <f t="shared" si="12"/>
        <v>42912</v>
      </c>
      <c r="C181" s="77" t="e">
        <f t="shared" si="15"/>
        <v>#NUM!</v>
      </c>
      <c r="D181" s="144" t="str">
        <f t="shared" si="13"/>
        <v/>
      </c>
      <c r="E181" s="78">
        <f t="shared" si="16"/>
        <v>42912</v>
      </c>
      <c r="F181" s="79" t="str">
        <f t="shared" si="14"/>
        <v>l</v>
      </c>
    </row>
    <row r="182" spans="2:6">
      <c r="B182" s="75">
        <f t="shared" si="12"/>
        <v>42913</v>
      </c>
      <c r="C182" s="77" t="e">
        <f t="shared" si="15"/>
        <v>#NUM!</v>
      </c>
      <c r="D182" s="144" t="str">
        <f t="shared" si="13"/>
        <v/>
      </c>
      <c r="E182" s="78">
        <f t="shared" si="16"/>
        <v>42913</v>
      </c>
      <c r="F182" s="79" t="str">
        <f t="shared" si="14"/>
        <v>m</v>
      </c>
    </row>
    <row r="183" spans="2:6">
      <c r="B183" s="75">
        <f t="shared" si="12"/>
        <v>42914</v>
      </c>
      <c r="C183" s="77" t="e">
        <f t="shared" si="15"/>
        <v>#NUM!</v>
      </c>
      <c r="D183" s="144" t="str">
        <f t="shared" si="13"/>
        <v/>
      </c>
      <c r="E183" s="78">
        <f t="shared" si="16"/>
        <v>42914</v>
      </c>
      <c r="F183" s="79" t="str">
        <f t="shared" si="14"/>
        <v>m</v>
      </c>
    </row>
    <row r="184" spans="2:6">
      <c r="B184" s="75">
        <f t="shared" si="12"/>
        <v>42915</v>
      </c>
      <c r="C184" s="77" t="e">
        <f t="shared" si="15"/>
        <v>#NUM!</v>
      </c>
      <c r="D184" s="144" t="str">
        <f t="shared" si="13"/>
        <v/>
      </c>
      <c r="E184" s="78">
        <f t="shared" si="16"/>
        <v>42915</v>
      </c>
      <c r="F184" s="79" t="str">
        <f t="shared" si="14"/>
        <v>j</v>
      </c>
    </row>
    <row r="185" spans="2:6">
      <c r="B185" s="75">
        <f t="shared" si="12"/>
        <v>42916</v>
      </c>
      <c r="C185" s="77" t="e">
        <f t="shared" si="15"/>
        <v>#NUM!</v>
      </c>
      <c r="D185" s="144" t="str">
        <f t="shared" si="13"/>
        <v/>
      </c>
      <c r="E185" s="78">
        <f t="shared" si="16"/>
        <v>42916</v>
      </c>
      <c r="F185" s="79" t="str">
        <f t="shared" si="14"/>
        <v>v</v>
      </c>
    </row>
    <row r="186" spans="2:6">
      <c r="B186" s="75">
        <f t="shared" si="12"/>
        <v>42917</v>
      </c>
      <c r="C186" s="77" t="e">
        <f t="shared" si="15"/>
        <v>#NUM!</v>
      </c>
      <c r="D186" s="144" t="str">
        <f t="shared" si="13"/>
        <v/>
      </c>
      <c r="E186" s="78">
        <f t="shared" si="16"/>
        <v>42917</v>
      </c>
      <c r="F186" s="79" t="str">
        <f t="shared" si="14"/>
        <v>s</v>
      </c>
    </row>
    <row r="187" spans="2:6">
      <c r="B187" s="75">
        <f t="shared" si="12"/>
        <v>42918</v>
      </c>
      <c r="C187" s="77" t="e">
        <f t="shared" si="15"/>
        <v>#NUM!</v>
      </c>
      <c r="D187" s="144" t="str">
        <f t="shared" si="13"/>
        <v/>
      </c>
      <c r="E187" s="78">
        <f t="shared" si="16"/>
        <v>42918</v>
      </c>
      <c r="F187" s="79" t="str">
        <f t="shared" si="14"/>
        <v>d</v>
      </c>
    </row>
    <row r="188" spans="2:6">
      <c r="B188" s="75">
        <f t="shared" si="12"/>
        <v>42919</v>
      </c>
      <c r="C188" s="77" t="e">
        <f t="shared" si="15"/>
        <v>#NUM!</v>
      </c>
      <c r="D188" s="144" t="str">
        <f t="shared" si="13"/>
        <v/>
      </c>
      <c r="E188" s="78">
        <f t="shared" si="16"/>
        <v>42919</v>
      </c>
      <c r="F188" s="79" t="str">
        <f t="shared" si="14"/>
        <v>l</v>
      </c>
    </row>
    <row r="189" spans="2:6">
      <c r="B189" s="75">
        <f t="shared" si="12"/>
        <v>42920</v>
      </c>
      <c r="C189" s="77" t="e">
        <f t="shared" si="15"/>
        <v>#NUM!</v>
      </c>
      <c r="D189" s="144" t="str">
        <f t="shared" si="13"/>
        <v/>
      </c>
      <c r="E189" s="78">
        <f t="shared" si="16"/>
        <v>42920</v>
      </c>
      <c r="F189" s="79" t="str">
        <f t="shared" si="14"/>
        <v>m</v>
      </c>
    </row>
    <row r="190" spans="2:6">
      <c r="B190" s="75">
        <f t="shared" si="12"/>
        <v>42921</v>
      </c>
      <c r="C190" s="77" t="e">
        <f t="shared" si="15"/>
        <v>#NUM!</v>
      </c>
      <c r="D190" s="144" t="str">
        <f t="shared" si="13"/>
        <v/>
      </c>
      <c r="E190" s="78">
        <f t="shared" si="16"/>
        <v>42921</v>
      </c>
      <c r="F190" s="79" t="str">
        <f t="shared" si="14"/>
        <v>m</v>
      </c>
    </row>
    <row r="191" spans="2:6">
      <c r="B191" s="75">
        <f t="shared" si="12"/>
        <v>42922</v>
      </c>
      <c r="C191" s="77" t="e">
        <f t="shared" si="15"/>
        <v>#NUM!</v>
      </c>
      <c r="D191" s="144" t="str">
        <f t="shared" si="13"/>
        <v/>
      </c>
      <c r="E191" s="78">
        <f t="shared" si="16"/>
        <v>42922</v>
      </c>
      <c r="F191" s="79" t="str">
        <f t="shared" si="14"/>
        <v>j</v>
      </c>
    </row>
    <row r="192" spans="2:6">
      <c r="B192" s="75">
        <f t="shared" si="12"/>
        <v>42923</v>
      </c>
      <c r="C192" s="77" t="e">
        <f t="shared" si="15"/>
        <v>#NUM!</v>
      </c>
      <c r="D192" s="144" t="str">
        <f t="shared" si="13"/>
        <v/>
      </c>
      <c r="E192" s="78">
        <f t="shared" si="16"/>
        <v>42923</v>
      </c>
      <c r="F192" s="79" t="str">
        <f t="shared" si="14"/>
        <v>v</v>
      </c>
    </row>
    <row r="193" spans="2:6">
      <c r="B193" s="75">
        <f t="shared" si="12"/>
        <v>42924</v>
      </c>
      <c r="C193" s="77" t="e">
        <f t="shared" si="15"/>
        <v>#NUM!</v>
      </c>
      <c r="D193" s="144" t="str">
        <f t="shared" si="13"/>
        <v/>
      </c>
      <c r="E193" s="78">
        <f t="shared" si="16"/>
        <v>42924</v>
      </c>
      <c r="F193" s="79" t="str">
        <f t="shared" si="14"/>
        <v>s</v>
      </c>
    </row>
    <row r="194" spans="2:6">
      <c r="B194" s="75">
        <f t="shared" si="12"/>
        <v>42925</v>
      </c>
      <c r="C194" s="77" t="e">
        <f t="shared" si="15"/>
        <v>#NUM!</v>
      </c>
      <c r="D194" s="144" t="str">
        <f t="shared" si="13"/>
        <v/>
      </c>
      <c r="E194" s="78">
        <f t="shared" si="16"/>
        <v>42925</v>
      </c>
      <c r="F194" s="79" t="str">
        <f t="shared" si="14"/>
        <v>d</v>
      </c>
    </row>
    <row r="195" spans="2:6">
      <c r="B195" s="75">
        <f t="shared" si="12"/>
        <v>42926</v>
      </c>
      <c r="C195" s="77" t="e">
        <f t="shared" si="15"/>
        <v>#NUM!</v>
      </c>
      <c r="D195" s="144" t="str">
        <f t="shared" si="13"/>
        <v/>
      </c>
      <c r="E195" s="78">
        <f t="shared" si="16"/>
        <v>42926</v>
      </c>
      <c r="F195" s="79" t="str">
        <f t="shared" si="14"/>
        <v>l</v>
      </c>
    </row>
    <row r="196" spans="2:6">
      <c r="B196" s="75">
        <f t="shared" si="12"/>
        <v>42927</v>
      </c>
      <c r="C196" s="77" t="e">
        <f t="shared" si="15"/>
        <v>#NUM!</v>
      </c>
      <c r="D196" s="144" t="str">
        <f t="shared" si="13"/>
        <v/>
      </c>
      <c r="E196" s="78">
        <f t="shared" si="16"/>
        <v>42927</v>
      </c>
      <c r="F196" s="79" t="str">
        <f t="shared" si="14"/>
        <v>m</v>
      </c>
    </row>
    <row r="197" spans="2:6">
      <c r="B197" s="75">
        <f t="shared" ref="B197:B260" si="17">+B198-1</f>
        <v>42928</v>
      </c>
      <c r="C197" s="77" t="e">
        <f t="shared" si="15"/>
        <v>#NUM!</v>
      </c>
      <c r="D197" s="144" t="str">
        <f t="shared" ref="D197:D260" si="18">IF(ISERROR(VLOOKUP(E197,jfdate,1,TRUE)),"",IF(VLOOKUP(E197,jfdate,1,TRUE)=B197,"f",""))</f>
        <v/>
      </c>
      <c r="E197" s="78">
        <f t="shared" si="16"/>
        <v>42928</v>
      </c>
      <c r="F197" s="79" t="str">
        <f t="shared" ref="F197:F260" si="19">IF(D197="f","f",VLOOKUP(WEEKDAY(E197),jourabbrege,2,FALSE))</f>
        <v>m</v>
      </c>
    </row>
    <row r="198" spans="2:6">
      <c r="B198" s="75">
        <f t="shared" si="17"/>
        <v>42929</v>
      </c>
      <c r="C198" s="77" t="e">
        <f t="shared" ref="C198:C261" si="20">WEEKNUM(B198,21)</f>
        <v>#NUM!</v>
      </c>
      <c r="D198" s="144" t="str">
        <f t="shared" si="18"/>
        <v/>
      </c>
      <c r="E198" s="78">
        <f t="shared" ref="E198:E261" si="21">B198</f>
        <v>42929</v>
      </c>
      <c r="F198" s="79" t="str">
        <f t="shared" si="19"/>
        <v>j</v>
      </c>
    </row>
    <row r="199" spans="2:6">
      <c r="B199" s="75">
        <f t="shared" si="17"/>
        <v>42930</v>
      </c>
      <c r="C199" s="77" t="e">
        <f t="shared" si="20"/>
        <v>#NUM!</v>
      </c>
      <c r="D199" s="144" t="str">
        <f t="shared" si="18"/>
        <v>f</v>
      </c>
      <c r="E199" s="78">
        <f t="shared" si="21"/>
        <v>42930</v>
      </c>
      <c r="F199" s="79" t="str">
        <f t="shared" si="19"/>
        <v>f</v>
      </c>
    </row>
    <row r="200" spans="2:6">
      <c r="B200" s="75">
        <f t="shared" si="17"/>
        <v>42931</v>
      </c>
      <c r="C200" s="77" t="e">
        <f t="shared" si="20"/>
        <v>#NUM!</v>
      </c>
      <c r="D200" s="144" t="str">
        <f t="shared" si="18"/>
        <v/>
      </c>
      <c r="E200" s="78">
        <f t="shared" si="21"/>
        <v>42931</v>
      </c>
      <c r="F200" s="79" t="str">
        <f t="shared" si="19"/>
        <v>s</v>
      </c>
    </row>
    <row r="201" spans="2:6">
      <c r="B201" s="75">
        <f t="shared" si="17"/>
        <v>42932</v>
      </c>
      <c r="C201" s="77" t="e">
        <f t="shared" si="20"/>
        <v>#NUM!</v>
      </c>
      <c r="D201" s="144" t="str">
        <f t="shared" si="18"/>
        <v/>
      </c>
      <c r="E201" s="78">
        <f t="shared" si="21"/>
        <v>42932</v>
      </c>
      <c r="F201" s="79" t="str">
        <f t="shared" si="19"/>
        <v>d</v>
      </c>
    </row>
    <row r="202" spans="2:6">
      <c r="B202" s="75">
        <f t="shared" si="17"/>
        <v>42933</v>
      </c>
      <c r="C202" s="77" t="e">
        <f t="shared" si="20"/>
        <v>#NUM!</v>
      </c>
      <c r="D202" s="144" t="str">
        <f t="shared" si="18"/>
        <v/>
      </c>
      <c r="E202" s="78">
        <f t="shared" si="21"/>
        <v>42933</v>
      </c>
      <c r="F202" s="79" t="str">
        <f t="shared" si="19"/>
        <v>l</v>
      </c>
    </row>
    <row r="203" spans="2:6">
      <c r="B203" s="75">
        <f t="shared" si="17"/>
        <v>42934</v>
      </c>
      <c r="C203" s="77" t="e">
        <f t="shared" si="20"/>
        <v>#NUM!</v>
      </c>
      <c r="D203" s="144" t="str">
        <f t="shared" si="18"/>
        <v/>
      </c>
      <c r="E203" s="78">
        <f t="shared" si="21"/>
        <v>42934</v>
      </c>
      <c r="F203" s="79" t="str">
        <f t="shared" si="19"/>
        <v>m</v>
      </c>
    </row>
    <row r="204" spans="2:6">
      <c r="B204" s="75">
        <f t="shared" si="17"/>
        <v>42935</v>
      </c>
      <c r="C204" s="77" t="e">
        <f t="shared" si="20"/>
        <v>#NUM!</v>
      </c>
      <c r="D204" s="144" t="str">
        <f t="shared" si="18"/>
        <v/>
      </c>
      <c r="E204" s="78">
        <f t="shared" si="21"/>
        <v>42935</v>
      </c>
      <c r="F204" s="79" t="str">
        <f t="shared" si="19"/>
        <v>m</v>
      </c>
    </row>
    <row r="205" spans="2:6">
      <c r="B205" s="75">
        <f t="shared" si="17"/>
        <v>42936</v>
      </c>
      <c r="C205" s="77" t="e">
        <f t="shared" si="20"/>
        <v>#NUM!</v>
      </c>
      <c r="D205" s="144" t="str">
        <f t="shared" si="18"/>
        <v/>
      </c>
      <c r="E205" s="78">
        <f t="shared" si="21"/>
        <v>42936</v>
      </c>
      <c r="F205" s="79" t="str">
        <f t="shared" si="19"/>
        <v>j</v>
      </c>
    </row>
    <row r="206" spans="2:6">
      <c r="B206" s="75">
        <f t="shared" si="17"/>
        <v>42937</v>
      </c>
      <c r="C206" s="77" t="e">
        <f t="shared" si="20"/>
        <v>#NUM!</v>
      </c>
      <c r="D206" s="144" t="str">
        <f t="shared" si="18"/>
        <v/>
      </c>
      <c r="E206" s="78">
        <f t="shared" si="21"/>
        <v>42937</v>
      </c>
      <c r="F206" s="79" t="str">
        <f t="shared" si="19"/>
        <v>v</v>
      </c>
    </row>
    <row r="207" spans="2:6">
      <c r="B207" s="75">
        <f t="shared" si="17"/>
        <v>42938</v>
      </c>
      <c r="C207" s="77" t="e">
        <f t="shared" si="20"/>
        <v>#NUM!</v>
      </c>
      <c r="D207" s="144" t="str">
        <f t="shared" si="18"/>
        <v/>
      </c>
      <c r="E207" s="78">
        <f t="shared" si="21"/>
        <v>42938</v>
      </c>
      <c r="F207" s="79" t="str">
        <f t="shared" si="19"/>
        <v>s</v>
      </c>
    </row>
    <row r="208" spans="2:6">
      <c r="B208" s="75">
        <f t="shared" si="17"/>
        <v>42939</v>
      </c>
      <c r="C208" s="77" t="e">
        <f t="shared" si="20"/>
        <v>#NUM!</v>
      </c>
      <c r="D208" s="144" t="str">
        <f t="shared" si="18"/>
        <v/>
      </c>
      <c r="E208" s="78">
        <f t="shared" si="21"/>
        <v>42939</v>
      </c>
      <c r="F208" s="79" t="str">
        <f t="shared" si="19"/>
        <v>d</v>
      </c>
    </row>
    <row r="209" spans="2:6">
      <c r="B209" s="75">
        <f t="shared" si="17"/>
        <v>42940</v>
      </c>
      <c r="C209" s="77" t="e">
        <f t="shared" si="20"/>
        <v>#NUM!</v>
      </c>
      <c r="D209" s="144" t="str">
        <f t="shared" si="18"/>
        <v/>
      </c>
      <c r="E209" s="78">
        <f t="shared" si="21"/>
        <v>42940</v>
      </c>
      <c r="F209" s="79" t="str">
        <f t="shared" si="19"/>
        <v>l</v>
      </c>
    </row>
    <row r="210" spans="2:6">
      <c r="B210" s="75">
        <f t="shared" si="17"/>
        <v>42941</v>
      </c>
      <c r="C210" s="77" t="e">
        <f t="shared" si="20"/>
        <v>#NUM!</v>
      </c>
      <c r="D210" s="144" t="str">
        <f t="shared" si="18"/>
        <v/>
      </c>
      <c r="E210" s="78">
        <f t="shared" si="21"/>
        <v>42941</v>
      </c>
      <c r="F210" s="79" t="str">
        <f t="shared" si="19"/>
        <v>m</v>
      </c>
    </row>
    <row r="211" spans="2:6">
      <c r="B211" s="75">
        <f t="shared" si="17"/>
        <v>42942</v>
      </c>
      <c r="C211" s="77" t="e">
        <f t="shared" si="20"/>
        <v>#NUM!</v>
      </c>
      <c r="D211" s="144" t="str">
        <f t="shared" si="18"/>
        <v/>
      </c>
      <c r="E211" s="78">
        <f t="shared" si="21"/>
        <v>42942</v>
      </c>
      <c r="F211" s="79" t="str">
        <f t="shared" si="19"/>
        <v>m</v>
      </c>
    </row>
    <row r="212" spans="2:6">
      <c r="B212" s="75">
        <f t="shared" si="17"/>
        <v>42943</v>
      </c>
      <c r="C212" s="77" t="e">
        <f t="shared" si="20"/>
        <v>#NUM!</v>
      </c>
      <c r="D212" s="144" t="str">
        <f t="shared" si="18"/>
        <v/>
      </c>
      <c r="E212" s="78">
        <f t="shared" si="21"/>
        <v>42943</v>
      </c>
      <c r="F212" s="79" t="str">
        <f t="shared" si="19"/>
        <v>j</v>
      </c>
    </row>
    <row r="213" spans="2:6">
      <c r="B213" s="75">
        <f t="shared" si="17"/>
        <v>42944</v>
      </c>
      <c r="C213" s="77" t="e">
        <f t="shared" si="20"/>
        <v>#NUM!</v>
      </c>
      <c r="D213" s="144" t="str">
        <f t="shared" si="18"/>
        <v/>
      </c>
      <c r="E213" s="78">
        <f t="shared" si="21"/>
        <v>42944</v>
      </c>
      <c r="F213" s="79" t="str">
        <f t="shared" si="19"/>
        <v>v</v>
      </c>
    </row>
    <row r="214" spans="2:6">
      <c r="B214" s="75">
        <f t="shared" si="17"/>
        <v>42945</v>
      </c>
      <c r="C214" s="77" t="e">
        <f t="shared" si="20"/>
        <v>#NUM!</v>
      </c>
      <c r="D214" s="144" t="str">
        <f t="shared" si="18"/>
        <v/>
      </c>
      <c r="E214" s="78">
        <f t="shared" si="21"/>
        <v>42945</v>
      </c>
      <c r="F214" s="79" t="str">
        <f t="shared" si="19"/>
        <v>s</v>
      </c>
    </row>
    <row r="215" spans="2:6">
      <c r="B215" s="75">
        <f t="shared" si="17"/>
        <v>42946</v>
      </c>
      <c r="C215" s="77" t="e">
        <f t="shared" si="20"/>
        <v>#NUM!</v>
      </c>
      <c r="D215" s="144" t="str">
        <f t="shared" si="18"/>
        <v/>
      </c>
      <c r="E215" s="78">
        <f t="shared" si="21"/>
        <v>42946</v>
      </c>
      <c r="F215" s="79" t="str">
        <f t="shared" si="19"/>
        <v>d</v>
      </c>
    </row>
    <row r="216" spans="2:6">
      <c r="B216" s="75">
        <f t="shared" si="17"/>
        <v>42947</v>
      </c>
      <c r="C216" s="77" t="e">
        <f t="shared" si="20"/>
        <v>#NUM!</v>
      </c>
      <c r="D216" s="144" t="str">
        <f t="shared" si="18"/>
        <v/>
      </c>
      <c r="E216" s="78">
        <f t="shared" si="21"/>
        <v>42947</v>
      </c>
      <c r="F216" s="79" t="str">
        <f t="shared" si="19"/>
        <v>l</v>
      </c>
    </row>
    <row r="217" spans="2:6">
      <c r="B217" s="75">
        <f t="shared" si="17"/>
        <v>42948</v>
      </c>
      <c r="C217" s="77" t="e">
        <f t="shared" si="20"/>
        <v>#NUM!</v>
      </c>
      <c r="D217" s="144" t="str">
        <f t="shared" si="18"/>
        <v/>
      </c>
      <c r="E217" s="78">
        <f t="shared" si="21"/>
        <v>42948</v>
      </c>
      <c r="F217" s="79" t="str">
        <f t="shared" si="19"/>
        <v>m</v>
      </c>
    </row>
    <row r="218" spans="2:6">
      <c r="B218" s="75">
        <f t="shared" si="17"/>
        <v>42949</v>
      </c>
      <c r="C218" s="77" t="e">
        <f t="shared" si="20"/>
        <v>#NUM!</v>
      </c>
      <c r="D218" s="144" t="str">
        <f t="shared" si="18"/>
        <v/>
      </c>
      <c r="E218" s="78">
        <f t="shared" si="21"/>
        <v>42949</v>
      </c>
      <c r="F218" s="79" t="str">
        <f t="shared" si="19"/>
        <v>m</v>
      </c>
    </row>
    <row r="219" spans="2:6">
      <c r="B219" s="75">
        <f t="shared" si="17"/>
        <v>42950</v>
      </c>
      <c r="C219" s="77" t="e">
        <f t="shared" si="20"/>
        <v>#NUM!</v>
      </c>
      <c r="D219" s="144" t="str">
        <f t="shared" si="18"/>
        <v/>
      </c>
      <c r="E219" s="78">
        <f t="shared" si="21"/>
        <v>42950</v>
      </c>
      <c r="F219" s="79" t="str">
        <f t="shared" si="19"/>
        <v>j</v>
      </c>
    </row>
    <row r="220" spans="2:6">
      <c r="B220" s="75">
        <f t="shared" si="17"/>
        <v>42951</v>
      </c>
      <c r="C220" s="77" t="e">
        <f t="shared" si="20"/>
        <v>#NUM!</v>
      </c>
      <c r="D220" s="144" t="str">
        <f t="shared" si="18"/>
        <v/>
      </c>
      <c r="E220" s="78">
        <f t="shared" si="21"/>
        <v>42951</v>
      </c>
      <c r="F220" s="79" t="str">
        <f t="shared" si="19"/>
        <v>v</v>
      </c>
    </row>
    <row r="221" spans="2:6">
      <c r="B221" s="75">
        <f t="shared" si="17"/>
        <v>42952</v>
      </c>
      <c r="C221" s="77" t="e">
        <f t="shared" si="20"/>
        <v>#NUM!</v>
      </c>
      <c r="D221" s="144" t="str">
        <f t="shared" si="18"/>
        <v/>
      </c>
      <c r="E221" s="78">
        <f t="shared" si="21"/>
        <v>42952</v>
      </c>
      <c r="F221" s="79" t="str">
        <f t="shared" si="19"/>
        <v>s</v>
      </c>
    </row>
    <row r="222" spans="2:6">
      <c r="B222" s="75">
        <f t="shared" si="17"/>
        <v>42953</v>
      </c>
      <c r="C222" s="77" t="e">
        <f t="shared" si="20"/>
        <v>#NUM!</v>
      </c>
      <c r="D222" s="144" t="str">
        <f t="shared" si="18"/>
        <v/>
      </c>
      <c r="E222" s="78">
        <f t="shared" si="21"/>
        <v>42953</v>
      </c>
      <c r="F222" s="79" t="str">
        <f t="shared" si="19"/>
        <v>d</v>
      </c>
    </row>
    <row r="223" spans="2:6">
      <c r="B223" s="75">
        <f t="shared" si="17"/>
        <v>42954</v>
      </c>
      <c r="C223" s="77" t="e">
        <f t="shared" si="20"/>
        <v>#NUM!</v>
      </c>
      <c r="D223" s="144" t="str">
        <f t="shared" si="18"/>
        <v/>
      </c>
      <c r="E223" s="78">
        <f t="shared" si="21"/>
        <v>42954</v>
      </c>
      <c r="F223" s="79" t="str">
        <f t="shared" si="19"/>
        <v>l</v>
      </c>
    </row>
    <row r="224" spans="2:6">
      <c r="B224" s="75">
        <f t="shared" si="17"/>
        <v>42955</v>
      </c>
      <c r="C224" s="77" t="e">
        <f t="shared" si="20"/>
        <v>#NUM!</v>
      </c>
      <c r="D224" s="144" t="str">
        <f t="shared" si="18"/>
        <v/>
      </c>
      <c r="E224" s="78">
        <f t="shared" si="21"/>
        <v>42955</v>
      </c>
      <c r="F224" s="79" t="str">
        <f t="shared" si="19"/>
        <v>m</v>
      </c>
    </row>
    <row r="225" spans="2:6">
      <c r="B225" s="75">
        <f t="shared" si="17"/>
        <v>42956</v>
      </c>
      <c r="C225" s="77" t="e">
        <f t="shared" si="20"/>
        <v>#NUM!</v>
      </c>
      <c r="D225" s="144" t="str">
        <f t="shared" si="18"/>
        <v/>
      </c>
      <c r="E225" s="78">
        <f t="shared" si="21"/>
        <v>42956</v>
      </c>
      <c r="F225" s="79" t="str">
        <f t="shared" si="19"/>
        <v>m</v>
      </c>
    </row>
    <row r="226" spans="2:6">
      <c r="B226" s="75">
        <f t="shared" si="17"/>
        <v>42957</v>
      </c>
      <c r="C226" s="77" t="e">
        <f t="shared" si="20"/>
        <v>#NUM!</v>
      </c>
      <c r="D226" s="144" t="str">
        <f t="shared" si="18"/>
        <v/>
      </c>
      <c r="E226" s="78">
        <f t="shared" si="21"/>
        <v>42957</v>
      </c>
      <c r="F226" s="79" t="str">
        <f t="shared" si="19"/>
        <v>j</v>
      </c>
    </row>
    <row r="227" spans="2:6">
      <c r="B227" s="75">
        <f t="shared" si="17"/>
        <v>42958</v>
      </c>
      <c r="C227" s="77" t="e">
        <f t="shared" si="20"/>
        <v>#NUM!</v>
      </c>
      <c r="D227" s="144" t="str">
        <f t="shared" si="18"/>
        <v/>
      </c>
      <c r="E227" s="78">
        <f t="shared" si="21"/>
        <v>42958</v>
      </c>
      <c r="F227" s="79" t="str">
        <f t="shared" si="19"/>
        <v>v</v>
      </c>
    </row>
    <row r="228" spans="2:6">
      <c r="B228" s="75">
        <f t="shared" si="17"/>
        <v>42959</v>
      </c>
      <c r="C228" s="77" t="e">
        <f t="shared" si="20"/>
        <v>#NUM!</v>
      </c>
      <c r="D228" s="144" t="str">
        <f t="shared" si="18"/>
        <v/>
      </c>
      <c r="E228" s="78">
        <f t="shared" si="21"/>
        <v>42959</v>
      </c>
      <c r="F228" s="79" t="str">
        <f t="shared" si="19"/>
        <v>s</v>
      </c>
    </row>
    <row r="229" spans="2:6">
      <c r="B229" s="75">
        <f t="shared" si="17"/>
        <v>42960</v>
      </c>
      <c r="C229" s="77" t="e">
        <f t="shared" si="20"/>
        <v>#NUM!</v>
      </c>
      <c r="D229" s="144" t="str">
        <f t="shared" si="18"/>
        <v/>
      </c>
      <c r="E229" s="78">
        <f t="shared" si="21"/>
        <v>42960</v>
      </c>
      <c r="F229" s="79" t="str">
        <f t="shared" si="19"/>
        <v>d</v>
      </c>
    </row>
    <row r="230" spans="2:6">
      <c r="B230" s="75">
        <f t="shared" si="17"/>
        <v>42961</v>
      </c>
      <c r="C230" s="77" t="e">
        <f t="shared" si="20"/>
        <v>#NUM!</v>
      </c>
      <c r="D230" s="144" t="str">
        <f t="shared" si="18"/>
        <v/>
      </c>
      <c r="E230" s="78">
        <f t="shared" si="21"/>
        <v>42961</v>
      </c>
      <c r="F230" s="79" t="str">
        <f t="shared" si="19"/>
        <v>l</v>
      </c>
    </row>
    <row r="231" spans="2:6">
      <c r="B231" s="75">
        <f t="shared" si="17"/>
        <v>42962</v>
      </c>
      <c r="C231" s="77" t="e">
        <f t="shared" si="20"/>
        <v>#NUM!</v>
      </c>
      <c r="D231" s="144" t="str">
        <f t="shared" si="18"/>
        <v>f</v>
      </c>
      <c r="E231" s="78">
        <f t="shared" si="21"/>
        <v>42962</v>
      </c>
      <c r="F231" s="79" t="str">
        <f t="shared" si="19"/>
        <v>f</v>
      </c>
    </row>
    <row r="232" spans="2:6">
      <c r="B232" s="75">
        <f t="shared" si="17"/>
        <v>42963</v>
      </c>
      <c r="C232" s="77" t="e">
        <f t="shared" si="20"/>
        <v>#NUM!</v>
      </c>
      <c r="D232" s="144" t="str">
        <f t="shared" si="18"/>
        <v/>
      </c>
      <c r="E232" s="78">
        <f t="shared" si="21"/>
        <v>42963</v>
      </c>
      <c r="F232" s="79" t="str">
        <f t="shared" si="19"/>
        <v>m</v>
      </c>
    </row>
    <row r="233" spans="2:6">
      <c r="B233" s="75">
        <f t="shared" si="17"/>
        <v>42964</v>
      </c>
      <c r="C233" s="77" t="e">
        <f t="shared" si="20"/>
        <v>#NUM!</v>
      </c>
      <c r="D233" s="144" t="str">
        <f t="shared" si="18"/>
        <v/>
      </c>
      <c r="E233" s="78">
        <f t="shared" si="21"/>
        <v>42964</v>
      </c>
      <c r="F233" s="79" t="str">
        <f t="shared" si="19"/>
        <v>j</v>
      </c>
    </row>
    <row r="234" spans="2:6">
      <c r="B234" s="75">
        <f t="shared" si="17"/>
        <v>42965</v>
      </c>
      <c r="C234" s="77" t="e">
        <f t="shared" si="20"/>
        <v>#NUM!</v>
      </c>
      <c r="D234" s="144" t="str">
        <f t="shared" si="18"/>
        <v/>
      </c>
      <c r="E234" s="78">
        <f t="shared" si="21"/>
        <v>42965</v>
      </c>
      <c r="F234" s="79" t="str">
        <f t="shared" si="19"/>
        <v>v</v>
      </c>
    </row>
    <row r="235" spans="2:6">
      <c r="B235" s="75">
        <f t="shared" si="17"/>
        <v>42966</v>
      </c>
      <c r="C235" s="77" t="e">
        <f t="shared" si="20"/>
        <v>#NUM!</v>
      </c>
      <c r="D235" s="144" t="str">
        <f t="shared" si="18"/>
        <v/>
      </c>
      <c r="E235" s="78">
        <f t="shared" si="21"/>
        <v>42966</v>
      </c>
      <c r="F235" s="79" t="str">
        <f t="shared" si="19"/>
        <v>s</v>
      </c>
    </row>
    <row r="236" spans="2:6">
      <c r="B236" s="75">
        <f t="shared" si="17"/>
        <v>42967</v>
      </c>
      <c r="C236" s="77" t="e">
        <f t="shared" si="20"/>
        <v>#NUM!</v>
      </c>
      <c r="D236" s="144" t="str">
        <f t="shared" si="18"/>
        <v/>
      </c>
      <c r="E236" s="78">
        <f t="shared" si="21"/>
        <v>42967</v>
      </c>
      <c r="F236" s="79" t="str">
        <f t="shared" si="19"/>
        <v>d</v>
      </c>
    </row>
    <row r="237" spans="2:6">
      <c r="B237" s="75">
        <f t="shared" si="17"/>
        <v>42968</v>
      </c>
      <c r="C237" s="77" t="e">
        <f t="shared" si="20"/>
        <v>#NUM!</v>
      </c>
      <c r="D237" s="144" t="str">
        <f t="shared" si="18"/>
        <v/>
      </c>
      <c r="E237" s="78">
        <f t="shared" si="21"/>
        <v>42968</v>
      </c>
      <c r="F237" s="79" t="str">
        <f t="shared" si="19"/>
        <v>l</v>
      </c>
    </row>
    <row r="238" spans="2:6">
      <c r="B238" s="75">
        <f t="shared" si="17"/>
        <v>42969</v>
      </c>
      <c r="C238" s="77" t="e">
        <f t="shared" si="20"/>
        <v>#NUM!</v>
      </c>
      <c r="D238" s="144" t="str">
        <f t="shared" si="18"/>
        <v/>
      </c>
      <c r="E238" s="78">
        <f t="shared" si="21"/>
        <v>42969</v>
      </c>
      <c r="F238" s="79" t="str">
        <f t="shared" si="19"/>
        <v>m</v>
      </c>
    </row>
    <row r="239" spans="2:6">
      <c r="B239" s="75">
        <f t="shared" si="17"/>
        <v>42970</v>
      </c>
      <c r="C239" s="77" t="e">
        <f t="shared" si="20"/>
        <v>#NUM!</v>
      </c>
      <c r="D239" s="144" t="str">
        <f t="shared" si="18"/>
        <v/>
      </c>
      <c r="E239" s="78">
        <f t="shared" si="21"/>
        <v>42970</v>
      </c>
      <c r="F239" s="79" t="str">
        <f t="shared" si="19"/>
        <v>m</v>
      </c>
    </row>
    <row r="240" spans="2:6">
      <c r="B240" s="75">
        <f t="shared" si="17"/>
        <v>42971</v>
      </c>
      <c r="C240" s="77" t="e">
        <f t="shared" si="20"/>
        <v>#NUM!</v>
      </c>
      <c r="D240" s="144" t="str">
        <f t="shared" si="18"/>
        <v/>
      </c>
      <c r="E240" s="78">
        <f t="shared" si="21"/>
        <v>42971</v>
      </c>
      <c r="F240" s="79" t="str">
        <f t="shared" si="19"/>
        <v>j</v>
      </c>
    </row>
    <row r="241" spans="2:6">
      <c r="B241" s="75">
        <f t="shared" si="17"/>
        <v>42972</v>
      </c>
      <c r="C241" s="77" t="e">
        <f t="shared" si="20"/>
        <v>#NUM!</v>
      </c>
      <c r="D241" s="144" t="str">
        <f t="shared" si="18"/>
        <v/>
      </c>
      <c r="E241" s="78">
        <f t="shared" si="21"/>
        <v>42972</v>
      </c>
      <c r="F241" s="79" t="str">
        <f t="shared" si="19"/>
        <v>v</v>
      </c>
    </row>
    <row r="242" spans="2:6">
      <c r="B242" s="75">
        <f t="shared" si="17"/>
        <v>42973</v>
      </c>
      <c r="C242" s="77" t="e">
        <f t="shared" si="20"/>
        <v>#NUM!</v>
      </c>
      <c r="D242" s="144" t="str">
        <f t="shared" si="18"/>
        <v/>
      </c>
      <c r="E242" s="78">
        <f t="shared" si="21"/>
        <v>42973</v>
      </c>
      <c r="F242" s="79" t="str">
        <f t="shared" si="19"/>
        <v>s</v>
      </c>
    </row>
    <row r="243" spans="2:6">
      <c r="B243" s="75">
        <f t="shared" si="17"/>
        <v>42974</v>
      </c>
      <c r="C243" s="77" t="e">
        <f t="shared" si="20"/>
        <v>#NUM!</v>
      </c>
      <c r="D243" s="144" t="str">
        <f t="shared" si="18"/>
        <v/>
      </c>
      <c r="E243" s="78">
        <f t="shared" si="21"/>
        <v>42974</v>
      </c>
      <c r="F243" s="79" t="str">
        <f t="shared" si="19"/>
        <v>d</v>
      </c>
    </row>
    <row r="244" spans="2:6">
      <c r="B244" s="75">
        <f t="shared" si="17"/>
        <v>42975</v>
      </c>
      <c r="C244" s="77" t="e">
        <f t="shared" si="20"/>
        <v>#NUM!</v>
      </c>
      <c r="D244" s="144" t="str">
        <f t="shared" si="18"/>
        <v/>
      </c>
      <c r="E244" s="78">
        <f t="shared" si="21"/>
        <v>42975</v>
      </c>
      <c r="F244" s="79" t="str">
        <f t="shared" si="19"/>
        <v>l</v>
      </c>
    </row>
    <row r="245" spans="2:6">
      <c r="B245" s="75">
        <f t="shared" si="17"/>
        <v>42976</v>
      </c>
      <c r="C245" s="77" t="e">
        <f t="shared" si="20"/>
        <v>#NUM!</v>
      </c>
      <c r="D245" s="144" t="str">
        <f t="shared" si="18"/>
        <v/>
      </c>
      <c r="E245" s="78">
        <f t="shared" si="21"/>
        <v>42976</v>
      </c>
      <c r="F245" s="79" t="str">
        <f t="shared" si="19"/>
        <v>m</v>
      </c>
    </row>
    <row r="246" spans="2:6">
      <c r="B246" s="75">
        <f t="shared" si="17"/>
        <v>42977</v>
      </c>
      <c r="C246" s="77" t="e">
        <f t="shared" si="20"/>
        <v>#NUM!</v>
      </c>
      <c r="D246" s="144" t="str">
        <f t="shared" si="18"/>
        <v/>
      </c>
      <c r="E246" s="78">
        <f t="shared" si="21"/>
        <v>42977</v>
      </c>
      <c r="F246" s="79" t="str">
        <f t="shared" si="19"/>
        <v>m</v>
      </c>
    </row>
    <row r="247" spans="2:6">
      <c r="B247" s="75">
        <f t="shared" si="17"/>
        <v>42978</v>
      </c>
      <c r="C247" s="77" t="e">
        <f t="shared" si="20"/>
        <v>#NUM!</v>
      </c>
      <c r="D247" s="144" t="str">
        <f t="shared" si="18"/>
        <v/>
      </c>
      <c r="E247" s="78">
        <f t="shared" si="21"/>
        <v>42978</v>
      </c>
      <c r="F247" s="79" t="str">
        <f t="shared" si="19"/>
        <v>j</v>
      </c>
    </row>
    <row r="248" spans="2:6">
      <c r="B248" s="75">
        <f t="shared" si="17"/>
        <v>42979</v>
      </c>
      <c r="C248" s="77" t="e">
        <f t="shared" si="20"/>
        <v>#NUM!</v>
      </c>
      <c r="D248" s="144" t="str">
        <f t="shared" si="18"/>
        <v/>
      </c>
      <c r="E248" s="78">
        <f t="shared" si="21"/>
        <v>42979</v>
      </c>
      <c r="F248" s="79" t="str">
        <f t="shared" si="19"/>
        <v>v</v>
      </c>
    </row>
    <row r="249" spans="2:6">
      <c r="B249" s="75">
        <f t="shared" si="17"/>
        <v>42980</v>
      </c>
      <c r="C249" s="77" t="e">
        <f t="shared" si="20"/>
        <v>#NUM!</v>
      </c>
      <c r="D249" s="144" t="str">
        <f t="shared" si="18"/>
        <v/>
      </c>
      <c r="E249" s="78">
        <f t="shared" si="21"/>
        <v>42980</v>
      </c>
      <c r="F249" s="79" t="str">
        <f t="shared" si="19"/>
        <v>s</v>
      </c>
    </row>
    <row r="250" spans="2:6">
      <c r="B250" s="75">
        <f t="shared" si="17"/>
        <v>42981</v>
      </c>
      <c r="C250" s="77" t="e">
        <f t="shared" si="20"/>
        <v>#NUM!</v>
      </c>
      <c r="D250" s="144" t="str">
        <f t="shared" si="18"/>
        <v/>
      </c>
      <c r="E250" s="78">
        <f t="shared" si="21"/>
        <v>42981</v>
      </c>
      <c r="F250" s="79" t="str">
        <f t="shared" si="19"/>
        <v>d</v>
      </c>
    </row>
    <row r="251" spans="2:6">
      <c r="B251" s="75">
        <f t="shared" si="17"/>
        <v>42982</v>
      </c>
      <c r="C251" s="77" t="e">
        <f t="shared" si="20"/>
        <v>#NUM!</v>
      </c>
      <c r="D251" s="144" t="str">
        <f t="shared" si="18"/>
        <v/>
      </c>
      <c r="E251" s="78">
        <f t="shared" si="21"/>
        <v>42982</v>
      </c>
      <c r="F251" s="79" t="str">
        <f t="shared" si="19"/>
        <v>l</v>
      </c>
    </row>
    <row r="252" spans="2:6">
      <c r="B252" s="75">
        <f t="shared" si="17"/>
        <v>42983</v>
      </c>
      <c r="C252" s="77" t="e">
        <f t="shared" si="20"/>
        <v>#NUM!</v>
      </c>
      <c r="D252" s="144" t="str">
        <f t="shared" si="18"/>
        <v/>
      </c>
      <c r="E252" s="78">
        <f t="shared" si="21"/>
        <v>42983</v>
      </c>
      <c r="F252" s="79" t="str">
        <f t="shared" si="19"/>
        <v>m</v>
      </c>
    </row>
    <row r="253" spans="2:6">
      <c r="B253" s="75">
        <f t="shared" si="17"/>
        <v>42984</v>
      </c>
      <c r="C253" s="77" t="e">
        <f t="shared" si="20"/>
        <v>#NUM!</v>
      </c>
      <c r="D253" s="144" t="str">
        <f t="shared" si="18"/>
        <v/>
      </c>
      <c r="E253" s="78">
        <f t="shared" si="21"/>
        <v>42984</v>
      </c>
      <c r="F253" s="79" t="str">
        <f t="shared" si="19"/>
        <v>m</v>
      </c>
    </row>
    <row r="254" spans="2:6">
      <c r="B254" s="75">
        <f t="shared" si="17"/>
        <v>42985</v>
      </c>
      <c r="C254" s="77" t="e">
        <f t="shared" si="20"/>
        <v>#NUM!</v>
      </c>
      <c r="D254" s="144" t="str">
        <f t="shared" si="18"/>
        <v/>
      </c>
      <c r="E254" s="78">
        <f t="shared" si="21"/>
        <v>42985</v>
      </c>
      <c r="F254" s="79" t="str">
        <f t="shared" si="19"/>
        <v>j</v>
      </c>
    </row>
    <row r="255" spans="2:6">
      <c r="B255" s="75">
        <f t="shared" si="17"/>
        <v>42986</v>
      </c>
      <c r="C255" s="77" t="e">
        <f t="shared" si="20"/>
        <v>#NUM!</v>
      </c>
      <c r="D255" s="144" t="str">
        <f t="shared" si="18"/>
        <v/>
      </c>
      <c r="E255" s="78">
        <f t="shared" si="21"/>
        <v>42986</v>
      </c>
      <c r="F255" s="79" t="str">
        <f t="shared" si="19"/>
        <v>v</v>
      </c>
    </row>
    <row r="256" spans="2:6">
      <c r="B256" s="75">
        <f t="shared" si="17"/>
        <v>42987</v>
      </c>
      <c r="C256" s="77" t="e">
        <f t="shared" si="20"/>
        <v>#NUM!</v>
      </c>
      <c r="D256" s="144" t="str">
        <f t="shared" si="18"/>
        <v/>
      </c>
      <c r="E256" s="78">
        <f t="shared" si="21"/>
        <v>42987</v>
      </c>
      <c r="F256" s="79" t="str">
        <f t="shared" si="19"/>
        <v>s</v>
      </c>
    </row>
    <row r="257" spans="2:6">
      <c r="B257" s="75">
        <f t="shared" si="17"/>
        <v>42988</v>
      </c>
      <c r="C257" s="77" t="e">
        <f t="shared" si="20"/>
        <v>#NUM!</v>
      </c>
      <c r="D257" s="144" t="str">
        <f t="shared" si="18"/>
        <v/>
      </c>
      <c r="E257" s="78">
        <f t="shared" si="21"/>
        <v>42988</v>
      </c>
      <c r="F257" s="79" t="str">
        <f t="shared" si="19"/>
        <v>d</v>
      </c>
    </row>
    <row r="258" spans="2:6">
      <c r="B258" s="75">
        <f t="shared" si="17"/>
        <v>42989</v>
      </c>
      <c r="C258" s="77" t="e">
        <f t="shared" si="20"/>
        <v>#NUM!</v>
      </c>
      <c r="D258" s="144" t="str">
        <f t="shared" si="18"/>
        <v/>
      </c>
      <c r="E258" s="78">
        <f t="shared" si="21"/>
        <v>42989</v>
      </c>
      <c r="F258" s="79" t="str">
        <f t="shared" si="19"/>
        <v>l</v>
      </c>
    </row>
    <row r="259" spans="2:6">
      <c r="B259" s="75">
        <f t="shared" si="17"/>
        <v>42990</v>
      </c>
      <c r="C259" s="77" t="e">
        <f t="shared" si="20"/>
        <v>#NUM!</v>
      </c>
      <c r="D259" s="144" t="str">
        <f t="shared" si="18"/>
        <v/>
      </c>
      <c r="E259" s="78">
        <f t="shared" si="21"/>
        <v>42990</v>
      </c>
      <c r="F259" s="79" t="str">
        <f t="shared" si="19"/>
        <v>m</v>
      </c>
    </row>
    <row r="260" spans="2:6">
      <c r="B260" s="75">
        <f t="shared" si="17"/>
        <v>42991</v>
      </c>
      <c r="C260" s="77" t="e">
        <f t="shared" si="20"/>
        <v>#NUM!</v>
      </c>
      <c r="D260" s="144" t="str">
        <f t="shared" si="18"/>
        <v/>
      </c>
      <c r="E260" s="78">
        <f t="shared" si="21"/>
        <v>42991</v>
      </c>
      <c r="F260" s="79" t="str">
        <f t="shared" si="19"/>
        <v>m</v>
      </c>
    </row>
    <row r="261" spans="2:6">
      <c r="B261" s="75">
        <f t="shared" ref="B261:B324" si="22">+B262-1</f>
        <v>42992</v>
      </c>
      <c r="C261" s="77" t="e">
        <f t="shared" si="20"/>
        <v>#NUM!</v>
      </c>
      <c r="D261" s="144" t="str">
        <f t="shared" ref="D261:D324" si="23">IF(ISERROR(VLOOKUP(E261,jfdate,1,TRUE)),"",IF(VLOOKUP(E261,jfdate,1,TRUE)=B261,"f",""))</f>
        <v/>
      </c>
      <c r="E261" s="78">
        <f t="shared" si="21"/>
        <v>42992</v>
      </c>
      <c r="F261" s="79" t="str">
        <f t="shared" ref="F261:F324" si="24">IF(D261="f","f",VLOOKUP(WEEKDAY(E261),jourabbrege,2,FALSE))</f>
        <v>j</v>
      </c>
    </row>
    <row r="262" spans="2:6">
      <c r="B262" s="75">
        <f t="shared" si="22"/>
        <v>42993</v>
      </c>
      <c r="C262" s="77" t="e">
        <f t="shared" ref="C262:C325" si="25">WEEKNUM(B262,21)</f>
        <v>#NUM!</v>
      </c>
      <c r="D262" s="144" t="str">
        <f t="shared" si="23"/>
        <v/>
      </c>
      <c r="E262" s="78">
        <f t="shared" ref="E262:E325" si="26">B262</f>
        <v>42993</v>
      </c>
      <c r="F262" s="79" t="str">
        <f t="shared" si="24"/>
        <v>v</v>
      </c>
    </row>
    <row r="263" spans="2:6">
      <c r="B263" s="75">
        <f t="shared" si="22"/>
        <v>42994</v>
      </c>
      <c r="C263" s="77" t="e">
        <f t="shared" si="25"/>
        <v>#NUM!</v>
      </c>
      <c r="D263" s="144" t="str">
        <f t="shared" si="23"/>
        <v/>
      </c>
      <c r="E263" s="78">
        <f t="shared" si="26"/>
        <v>42994</v>
      </c>
      <c r="F263" s="79" t="str">
        <f t="shared" si="24"/>
        <v>s</v>
      </c>
    </row>
    <row r="264" spans="2:6">
      <c r="B264" s="75">
        <f t="shared" si="22"/>
        <v>42995</v>
      </c>
      <c r="C264" s="77" t="e">
        <f t="shared" si="25"/>
        <v>#NUM!</v>
      </c>
      <c r="D264" s="144" t="str">
        <f t="shared" si="23"/>
        <v/>
      </c>
      <c r="E264" s="78">
        <f t="shared" si="26"/>
        <v>42995</v>
      </c>
      <c r="F264" s="79" t="str">
        <f t="shared" si="24"/>
        <v>d</v>
      </c>
    </row>
    <row r="265" spans="2:6">
      <c r="B265" s="75">
        <f t="shared" si="22"/>
        <v>42996</v>
      </c>
      <c r="C265" s="77" t="e">
        <f t="shared" si="25"/>
        <v>#NUM!</v>
      </c>
      <c r="D265" s="144" t="str">
        <f t="shared" si="23"/>
        <v/>
      </c>
      <c r="E265" s="78">
        <f t="shared" si="26"/>
        <v>42996</v>
      </c>
      <c r="F265" s="79" t="str">
        <f t="shared" si="24"/>
        <v>l</v>
      </c>
    </row>
    <row r="266" spans="2:6">
      <c r="B266" s="75">
        <f t="shared" si="22"/>
        <v>42997</v>
      </c>
      <c r="C266" s="77" t="e">
        <f t="shared" si="25"/>
        <v>#NUM!</v>
      </c>
      <c r="D266" s="144" t="str">
        <f t="shared" si="23"/>
        <v/>
      </c>
      <c r="E266" s="78">
        <f t="shared" si="26"/>
        <v>42997</v>
      </c>
      <c r="F266" s="79" t="str">
        <f t="shared" si="24"/>
        <v>m</v>
      </c>
    </row>
    <row r="267" spans="2:6">
      <c r="B267" s="75">
        <f t="shared" si="22"/>
        <v>42998</v>
      </c>
      <c r="C267" s="77" t="e">
        <f t="shared" si="25"/>
        <v>#NUM!</v>
      </c>
      <c r="D267" s="144" t="str">
        <f t="shared" si="23"/>
        <v/>
      </c>
      <c r="E267" s="78">
        <f t="shared" si="26"/>
        <v>42998</v>
      </c>
      <c r="F267" s="79" t="str">
        <f t="shared" si="24"/>
        <v>m</v>
      </c>
    </row>
    <row r="268" spans="2:6">
      <c r="B268" s="75">
        <f t="shared" si="22"/>
        <v>42999</v>
      </c>
      <c r="C268" s="77" t="e">
        <f t="shared" si="25"/>
        <v>#NUM!</v>
      </c>
      <c r="D268" s="144" t="str">
        <f t="shared" si="23"/>
        <v/>
      </c>
      <c r="E268" s="78">
        <f t="shared" si="26"/>
        <v>42999</v>
      </c>
      <c r="F268" s="79" t="str">
        <f t="shared" si="24"/>
        <v>j</v>
      </c>
    </row>
    <row r="269" spans="2:6">
      <c r="B269" s="75">
        <f t="shared" si="22"/>
        <v>43000</v>
      </c>
      <c r="C269" s="77" t="e">
        <f t="shared" si="25"/>
        <v>#NUM!</v>
      </c>
      <c r="D269" s="144" t="str">
        <f t="shared" si="23"/>
        <v/>
      </c>
      <c r="E269" s="78">
        <f t="shared" si="26"/>
        <v>43000</v>
      </c>
      <c r="F269" s="79" t="str">
        <f t="shared" si="24"/>
        <v>v</v>
      </c>
    </row>
    <row r="270" spans="2:6">
      <c r="B270" s="75">
        <f t="shared" si="22"/>
        <v>43001</v>
      </c>
      <c r="C270" s="77" t="e">
        <f t="shared" si="25"/>
        <v>#NUM!</v>
      </c>
      <c r="D270" s="144" t="str">
        <f t="shared" si="23"/>
        <v/>
      </c>
      <c r="E270" s="78">
        <f t="shared" si="26"/>
        <v>43001</v>
      </c>
      <c r="F270" s="79" t="str">
        <f t="shared" si="24"/>
        <v>s</v>
      </c>
    </row>
    <row r="271" spans="2:6">
      <c r="B271" s="75">
        <f t="shared" si="22"/>
        <v>43002</v>
      </c>
      <c r="C271" s="77" t="e">
        <f t="shared" si="25"/>
        <v>#NUM!</v>
      </c>
      <c r="D271" s="144" t="str">
        <f t="shared" si="23"/>
        <v/>
      </c>
      <c r="E271" s="78">
        <f t="shared" si="26"/>
        <v>43002</v>
      </c>
      <c r="F271" s="79" t="str">
        <f t="shared" si="24"/>
        <v>d</v>
      </c>
    </row>
    <row r="272" spans="2:6">
      <c r="B272" s="75">
        <f t="shared" si="22"/>
        <v>43003</v>
      </c>
      <c r="C272" s="77" t="e">
        <f t="shared" si="25"/>
        <v>#NUM!</v>
      </c>
      <c r="D272" s="144" t="str">
        <f t="shared" si="23"/>
        <v/>
      </c>
      <c r="E272" s="78">
        <f t="shared" si="26"/>
        <v>43003</v>
      </c>
      <c r="F272" s="79" t="str">
        <f t="shared" si="24"/>
        <v>l</v>
      </c>
    </row>
    <row r="273" spans="2:6">
      <c r="B273" s="75">
        <f t="shared" si="22"/>
        <v>43004</v>
      </c>
      <c r="C273" s="77" t="e">
        <f t="shared" si="25"/>
        <v>#NUM!</v>
      </c>
      <c r="D273" s="144" t="str">
        <f t="shared" si="23"/>
        <v/>
      </c>
      <c r="E273" s="78">
        <f t="shared" si="26"/>
        <v>43004</v>
      </c>
      <c r="F273" s="79" t="str">
        <f t="shared" si="24"/>
        <v>m</v>
      </c>
    </row>
    <row r="274" spans="2:6">
      <c r="B274" s="75">
        <f t="shared" si="22"/>
        <v>43005</v>
      </c>
      <c r="C274" s="77" t="e">
        <f t="shared" si="25"/>
        <v>#NUM!</v>
      </c>
      <c r="D274" s="144" t="str">
        <f t="shared" si="23"/>
        <v/>
      </c>
      <c r="E274" s="78">
        <f t="shared" si="26"/>
        <v>43005</v>
      </c>
      <c r="F274" s="79" t="str">
        <f t="shared" si="24"/>
        <v>m</v>
      </c>
    </row>
    <row r="275" spans="2:6">
      <c r="B275" s="75">
        <f t="shared" si="22"/>
        <v>43006</v>
      </c>
      <c r="C275" s="77" t="e">
        <f t="shared" si="25"/>
        <v>#NUM!</v>
      </c>
      <c r="D275" s="144" t="str">
        <f t="shared" si="23"/>
        <v/>
      </c>
      <c r="E275" s="78">
        <f t="shared" si="26"/>
        <v>43006</v>
      </c>
      <c r="F275" s="79" t="str">
        <f t="shared" si="24"/>
        <v>j</v>
      </c>
    </row>
    <row r="276" spans="2:6">
      <c r="B276" s="75">
        <f t="shared" si="22"/>
        <v>43007</v>
      </c>
      <c r="C276" s="77" t="e">
        <f t="shared" si="25"/>
        <v>#NUM!</v>
      </c>
      <c r="D276" s="144" t="str">
        <f t="shared" si="23"/>
        <v/>
      </c>
      <c r="E276" s="78">
        <f t="shared" si="26"/>
        <v>43007</v>
      </c>
      <c r="F276" s="79" t="str">
        <f t="shared" si="24"/>
        <v>v</v>
      </c>
    </row>
    <row r="277" spans="2:6">
      <c r="B277" s="75">
        <f t="shared" si="22"/>
        <v>43008</v>
      </c>
      <c r="C277" s="77" t="e">
        <f t="shared" si="25"/>
        <v>#NUM!</v>
      </c>
      <c r="D277" s="144" t="str">
        <f t="shared" si="23"/>
        <v/>
      </c>
      <c r="E277" s="78">
        <f t="shared" si="26"/>
        <v>43008</v>
      </c>
      <c r="F277" s="79" t="str">
        <f t="shared" si="24"/>
        <v>s</v>
      </c>
    </row>
    <row r="278" spans="2:6">
      <c r="B278" s="75">
        <f t="shared" si="22"/>
        <v>43009</v>
      </c>
      <c r="C278" s="77" t="e">
        <f t="shared" si="25"/>
        <v>#NUM!</v>
      </c>
      <c r="D278" s="144" t="str">
        <f t="shared" si="23"/>
        <v/>
      </c>
      <c r="E278" s="78">
        <f t="shared" si="26"/>
        <v>43009</v>
      </c>
      <c r="F278" s="79" t="str">
        <f t="shared" si="24"/>
        <v>d</v>
      </c>
    </row>
    <row r="279" spans="2:6">
      <c r="B279" s="75">
        <f t="shared" si="22"/>
        <v>43010</v>
      </c>
      <c r="C279" s="77" t="e">
        <f t="shared" si="25"/>
        <v>#NUM!</v>
      </c>
      <c r="D279" s="144" t="str">
        <f t="shared" si="23"/>
        <v/>
      </c>
      <c r="E279" s="78">
        <f t="shared" si="26"/>
        <v>43010</v>
      </c>
      <c r="F279" s="79" t="str">
        <f t="shared" si="24"/>
        <v>l</v>
      </c>
    </row>
    <row r="280" spans="2:6">
      <c r="B280" s="75">
        <f t="shared" si="22"/>
        <v>43011</v>
      </c>
      <c r="C280" s="77" t="e">
        <f t="shared" si="25"/>
        <v>#NUM!</v>
      </c>
      <c r="D280" s="144" t="str">
        <f t="shared" si="23"/>
        <v/>
      </c>
      <c r="E280" s="78">
        <f t="shared" si="26"/>
        <v>43011</v>
      </c>
      <c r="F280" s="79" t="str">
        <f t="shared" si="24"/>
        <v>m</v>
      </c>
    </row>
    <row r="281" spans="2:6">
      <c r="B281" s="75">
        <f t="shared" si="22"/>
        <v>43012</v>
      </c>
      <c r="C281" s="77" t="e">
        <f t="shared" si="25"/>
        <v>#NUM!</v>
      </c>
      <c r="D281" s="144" t="str">
        <f t="shared" si="23"/>
        <v/>
      </c>
      <c r="E281" s="78">
        <f t="shared" si="26"/>
        <v>43012</v>
      </c>
      <c r="F281" s="79" t="str">
        <f t="shared" si="24"/>
        <v>m</v>
      </c>
    </row>
    <row r="282" spans="2:6">
      <c r="B282" s="75">
        <f t="shared" si="22"/>
        <v>43013</v>
      </c>
      <c r="C282" s="77" t="e">
        <f t="shared" si="25"/>
        <v>#NUM!</v>
      </c>
      <c r="D282" s="144" t="str">
        <f t="shared" si="23"/>
        <v/>
      </c>
      <c r="E282" s="78">
        <f t="shared" si="26"/>
        <v>43013</v>
      </c>
      <c r="F282" s="79" t="str">
        <f t="shared" si="24"/>
        <v>j</v>
      </c>
    </row>
    <row r="283" spans="2:6">
      <c r="B283" s="75">
        <f t="shared" si="22"/>
        <v>43014</v>
      </c>
      <c r="C283" s="77" t="e">
        <f t="shared" si="25"/>
        <v>#NUM!</v>
      </c>
      <c r="D283" s="144" t="str">
        <f t="shared" si="23"/>
        <v/>
      </c>
      <c r="E283" s="78">
        <f t="shared" si="26"/>
        <v>43014</v>
      </c>
      <c r="F283" s="79" t="str">
        <f t="shared" si="24"/>
        <v>v</v>
      </c>
    </row>
    <row r="284" spans="2:6">
      <c r="B284" s="75">
        <f t="shared" si="22"/>
        <v>43015</v>
      </c>
      <c r="C284" s="77" t="e">
        <f t="shared" si="25"/>
        <v>#NUM!</v>
      </c>
      <c r="D284" s="144" t="str">
        <f t="shared" si="23"/>
        <v/>
      </c>
      <c r="E284" s="78">
        <f t="shared" si="26"/>
        <v>43015</v>
      </c>
      <c r="F284" s="79" t="str">
        <f t="shared" si="24"/>
        <v>s</v>
      </c>
    </row>
    <row r="285" spans="2:6">
      <c r="B285" s="75">
        <f t="shared" si="22"/>
        <v>43016</v>
      </c>
      <c r="C285" s="77" t="e">
        <f t="shared" si="25"/>
        <v>#NUM!</v>
      </c>
      <c r="D285" s="144" t="str">
        <f t="shared" si="23"/>
        <v/>
      </c>
      <c r="E285" s="78">
        <f t="shared" si="26"/>
        <v>43016</v>
      </c>
      <c r="F285" s="79" t="str">
        <f t="shared" si="24"/>
        <v>d</v>
      </c>
    </row>
    <row r="286" spans="2:6">
      <c r="B286" s="75">
        <f t="shared" si="22"/>
        <v>43017</v>
      </c>
      <c r="C286" s="77" t="e">
        <f t="shared" si="25"/>
        <v>#NUM!</v>
      </c>
      <c r="D286" s="144" t="str">
        <f t="shared" si="23"/>
        <v/>
      </c>
      <c r="E286" s="78">
        <f t="shared" si="26"/>
        <v>43017</v>
      </c>
      <c r="F286" s="79" t="str">
        <f t="shared" si="24"/>
        <v>l</v>
      </c>
    </row>
    <row r="287" spans="2:6">
      <c r="B287" s="75">
        <f t="shared" si="22"/>
        <v>43018</v>
      </c>
      <c r="C287" s="77" t="e">
        <f t="shared" si="25"/>
        <v>#NUM!</v>
      </c>
      <c r="D287" s="144" t="str">
        <f t="shared" si="23"/>
        <v/>
      </c>
      <c r="E287" s="78">
        <f t="shared" si="26"/>
        <v>43018</v>
      </c>
      <c r="F287" s="79" t="str">
        <f t="shared" si="24"/>
        <v>m</v>
      </c>
    </row>
    <row r="288" spans="2:6">
      <c r="B288" s="75">
        <f t="shared" si="22"/>
        <v>43019</v>
      </c>
      <c r="C288" s="77" t="e">
        <f t="shared" si="25"/>
        <v>#NUM!</v>
      </c>
      <c r="D288" s="144" t="str">
        <f t="shared" si="23"/>
        <v/>
      </c>
      <c r="E288" s="78">
        <f t="shared" si="26"/>
        <v>43019</v>
      </c>
      <c r="F288" s="79" t="str">
        <f t="shared" si="24"/>
        <v>m</v>
      </c>
    </row>
    <row r="289" spans="2:6">
      <c r="B289" s="75">
        <f t="shared" si="22"/>
        <v>43020</v>
      </c>
      <c r="C289" s="77" t="e">
        <f t="shared" si="25"/>
        <v>#NUM!</v>
      </c>
      <c r="D289" s="144" t="str">
        <f t="shared" si="23"/>
        <v/>
      </c>
      <c r="E289" s="78">
        <f t="shared" si="26"/>
        <v>43020</v>
      </c>
      <c r="F289" s="79" t="str">
        <f t="shared" si="24"/>
        <v>j</v>
      </c>
    </row>
    <row r="290" spans="2:6">
      <c r="B290" s="75">
        <f t="shared" si="22"/>
        <v>43021</v>
      </c>
      <c r="C290" s="77" t="e">
        <f t="shared" si="25"/>
        <v>#NUM!</v>
      </c>
      <c r="D290" s="144" t="str">
        <f t="shared" si="23"/>
        <v/>
      </c>
      <c r="E290" s="78">
        <f t="shared" si="26"/>
        <v>43021</v>
      </c>
      <c r="F290" s="79" t="str">
        <f t="shared" si="24"/>
        <v>v</v>
      </c>
    </row>
    <row r="291" spans="2:6">
      <c r="B291" s="75">
        <f t="shared" si="22"/>
        <v>43022</v>
      </c>
      <c r="C291" s="77" t="e">
        <f t="shared" si="25"/>
        <v>#NUM!</v>
      </c>
      <c r="D291" s="144" t="str">
        <f t="shared" si="23"/>
        <v/>
      </c>
      <c r="E291" s="78">
        <f t="shared" si="26"/>
        <v>43022</v>
      </c>
      <c r="F291" s="79" t="str">
        <f t="shared" si="24"/>
        <v>s</v>
      </c>
    </row>
    <row r="292" spans="2:6">
      <c r="B292" s="75">
        <f t="shared" si="22"/>
        <v>43023</v>
      </c>
      <c r="C292" s="77" t="e">
        <f t="shared" si="25"/>
        <v>#NUM!</v>
      </c>
      <c r="D292" s="144" t="str">
        <f t="shared" si="23"/>
        <v/>
      </c>
      <c r="E292" s="78">
        <f t="shared" si="26"/>
        <v>43023</v>
      </c>
      <c r="F292" s="79" t="str">
        <f t="shared" si="24"/>
        <v>d</v>
      </c>
    </row>
    <row r="293" spans="2:6">
      <c r="B293" s="75">
        <f t="shared" si="22"/>
        <v>43024</v>
      </c>
      <c r="C293" s="77" t="e">
        <f t="shared" si="25"/>
        <v>#NUM!</v>
      </c>
      <c r="D293" s="144" t="str">
        <f t="shared" si="23"/>
        <v/>
      </c>
      <c r="E293" s="78">
        <f t="shared" si="26"/>
        <v>43024</v>
      </c>
      <c r="F293" s="79" t="str">
        <f t="shared" si="24"/>
        <v>l</v>
      </c>
    </row>
    <row r="294" spans="2:6">
      <c r="B294" s="75">
        <f t="shared" si="22"/>
        <v>43025</v>
      </c>
      <c r="C294" s="77" t="e">
        <f t="shared" si="25"/>
        <v>#NUM!</v>
      </c>
      <c r="D294" s="144" t="str">
        <f t="shared" si="23"/>
        <v/>
      </c>
      <c r="E294" s="78">
        <f t="shared" si="26"/>
        <v>43025</v>
      </c>
      <c r="F294" s="79" t="str">
        <f t="shared" si="24"/>
        <v>m</v>
      </c>
    </row>
    <row r="295" spans="2:6">
      <c r="B295" s="75">
        <f t="shared" si="22"/>
        <v>43026</v>
      </c>
      <c r="C295" s="77" t="e">
        <f t="shared" si="25"/>
        <v>#NUM!</v>
      </c>
      <c r="D295" s="144" t="str">
        <f t="shared" si="23"/>
        <v/>
      </c>
      <c r="E295" s="78">
        <f t="shared" si="26"/>
        <v>43026</v>
      </c>
      <c r="F295" s="79" t="str">
        <f t="shared" si="24"/>
        <v>m</v>
      </c>
    </row>
    <row r="296" spans="2:6">
      <c r="B296" s="75">
        <f t="shared" si="22"/>
        <v>43027</v>
      </c>
      <c r="C296" s="77" t="e">
        <f t="shared" si="25"/>
        <v>#NUM!</v>
      </c>
      <c r="D296" s="144" t="str">
        <f t="shared" si="23"/>
        <v/>
      </c>
      <c r="E296" s="78">
        <f t="shared" si="26"/>
        <v>43027</v>
      </c>
      <c r="F296" s="79" t="str">
        <f t="shared" si="24"/>
        <v>j</v>
      </c>
    </row>
    <row r="297" spans="2:6">
      <c r="B297" s="75">
        <f t="shared" si="22"/>
        <v>43028</v>
      </c>
      <c r="C297" s="77" t="e">
        <f t="shared" si="25"/>
        <v>#NUM!</v>
      </c>
      <c r="D297" s="144" t="str">
        <f t="shared" si="23"/>
        <v/>
      </c>
      <c r="E297" s="78">
        <f t="shared" si="26"/>
        <v>43028</v>
      </c>
      <c r="F297" s="79" t="str">
        <f t="shared" si="24"/>
        <v>v</v>
      </c>
    </row>
    <row r="298" spans="2:6">
      <c r="B298" s="75">
        <f t="shared" si="22"/>
        <v>43029</v>
      </c>
      <c r="C298" s="77" t="e">
        <f t="shared" si="25"/>
        <v>#NUM!</v>
      </c>
      <c r="D298" s="144" t="str">
        <f t="shared" si="23"/>
        <v/>
      </c>
      <c r="E298" s="78">
        <f t="shared" si="26"/>
        <v>43029</v>
      </c>
      <c r="F298" s="79" t="str">
        <f t="shared" si="24"/>
        <v>s</v>
      </c>
    </row>
    <row r="299" spans="2:6">
      <c r="B299" s="75">
        <f t="shared" si="22"/>
        <v>43030</v>
      </c>
      <c r="C299" s="77" t="e">
        <f t="shared" si="25"/>
        <v>#NUM!</v>
      </c>
      <c r="D299" s="144" t="str">
        <f t="shared" si="23"/>
        <v/>
      </c>
      <c r="E299" s="78">
        <f t="shared" si="26"/>
        <v>43030</v>
      </c>
      <c r="F299" s="79" t="str">
        <f t="shared" si="24"/>
        <v>d</v>
      </c>
    </row>
    <row r="300" spans="2:6">
      <c r="B300" s="75">
        <f t="shared" si="22"/>
        <v>43031</v>
      </c>
      <c r="C300" s="77" t="e">
        <f t="shared" si="25"/>
        <v>#NUM!</v>
      </c>
      <c r="D300" s="144" t="str">
        <f t="shared" si="23"/>
        <v/>
      </c>
      <c r="E300" s="78">
        <f t="shared" si="26"/>
        <v>43031</v>
      </c>
      <c r="F300" s="79" t="str">
        <f t="shared" si="24"/>
        <v>l</v>
      </c>
    </row>
    <row r="301" spans="2:6">
      <c r="B301" s="75">
        <f t="shared" si="22"/>
        <v>43032</v>
      </c>
      <c r="C301" s="77" t="e">
        <f t="shared" si="25"/>
        <v>#NUM!</v>
      </c>
      <c r="D301" s="144" t="str">
        <f t="shared" si="23"/>
        <v/>
      </c>
      <c r="E301" s="78">
        <f t="shared" si="26"/>
        <v>43032</v>
      </c>
      <c r="F301" s="79" t="str">
        <f t="shared" si="24"/>
        <v>m</v>
      </c>
    </row>
    <row r="302" spans="2:6">
      <c r="B302" s="75">
        <f t="shared" si="22"/>
        <v>43033</v>
      </c>
      <c r="C302" s="77" t="e">
        <f t="shared" si="25"/>
        <v>#NUM!</v>
      </c>
      <c r="D302" s="144" t="str">
        <f t="shared" si="23"/>
        <v/>
      </c>
      <c r="E302" s="78">
        <f t="shared" si="26"/>
        <v>43033</v>
      </c>
      <c r="F302" s="79" t="str">
        <f t="shared" si="24"/>
        <v>m</v>
      </c>
    </row>
    <row r="303" spans="2:6">
      <c r="B303" s="75">
        <f t="shared" si="22"/>
        <v>43034</v>
      </c>
      <c r="C303" s="77" t="e">
        <f t="shared" si="25"/>
        <v>#NUM!</v>
      </c>
      <c r="D303" s="144" t="str">
        <f t="shared" si="23"/>
        <v/>
      </c>
      <c r="E303" s="78">
        <f t="shared" si="26"/>
        <v>43034</v>
      </c>
      <c r="F303" s="79" t="str">
        <f t="shared" si="24"/>
        <v>j</v>
      </c>
    </row>
    <row r="304" spans="2:6">
      <c r="B304" s="75">
        <f t="shared" si="22"/>
        <v>43035</v>
      </c>
      <c r="C304" s="77" t="e">
        <f t="shared" si="25"/>
        <v>#NUM!</v>
      </c>
      <c r="D304" s="144" t="str">
        <f t="shared" si="23"/>
        <v/>
      </c>
      <c r="E304" s="78">
        <f t="shared" si="26"/>
        <v>43035</v>
      </c>
      <c r="F304" s="79" t="str">
        <f t="shared" si="24"/>
        <v>v</v>
      </c>
    </row>
    <row r="305" spans="2:6">
      <c r="B305" s="75">
        <f t="shared" si="22"/>
        <v>43036</v>
      </c>
      <c r="C305" s="77" t="e">
        <f t="shared" si="25"/>
        <v>#NUM!</v>
      </c>
      <c r="D305" s="144" t="str">
        <f t="shared" si="23"/>
        <v/>
      </c>
      <c r="E305" s="78">
        <f t="shared" si="26"/>
        <v>43036</v>
      </c>
      <c r="F305" s="79" t="str">
        <f t="shared" si="24"/>
        <v>s</v>
      </c>
    </row>
    <row r="306" spans="2:6">
      <c r="B306" s="75">
        <f t="shared" si="22"/>
        <v>43037</v>
      </c>
      <c r="C306" s="77" t="e">
        <f t="shared" si="25"/>
        <v>#NUM!</v>
      </c>
      <c r="D306" s="144" t="str">
        <f t="shared" si="23"/>
        <v/>
      </c>
      <c r="E306" s="78">
        <f t="shared" si="26"/>
        <v>43037</v>
      </c>
      <c r="F306" s="79" t="str">
        <f t="shared" si="24"/>
        <v>d</v>
      </c>
    </row>
    <row r="307" spans="2:6">
      <c r="B307" s="75">
        <f t="shared" si="22"/>
        <v>43038</v>
      </c>
      <c r="C307" s="77" t="e">
        <f t="shared" si="25"/>
        <v>#NUM!</v>
      </c>
      <c r="D307" s="144" t="str">
        <f t="shared" si="23"/>
        <v/>
      </c>
      <c r="E307" s="78">
        <f t="shared" si="26"/>
        <v>43038</v>
      </c>
      <c r="F307" s="79" t="str">
        <f t="shared" si="24"/>
        <v>l</v>
      </c>
    </row>
    <row r="308" spans="2:6">
      <c r="B308" s="75">
        <f t="shared" si="22"/>
        <v>43039</v>
      </c>
      <c r="C308" s="77" t="e">
        <f t="shared" si="25"/>
        <v>#NUM!</v>
      </c>
      <c r="D308" s="144" t="str">
        <f t="shared" si="23"/>
        <v/>
      </c>
      <c r="E308" s="78">
        <f t="shared" si="26"/>
        <v>43039</v>
      </c>
      <c r="F308" s="79" t="str">
        <f t="shared" si="24"/>
        <v>m</v>
      </c>
    </row>
    <row r="309" spans="2:6">
      <c r="B309" s="75">
        <f t="shared" si="22"/>
        <v>43040</v>
      </c>
      <c r="C309" s="77" t="e">
        <f t="shared" si="25"/>
        <v>#NUM!</v>
      </c>
      <c r="D309" s="144" t="str">
        <f t="shared" si="23"/>
        <v>f</v>
      </c>
      <c r="E309" s="78">
        <f t="shared" si="26"/>
        <v>43040</v>
      </c>
      <c r="F309" s="79" t="str">
        <f t="shared" si="24"/>
        <v>f</v>
      </c>
    </row>
    <row r="310" spans="2:6">
      <c r="B310" s="75">
        <f t="shared" si="22"/>
        <v>43041</v>
      </c>
      <c r="C310" s="77" t="e">
        <f t="shared" si="25"/>
        <v>#NUM!</v>
      </c>
      <c r="D310" s="144" t="str">
        <f t="shared" si="23"/>
        <v/>
      </c>
      <c r="E310" s="78">
        <f t="shared" si="26"/>
        <v>43041</v>
      </c>
      <c r="F310" s="79" t="str">
        <f t="shared" si="24"/>
        <v>j</v>
      </c>
    </row>
    <row r="311" spans="2:6">
      <c r="B311" s="75">
        <f t="shared" si="22"/>
        <v>43042</v>
      </c>
      <c r="C311" s="77" t="e">
        <f t="shared" si="25"/>
        <v>#NUM!</v>
      </c>
      <c r="D311" s="144" t="str">
        <f t="shared" si="23"/>
        <v/>
      </c>
      <c r="E311" s="78">
        <f t="shared" si="26"/>
        <v>43042</v>
      </c>
      <c r="F311" s="79" t="str">
        <f t="shared" si="24"/>
        <v>v</v>
      </c>
    </row>
    <row r="312" spans="2:6">
      <c r="B312" s="75">
        <f t="shared" si="22"/>
        <v>43043</v>
      </c>
      <c r="C312" s="77" t="e">
        <f t="shared" si="25"/>
        <v>#NUM!</v>
      </c>
      <c r="D312" s="144" t="str">
        <f t="shared" si="23"/>
        <v/>
      </c>
      <c r="E312" s="78">
        <f t="shared" si="26"/>
        <v>43043</v>
      </c>
      <c r="F312" s="79" t="str">
        <f t="shared" si="24"/>
        <v>s</v>
      </c>
    </row>
    <row r="313" spans="2:6">
      <c r="B313" s="75">
        <f t="shared" si="22"/>
        <v>43044</v>
      </c>
      <c r="C313" s="77" t="e">
        <f t="shared" si="25"/>
        <v>#NUM!</v>
      </c>
      <c r="D313" s="144" t="str">
        <f t="shared" si="23"/>
        <v/>
      </c>
      <c r="E313" s="78">
        <f t="shared" si="26"/>
        <v>43044</v>
      </c>
      <c r="F313" s="79" t="str">
        <f t="shared" si="24"/>
        <v>d</v>
      </c>
    </row>
    <row r="314" spans="2:6">
      <c r="B314" s="75">
        <f t="shared" si="22"/>
        <v>43045</v>
      </c>
      <c r="C314" s="77" t="e">
        <f t="shared" si="25"/>
        <v>#NUM!</v>
      </c>
      <c r="D314" s="144" t="str">
        <f t="shared" si="23"/>
        <v/>
      </c>
      <c r="E314" s="78">
        <f t="shared" si="26"/>
        <v>43045</v>
      </c>
      <c r="F314" s="79" t="str">
        <f t="shared" si="24"/>
        <v>l</v>
      </c>
    </row>
    <row r="315" spans="2:6">
      <c r="B315" s="75">
        <f t="shared" si="22"/>
        <v>43046</v>
      </c>
      <c r="C315" s="77" t="e">
        <f t="shared" si="25"/>
        <v>#NUM!</v>
      </c>
      <c r="D315" s="144" t="str">
        <f t="shared" si="23"/>
        <v/>
      </c>
      <c r="E315" s="78">
        <f t="shared" si="26"/>
        <v>43046</v>
      </c>
      <c r="F315" s="79" t="str">
        <f t="shared" si="24"/>
        <v>m</v>
      </c>
    </row>
    <row r="316" spans="2:6">
      <c r="B316" s="75">
        <f t="shared" si="22"/>
        <v>43047</v>
      </c>
      <c r="C316" s="77" t="e">
        <f t="shared" si="25"/>
        <v>#NUM!</v>
      </c>
      <c r="D316" s="144" t="str">
        <f t="shared" si="23"/>
        <v/>
      </c>
      <c r="E316" s="78">
        <f t="shared" si="26"/>
        <v>43047</v>
      </c>
      <c r="F316" s="79" t="str">
        <f t="shared" si="24"/>
        <v>m</v>
      </c>
    </row>
    <row r="317" spans="2:6">
      <c r="B317" s="75">
        <f t="shared" si="22"/>
        <v>43048</v>
      </c>
      <c r="C317" s="77" t="e">
        <f t="shared" si="25"/>
        <v>#NUM!</v>
      </c>
      <c r="D317" s="144" t="str">
        <f t="shared" si="23"/>
        <v/>
      </c>
      <c r="E317" s="78">
        <f t="shared" si="26"/>
        <v>43048</v>
      </c>
      <c r="F317" s="79" t="str">
        <f t="shared" si="24"/>
        <v>j</v>
      </c>
    </row>
    <row r="318" spans="2:6">
      <c r="B318" s="75">
        <f t="shared" si="22"/>
        <v>43049</v>
      </c>
      <c r="C318" s="77" t="e">
        <f t="shared" si="25"/>
        <v>#NUM!</v>
      </c>
      <c r="D318" s="144" t="str">
        <f t="shared" si="23"/>
        <v/>
      </c>
      <c r="E318" s="78">
        <f t="shared" si="26"/>
        <v>43049</v>
      </c>
      <c r="F318" s="79" t="str">
        <f t="shared" si="24"/>
        <v>v</v>
      </c>
    </row>
    <row r="319" spans="2:6">
      <c r="B319" s="75">
        <f t="shared" si="22"/>
        <v>43050</v>
      </c>
      <c r="C319" s="77" t="e">
        <f t="shared" si="25"/>
        <v>#NUM!</v>
      </c>
      <c r="D319" s="144" t="str">
        <f t="shared" si="23"/>
        <v>f</v>
      </c>
      <c r="E319" s="78">
        <f t="shared" si="26"/>
        <v>43050</v>
      </c>
      <c r="F319" s="79" t="str">
        <f t="shared" si="24"/>
        <v>f</v>
      </c>
    </row>
    <row r="320" spans="2:6">
      <c r="B320" s="75">
        <f t="shared" si="22"/>
        <v>43051</v>
      </c>
      <c r="C320" s="77" t="e">
        <f t="shared" si="25"/>
        <v>#NUM!</v>
      </c>
      <c r="D320" s="144" t="str">
        <f t="shared" si="23"/>
        <v/>
      </c>
      <c r="E320" s="78">
        <f t="shared" si="26"/>
        <v>43051</v>
      </c>
      <c r="F320" s="79" t="str">
        <f t="shared" si="24"/>
        <v>d</v>
      </c>
    </row>
    <row r="321" spans="2:6">
      <c r="B321" s="75">
        <f t="shared" si="22"/>
        <v>43052</v>
      </c>
      <c r="C321" s="77" t="e">
        <f t="shared" si="25"/>
        <v>#NUM!</v>
      </c>
      <c r="D321" s="144" t="str">
        <f t="shared" si="23"/>
        <v/>
      </c>
      <c r="E321" s="78">
        <f t="shared" si="26"/>
        <v>43052</v>
      </c>
      <c r="F321" s="79" t="str">
        <f t="shared" si="24"/>
        <v>l</v>
      </c>
    </row>
    <row r="322" spans="2:6">
      <c r="B322" s="75">
        <f t="shared" si="22"/>
        <v>43053</v>
      </c>
      <c r="C322" s="77" t="e">
        <f t="shared" si="25"/>
        <v>#NUM!</v>
      </c>
      <c r="D322" s="144" t="str">
        <f t="shared" si="23"/>
        <v/>
      </c>
      <c r="E322" s="78">
        <f t="shared" si="26"/>
        <v>43053</v>
      </c>
      <c r="F322" s="79" t="str">
        <f t="shared" si="24"/>
        <v>m</v>
      </c>
    </row>
    <row r="323" spans="2:6">
      <c r="B323" s="75">
        <f t="shared" si="22"/>
        <v>43054</v>
      </c>
      <c r="C323" s="77" t="e">
        <f t="shared" si="25"/>
        <v>#NUM!</v>
      </c>
      <c r="D323" s="144" t="str">
        <f t="shared" si="23"/>
        <v/>
      </c>
      <c r="E323" s="78">
        <f t="shared" si="26"/>
        <v>43054</v>
      </c>
      <c r="F323" s="79" t="str">
        <f t="shared" si="24"/>
        <v>m</v>
      </c>
    </row>
    <row r="324" spans="2:6">
      <c r="B324" s="75">
        <f t="shared" si="22"/>
        <v>43055</v>
      </c>
      <c r="C324" s="77" t="e">
        <f t="shared" si="25"/>
        <v>#NUM!</v>
      </c>
      <c r="D324" s="144" t="str">
        <f t="shared" si="23"/>
        <v/>
      </c>
      <c r="E324" s="78">
        <f t="shared" si="26"/>
        <v>43055</v>
      </c>
      <c r="F324" s="79" t="str">
        <f t="shared" si="24"/>
        <v>j</v>
      </c>
    </row>
    <row r="325" spans="2:6">
      <c r="B325" s="75">
        <f t="shared" ref="B325:B367" si="27">+B326-1</f>
        <v>43056</v>
      </c>
      <c r="C325" s="77" t="e">
        <f t="shared" si="25"/>
        <v>#NUM!</v>
      </c>
      <c r="D325" s="144" t="str">
        <f t="shared" ref="D325:D388" si="28">IF(ISERROR(VLOOKUP(E325,jfdate,1,TRUE)),"",IF(VLOOKUP(E325,jfdate,1,TRUE)=B325,"f",""))</f>
        <v/>
      </c>
      <c r="E325" s="78">
        <f t="shared" si="26"/>
        <v>43056</v>
      </c>
      <c r="F325" s="79" t="str">
        <f t="shared" ref="F325:F388" si="29">IF(D325="f","f",VLOOKUP(WEEKDAY(E325),jourabbrege,2,FALSE))</f>
        <v>v</v>
      </c>
    </row>
    <row r="326" spans="2:6">
      <c r="B326" s="75">
        <f t="shared" si="27"/>
        <v>43057</v>
      </c>
      <c r="C326" s="77" t="e">
        <f t="shared" ref="C326:C389" si="30">WEEKNUM(B326,21)</f>
        <v>#NUM!</v>
      </c>
      <c r="D326" s="144" t="str">
        <f t="shared" si="28"/>
        <v/>
      </c>
      <c r="E326" s="78">
        <f t="shared" ref="E326:E389" si="31">B326</f>
        <v>43057</v>
      </c>
      <c r="F326" s="79" t="str">
        <f t="shared" si="29"/>
        <v>s</v>
      </c>
    </row>
    <row r="327" spans="2:6">
      <c r="B327" s="75">
        <f t="shared" si="27"/>
        <v>43058</v>
      </c>
      <c r="C327" s="77" t="e">
        <f t="shared" si="30"/>
        <v>#NUM!</v>
      </c>
      <c r="D327" s="144" t="str">
        <f t="shared" si="28"/>
        <v/>
      </c>
      <c r="E327" s="78">
        <f t="shared" si="31"/>
        <v>43058</v>
      </c>
      <c r="F327" s="79" t="str">
        <f t="shared" si="29"/>
        <v>d</v>
      </c>
    </row>
    <row r="328" spans="2:6">
      <c r="B328" s="75">
        <f t="shared" si="27"/>
        <v>43059</v>
      </c>
      <c r="C328" s="77" t="e">
        <f t="shared" si="30"/>
        <v>#NUM!</v>
      </c>
      <c r="D328" s="144" t="str">
        <f t="shared" si="28"/>
        <v/>
      </c>
      <c r="E328" s="78">
        <f t="shared" si="31"/>
        <v>43059</v>
      </c>
      <c r="F328" s="79" t="str">
        <f t="shared" si="29"/>
        <v>l</v>
      </c>
    </row>
    <row r="329" spans="2:6">
      <c r="B329" s="75">
        <f t="shared" si="27"/>
        <v>43060</v>
      </c>
      <c r="C329" s="77" t="e">
        <f t="shared" si="30"/>
        <v>#NUM!</v>
      </c>
      <c r="D329" s="144" t="str">
        <f t="shared" si="28"/>
        <v/>
      </c>
      <c r="E329" s="78">
        <f t="shared" si="31"/>
        <v>43060</v>
      </c>
      <c r="F329" s="79" t="str">
        <f t="shared" si="29"/>
        <v>m</v>
      </c>
    </row>
    <row r="330" spans="2:6">
      <c r="B330" s="75">
        <f t="shared" si="27"/>
        <v>43061</v>
      </c>
      <c r="C330" s="77" t="e">
        <f t="shared" si="30"/>
        <v>#NUM!</v>
      </c>
      <c r="D330" s="144" t="str">
        <f t="shared" si="28"/>
        <v/>
      </c>
      <c r="E330" s="78">
        <f t="shared" si="31"/>
        <v>43061</v>
      </c>
      <c r="F330" s="79" t="str">
        <f t="shared" si="29"/>
        <v>m</v>
      </c>
    </row>
    <row r="331" spans="2:6">
      <c r="B331" s="75">
        <f t="shared" si="27"/>
        <v>43062</v>
      </c>
      <c r="C331" s="77" t="e">
        <f t="shared" si="30"/>
        <v>#NUM!</v>
      </c>
      <c r="D331" s="144" t="str">
        <f t="shared" si="28"/>
        <v/>
      </c>
      <c r="E331" s="78">
        <f t="shared" si="31"/>
        <v>43062</v>
      </c>
      <c r="F331" s="79" t="str">
        <f t="shared" si="29"/>
        <v>j</v>
      </c>
    </row>
    <row r="332" spans="2:6">
      <c r="B332" s="75">
        <f t="shared" si="27"/>
        <v>43063</v>
      </c>
      <c r="C332" s="77" t="e">
        <f t="shared" si="30"/>
        <v>#NUM!</v>
      </c>
      <c r="D332" s="144" t="str">
        <f t="shared" si="28"/>
        <v/>
      </c>
      <c r="E332" s="78">
        <f t="shared" si="31"/>
        <v>43063</v>
      </c>
      <c r="F332" s="79" t="str">
        <f t="shared" si="29"/>
        <v>v</v>
      </c>
    </row>
    <row r="333" spans="2:6">
      <c r="B333" s="75">
        <f t="shared" si="27"/>
        <v>43064</v>
      </c>
      <c r="C333" s="77" t="e">
        <f t="shared" si="30"/>
        <v>#NUM!</v>
      </c>
      <c r="D333" s="144" t="str">
        <f t="shared" si="28"/>
        <v/>
      </c>
      <c r="E333" s="78">
        <f t="shared" si="31"/>
        <v>43064</v>
      </c>
      <c r="F333" s="79" t="str">
        <f t="shared" si="29"/>
        <v>s</v>
      </c>
    </row>
    <row r="334" spans="2:6">
      <c r="B334" s="75">
        <f t="shared" si="27"/>
        <v>43065</v>
      </c>
      <c r="C334" s="77" t="e">
        <f t="shared" si="30"/>
        <v>#NUM!</v>
      </c>
      <c r="D334" s="144" t="str">
        <f t="shared" si="28"/>
        <v/>
      </c>
      <c r="E334" s="78">
        <f t="shared" si="31"/>
        <v>43065</v>
      </c>
      <c r="F334" s="79" t="str">
        <f t="shared" si="29"/>
        <v>d</v>
      </c>
    </row>
    <row r="335" spans="2:6">
      <c r="B335" s="75">
        <f t="shared" si="27"/>
        <v>43066</v>
      </c>
      <c r="C335" s="77" t="e">
        <f t="shared" si="30"/>
        <v>#NUM!</v>
      </c>
      <c r="D335" s="144" t="str">
        <f t="shared" si="28"/>
        <v/>
      </c>
      <c r="E335" s="78">
        <f t="shared" si="31"/>
        <v>43066</v>
      </c>
      <c r="F335" s="79" t="str">
        <f t="shared" si="29"/>
        <v>l</v>
      </c>
    </row>
    <row r="336" spans="2:6">
      <c r="B336" s="75">
        <f t="shared" si="27"/>
        <v>43067</v>
      </c>
      <c r="C336" s="77" t="e">
        <f t="shared" si="30"/>
        <v>#NUM!</v>
      </c>
      <c r="D336" s="144" t="str">
        <f t="shared" si="28"/>
        <v/>
      </c>
      <c r="E336" s="78">
        <f t="shared" si="31"/>
        <v>43067</v>
      </c>
      <c r="F336" s="79" t="str">
        <f t="shared" si="29"/>
        <v>m</v>
      </c>
    </row>
    <row r="337" spans="2:6">
      <c r="B337" s="75">
        <f t="shared" si="27"/>
        <v>43068</v>
      </c>
      <c r="C337" s="77" t="e">
        <f t="shared" si="30"/>
        <v>#NUM!</v>
      </c>
      <c r="D337" s="144" t="str">
        <f t="shared" si="28"/>
        <v/>
      </c>
      <c r="E337" s="78">
        <f t="shared" si="31"/>
        <v>43068</v>
      </c>
      <c r="F337" s="79" t="str">
        <f t="shared" si="29"/>
        <v>m</v>
      </c>
    </row>
    <row r="338" spans="2:6">
      <c r="B338" s="75">
        <f t="shared" si="27"/>
        <v>43069</v>
      </c>
      <c r="C338" s="77" t="e">
        <f t="shared" si="30"/>
        <v>#NUM!</v>
      </c>
      <c r="D338" s="144" t="str">
        <f t="shared" si="28"/>
        <v/>
      </c>
      <c r="E338" s="78">
        <f t="shared" si="31"/>
        <v>43069</v>
      </c>
      <c r="F338" s="79" t="str">
        <f t="shared" si="29"/>
        <v>j</v>
      </c>
    </row>
    <row r="339" spans="2:6">
      <c r="B339" s="75">
        <f t="shared" si="27"/>
        <v>43070</v>
      </c>
      <c r="C339" s="77" t="e">
        <f t="shared" si="30"/>
        <v>#NUM!</v>
      </c>
      <c r="D339" s="144" t="str">
        <f t="shared" si="28"/>
        <v/>
      </c>
      <c r="E339" s="78">
        <f t="shared" si="31"/>
        <v>43070</v>
      </c>
      <c r="F339" s="79" t="str">
        <f t="shared" si="29"/>
        <v>v</v>
      </c>
    </row>
    <row r="340" spans="2:6">
      <c r="B340" s="75">
        <f t="shared" si="27"/>
        <v>43071</v>
      </c>
      <c r="C340" s="77" t="e">
        <f t="shared" si="30"/>
        <v>#NUM!</v>
      </c>
      <c r="D340" s="144" t="str">
        <f t="shared" si="28"/>
        <v/>
      </c>
      <c r="E340" s="78">
        <f t="shared" si="31"/>
        <v>43071</v>
      </c>
      <c r="F340" s="79" t="str">
        <f t="shared" si="29"/>
        <v>s</v>
      </c>
    </row>
    <row r="341" spans="2:6">
      <c r="B341" s="75">
        <f t="shared" si="27"/>
        <v>43072</v>
      </c>
      <c r="C341" s="77" t="e">
        <f t="shared" si="30"/>
        <v>#NUM!</v>
      </c>
      <c r="D341" s="144" t="str">
        <f t="shared" si="28"/>
        <v/>
      </c>
      <c r="E341" s="78">
        <f t="shared" si="31"/>
        <v>43072</v>
      </c>
      <c r="F341" s="79" t="str">
        <f t="shared" si="29"/>
        <v>d</v>
      </c>
    </row>
    <row r="342" spans="2:6">
      <c r="B342" s="75">
        <f t="shared" si="27"/>
        <v>43073</v>
      </c>
      <c r="C342" s="77" t="e">
        <f t="shared" si="30"/>
        <v>#NUM!</v>
      </c>
      <c r="D342" s="144" t="str">
        <f t="shared" si="28"/>
        <v/>
      </c>
      <c r="E342" s="78">
        <f t="shared" si="31"/>
        <v>43073</v>
      </c>
      <c r="F342" s="79" t="str">
        <f t="shared" si="29"/>
        <v>l</v>
      </c>
    </row>
    <row r="343" spans="2:6">
      <c r="B343" s="75">
        <f t="shared" si="27"/>
        <v>43074</v>
      </c>
      <c r="C343" s="77" t="e">
        <f t="shared" si="30"/>
        <v>#NUM!</v>
      </c>
      <c r="D343" s="144" t="str">
        <f t="shared" si="28"/>
        <v/>
      </c>
      <c r="E343" s="78">
        <f t="shared" si="31"/>
        <v>43074</v>
      </c>
      <c r="F343" s="79" t="str">
        <f t="shared" si="29"/>
        <v>m</v>
      </c>
    </row>
    <row r="344" spans="2:6">
      <c r="B344" s="75">
        <f t="shared" si="27"/>
        <v>43075</v>
      </c>
      <c r="C344" s="77" t="e">
        <f t="shared" si="30"/>
        <v>#NUM!</v>
      </c>
      <c r="D344" s="144" t="str">
        <f t="shared" si="28"/>
        <v/>
      </c>
      <c r="E344" s="78">
        <f t="shared" si="31"/>
        <v>43075</v>
      </c>
      <c r="F344" s="79" t="str">
        <f t="shared" si="29"/>
        <v>m</v>
      </c>
    </row>
    <row r="345" spans="2:6">
      <c r="B345" s="75">
        <f t="shared" si="27"/>
        <v>43076</v>
      </c>
      <c r="C345" s="77" t="e">
        <f t="shared" si="30"/>
        <v>#NUM!</v>
      </c>
      <c r="D345" s="144" t="str">
        <f t="shared" si="28"/>
        <v/>
      </c>
      <c r="E345" s="78">
        <f t="shared" si="31"/>
        <v>43076</v>
      </c>
      <c r="F345" s="79" t="str">
        <f t="shared" si="29"/>
        <v>j</v>
      </c>
    </row>
    <row r="346" spans="2:6">
      <c r="B346" s="75">
        <f t="shared" si="27"/>
        <v>43077</v>
      </c>
      <c r="C346" s="77" t="e">
        <f t="shared" si="30"/>
        <v>#NUM!</v>
      </c>
      <c r="D346" s="144" t="str">
        <f t="shared" si="28"/>
        <v/>
      </c>
      <c r="E346" s="78">
        <f t="shared" si="31"/>
        <v>43077</v>
      </c>
      <c r="F346" s="79" t="str">
        <f t="shared" si="29"/>
        <v>v</v>
      </c>
    </row>
    <row r="347" spans="2:6">
      <c r="B347" s="75">
        <f t="shared" si="27"/>
        <v>43078</v>
      </c>
      <c r="C347" s="77" t="e">
        <f t="shared" si="30"/>
        <v>#NUM!</v>
      </c>
      <c r="D347" s="144" t="str">
        <f t="shared" si="28"/>
        <v/>
      </c>
      <c r="E347" s="78">
        <f t="shared" si="31"/>
        <v>43078</v>
      </c>
      <c r="F347" s="79" t="str">
        <f t="shared" si="29"/>
        <v>s</v>
      </c>
    </row>
    <row r="348" spans="2:6">
      <c r="B348" s="75">
        <f t="shared" si="27"/>
        <v>43079</v>
      </c>
      <c r="C348" s="77" t="e">
        <f t="shared" si="30"/>
        <v>#NUM!</v>
      </c>
      <c r="D348" s="144" t="str">
        <f t="shared" si="28"/>
        <v/>
      </c>
      <c r="E348" s="78">
        <f t="shared" si="31"/>
        <v>43079</v>
      </c>
      <c r="F348" s="79" t="str">
        <f t="shared" si="29"/>
        <v>d</v>
      </c>
    </row>
    <row r="349" spans="2:6">
      <c r="B349" s="75">
        <f t="shared" si="27"/>
        <v>43080</v>
      </c>
      <c r="C349" s="77" t="e">
        <f t="shared" si="30"/>
        <v>#NUM!</v>
      </c>
      <c r="D349" s="144" t="str">
        <f t="shared" si="28"/>
        <v/>
      </c>
      <c r="E349" s="78">
        <f t="shared" si="31"/>
        <v>43080</v>
      </c>
      <c r="F349" s="79" t="str">
        <f t="shared" si="29"/>
        <v>l</v>
      </c>
    </row>
    <row r="350" spans="2:6">
      <c r="B350" s="75">
        <f t="shared" si="27"/>
        <v>43081</v>
      </c>
      <c r="C350" s="77" t="e">
        <f t="shared" si="30"/>
        <v>#NUM!</v>
      </c>
      <c r="D350" s="144" t="str">
        <f t="shared" si="28"/>
        <v/>
      </c>
      <c r="E350" s="78">
        <f t="shared" si="31"/>
        <v>43081</v>
      </c>
      <c r="F350" s="79" t="str">
        <f t="shared" si="29"/>
        <v>m</v>
      </c>
    </row>
    <row r="351" spans="2:6">
      <c r="B351" s="75">
        <f t="shared" si="27"/>
        <v>43082</v>
      </c>
      <c r="C351" s="77" t="e">
        <f t="shared" si="30"/>
        <v>#NUM!</v>
      </c>
      <c r="D351" s="144" t="str">
        <f t="shared" si="28"/>
        <v/>
      </c>
      <c r="E351" s="78">
        <f t="shared" si="31"/>
        <v>43082</v>
      </c>
      <c r="F351" s="79" t="str">
        <f t="shared" si="29"/>
        <v>m</v>
      </c>
    </row>
    <row r="352" spans="2:6">
      <c r="B352" s="75">
        <f t="shared" si="27"/>
        <v>43083</v>
      </c>
      <c r="C352" s="77" t="e">
        <f t="shared" si="30"/>
        <v>#NUM!</v>
      </c>
      <c r="D352" s="144" t="str">
        <f t="shared" si="28"/>
        <v/>
      </c>
      <c r="E352" s="78">
        <f t="shared" si="31"/>
        <v>43083</v>
      </c>
      <c r="F352" s="79" t="str">
        <f t="shared" si="29"/>
        <v>j</v>
      </c>
    </row>
    <row r="353" spans="2:6">
      <c r="B353" s="75">
        <f t="shared" si="27"/>
        <v>43084</v>
      </c>
      <c r="C353" s="77" t="e">
        <f t="shared" si="30"/>
        <v>#NUM!</v>
      </c>
      <c r="D353" s="144" t="str">
        <f t="shared" si="28"/>
        <v/>
      </c>
      <c r="E353" s="78">
        <f t="shared" si="31"/>
        <v>43084</v>
      </c>
      <c r="F353" s="79" t="str">
        <f t="shared" si="29"/>
        <v>v</v>
      </c>
    </row>
    <row r="354" spans="2:6">
      <c r="B354" s="75">
        <f t="shared" si="27"/>
        <v>43085</v>
      </c>
      <c r="C354" s="77" t="e">
        <f t="shared" si="30"/>
        <v>#NUM!</v>
      </c>
      <c r="D354" s="144" t="str">
        <f t="shared" si="28"/>
        <v/>
      </c>
      <c r="E354" s="78">
        <f t="shared" si="31"/>
        <v>43085</v>
      </c>
      <c r="F354" s="79" t="str">
        <f t="shared" si="29"/>
        <v>s</v>
      </c>
    </row>
    <row r="355" spans="2:6">
      <c r="B355" s="75">
        <f t="shared" si="27"/>
        <v>43086</v>
      </c>
      <c r="C355" s="77" t="e">
        <f t="shared" si="30"/>
        <v>#NUM!</v>
      </c>
      <c r="D355" s="144" t="str">
        <f t="shared" si="28"/>
        <v/>
      </c>
      <c r="E355" s="78">
        <f t="shared" si="31"/>
        <v>43086</v>
      </c>
      <c r="F355" s="79" t="str">
        <f t="shared" si="29"/>
        <v>d</v>
      </c>
    </row>
    <row r="356" spans="2:6">
      <c r="B356" s="75">
        <f t="shared" si="27"/>
        <v>43087</v>
      </c>
      <c r="C356" s="77" t="e">
        <f t="shared" si="30"/>
        <v>#NUM!</v>
      </c>
      <c r="D356" s="144" t="str">
        <f t="shared" si="28"/>
        <v/>
      </c>
      <c r="E356" s="78">
        <f t="shared" si="31"/>
        <v>43087</v>
      </c>
      <c r="F356" s="79" t="str">
        <f t="shared" si="29"/>
        <v>l</v>
      </c>
    </row>
    <row r="357" spans="2:6">
      <c r="B357" s="75">
        <f t="shared" si="27"/>
        <v>43088</v>
      </c>
      <c r="C357" s="77" t="e">
        <f t="shared" si="30"/>
        <v>#NUM!</v>
      </c>
      <c r="D357" s="144" t="str">
        <f t="shared" si="28"/>
        <v/>
      </c>
      <c r="E357" s="78">
        <f t="shared" si="31"/>
        <v>43088</v>
      </c>
      <c r="F357" s="79" t="str">
        <f t="shared" si="29"/>
        <v>m</v>
      </c>
    </row>
    <row r="358" spans="2:6">
      <c r="B358" s="75">
        <f t="shared" si="27"/>
        <v>43089</v>
      </c>
      <c r="C358" s="77" t="e">
        <f t="shared" si="30"/>
        <v>#NUM!</v>
      </c>
      <c r="D358" s="144" t="str">
        <f t="shared" si="28"/>
        <v/>
      </c>
      <c r="E358" s="78">
        <f t="shared" si="31"/>
        <v>43089</v>
      </c>
      <c r="F358" s="79" t="str">
        <f t="shared" si="29"/>
        <v>m</v>
      </c>
    </row>
    <row r="359" spans="2:6">
      <c r="B359" s="75">
        <f t="shared" si="27"/>
        <v>43090</v>
      </c>
      <c r="C359" s="77" t="e">
        <f t="shared" si="30"/>
        <v>#NUM!</v>
      </c>
      <c r="D359" s="144" t="str">
        <f t="shared" si="28"/>
        <v/>
      </c>
      <c r="E359" s="78">
        <f t="shared" si="31"/>
        <v>43090</v>
      </c>
      <c r="F359" s="79" t="str">
        <f t="shared" si="29"/>
        <v>j</v>
      </c>
    </row>
    <row r="360" spans="2:6">
      <c r="B360" s="75">
        <f t="shared" si="27"/>
        <v>43091</v>
      </c>
      <c r="C360" s="77" t="e">
        <f t="shared" si="30"/>
        <v>#NUM!</v>
      </c>
      <c r="D360" s="144" t="str">
        <f t="shared" si="28"/>
        <v/>
      </c>
      <c r="E360" s="78">
        <f t="shared" si="31"/>
        <v>43091</v>
      </c>
      <c r="F360" s="79" t="str">
        <f t="shared" si="29"/>
        <v>v</v>
      </c>
    </row>
    <row r="361" spans="2:6">
      <c r="B361" s="75">
        <f t="shared" si="27"/>
        <v>43092</v>
      </c>
      <c r="C361" s="77" t="e">
        <f t="shared" si="30"/>
        <v>#NUM!</v>
      </c>
      <c r="D361" s="144" t="str">
        <f t="shared" si="28"/>
        <v/>
      </c>
      <c r="E361" s="78">
        <f t="shared" si="31"/>
        <v>43092</v>
      </c>
      <c r="F361" s="79" t="str">
        <f t="shared" si="29"/>
        <v>s</v>
      </c>
    </row>
    <row r="362" spans="2:6">
      <c r="B362" s="75">
        <f t="shared" si="27"/>
        <v>43093</v>
      </c>
      <c r="C362" s="77" t="e">
        <f t="shared" si="30"/>
        <v>#NUM!</v>
      </c>
      <c r="D362" s="144" t="str">
        <f t="shared" si="28"/>
        <v/>
      </c>
      <c r="E362" s="78">
        <f t="shared" si="31"/>
        <v>43093</v>
      </c>
      <c r="F362" s="79" t="str">
        <f t="shared" si="29"/>
        <v>d</v>
      </c>
    </row>
    <row r="363" spans="2:6">
      <c r="B363" s="75">
        <f t="shared" si="27"/>
        <v>43094</v>
      </c>
      <c r="C363" s="77" t="e">
        <f t="shared" si="30"/>
        <v>#NUM!</v>
      </c>
      <c r="D363" s="144" t="str">
        <f t="shared" si="28"/>
        <v/>
      </c>
      <c r="E363" s="78">
        <f t="shared" si="31"/>
        <v>43094</v>
      </c>
      <c r="F363" s="79" t="str">
        <f t="shared" si="29"/>
        <v>l</v>
      </c>
    </row>
    <row r="364" spans="2:6">
      <c r="B364" s="75">
        <f t="shared" si="27"/>
        <v>43095</v>
      </c>
      <c r="C364" s="77" t="e">
        <f t="shared" si="30"/>
        <v>#NUM!</v>
      </c>
      <c r="D364" s="144" t="str">
        <f t="shared" si="28"/>
        <v/>
      </c>
      <c r="E364" s="78">
        <f t="shared" si="31"/>
        <v>43095</v>
      </c>
      <c r="F364" s="79" t="str">
        <f t="shared" si="29"/>
        <v>m</v>
      </c>
    </row>
    <row r="365" spans="2:6">
      <c r="B365" s="75">
        <f t="shared" si="27"/>
        <v>43096</v>
      </c>
      <c r="C365" s="77" t="e">
        <f t="shared" si="30"/>
        <v>#NUM!</v>
      </c>
      <c r="D365" s="144" t="str">
        <f t="shared" si="28"/>
        <v/>
      </c>
      <c r="E365" s="78">
        <f t="shared" si="31"/>
        <v>43096</v>
      </c>
      <c r="F365" s="79" t="str">
        <f t="shared" si="29"/>
        <v>m</v>
      </c>
    </row>
    <row r="366" spans="2:6">
      <c r="B366" s="75">
        <f t="shared" si="27"/>
        <v>43097</v>
      </c>
      <c r="C366" s="77" t="e">
        <f t="shared" si="30"/>
        <v>#NUM!</v>
      </c>
      <c r="D366" s="144" t="str">
        <f t="shared" si="28"/>
        <v/>
      </c>
      <c r="E366" s="78">
        <f t="shared" si="31"/>
        <v>43097</v>
      </c>
      <c r="F366" s="79" t="str">
        <f t="shared" si="29"/>
        <v>j</v>
      </c>
    </row>
    <row r="367" spans="2:6">
      <c r="B367" s="75">
        <f t="shared" si="27"/>
        <v>43098</v>
      </c>
      <c r="C367" s="77" t="e">
        <f t="shared" si="30"/>
        <v>#NUM!</v>
      </c>
      <c r="D367" s="144" t="str">
        <f t="shared" si="28"/>
        <v/>
      </c>
      <c r="E367" s="78">
        <f t="shared" si="31"/>
        <v>43098</v>
      </c>
      <c r="F367" s="79" t="str">
        <f t="shared" si="29"/>
        <v>v</v>
      </c>
    </row>
    <row r="368" spans="2:6">
      <c r="B368" s="75">
        <f>+B369-1</f>
        <v>43099</v>
      </c>
      <c r="C368" s="77" t="e">
        <f t="shared" si="30"/>
        <v>#NUM!</v>
      </c>
      <c r="D368" s="144" t="str">
        <f t="shared" si="28"/>
        <v/>
      </c>
      <c r="E368" s="78">
        <f t="shared" si="31"/>
        <v>43099</v>
      </c>
      <c r="F368" s="79" t="str">
        <f t="shared" si="29"/>
        <v>s</v>
      </c>
    </row>
    <row r="369" spans="2:6">
      <c r="B369" s="75">
        <f>+B370-1</f>
        <v>43100</v>
      </c>
      <c r="C369" s="77" t="e">
        <f t="shared" si="30"/>
        <v>#NUM!</v>
      </c>
      <c r="D369" s="144" t="str">
        <f t="shared" si="28"/>
        <v/>
      </c>
      <c r="E369" s="78">
        <f t="shared" si="31"/>
        <v>43100</v>
      </c>
      <c r="F369" s="79" t="str">
        <f t="shared" si="29"/>
        <v>d</v>
      </c>
    </row>
    <row r="370" spans="2:6">
      <c r="B370" s="75">
        <f>B3</f>
        <v>43101</v>
      </c>
      <c r="C370" s="77" t="e">
        <f t="shared" si="30"/>
        <v>#NUM!</v>
      </c>
      <c r="D370" s="144" t="str">
        <f t="shared" si="28"/>
        <v>f</v>
      </c>
      <c r="E370" s="78">
        <f t="shared" si="31"/>
        <v>43101</v>
      </c>
      <c r="F370" s="79" t="str">
        <f t="shared" si="29"/>
        <v>f</v>
      </c>
    </row>
    <row r="371" spans="2:6">
      <c r="B371" s="75">
        <f t="shared" ref="B371:B389" si="32">+B370+1</f>
        <v>43102</v>
      </c>
      <c r="C371" s="77" t="e">
        <f t="shared" si="30"/>
        <v>#NUM!</v>
      </c>
      <c r="D371" s="144" t="str">
        <f t="shared" si="28"/>
        <v/>
      </c>
      <c r="E371" s="78">
        <f t="shared" si="31"/>
        <v>43102</v>
      </c>
      <c r="F371" s="79" t="str">
        <f t="shared" si="29"/>
        <v>m</v>
      </c>
    </row>
    <row r="372" spans="2:6">
      <c r="B372" s="75">
        <f t="shared" si="32"/>
        <v>43103</v>
      </c>
      <c r="C372" s="77" t="e">
        <f t="shared" si="30"/>
        <v>#NUM!</v>
      </c>
      <c r="D372" s="144" t="str">
        <f t="shared" si="28"/>
        <v/>
      </c>
      <c r="E372" s="78">
        <f t="shared" si="31"/>
        <v>43103</v>
      </c>
      <c r="F372" s="79" t="str">
        <f t="shared" si="29"/>
        <v>m</v>
      </c>
    </row>
    <row r="373" spans="2:6">
      <c r="B373" s="75">
        <f t="shared" si="32"/>
        <v>43104</v>
      </c>
      <c r="C373" s="77" t="e">
        <f t="shared" si="30"/>
        <v>#NUM!</v>
      </c>
      <c r="D373" s="144" t="str">
        <f t="shared" si="28"/>
        <v/>
      </c>
      <c r="E373" s="78">
        <f t="shared" si="31"/>
        <v>43104</v>
      </c>
      <c r="F373" s="79" t="str">
        <f t="shared" si="29"/>
        <v>j</v>
      </c>
    </row>
    <row r="374" spans="2:6">
      <c r="B374" s="75">
        <f t="shared" si="32"/>
        <v>43105</v>
      </c>
      <c r="C374" s="77" t="e">
        <f t="shared" si="30"/>
        <v>#NUM!</v>
      </c>
      <c r="D374" s="144" t="str">
        <f t="shared" si="28"/>
        <v/>
      </c>
      <c r="E374" s="78">
        <f t="shared" si="31"/>
        <v>43105</v>
      </c>
      <c r="F374" s="79" t="str">
        <f t="shared" si="29"/>
        <v>v</v>
      </c>
    </row>
    <row r="375" spans="2:6">
      <c r="B375" s="75">
        <f t="shared" si="32"/>
        <v>43106</v>
      </c>
      <c r="C375" s="77" t="e">
        <f t="shared" si="30"/>
        <v>#NUM!</v>
      </c>
      <c r="D375" s="144" t="str">
        <f t="shared" si="28"/>
        <v/>
      </c>
      <c r="E375" s="78">
        <f t="shared" si="31"/>
        <v>43106</v>
      </c>
      <c r="F375" s="79" t="str">
        <f t="shared" si="29"/>
        <v>s</v>
      </c>
    </row>
    <row r="376" spans="2:6">
      <c r="B376" s="75">
        <f t="shared" si="32"/>
        <v>43107</v>
      </c>
      <c r="C376" s="77" t="e">
        <f t="shared" si="30"/>
        <v>#NUM!</v>
      </c>
      <c r="D376" s="144" t="str">
        <f t="shared" si="28"/>
        <v/>
      </c>
      <c r="E376" s="78">
        <f t="shared" si="31"/>
        <v>43107</v>
      </c>
      <c r="F376" s="79" t="str">
        <f t="shared" si="29"/>
        <v>d</v>
      </c>
    </row>
    <row r="377" spans="2:6">
      <c r="B377" s="75">
        <f t="shared" si="32"/>
        <v>43108</v>
      </c>
      <c r="C377" s="77" t="e">
        <f t="shared" si="30"/>
        <v>#NUM!</v>
      </c>
      <c r="D377" s="144" t="str">
        <f t="shared" si="28"/>
        <v/>
      </c>
      <c r="E377" s="78">
        <f t="shared" si="31"/>
        <v>43108</v>
      </c>
      <c r="F377" s="79" t="str">
        <f t="shared" si="29"/>
        <v>l</v>
      </c>
    </row>
    <row r="378" spans="2:6">
      <c r="B378" s="75">
        <f t="shared" si="32"/>
        <v>43109</v>
      </c>
      <c r="C378" s="77" t="e">
        <f t="shared" si="30"/>
        <v>#NUM!</v>
      </c>
      <c r="D378" s="144" t="str">
        <f t="shared" si="28"/>
        <v/>
      </c>
      <c r="E378" s="78">
        <f t="shared" si="31"/>
        <v>43109</v>
      </c>
      <c r="F378" s="79" t="str">
        <f t="shared" si="29"/>
        <v>m</v>
      </c>
    </row>
    <row r="379" spans="2:6">
      <c r="B379" s="75">
        <f t="shared" si="32"/>
        <v>43110</v>
      </c>
      <c r="C379" s="77" t="e">
        <f t="shared" si="30"/>
        <v>#NUM!</v>
      </c>
      <c r="D379" s="144" t="str">
        <f t="shared" si="28"/>
        <v/>
      </c>
      <c r="E379" s="78">
        <f t="shared" si="31"/>
        <v>43110</v>
      </c>
      <c r="F379" s="79" t="str">
        <f t="shared" si="29"/>
        <v>m</v>
      </c>
    </row>
    <row r="380" spans="2:6">
      <c r="B380" s="75">
        <f t="shared" si="32"/>
        <v>43111</v>
      </c>
      <c r="C380" s="77" t="e">
        <f t="shared" si="30"/>
        <v>#NUM!</v>
      </c>
      <c r="D380" s="144" t="str">
        <f t="shared" si="28"/>
        <v/>
      </c>
      <c r="E380" s="78">
        <f t="shared" si="31"/>
        <v>43111</v>
      </c>
      <c r="F380" s="79" t="str">
        <f t="shared" si="29"/>
        <v>j</v>
      </c>
    </row>
    <row r="381" spans="2:6">
      <c r="B381" s="75">
        <f t="shared" si="32"/>
        <v>43112</v>
      </c>
      <c r="C381" s="77" t="e">
        <f t="shared" si="30"/>
        <v>#NUM!</v>
      </c>
      <c r="D381" s="144" t="str">
        <f t="shared" si="28"/>
        <v/>
      </c>
      <c r="E381" s="78">
        <f t="shared" si="31"/>
        <v>43112</v>
      </c>
      <c r="F381" s="79" t="str">
        <f t="shared" si="29"/>
        <v>v</v>
      </c>
    </row>
    <row r="382" spans="2:6">
      <c r="B382" s="75">
        <f t="shared" si="32"/>
        <v>43113</v>
      </c>
      <c r="C382" s="77" t="e">
        <f t="shared" si="30"/>
        <v>#NUM!</v>
      </c>
      <c r="D382" s="144" t="str">
        <f t="shared" si="28"/>
        <v/>
      </c>
      <c r="E382" s="78">
        <f t="shared" si="31"/>
        <v>43113</v>
      </c>
      <c r="F382" s="79" t="str">
        <f t="shared" si="29"/>
        <v>s</v>
      </c>
    </row>
    <row r="383" spans="2:6">
      <c r="B383" s="75">
        <f t="shared" si="32"/>
        <v>43114</v>
      </c>
      <c r="C383" s="77" t="e">
        <f t="shared" si="30"/>
        <v>#NUM!</v>
      </c>
      <c r="D383" s="144" t="str">
        <f t="shared" si="28"/>
        <v/>
      </c>
      <c r="E383" s="78">
        <f t="shared" si="31"/>
        <v>43114</v>
      </c>
      <c r="F383" s="79" t="str">
        <f t="shared" si="29"/>
        <v>d</v>
      </c>
    </row>
    <row r="384" spans="2:6">
      <c r="B384" s="75">
        <f t="shared" si="32"/>
        <v>43115</v>
      </c>
      <c r="C384" s="77" t="e">
        <f t="shared" si="30"/>
        <v>#NUM!</v>
      </c>
      <c r="D384" s="144" t="str">
        <f t="shared" si="28"/>
        <v/>
      </c>
      <c r="E384" s="78">
        <f t="shared" si="31"/>
        <v>43115</v>
      </c>
      <c r="F384" s="79" t="str">
        <f t="shared" si="29"/>
        <v>l</v>
      </c>
    </row>
    <row r="385" spans="2:6">
      <c r="B385" s="75">
        <f t="shared" si="32"/>
        <v>43116</v>
      </c>
      <c r="C385" s="77" t="e">
        <f t="shared" si="30"/>
        <v>#NUM!</v>
      </c>
      <c r="D385" s="144" t="str">
        <f t="shared" si="28"/>
        <v/>
      </c>
      <c r="E385" s="78">
        <f t="shared" si="31"/>
        <v>43116</v>
      </c>
      <c r="F385" s="79" t="str">
        <f t="shared" si="29"/>
        <v>m</v>
      </c>
    </row>
    <row r="386" spans="2:6">
      <c r="B386" s="75">
        <f t="shared" si="32"/>
        <v>43117</v>
      </c>
      <c r="C386" s="77" t="e">
        <f t="shared" si="30"/>
        <v>#NUM!</v>
      </c>
      <c r="D386" s="144" t="str">
        <f t="shared" si="28"/>
        <v/>
      </c>
      <c r="E386" s="78">
        <f t="shared" si="31"/>
        <v>43117</v>
      </c>
      <c r="F386" s="79" t="str">
        <f t="shared" si="29"/>
        <v>m</v>
      </c>
    </row>
    <row r="387" spans="2:6">
      <c r="B387" s="75">
        <f t="shared" si="32"/>
        <v>43118</v>
      </c>
      <c r="C387" s="77" t="e">
        <f t="shared" si="30"/>
        <v>#NUM!</v>
      </c>
      <c r="D387" s="144" t="str">
        <f t="shared" si="28"/>
        <v/>
      </c>
      <c r="E387" s="78">
        <f t="shared" si="31"/>
        <v>43118</v>
      </c>
      <c r="F387" s="79" t="str">
        <f t="shared" si="29"/>
        <v>j</v>
      </c>
    </row>
    <row r="388" spans="2:6">
      <c r="B388" s="75">
        <f t="shared" si="32"/>
        <v>43119</v>
      </c>
      <c r="C388" s="77" t="e">
        <f t="shared" si="30"/>
        <v>#NUM!</v>
      </c>
      <c r="D388" s="144" t="str">
        <f t="shared" si="28"/>
        <v/>
      </c>
      <c r="E388" s="78">
        <f t="shared" si="31"/>
        <v>43119</v>
      </c>
      <c r="F388" s="79" t="str">
        <f t="shared" si="29"/>
        <v>v</v>
      </c>
    </row>
    <row r="389" spans="2:6">
      <c r="B389" s="75">
        <f t="shared" si="32"/>
        <v>43120</v>
      </c>
      <c r="C389" s="77" t="e">
        <f t="shared" si="30"/>
        <v>#NUM!</v>
      </c>
      <c r="D389" s="144" t="str">
        <f t="shared" ref="D389:D406" si="33">IF(ISERROR(VLOOKUP(E389,jfdate,1,TRUE)),"",IF(VLOOKUP(E389,jfdate,1,TRUE)=B389,"f",""))</f>
        <v/>
      </c>
      <c r="E389" s="78">
        <f t="shared" si="31"/>
        <v>43120</v>
      </c>
      <c r="F389" s="79" t="str">
        <f t="shared" ref="F389:F406" si="34">IF(D389="f","f",VLOOKUP(WEEKDAY(E389),jourabbrege,2,FALSE))</f>
        <v>s</v>
      </c>
    </row>
    <row r="390" spans="2:6">
      <c r="B390" s="75">
        <f t="shared" ref="B390:B405" si="35">+B389+1</f>
        <v>43121</v>
      </c>
      <c r="C390" s="77" t="e">
        <f t="shared" ref="C390:C406" si="36">WEEKNUM(B390,21)</f>
        <v>#NUM!</v>
      </c>
      <c r="D390" s="144" t="str">
        <f t="shared" si="33"/>
        <v/>
      </c>
      <c r="E390" s="78">
        <f t="shared" ref="E390:E453" si="37">B390</f>
        <v>43121</v>
      </c>
      <c r="F390" s="79" t="str">
        <f t="shared" si="34"/>
        <v>d</v>
      </c>
    </row>
    <row r="391" spans="2:6">
      <c r="B391" s="75">
        <f t="shared" si="35"/>
        <v>43122</v>
      </c>
      <c r="C391" s="77" t="e">
        <f t="shared" si="36"/>
        <v>#NUM!</v>
      </c>
      <c r="D391" s="144" t="str">
        <f t="shared" si="33"/>
        <v/>
      </c>
      <c r="E391" s="78">
        <f t="shared" si="37"/>
        <v>43122</v>
      </c>
      <c r="F391" s="79" t="str">
        <f t="shared" si="34"/>
        <v>l</v>
      </c>
    </row>
    <row r="392" spans="2:6">
      <c r="B392" s="75">
        <f t="shared" si="35"/>
        <v>43123</v>
      </c>
      <c r="C392" s="77" t="e">
        <f t="shared" si="36"/>
        <v>#NUM!</v>
      </c>
      <c r="D392" s="144" t="str">
        <f t="shared" si="33"/>
        <v/>
      </c>
      <c r="E392" s="78">
        <f t="shared" si="37"/>
        <v>43123</v>
      </c>
      <c r="F392" s="79" t="str">
        <f t="shared" si="34"/>
        <v>m</v>
      </c>
    </row>
    <row r="393" spans="2:6">
      <c r="B393" s="75">
        <f t="shared" si="35"/>
        <v>43124</v>
      </c>
      <c r="C393" s="77" t="e">
        <f t="shared" si="36"/>
        <v>#NUM!</v>
      </c>
      <c r="D393" s="144" t="str">
        <f t="shared" si="33"/>
        <v/>
      </c>
      <c r="E393" s="78">
        <f t="shared" si="37"/>
        <v>43124</v>
      </c>
      <c r="F393" s="79" t="str">
        <f t="shared" si="34"/>
        <v>m</v>
      </c>
    </row>
    <row r="394" spans="2:6">
      <c r="B394" s="75">
        <f t="shared" si="35"/>
        <v>43125</v>
      </c>
      <c r="C394" s="77" t="e">
        <f t="shared" si="36"/>
        <v>#NUM!</v>
      </c>
      <c r="D394" s="144" t="str">
        <f t="shared" si="33"/>
        <v/>
      </c>
      <c r="E394" s="78">
        <f t="shared" si="37"/>
        <v>43125</v>
      </c>
      <c r="F394" s="79" t="str">
        <f t="shared" si="34"/>
        <v>j</v>
      </c>
    </row>
    <row r="395" spans="2:6">
      <c r="B395" s="75">
        <f t="shared" si="35"/>
        <v>43126</v>
      </c>
      <c r="C395" s="77" t="e">
        <f t="shared" si="36"/>
        <v>#NUM!</v>
      </c>
      <c r="D395" s="144" t="str">
        <f t="shared" si="33"/>
        <v/>
      </c>
      <c r="E395" s="78">
        <f t="shared" si="37"/>
        <v>43126</v>
      </c>
      <c r="F395" s="79" t="str">
        <f t="shared" si="34"/>
        <v>v</v>
      </c>
    </row>
    <row r="396" spans="2:6">
      <c r="B396" s="75">
        <f t="shared" si="35"/>
        <v>43127</v>
      </c>
      <c r="C396" s="77" t="e">
        <f t="shared" si="36"/>
        <v>#NUM!</v>
      </c>
      <c r="D396" s="144" t="str">
        <f t="shared" si="33"/>
        <v/>
      </c>
      <c r="E396" s="78">
        <f t="shared" si="37"/>
        <v>43127</v>
      </c>
      <c r="F396" s="79" t="str">
        <f t="shared" si="34"/>
        <v>s</v>
      </c>
    </row>
    <row r="397" spans="2:6">
      <c r="B397" s="75">
        <f t="shared" si="35"/>
        <v>43128</v>
      </c>
      <c r="C397" s="77" t="e">
        <f t="shared" si="36"/>
        <v>#NUM!</v>
      </c>
      <c r="D397" s="144" t="str">
        <f t="shared" si="33"/>
        <v/>
      </c>
      <c r="E397" s="78">
        <f t="shared" si="37"/>
        <v>43128</v>
      </c>
      <c r="F397" s="79" t="str">
        <f t="shared" si="34"/>
        <v>d</v>
      </c>
    </row>
    <row r="398" spans="2:6">
      <c r="B398" s="75">
        <f t="shared" si="35"/>
        <v>43129</v>
      </c>
      <c r="C398" s="77" t="e">
        <f t="shared" si="36"/>
        <v>#NUM!</v>
      </c>
      <c r="D398" s="144" t="str">
        <f t="shared" si="33"/>
        <v/>
      </c>
      <c r="E398" s="78">
        <f t="shared" si="37"/>
        <v>43129</v>
      </c>
      <c r="F398" s="79" t="str">
        <f t="shared" si="34"/>
        <v>l</v>
      </c>
    </row>
    <row r="399" spans="2:6">
      <c r="B399" s="75">
        <f t="shared" si="35"/>
        <v>43130</v>
      </c>
      <c r="C399" s="77" t="e">
        <f t="shared" si="36"/>
        <v>#NUM!</v>
      </c>
      <c r="D399" s="144" t="str">
        <f t="shared" si="33"/>
        <v/>
      </c>
      <c r="E399" s="78">
        <f t="shared" si="37"/>
        <v>43130</v>
      </c>
      <c r="F399" s="79" t="str">
        <f t="shared" si="34"/>
        <v>m</v>
      </c>
    </row>
    <row r="400" spans="2:6">
      <c r="B400" s="75">
        <f t="shared" si="35"/>
        <v>43131</v>
      </c>
      <c r="C400" s="77" t="e">
        <f t="shared" si="36"/>
        <v>#NUM!</v>
      </c>
      <c r="D400" s="144" t="str">
        <f t="shared" si="33"/>
        <v/>
      </c>
      <c r="E400" s="78">
        <f t="shared" si="37"/>
        <v>43131</v>
      </c>
      <c r="F400" s="79" t="str">
        <f t="shared" si="34"/>
        <v>m</v>
      </c>
    </row>
    <row r="401" spans="2:6">
      <c r="B401" s="75">
        <f t="shared" si="35"/>
        <v>43132</v>
      </c>
      <c r="C401" s="77" t="e">
        <f t="shared" si="36"/>
        <v>#NUM!</v>
      </c>
      <c r="D401" s="144" t="str">
        <f t="shared" si="33"/>
        <v/>
      </c>
      <c r="E401" s="78">
        <f t="shared" si="37"/>
        <v>43132</v>
      </c>
      <c r="F401" s="79" t="str">
        <f t="shared" si="34"/>
        <v>j</v>
      </c>
    </row>
    <row r="402" spans="2:6">
      <c r="B402" s="75">
        <f t="shared" si="35"/>
        <v>43133</v>
      </c>
      <c r="C402" s="77" t="e">
        <f t="shared" si="36"/>
        <v>#NUM!</v>
      </c>
      <c r="D402" s="144" t="str">
        <f t="shared" si="33"/>
        <v/>
      </c>
      <c r="E402" s="78">
        <f t="shared" si="37"/>
        <v>43133</v>
      </c>
      <c r="F402" s="79" t="str">
        <f t="shared" si="34"/>
        <v>v</v>
      </c>
    </row>
    <row r="403" spans="2:6">
      <c r="B403" s="75">
        <f t="shared" si="35"/>
        <v>43134</v>
      </c>
      <c r="C403" s="77" t="e">
        <f t="shared" si="36"/>
        <v>#NUM!</v>
      </c>
      <c r="D403" s="144" t="str">
        <f t="shared" si="33"/>
        <v/>
      </c>
      <c r="E403" s="78">
        <f t="shared" si="37"/>
        <v>43134</v>
      </c>
      <c r="F403" s="79" t="str">
        <f t="shared" si="34"/>
        <v>s</v>
      </c>
    </row>
    <row r="404" spans="2:6">
      <c r="B404" s="75">
        <f t="shared" si="35"/>
        <v>43135</v>
      </c>
      <c r="C404" s="77" t="e">
        <f t="shared" si="36"/>
        <v>#NUM!</v>
      </c>
      <c r="D404" s="144" t="str">
        <f t="shared" si="33"/>
        <v/>
      </c>
      <c r="E404" s="78">
        <f t="shared" si="37"/>
        <v>43135</v>
      </c>
      <c r="F404" s="79" t="str">
        <f t="shared" si="34"/>
        <v>d</v>
      </c>
    </row>
    <row r="405" spans="2:6">
      <c r="B405" s="75">
        <f t="shared" si="35"/>
        <v>43136</v>
      </c>
      <c r="C405" s="77" t="e">
        <f t="shared" si="36"/>
        <v>#NUM!</v>
      </c>
      <c r="D405" s="144" t="str">
        <f t="shared" si="33"/>
        <v/>
      </c>
      <c r="E405" s="78">
        <f t="shared" si="37"/>
        <v>43136</v>
      </c>
      <c r="F405" s="79" t="str">
        <f t="shared" si="34"/>
        <v>l</v>
      </c>
    </row>
    <row r="406" spans="2:6">
      <c r="B406" s="75">
        <f>+B405+1</f>
        <v>43137</v>
      </c>
      <c r="C406" s="77" t="e">
        <f t="shared" si="36"/>
        <v>#NUM!</v>
      </c>
      <c r="D406" s="144" t="str">
        <f t="shared" si="33"/>
        <v/>
      </c>
      <c r="E406" s="78">
        <f t="shared" si="37"/>
        <v>43137</v>
      </c>
      <c r="F406" s="79" t="str">
        <f t="shared" si="34"/>
        <v>m</v>
      </c>
    </row>
    <row r="407" spans="2:6">
      <c r="B407" s="75">
        <f t="shared" ref="B407:B470" si="38">+B406+1</f>
        <v>43138</v>
      </c>
      <c r="C407" s="77" t="e">
        <f t="shared" ref="C407:C470" si="39">WEEKNUM(B407,21)</f>
        <v>#NUM!</v>
      </c>
      <c r="D407" s="144" t="str">
        <f t="shared" ref="D407:D470" si="40">IF(ISERROR(VLOOKUP(E407,jfdate,1,TRUE)),"",IF(VLOOKUP(E407,jfdate,1,TRUE)=B407,"f",""))</f>
        <v/>
      </c>
      <c r="E407" s="78">
        <f t="shared" si="37"/>
        <v>43138</v>
      </c>
      <c r="F407" s="79" t="str">
        <f t="shared" ref="F407:F470" si="41">IF(D407="f","f",VLOOKUP(WEEKDAY(E407),jourabbrege,2,FALSE))</f>
        <v>m</v>
      </c>
    </row>
    <row r="408" spans="2:6">
      <c r="B408" s="75">
        <f t="shared" si="38"/>
        <v>43139</v>
      </c>
      <c r="C408" s="77" t="e">
        <f t="shared" si="39"/>
        <v>#NUM!</v>
      </c>
      <c r="D408" s="144" t="str">
        <f t="shared" si="40"/>
        <v/>
      </c>
      <c r="E408" s="78">
        <f t="shared" si="37"/>
        <v>43139</v>
      </c>
      <c r="F408" s="79" t="str">
        <f t="shared" si="41"/>
        <v>j</v>
      </c>
    </row>
    <row r="409" spans="2:6">
      <c r="B409" s="75">
        <f t="shared" si="38"/>
        <v>43140</v>
      </c>
      <c r="C409" s="77" t="e">
        <f t="shared" si="39"/>
        <v>#NUM!</v>
      </c>
      <c r="D409" s="144" t="str">
        <f t="shared" si="40"/>
        <v/>
      </c>
      <c r="E409" s="78">
        <f t="shared" si="37"/>
        <v>43140</v>
      </c>
      <c r="F409" s="79" t="str">
        <f t="shared" si="41"/>
        <v>v</v>
      </c>
    </row>
    <row r="410" spans="2:6">
      <c r="B410" s="75">
        <f t="shared" si="38"/>
        <v>43141</v>
      </c>
      <c r="C410" s="77" t="e">
        <f t="shared" si="39"/>
        <v>#NUM!</v>
      </c>
      <c r="D410" s="144" t="str">
        <f t="shared" si="40"/>
        <v/>
      </c>
      <c r="E410" s="78">
        <f t="shared" si="37"/>
        <v>43141</v>
      </c>
      <c r="F410" s="79" t="str">
        <f t="shared" si="41"/>
        <v>s</v>
      </c>
    </row>
    <row r="411" spans="2:6">
      <c r="B411" s="75">
        <f t="shared" si="38"/>
        <v>43142</v>
      </c>
      <c r="C411" s="77" t="e">
        <f t="shared" si="39"/>
        <v>#NUM!</v>
      </c>
      <c r="D411" s="144" t="str">
        <f t="shared" si="40"/>
        <v/>
      </c>
      <c r="E411" s="78">
        <f t="shared" si="37"/>
        <v>43142</v>
      </c>
      <c r="F411" s="79" t="str">
        <f t="shared" si="41"/>
        <v>d</v>
      </c>
    </row>
    <row r="412" spans="2:6">
      <c r="B412" s="75">
        <f t="shared" si="38"/>
        <v>43143</v>
      </c>
      <c r="C412" s="77" t="e">
        <f t="shared" si="39"/>
        <v>#NUM!</v>
      </c>
      <c r="D412" s="144" t="str">
        <f t="shared" si="40"/>
        <v/>
      </c>
      <c r="E412" s="78">
        <f t="shared" si="37"/>
        <v>43143</v>
      </c>
      <c r="F412" s="79" t="str">
        <f t="shared" si="41"/>
        <v>l</v>
      </c>
    </row>
    <row r="413" spans="2:6">
      <c r="B413" s="75">
        <f t="shared" si="38"/>
        <v>43144</v>
      </c>
      <c r="C413" s="77" t="e">
        <f t="shared" si="39"/>
        <v>#NUM!</v>
      </c>
      <c r="D413" s="144" t="str">
        <f t="shared" si="40"/>
        <v/>
      </c>
      <c r="E413" s="78">
        <f t="shared" si="37"/>
        <v>43144</v>
      </c>
      <c r="F413" s="79" t="str">
        <f t="shared" si="41"/>
        <v>m</v>
      </c>
    </row>
    <row r="414" spans="2:6">
      <c r="B414" s="75">
        <f t="shared" si="38"/>
        <v>43145</v>
      </c>
      <c r="C414" s="77" t="e">
        <f t="shared" si="39"/>
        <v>#NUM!</v>
      </c>
      <c r="D414" s="144" t="str">
        <f t="shared" si="40"/>
        <v/>
      </c>
      <c r="E414" s="78">
        <f t="shared" si="37"/>
        <v>43145</v>
      </c>
      <c r="F414" s="79" t="str">
        <f t="shared" si="41"/>
        <v>m</v>
      </c>
    </row>
    <row r="415" spans="2:6">
      <c r="B415" s="75">
        <f t="shared" si="38"/>
        <v>43146</v>
      </c>
      <c r="C415" s="77" t="e">
        <f t="shared" si="39"/>
        <v>#NUM!</v>
      </c>
      <c r="D415" s="144" t="str">
        <f t="shared" si="40"/>
        <v/>
      </c>
      <c r="E415" s="78">
        <f t="shared" si="37"/>
        <v>43146</v>
      </c>
      <c r="F415" s="79" t="str">
        <f t="shared" si="41"/>
        <v>j</v>
      </c>
    </row>
    <row r="416" spans="2:6">
      <c r="B416" s="75">
        <f t="shared" si="38"/>
        <v>43147</v>
      </c>
      <c r="C416" s="77" t="e">
        <f t="shared" si="39"/>
        <v>#NUM!</v>
      </c>
      <c r="D416" s="144" t="str">
        <f t="shared" si="40"/>
        <v/>
      </c>
      <c r="E416" s="78">
        <f t="shared" si="37"/>
        <v>43147</v>
      </c>
      <c r="F416" s="79" t="str">
        <f t="shared" si="41"/>
        <v>v</v>
      </c>
    </row>
    <row r="417" spans="2:6">
      <c r="B417" s="75">
        <f t="shared" si="38"/>
        <v>43148</v>
      </c>
      <c r="C417" s="77" t="e">
        <f t="shared" si="39"/>
        <v>#NUM!</v>
      </c>
      <c r="D417" s="144" t="str">
        <f t="shared" si="40"/>
        <v/>
      </c>
      <c r="E417" s="78">
        <f t="shared" si="37"/>
        <v>43148</v>
      </c>
      <c r="F417" s="79" t="str">
        <f t="shared" si="41"/>
        <v>s</v>
      </c>
    </row>
    <row r="418" spans="2:6">
      <c r="B418" s="75">
        <f t="shared" si="38"/>
        <v>43149</v>
      </c>
      <c r="C418" s="77" t="e">
        <f t="shared" si="39"/>
        <v>#NUM!</v>
      </c>
      <c r="D418" s="144" t="str">
        <f t="shared" si="40"/>
        <v/>
      </c>
      <c r="E418" s="78">
        <f t="shared" si="37"/>
        <v>43149</v>
      </c>
      <c r="F418" s="79" t="str">
        <f t="shared" si="41"/>
        <v>d</v>
      </c>
    </row>
    <row r="419" spans="2:6">
      <c r="B419" s="75">
        <f t="shared" si="38"/>
        <v>43150</v>
      </c>
      <c r="C419" s="77" t="e">
        <f t="shared" si="39"/>
        <v>#NUM!</v>
      </c>
      <c r="D419" s="144" t="str">
        <f t="shared" si="40"/>
        <v/>
      </c>
      <c r="E419" s="78">
        <f t="shared" si="37"/>
        <v>43150</v>
      </c>
      <c r="F419" s="79" t="str">
        <f t="shared" si="41"/>
        <v>l</v>
      </c>
    </row>
    <row r="420" spans="2:6">
      <c r="B420" s="75">
        <f t="shared" si="38"/>
        <v>43151</v>
      </c>
      <c r="C420" s="77" t="e">
        <f t="shared" si="39"/>
        <v>#NUM!</v>
      </c>
      <c r="D420" s="144" t="str">
        <f t="shared" si="40"/>
        <v/>
      </c>
      <c r="E420" s="78">
        <f t="shared" si="37"/>
        <v>43151</v>
      </c>
      <c r="F420" s="79" t="str">
        <f t="shared" si="41"/>
        <v>m</v>
      </c>
    </row>
    <row r="421" spans="2:6">
      <c r="B421" s="75">
        <f t="shared" si="38"/>
        <v>43152</v>
      </c>
      <c r="C421" s="77" t="e">
        <f t="shared" si="39"/>
        <v>#NUM!</v>
      </c>
      <c r="D421" s="144" t="str">
        <f t="shared" si="40"/>
        <v/>
      </c>
      <c r="E421" s="78">
        <f t="shared" si="37"/>
        <v>43152</v>
      </c>
      <c r="F421" s="79" t="str">
        <f t="shared" si="41"/>
        <v>m</v>
      </c>
    </row>
    <row r="422" spans="2:6">
      <c r="B422" s="75">
        <f t="shared" si="38"/>
        <v>43153</v>
      </c>
      <c r="C422" s="77" t="e">
        <f t="shared" si="39"/>
        <v>#NUM!</v>
      </c>
      <c r="D422" s="144" t="str">
        <f t="shared" si="40"/>
        <v/>
      </c>
      <c r="E422" s="78">
        <f t="shared" si="37"/>
        <v>43153</v>
      </c>
      <c r="F422" s="79" t="str">
        <f t="shared" si="41"/>
        <v>j</v>
      </c>
    </row>
    <row r="423" spans="2:6">
      <c r="B423" s="75">
        <f t="shared" si="38"/>
        <v>43154</v>
      </c>
      <c r="C423" s="77" t="e">
        <f t="shared" si="39"/>
        <v>#NUM!</v>
      </c>
      <c r="D423" s="144" t="str">
        <f t="shared" si="40"/>
        <v/>
      </c>
      <c r="E423" s="78">
        <f t="shared" si="37"/>
        <v>43154</v>
      </c>
      <c r="F423" s="79" t="str">
        <f t="shared" si="41"/>
        <v>v</v>
      </c>
    </row>
    <row r="424" spans="2:6">
      <c r="B424" s="75">
        <f t="shared" si="38"/>
        <v>43155</v>
      </c>
      <c r="C424" s="77" t="e">
        <f t="shared" si="39"/>
        <v>#NUM!</v>
      </c>
      <c r="D424" s="144" t="str">
        <f t="shared" si="40"/>
        <v/>
      </c>
      <c r="E424" s="78">
        <f t="shared" si="37"/>
        <v>43155</v>
      </c>
      <c r="F424" s="79" t="str">
        <f t="shared" si="41"/>
        <v>s</v>
      </c>
    </row>
    <row r="425" spans="2:6">
      <c r="B425" s="75">
        <f t="shared" si="38"/>
        <v>43156</v>
      </c>
      <c r="C425" s="77" t="e">
        <f t="shared" si="39"/>
        <v>#NUM!</v>
      </c>
      <c r="D425" s="144" t="str">
        <f t="shared" si="40"/>
        <v/>
      </c>
      <c r="E425" s="78">
        <f t="shared" si="37"/>
        <v>43156</v>
      </c>
      <c r="F425" s="79" t="str">
        <f t="shared" si="41"/>
        <v>d</v>
      </c>
    </row>
    <row r="426" spans="2:6">
      <c r="B426" s="75">
        <f t="shared" si="38"/>
        <v>43157</v>
      </c>
      <c r="C426" s="77" t="e">
        <f t="shared" si="39"/>
        <v>#NUM!</v>
      </c>
      <c r="D426" s="144" t="str">
        <f t="shared" si="40"/>
        <v/>
      </c>
      <c r="E426" s="78">
        <f t="shared" si="37"/>
        <v>43157</v>
      </c>
      <c r="F426" s="79" t="str">
        <f t="shared" si="41"/>
        <v>l</v>
      </c>
    </row>
    <row r="427" spans="2:6">
      <c r="B427" s="75">
        <f t="shared" si="38"/>
        <v>43158</v>
      </c>
      <c r="C427" s="77" t="e">
        <f t="shared" si="39"/>
        <v>#NUM!</v>
      </c>
      <c r="D427" s="144" t="str">
        <f t="shared" si="40"/>
        <v/>
      </c>
      <c r="E427" s="78">
        <f t="shared" si="37"/>
        <v>43158</v>
      </c>
      <c r="F427" s="79" t="str">
        <f t="shared" si="41"/>
        <v>m</v>
      </c>
    </row>
    <row r="428" spans="2:6">
      <c r="B428" s="75">
        <f t="shared" si="38"/>
        <v>43159</v>
      </c>
      <c r="C428" s="77" t="e">
        <f t="shared" si="39"/>
        <v>#NUM!</v>
      </c>
      <c r="D428" s="144" t="str">
        <f t="shared" si="40"/>
        <v/>
      </c>
      <c r="E428" s="78">
        <f t="shared" si="37"/>
        <v>43159</v>
      </c>
      <c r="F428" s="79" t="str">
        <f t="shared" si="41"/>
        <v>m</v>
      </c>
    </row>
    <row r="429" spans="2:6">
      <c r="B429" s="75">
        <f t="shared" si="38"/>
        <v>43160</v>
      </c>
      <c r="C429" s="77" t="e">
        <f t="shared" si="39"/>
        <v>#NUM!</v>
      </c>
      <c r="D429" s="144" t="str">
        <f t="shared" si="40"/>
        <v/>
      </c>
      <c r="E429" s="78">
        <f t="shared" si="37"/>
        <v>43160</v>
      </c>
      <c r="F429" s="79" t="str">
        <f t="shared" si="41"/>
        <v>j</v>
      </c>
    </row>
    <row r="430" spans="2:6">
      <c r="B430" s="75">
        <f t="shared" si="38"/>
        <v>43161</v>
      </c>
      <c r="C430" s="77" t="e">
        <f t="shared" si="39"/>
        <v>#NUM!</v>
      </c>
      <c r="D430" s="144" t="str">
        <f t="shared" si="40"/>
        <v/>
      </c>
      <c r="E430" s="78">
        <f t="shared" si="37"/>
        <v>43161</v>
      </c>
      <c r="F430" s="79" t="str">
        <f t="shared" si="41"/>
        <v>v</v>
      </c>
    </row>
    <row r="431" spans="2:6">
      <c r="B431" s="75">
        <f t="shared" si="38"/>
        <v>43162</v>
      </c>
      <c r="C431" s="77" t="e">
        <f t="shared" si="39"/>
        <v>#NUM!</v>
      </c>
      <c r="D431" s="144" t="str">
        <f t="shared" si="40"/>
        <v/>
      </c>
      <c r="E431" s="78">
        <f t="shared" si="37"/>
        <v>43162</v>
      </c>
      <c r="F431" s="79" t="str">
        <f t="shared" si="41"/>
        <v>s</v>
      </c>
    </row>
    <row r="432" spans="2:6">
      <c r="B432" s="75">
        <f t="shared" si="38"/>
        <v>43163</v>
      </c>
      <c r="C432" s="77" t="e">
        <f t="shared" si="39"/>
        <v>#NUM!</v>
      </c>
      <c r="D432" s="144" t="str">
        <f t="shared" si="40"/>
        <v/>
      </c>
      <c r="E432" s="78">
        <f t="shared" si="37"/>
        <v>43163</v>
      </c>
      <c r="F432" s="79" t="str">
        <f t="shared" si="41"/>
        <v>d</v>
      </c>
    </row>
    <row r="433" spans="2:6">
      <c r="B433" s="75">
        <f t="shared" si="38"/>
        <v>43164</v>
      </c>
      <c r="C433" s="77" t="e">
        <f t="shared" si="39"/>
        <v>#NUM!</v>
      </c>
      <c r="D433" s="144" t="str">
        <f t="shared" si="40"/>
        <v/>
      </c>
      <c r="E433" s="78">
        <f t="shared" si="37"/>
        <v>43164</v>
      </c>
      <c r="F433" s="79" t="str">
        <f t="shared" si="41"/>
        <v>l</v>
      </c>
    </row>
    <row r="434" spans="2:6">
      <c r="B434" s="75">
        <f t="shared" si="38"/>
        <v>43165</v>
      </c>
      <c r="C434" s="77" t="e">
        <f t="shared" si="39"/>
        <v>#NUM!</v>
      </c>
      <c r="D434" s="144" t="str">
        <f t="shared" si="40"/>
        <v/>
      </c>
      <c r="E434" s="78">
        <f t="shared" si="37"/>
        <v>43165</v>
      </c>
      <c r="F434" s="79" t="str">
        <f t="shared" si="41"/>
        <v>m</v>
      </c>
    </row>
    <row r="435" spans="2:6">
      <c r="B435" s="75">
        <f t="shared" si="38"/>
        <v>43166</v>
      </c>
      <c r="C435" s="77" t="e">
        <f t="shared" si="39"/>
        <v>#NUM!</v>
      </c>
      <c r="D435" s="144" t="str">
        <f t="shared" si="40"/>
        <v/>
      </c>
      <c r="E435" s="78">
        <f t="shared" si="37"/>
        <v>43166</v>
      </c>
      <c r="F435" s="79" t="str">
        <f t="shared" si="41"/>
        <v>m</v>
      </c>
    </row>
    <row r="436" spans="2:6">
      <c r="B436" s="75">
        <f t="shared" si="38"/>
        <v>43167</v>
      </c>
      <c r="C436" s="77" t="e">
        <f t="shared" si="39"/>
        <v>#NUM!</v>
      </c>
      <c r="D436" s="144" t="str">
        <f t="shared" si="40"/>
        <v/>
      </c>
      <c r="E436" s="78">
        <f t="shared" si="37"/>
        <v>43167</v>
      </c>
      <c r="F436" s="79" t="str">
        <f t="shared" si="41"/>
        <v>j</v>
      </c>
    </row>
    <row r="437" spans="2:6">
      <c r="B437" s="75">
        <f t="shared" si="38"/>
        <v>43168</v>
      </c>
      <c r="C437" s="77" t="e">
        <f t="shared" si="39"/>
        <v>#NUM!</v>
      </c>
      <c r="D437" s="144" t="str">
        <f t="shared" si="40"/>
        <v/>
      </c>
      <c r="E437" s="78">
        <f t="shared" si="37"/>
        <v>43168</v>
      </c>
      <c r="F437" s="79" t="str">
        <f t="shared" si="41"/>
        <v>v</v>
      </c>
    </row>
    <row r="438" spans="2:6">
      <c r="B438" s="75">
        <f t="shared" si="38"/>
        <v>43169</v>
      </c>
      <c r="C438" s="77" t="e">
        <f t="shared" si="39"/>
        <v>#NUM!</v>
      </c>
      <c r="D438" s="144" t="str">
        <f t="shared" si="40"/>
        <v/>
      </c>
      <c r="E438" s="78">
        <f t="shared" si="37"/>
        <v>43169</v>
      </c>
      <c r="F438" s="79" t="str">
        <f t="shared" si="41"/>
        <v>s</v>
      </c>
    </row>
    <row r="439" spans="2:6">
      <c r="B439" s="75">
        <f t="shared" si="38"/>
        <v>43170</v>
      </c>
      <c r="C439" s="77" t="e">
        <f t="shared" si="39"/>
        <v>#NUM!</v>
      </c>
      <c r="D439" s="144" t="str">
        <f t="shared" si="40"/>
        <v/>
      </c>
      <c r="E439" s="78">
        <f t="shared" si="37"/>
        <v>43170</v>
      </c>
      <c r="F439" s="79" t="str">
        <f t="shared" si="41"/>
        <v>d</v>
      </c>
    </row>
    <row r="440" spans="2:6">
      <c r="B440" s="75">
        <f t="shared" si="38"/>
        <v>43171</v>
      </c>
      <c r="C440" s="77" t="e">
        <f t="shared" si="39"/>
        <v>#NUM!</v>
      </c>
      <c r="D440" s="144" t="str">
        <f t="shared" si="40"/>
        <v/>
      </c>
      <c r="E440" s="78">
        <f t="shared" si="37"/>
        <v>43171</v>
      </c>
      <c r="F440" s="79" t="str">
        <f t="shared" si="41"/>
        <v>l</v>
      </c>
    </row>
    <row r="441" spans="2:6">
      <c r="B441" s="75">
        <f t="shared" si="38"/>
        <v>43172</v>
      </c>
      <c r="C441" s="77" t="e">
        <f t="shared" si="39"/>
        <v>#NUM!</v>
      </c>
      <c r="D441" s="144" t="str">
        <f t="shared" si="40"/>
        <v/>
      </c>
      <c r="E441" s="78">
        <f t="shared" si="37"/>
        <v>43172</v>
      </c>
      <c r="F441" s="79" t="str">
        <f t="shared" si="41"/>
        <v>m</v>
      </c>
    </row>
    <row r="442" spans="2:6">
      <c r="B442" s="75">
        <f t="shared" si="38"/>
        <v>43173</v>
      </c>
      <c r="C442" s="77" t="e">
        <f t="shared" si="39"/>
        <v>#NUM!</v>
      </c>
      <c r="D442" s="144" t="str">
        <f t="shared" si="40"/>
        <v/>
      </c>
      <c r="E442" s="78">
        <f t="shared" si="37"/>
        <v>43173</v>
      </c>
      <c r="F442" s="79" t="str">
        <f t="shared" si="41"/>
        <v>m</v>
      </c>
    </row>
    <row r="443" spans="2:6">
      <c r="B443" s="75">
        <f t="shared" si="38"/>
        <v>43174</v>
      </c>
      <c r="C443" s="77" t="e">
        <f t="shared" si="39"/>
        <v>#NUM!</v>
      </c>
      <c r="D443" s="144" t="str">
        <f t="shared" si="40"/>
        <v/>
      </c>
      <c r="E443" s="78">
        <f t="shared" si="37"/>
        <v>43174</v>
      </c>
      <c r="F443" s="79" t="str">
        <f t="shared" si="41"/>
        <v>j</v>
      </c>
    </row>
    <row r="444" spans="2:6">
      <c r="B444" s="75">
        <f t="shared" si="38"/>
        <v>43175</v>
      </c>
      <c r="C444" s="77" t="e">
        <f t="shared" si="39"/>
        <v>#NUM!</v>
      </c>
      <c r="D444" s="144" t="str">
        <f t="shared" si="40"/>
        <v/>
      </c>
      <c r="E444" s="78">
        <f t="shared" si="37"/>
        <v>43175</v>
      </c>
      <c r="F444" s="79" t="str">
        <f t="shared" si="41"/>
        <v>v</v>
      </c>
    </row>
    <row r="445" spans="2:6">
      <c r="B445" s="75">
        <f t="shared" si="38"/>
        <v>43176</v>
      </c>
      <c r="C445" s="77" t="e">
        <f t="shared" si="39"/>
        <v>#NUM!</v>
      </c>
      <c r="D445" s="144" t="str">
        <f t="shared" si="40"/>
        <v/>
      </c>
      <c r="E445" s="78">
        <f t="shared" si="37"/>
        <v>43176</v>
      </c>
      <c r="F445" s="79" t="str">
        <f t="shared" si="41"/>
        <v>s</v>
      </c>
    </row>
    <row r="446" spans="2:6">
      <c r="B446" s="75">
        <f t="shared" si="38"/>
        <v>43177</v>
      </c>
      <c r="C446" s="77" t="e">
        <f t="shared" si="39"/>
        <v>#NUM!</v>
      </c>
      <c r="D446" s="144" t="str">
        <f t="shared" si="40"/>
        <v/>
      </c>
      <c r="E446" s="78">
        <f t="shared" si="37"/>
        <v>43177</v>
      </c>
      <c r="F446" s="79" t="str">
        <f t="shared" si="41"/>
        <v>d</v>
      </c>
    </row>
    <row r="447" spans="2:6">
      <c r="B447" s="75">
        <f t="shared" si="38"/>
        <v>43178</v>
      </c>
      <c r="C447" s="77" t="e">
        <f t="shared" si="39"/>
        <v>#NUM!</v>
      </c>
      <c r="D447" s="144" t="str">
        <f t="shared" si="40"/>
        <v/>
      </c>
      <c r="E447" s="78">
        <f t="shared" si="37"/>
        <v>43178</v>
      </c>
      <c r="F447" s="79" t="str">
        <f t="shared" si="41"/>
        <v>l</v>
      </c>
    </row>
    <row r="448" spans="2:6">
      <c r="B448" s="75">
        <f t="shared" si="38"/>
        <v>43179</v>
      </c>
      <c r="C448" s="77" t="e">
        <f t="shared" si="39"/>
        <v>#NUM!</v>
      </c>
      <c r="D448" s="144" t="str">
        <f t="shared" si="40"/>
        <v/>
      </c>
      <c r="E448" s="78">
        <f t="shared" si="37"/>
        <v>43179</v>
      </c>
      <c r="F448" s="79" t="str">
        <f t="shared" si="41"/>
        <v>m</v>
      </c>
    </row>
    <row r="449" spans="2:6">
      <c r="B449" s="75">
        <f t="shared" si="38"/>
        <v>43180</v>
      </c>
      <c r="C449" s="77" t="e">
        <f t="shared" si="39"/>
        <v>#NUM!</v>
      </c>
      <c r="D449" s="144" t="str">
        <f t="shared" si="40"/>
        <v/>
      </c>
      <c r="E449" s="78">
        <f t="shared" si="37"/>
        <v>43180</v>
      </c>
      <c r="F449" s="79" t="str">
        <f t="shared" si="41"/>
        <v>m</v>
      </c>
    </row>
    <row r="450" spans="2:6">
      <c r="B450" s="75">
        <f t="shared" si="38"/>
        <v>43181</v>
      </c>
      <c r="C450" s="77" t="e">
        <f t="shared" si="39"/>
        <v>#NUM!</v>
      </c>
      <c r="D450" s="144" t="str">
        <f t="shared" si="40"/>
        <v/>
      </c>
      <c r="E450" s="78">
        <f t="shared" si="37"/>
        <v>43181</v>
      </c>
      <c r="F450" s="79" t="str">
        <f t="shared" si="41"/>
        <v>j</v>
      </c>
    </row>
    <row r="451" spans="2:6">
      <c r="B451" s="75">
        <f t="shared" si="38"/>
        <v>43182</v>
      </c>
      <c r="C451" s="77" t="e">
        <f t="shared" si="39"/>
        <v>#NUM!</v>
      </c>
      <c r="D451" s="144" t="str">
        <f t="shared" si="40"/>
        <v/>
      </c>
      <c r="E451" s="78">
        <f t="shared" si="37"/>
        <v>43182</v>
      </c>
      <c r="F451" s="79" t="str">
        <f t="shared" si="41"/>
        <v>v</v>
      </c>
    </row>
    <row r="452" spans="2:6">
      <c r="B452" s="75">
        <f t="shared" si="38"/>
        <v>43183</v>
      </c>
      <c r="C452" s="77" t="e">
        <f t="shared" si="39"/>
        <v>#NUM!</v>
      </c>
      <c r="D452" s="144" t="str">
        <f t="shared" si="40"/>
        <v/>
      </c>
      <c r="E452" s="78">
        <f t="shared" si="37"/>
        <v>43183</v>
      </c>
      <c r="F452" s="79" t="str">
        <f t="shared" si="41"/>
        <v>s</v>
      </c>
    </row>
    <row r="453" spans="2:6">
      <c r="B453" s="75">
        <f t="shared" si="38"/>
        <v>43184</v>
      </c>
      <c r="C453" s="77" t="e">
        <f t="shared" si="39"/>
        <v>#NUM!</v>
      </c>
      <c r="D453" s="144" t="str">
        <f t="shared" si="40"/>
        <v/>
      </c>
      <c r="E453" s="78">
        <f t="shared" si="37"/>
        <v>43184</v>
      </c>
      <c r="F453" s="79" t="str">
        <f t="shared" si="41"/>
        <v>d</v>
      </c>
    </row>
    <row r="454" spans="2:6">
      <c r="B454" s="75">
        <f t="shared" si="38"/>
        <v>43185</v>
      </c>
      <c r="C454" s="77" t="e">
        <f t="shared" si="39"/>
        <v>#NUM!</v>
      </c>
      <c r="D454" s="144" t="str">
        <f t="shared" si="40"/>
        <v/>
      </c>
      <c r="E454" s="78">
        <f t="shared" ref="E454:E517" si="42">B454</f>
        <v>43185</v>
      </c>
      <c r="F454" s="79" t="str">
        <f t="shared" si="41"/>
        <v>l</v>
      </c>
    </row>
    <row r="455" spans="2:6">
      <c r="B455" s="75">
        <f t="shared" si="38"/>
        <v>43186</v>
      </c>
      <c r="C455" s="77" t="e">
        <f t="shared" si="39"/>
        <v>#NUM!</v>
      </c>
      <c r="D455" s="144" t="str">
        <f t="shared" si="40"/>
        <v/>
      </c>
      <c r="E455" s="78">
        <f t="shared" si="42"/>
        <v>43186</v>
      </c>
      <c r="F455" s="79" t="str">
        <f t="shared" si="41"/>
        <v>m</v>
      </c>
    </row>
    <row r="456" spans="2:6">
      <c r="B456" s="75">
        <f t="shared" si="38"/>
        <v>43187</v>
      </c>
      <c r="C456" s="77" t="e">
        <f t="shared" si="39"/>
        <v>#NUM!</v>
      </c>
      <c r="D456" s="144" t="str">
        <f t="shared" si="40"/>
        <v/>
      </c>
      <c r="E456" s="78">
        <f t="shared" si="42"/>
        <v>43187</v>
      </c>
      <c r="F456" s="79" t="str">
        <f t="shared" si="41"/>
        <v>m</v>
      </c>
    </row>
    <row r="457" spans="2:6">
      <c r="B457" s="75">
        <f t="shared" si="38"/>
        <v>43188</v>
      </c>
      <c r="C457" s="77" t="e">
        <f t="shared" si="39"/>
        <v>#NUM!</v>
      </c>
      <c r="D457" s="144" t="str">
        <f t="shared" si="40"/>
        <v/>
      </c>
      <c r="E457" s="78">
        <f t="shared" si="42"/>
        <v>43188</v>
      </c>
      <c r="F457" s="79" t="str">
        <f t="shared" si="41"/>
        <v>j</v>
      </c>
    </row>
    <row r="458" spans="2:6">
      <c r="B458" s="75">
        <f t="shared" si="38"/>
        <v>43189</v>
      </c>
      <c r="C458" s="77" t="e">
        <f t="shared" si="39"/>
        <v>#NUM!</v>
      </c>
      <c r="D458" s="144" t="str">
        <f t="shared" si="40"/>
        <v/>
      </c>
      <c r="E458" s="78">
        <f t="shared" si="42"/>
        <v>43189</v>
      </c>
      <c r="F458" s="79" t="str">
        <f t="shared" si="41"/>
        <v>v</v>
      </c>
    </row>
    <row r="459" spans="2:6">
      <c r="B459" s="75">
        <f t="shared" si="38"/>
        <v>43190</v>
      </c>
      <c r="C459" s="77" t="e">
        <f t="shared" si="39"/>
        <v>#NUM!</v>
      </c>
      <c r="D459" s="144" t="str">
        <f t="shared" si="40"/>
        <v/>
      </c>
      <c r="E459" s="78">
        <f t="shared" si="42"/>
        <v>43190</v>
      </c>
      <c r="F459" s="79" t="str">
        <f t="shared" si="41"/>
        <v>s</v>
      </c>
    </row>
    <row r="460" spans="2:6">
      <c r="B460" s="75">
        <f t="shared" si="38"/>
        <v>43191</v>
      </c>
      <c r="C460" s="77" t="e">
        <f t="shared" si="39"/>
        <v>#NUM!</v>
      </c>
      <c r="D460" s="144" t="str">
        <f t="shared" si="40"/>
        <v/>
      </c>
      <c r="E460" s="78">
        <f t="shared" si="42"/>
        <v>43191</v>
      </c>
      <c r="F460" s="79" t="str">
        <f t="shared" si="41"/>
        <v>d</v>
      </c>
    </row>
    <row r="461" spans="2:6">
      <c r="B461" s="75">
        <f t="shared" si="38"/>
        <v>43192</v>
      </c>
      <c r="C461" s="77" t="e">
        <f t="shared" si="39"/>
        <v>#NUM!</v>
      </c>
      <c r="D461" s="144" t="str">
        <f t="shared" si="40"/>
        <v>f</v>
      </c>
      <c r="E461" s="78">
        <f t="shared" si="42"/>
        <v>43192</v>
      </c>
      <c r="F461" s="79" t="str">
        <f t="shared" si="41"/>
        <v>f</v>
      </c>
    </row>
    <row r="462" spans="2:6">
      <c r="B462" s="75">
        <f t="shared" si="38"/>
        <v>43193</v>
      </c>
      <c r="C462" s="77" t="e">
        <f t="shared" si="39"/>
        <v>#NUM!</v>
      </c>
      <c r="D462" s="144" t="str">
        <f t="shared" si="40"/>
        <v/>
      </c>
      <c r="E462" s="78">
        <f t="shared" si="42"/>
        <v>43193</v>
      </c>
      <c r="F462" s="79" t="str">
        <f t="shared" si="41"/>
        <v>m</v>
      </c>
    </row>
    <row r="463" spans="2:6">
      <c r="B463" s="75">
        <f t="shared" si="38"/>
        <v>43194</v>
      </c>
      <c r="C463" s="77" t="e">
        <f t="shared" si="39"/>
        <v>#NUM!</v>
      </c>
      <c r="D463" s="144" t="str">
        <f t="shared" si="40"/>
        <v/>
      </c>
      <c r="E463" s="78">
        <f t="shared" si="42"/>
        <v>43194</v>
      </c>
      <c r="F463" s="79" t="str">
        <f t="shared" si="41"/>
        <v>m</v>
      </c>
    </row>
    <row r="464" spans="2:6">
      <c r="B464" s="75">
        <f t="shared" si="38"/>
        <v>43195</v>
      </c>
      <c r="C464" s="77" t="e">
        <f t="shared" si="39"/>
        <v>#NUM!</v>
      </c>
      <c r="D464" s="144" t="str">
        <f t="shared" si="40"/>
        <v/>
      </c>
      <c r="E464" s="78">
        <f t="shared" si="42"/>
        <v>43195</v>
      </c>
      <c r="F464" s="79" t="str">
        <f t="shared" si="41"/>
        <v>j</v>
      </c>
    </row>
    <row r="465" spans="2:6">
      <c r="B465" s="75">
        <f t="shared" si="38"/>
        <v>43196</v>
      </c>
      <c r="C465" s="77" t="e">
        <f t="shared" si="39"/>
        <v>#NUM!</v>
      </c>
      <c r="D465" s="144" t="str">
        <f t="shared" si="40"/>
        <v/>
      </c>
      <c r="E465" s="78">
        <f t="shared" si="42"/>
        <v>43196</v>
      </c>
      <c r="F465" s="79" t="str">
        <f t="shared" si="41"/>
        <v>v</v>
      </c>
    </row>
    <row r="466" spans="2:6">
      <c r="B466" s="75">
        <f t="shared" si="38"/>
        <v>43197</v>
      </c>
      <c r="C466" s="77" t="e">
        <f t="shared" si="39"/>
        <v>#NUM!</v>
      </c>
      <c r="D466" s="144" t="str">
        <f t="shared" si="40"/>
        <v/>
      </c>
      <c r="E466" s="78">
        <f t="shared" si="42"/>
        <v>43197</v>
      </c>
      <c r="F466" s="79" t="str">
        <f t="shared" si="41"/>
        <v>s</v>
      </c>
    </row>
    <row r="467" spans="2:6">
      <c r="B467" s="75">
        <f t="shared" si="38"/>
        <v>43198</v>
      </c>
      <c r="C467" s="77" t="e">
        <f t="shared" si="39"/>
        <v>#NUM!</v>
      </c>
      <c r="D467" s="144" t="str">
        <f t="shared" si="40"/>
        <v/>
      </c>
      <c r="E467" s="78">
        <f t="shared" si="42"/>
        <v>43198</v>
      </c>
      <c r="F467" s="79" t="str">
        <f t="shared" si="41"/>
        <v>d</v>
      </c>
    </row>
    <row r="468" spans="2:6">
      <c r="B468" s="75">
        <f t="shared" si="38"/>
        <v>43199</v>
      </c>
      <c r="C468" s="77" t="e">
        <f t="shared" si="39"/>
        <v>#NUM!</v>
      </c>
      <c r="D468" s="144" t="str">
        <f t="shared" si="40"/>
        <v/>
      </c>
      <c r="E468" s="78">
        <f t="shared" si="42"/>
        <v>43199</v>
      </c>
      <c r="F468" s="79" t="str">
        <f t="shared" si="41"/>
        <v>l</v>
      </c>
    </row>
    <row r="469" spans="2:6">
      <c r="B469" s="75">
        <f t="shared" si="38"/>
        <v>43200</v>
      </c>
      <c r="C469" s="77" t="e">
        <f t="shared" si="39"/>
        <v>#NUM!</v>
      </c>
      <c r="D469" s="144" t="str">
        <f t="shared" si="40"/>
        <v/>
      </c>
      <c r="E469" s="78">
        <f t="shared" si="42"/>
        <v>43200</v>
      </c>
      <c r="F469" s="79" t="str">
        <f t="shared" si="41"/>
        <v>m</v>
      </c>
    </row>
    <row r="470" spans="2:6">
      <c r="B470" s="75">
        <f t="shared" si="38"/>
        <v>43201</v>
      </c>
      <c r="C470" s="77" t="e">
        <f t="shared" si="39"/>
        <v>#NUM!</v>
      </c>
      <c r="D470" s="144" t="str">
        <f t="shared" si="40"/>
        <v/>
      </c>
      <c r="E470" s="78">
        <f t="shared" si="42"/>
        <v>43201</v>
      </c>
      <c r="F470" s="79" t="str">
        <f t="shared" si="41"/>
        <v>m</v>
      </c>
    </row>
    <row r="471" spans="2:6">
      <c r="B471" s="75">
        <f t="shared" ref="B471:B534" si="43">+B470+1</f>
        <v>43202</v>
      </c>
      <c r="C471" s="77" t="e">
        <f t="shared" ref="C471:C534" si="44">WEEKNUM(B471,21)</f>
        <v>#NUM!</v>
      </c>
      <c r="D471" s="144" t="str">
        <f t="shared" ref="D471:D534" si="45">IF(ISERROR(VLOOKUP(E471,jfdate,1,TRUE)),"",IF(VLOOKUP(E471,jfdate,1,TRUE)=B471,"f",""))</f>
        <v/>
      </c>
      <c r="E471" s="78">
        <f t="shared" si="42"/>
        <v>43202</v>
      </c>
      <c r="F471" s="79" t="str">
        <f t="shared" ref="F471:F534" si="46">IF(D471="f","f",VLOOKUP(WEEKDAY(E471),jourabbrege,2,FALSE))</f>
        <v>j</v>
      </c>
    </row>
    <row r="472" spans="2:6">
      <c r="B472" s="75">
        <f t="shared" si="43"/>
        <v>43203</v>
      </c>
      <c r="C472" s="77" t="e">
        <f t="shared" si="44"/>
        <v>#NUM!</v>
      </c>
      <c r="D472" s="144" t="str">
        <f t="shared" si="45"/>
        <v/>
      </c>
      <c r="E472" s="78">
        <f t="shared" si="42"/>
        <v>43203</v>
      </c>
      <c r="F472" s="79" t="str">
        <f t="shared" si="46"/>
        <v>v</v>
      </c>
    </row>
    <row r="473" spans="2:6">
      <c r="B473" s="75">
        <f t="shared" si="43"/>
        <v>43204</v>
      </c>
      <c r="C473" s="77" t="e">
        <f t="shared" si="44"/>
        <v>#NUM!</v>
      </c>
      <c r="D473" s="144" t="str">
        <f t="shared" si="45"/>
        <v/>
      </c>
      <c r="E473" s="78">
        <f t="shared" si="42"/>
        <v>43204</v>
      </c>
      <c r="F473" s="79" t="str">
        <f t="shared" si="46"/>
        <v>s</v>
      </c>
    </row>
    <row r="474" spans="2:6">
      <c r="B474" s="75">
        <f t="shared" si="43"/>
        <v>43205</v>
      </c>
      <c r="C474" s="77" t="e">
        <f t="shared" si="44"/>
        <v>#NUM!</v>
      </c>
      <c r="D474" s="144" t="str">
        <f t="shared" si="45"/>
        <v/>
      </c>
      <c r="E474" s="78">
        <f t="shared" si="42"/>
        <v>43205</v>
      </c>
      <c r="F474" s="79" t="str">
        <f t="shared" si="46"/>
        <v>d</v>
      </c>
    </row>
    <row r="475" spans="2:6">
      <c r="B475" s="75">
        <f t="shared" si="43"/>
        <v>43206</v>
      </c>
      <c r="C475" s="77" t="e">
        <f t="shared" si="44"/>
        <v>#NUM!</v>
      </c>
      <c r="D475" s="144" t="str">
        <f t="shared" si="45"/>
        <v/>
      </c>
      <c r="E475" s="78">
        <f t="shared" si="42"/>
        <v>43206</v>
      </c>
      <c r="F475" s="79" t="str">
        <f t="shared" si="46"/>
        <v>l</v>
      </c>
    </row>
    <row r="476" spans="2:6">
      <c r="B476" s="75">
        <f t="shared" si="43"/>
        <v>43207</v>
      </c>
      <c r="C476" s="77" t="e">
        <f t="shared" si="44"/>
        <v>#NUM!</v>
      </c>
      <c r="D476" s="144" t="str">
        <f t="shared" si="45"/>
        <v/>
      </c>
      <c r="E476" s="78">
        <f t="shared" si="42"/>
        <v>43207</v>
      </c>
      <c r="F476" s="79" t="str">
        <f t="shared" si="46"/>
        <v>m</v>
      </c>
    </row>
    <row r="477" spans="2:6">
      <c r="B477" s="75">
        <f t="shared" si="43"/>
        <v>43208</v>
      </c>
      <c r="C477" s="77" t="e">
        <f t="shared" si="44"/>
        <v>#NUM!</v>
      </c>
      <c r="D477" s="144" t="str">
        <f t="shared" si="45"/>
        <v/>
      </c>
      <c r="E477" s="78">
        <f t="shared" si="42"/>
        <v>43208</v>
      </c>
      <c r="F477" s="79" t="str">
        <f t="shared" si="46"/>
        <v>m</v>
      </c>
    </row>
    <row r="478" spans="2:6">
      <c r="B478" s="75">
        <f t="shared" si="43"/>
        <v>43209</v>
      </c>
      <c r="C478" s="77" t="e">
        <f t="shared" si="44"/>
        <v>#NUM!</v>
      </c>
      <c r="D478" s="144" t="str">
        <f t="shared" si="45"/>
        <v/>
      </c>
      <c r="E478" s="78">
        <f t="shared" si="42"/>
        <v>43209</v>
      </c>
      <c r="F478" s="79" t="str">
        <f t="shared" si="46"/>
        <v>j</v>
      </c>
    </row>
    <row r="479" spans="2:6">
      <c r="B479" s="75">
        <f t="shared" si="43"/>
        <v>43210</v>
      </c>
      <c r="C479" s="77" t="e">
        <f t="shared" si="44"/>
        <v>#NUM!</v>
      </c>
      <c r="D479" s="144" t="str">
        <f t="shared" si="45"/>
        <v/>
      </c>
      <c r="E479" s="78">
        <f t="shared" si="42"/>
        <v>43210</v>
      </c>
      <c r="F479" s="79" t="str">
        <f t="shared" si="46"/>
        <v>v</v>
      </c>
    </row>
    <row r="480" spans="2:6">
      <c r="B480" s="75">
        <f t="shared" si="43"/>
        <v>43211</v>
      </c>
      <c r="C480" s="77" t="e">
        <f t="shared" si="44"/>
        <v>#NUM!</v>
      </c>
      <c r="D480" s="144" t="str">
        <f t="shared" si="45"/>
        <v/>
      </c>
      <c r="E480" s="78">
        <f t="shared" si="42"/>
        <v>43211</v>
      </c>
      <c r="F480" s="79" t="str">
        <f t="shared" si="46"/>
        <v>s</v>
      </c>
    </row>
    <row r="481" spans="2:6">
      <c r="B481" s="75">
        <f t="shared" si="43"/>
        <v>43212</v>
      </c>
      <c r="C481" s="77" t="e">
        <f t="shared" si="44"/>
        <v>#NUM!</v>
      </c>
      <c r="D481" s="144" t="str">
        <f t="shared" si="45"/>
        <v/>
      </c>
      <c r="E481" s="78">
        <f t="shared" si="42"/>
        <v>43212</v>
      </c>
      <c r="F481" s="79" t="str">
        <f t="shared" si="46"/>
        <v>d</v>
      </c>
    </row>
    <row r="482" spans="2:6">
      <c r="B482" s="75">
        <f t="shared" si="43"/>
        <v>43213</v>
      </c>
      <c r="C482" s="77" t="e">
        <f t="shared" si="44"/>
        <v>#NUM!</v>
      </c>
      <c r="D482" s="144" t="str">
        <f t="shared" si="45"/>
        <v/>
      </c>
      <c r="E482" s="78">
        <f t="shared" si="42"/>
        <v>43213</v>
      </c>
      <c r="F482" s="79" t="str">
        <f t="shared" si="46"/>
        <v>l</v>
      </c>
    </row>
    <row r="483" spans="2:6">
      <c r="B483" s="75">
        <f t="shared" si="43"/>
        <v>43214</v>
      </c>
      <c r="C483" s="77" t="e">
        <f t="shared" si="44"/>
        <v>#NUM!</v>
      </c>
      <c r="D483" s="144" t="str">
        <f t="shared" si="45"/>
        <v/>
      </c>
      <c r="E483" s="78">
        <f t="shared" si="42"/>
        <v>43214</v>
      </c>
      <c r="F483" s="79" t="str">
        <f t="shared" si="46"/>
        <v>m</v>
      </c>
    </row>
    <row r="484" spans="2:6">
      <c r="B484" s="75">
        <f t="shared" si="43"/>
        <v>43215</v>
      </c>
      <c r="C484" s="77" t="e">
        <f t="shared" si="44"/>
        <v>#NUM!</v>
      </c>
      <c r="D484" s="144" t="str">
        <f t="shared" si="45"/>
        <v/>
      </c>
      <c r="E484" s="78">
        <f t="shared" si="42"/>
        <v>43215</v>
      </c>
      <c r="F484" s="79" t="str">
        <f t="shared" si="46"/>
        <v>m</v>
      </c>
    </row>
    <row r="485" spans="2:6">
      <c r="B485" s="75">
        <f t="shared" si="43"/>
        <v>43216</v>
      </c>
      <c r="C485" s="77" t="e">
        <f t="shared" si="44"/>
        <v>#NUM!</v>
      </c>
      <c r="D485" s="144" t="str">
        <f t="shared" si="45"/>
        <v/>
      </c>
      <c r="E485" s="78">
        <f t="shared" si="42"/>
        <v>43216</v>
      </c>
      <c r="F485" s="79" t="str">
        <f t="shared" si="46"/>
        <v>j</v>
      </c>
    </row>
    <row r="486" spans="2:6">
      <c r="B486" s="75">
        <f t="shared" si="43"/>
        <v>43217</v>
      </c>
      <c r="C486" s="77" t="e">
        <f t="shared" si="44"/>
        <v>#NUM!</v>
      </c>
      <c r="D486" s="144" t="str">
        <f t="shared" si="45"/>
        <v/>
      </c>
      <c r="E486" s="78">
        <f t="shared" si="42"/>
        <v>43217</v>
      </c>
      <c r="F486" s="79" t="str">
        <f t="shared" si="46"/>
        <v>v</v>
      </c>
    </row>
    <row r="487" spans="2:6">
      <c r="B487" s="75">
        <f t="shared" si="43"/>
        <v>43218</v>
      </c>
      <c r="C487" s="77" t="e">
        <f t="shared" si="44"/>
        <v>#NUM!</v>
      </c>
      <c r="D487" s="144" t="str">
        <f t="shared" si="45"/>
        <v/>
      </c>
      <c r="E487" s="78">
        <f t="shared" si="42"/>
        <v>43218</v>
      </c>
      <c r="F487" s="79" t="str">
        <f t="shared" si="46"/>
        <v>s</v>
      </c>
    </row>
    <row r="488" spans="2:6">
      <c r="B488" s="75">
        <f t="shared" si="43"/>
        <v>43219</v>
      </c>
      <c r="C488" s="77" t="e">
        <f t="shared" si="44"/>
        <v>#NUM!</v>
      </c>
      <c r="D488" s="144" t="str">
        <f t="shared" si="45"/>
        <v/>
      </c>
      <c r="E488" s="78">
        <f t="shared" si="42"/>
        <v>43219</v>
      </c>
      <c r="F488" s="79" t="str">
        <f t="shared" si="46"/>
        <v>d</v>
      </c>
    </row>
    <row r="489" spans="2:6">
      <c r="B489" s="75">
        <f t="shared" si="43"/>
        <v>43220</v>
      </c>
      <c r="C489" s="77" t="e">
        <f t="shared" si="44"/>
        <v>#NUM!</v>
      </c>
      <c r="D489" s="144" t="str">
        <f t="shared" si="45"/>
        <v/>
      </c>
      <c r="E489" s="78">
        <f t="shared" si="42"/>
        <v>43220</v>
      </c>
      <c r="F489" s="79" t="str">
        <f t="shared" si="46"/>
        <v>l</v>
      </c>
    </row>
    <row r="490" spans="2:6">
      <c r="B490" s="75">
        <f t="shared" si="43"/>
        <v>43221</v>
      </c>
      <c r="C490" s="77" t="e">
        <f t="shared" si="44"/>
        <v>#NUM!</v>
      </c>
      <c r="D490" s="144" t="str">
        <f t="shared" si="45"/>
        <v>f</v>
      </c>
      <c r="E490" s="78">
        <f t="shared" si="42"/>
        <v>43221</v>
      </c>
      <c r="F490" s="79" t="str">
        <f t="shared" si="46"/>
        <v>f</v>
      </c>
    </row>
    <row r="491" spans="2:6">
      <c r="B491" s="75">
        <f t="shared" si="43"/>
        <v>43222</v>
      </c>
      <c r="C491" s="77" t="e">
        <f t="shared" si="44"/>
        <v>#NUM!</v>
      </c>
      <c r="D491" s="144" t="str">
        <f t="shared" si="45"/>
        <v/>
      </c>
      <c r="E491" s="78">
        <f t="shared" si="42"/>
        <v>43222</v>
      </c>
      <c r="F491" s="79" t="str">
        <f t="shared" si="46"/>
        <v>m</v>
      </c>
    </row>
    <row r="492" spans="2:6">
      <c r="B492" s="75">
        <f t="shared" si="43"/>
        <v>43223</v>
      </c>
      <c r="C492" s="77" t="e">
        <f t="shared" si="44"/>
        <v>#NUM!</v>
      </c>
      <c r="D492" s="144" t="str">
        <f t="shared" si="45"/>
        <v/>
      </c>
      <c r="E492" s="78">
        <f t="shared" si="42"/>
        <v>43223</v>
      </c>
      <c r="F492" s="79" t="str">
        <f t="shared" si="46"/>
        <v>j</v>
      </c>
    </row>
    <row r="493" spans="2:6">
      <c r="B493" s="75">
        <f t="shared" si="43"/>
        <v>43224</v>
      </c>
      <c r="C493" s="77" t="e">
        <f t="shared" si="44"/>
        <v>#NUM!</v>
      </c>
      <c r="D493" s="144" t="str">
        <f t="shared" si="45"/>
        <v/>
      </c>
      <c r="E493" s="78">
        <f t="shared" si="42"/>
        <v>43224</v>
      </c>
      <c r="F493" s="79" t="str">
        <f t="shared" si="46"/>
        <v>v</v>
      </c>
    </row>
    <row r="494" spans="2:6">
      <c r="B494" s="75">
        <f t="shared" si="43"/>
        <v>43225</v>
      </c>
      <c r="C494" s="77" t="e">
        <f t="shared" si="44"/>
        <v>#NUM!</v>
      </c>
      <c r="D494" s="144" t="str">
        <f t="shared" si="45"/>
        <v/>
      </c>
      <c r="E494" s="78">
        <f t="shared" si="42"/>
        <v>43225</v>
      </c>
      <c r="F494" s="79" t="str">
        <f t="shared" si="46"/>
        <v>s</v>
      </c>
    </row>
    <row r="495" spans="2:6">
      <c r="B495" s="75">
        <f t="shared" si="43"/>
        <v>43226</v>
      </c>
      <c r="C495" s="77" t="e">
        <f t="shared" si="44"/>
        <v>#NUM!</v>
      </c>
      <c r="D495" s="144" t="str">
        <f t="shared" si="45"/>
        <v/>
      </c>
      <c r="E495" s="78">
        <f t="shared" si="42"/>
        <v>43226</v>
      </c>
      <c r="F495" s="79" t="str">
        <f t="shared" si="46"/>
        <v>d</v>
      </c>
    </row>
    <row r="496" spans="2:6">
      <c r="B496" s="75">
        <f t="shared" si="43"/>
        <v>43227</v>
      </c>
      <c r="C496" s="77" t="e">
        <f t="shared" si="44"/>
        <v>#NUM!</v>
      </c>
      <c r="D496" s="144" t="str">
        <f t="shared" si="45"/>
        <v/>
      </c>
      <c r="E496" s="78">
        <f t="shared" si="42"/>
        <v>43227</v>
      </c>
      <c r="F496" s="79" t="str">
        <f t="shared" si="46"/>
        <v>l</v>
      </c>
    </row>
    <row r="497" spans="2:6">
      <c r="B497" s="75">
        <f t="shared" si="43"/>
        <v>43228</v>
      </c>
      <c r="C497" s="77" t="e">
        <f t="shared" si="44"/>
        <v>#NUM!</v>
      </c>
      <c r="D497" s="144" t="str">
        <f t="shared" si="45"/>
        <v>f</v>
      </c>
      <c r="E497" s="78">
        <f t="shared" si="42"/>
        <v>43228</v>
      </c>
      <c r="F497" s="79" t="str">
        <f t="shared" si="46"/>
        <v>f</v>
      </c>
    </row>
    <row r="498" spans="2:6">
      <c r="B498" s="75">
        <f t="shared" si="43"/>
        <v>43229</v>
      </c>
      <c r="C498" s="77" t="e">
        <f t="shared" si="44"/>
        <v>#NUM!</v>
      </c>
      <c r="D498" s="144" t="str">
        <f t="shared" si="45"/>
        <v/>
      </c>
      <c r="E498" s="78">
        <f t="shared" si="42"/>
        <v>43229</v>
      </c>
      <c r="F498" s="79" t="str">
        <f t="shared" si="46"/>
        <v>m</v>
      </c>
    </row>
    <row r="499" spans="2:6">
      <c r="B499" s="75">
        <f t="shared" si="43"/>
        <v>43230</v>
      </c>
      <c r="C499" s="77" t="e">
        <f t="shared" si="44"/>
        <v>#NUM!</v>
      </c>
      <c r="D499" s="144" t="str">
        <f t="shared" si="45"/>
        <v>f</v>
      </c>
      <c r="E499" s="78">
        <f t="shared" si="42"/>
        <v>43230</v>
      </c>
      <c r="F499" s="79" t="str">
        <f t="shared" si="46"/>
        <v>f</v>
      </c>
    </row>
    <row r="500" spans="2:6">
      <c r="B500" s="75">
        <f t="shared" si="43"/>
        <v>43231</v>
      </c>
      <c r="C500" s="77" t="e">
        <f t="shared" si="44"/>
        <v>#NUM!</v>
      </c>
      <c r="D500" s="144" t="str">
        <f t="shared" si="45"/>
        <v/>
      </c>
      <c r="E500" s="78">
        <f t="shared" si="42"/>
        <v>43231</v>
      </c>
      <c r="F500" s="79" t="str">
        <f t="shared" si="46"/>
        <v>v</v>
      </c>
    </row>
    <row r="501" spans="2:6">
      <c r="B501" s="75">
        <f t="shared" si="43"/>
        <v>43232</v>
      </c>
      <c r="C501" s="77" t="e">
        <f t="shared" si="44"/>
        <v>#NUM!</v>
      </c>
      <c r="D501" s="144" t="str">
        <f t="shared" si="45"/>
        <v/>
      </c>
      <c r="E501" s="78">
        <f t="shared" si="42"/>
        <v>43232</v>
      </c>
      <c r="F501" s="79" t="str">
        <f t="shared" si="46"/>
        <v>s</v>
      </c>
    </row>
    <row r="502" spans="2:6">
      <c r="B502" s="75">
        <f t="shared" si="43"/>
        <v>43233</v>
      </c>
      <c r="C502" s="77" t="e">
        <f t="shared" si="44"/>
        <v>#NUM!</v>
      </c>
      <c r="D502" s="144" t="str">
        <f t="shared" si="45"/>
        <v/>
      </c>
      <c r="E502" s="78">
        <f t="shared" si="42"/>
        <v>43233</v>
      </c>
      <c r="F502" s="79" t="str">
        <f t="shared" si="46"/>
        <v>d</v>
      </c>
    </row>
    <row r="503" spans="2:6">
      <c r="B503" s="75">
        <f t="shared" si="43"/>
        <v>43234</v>
      </c>
      <c r="C503" s="77" t="e">
        <f t="shared" si="44"/>
        <v>#NUM!</v>
      </c>
      <c r="D503" s="144" t="str">
        <f t="shared" si="45"/>
        <v/>
      </c>
      <c r="E503" s="78">
        <f t="shared" si="42"/>
        <v>43234</v>
      </c>
      <c r="F503" s="79" t="str">
        <f t="shared" si="46"/>
        <v>l</v>
      </c>
    </row>
    <row r="504" spans="2:6">
      <c r="B504" s="75">
        <f t="shared" si="43"/>
        <v>43235</v>
      </c>
      <c r="C504" s="77" t="e">
        <f t="shared" si="44"/>
        <v>#NUM!</v>
      </c>
      <c r="D504" s="144" t="str">
        <f t="shared" si="45"/>
        <v/>
      </c>
      <c r="E504" s="78">
        <f t="shared" si="42"/>
        <v>43235</v>
      </c>
      <c r="F504" s="79" t="str">
        <f t="shared" si="46"/>
        <v>m</v>
      </c>
    </row>
    <row r="505" spans="2:6">
      <c r="B505" s="75">
        <f t="shared" si="43"/>
        <v>43236</v>
      </c>
      <c r="C505" s="77" t="e">
        <f t="shared" si="44"/>
        <v>#NUM!</v>
      </c>
      <c r="D505" s="144" t="str">
        <f t="shared" si="45"/>
        <v/>
      </c>
      <c r="E505" s="78">
        <f t="shared" si="42"/>
        <v>43236</v>
      </c>
      <c r="F505" s="79" t="str">
        <f t="shared" si="46"/>
        <v>m</v>
      </c>
    </row>
    <row r="506" spans="2:6">
      <c r="B506" s="75">
        <f t="shared" si="43"/>
        <v>43237</v>
      </c>
      <c r="C506" s="77" t="e">
        <f t="shared" si="44"/>
        <v>#NUM!</v>
      </c>
      <c r="D506" s="144" t="str">
        <f t="shared" si="45"/>
        <v/>
      </c>
      <c r="E506" s="78">
        <f t="shared" si="42"/>
        <v>43237</v>
      </c>
      <c r="F506" s="79" t="str">
        <f t="shared" si="46"/>
        <v>j</v>
      </c>
    </row>
    <row r="507" spans="2:6">
      <c r="B507" s="75">
        <f t="shared" si="43"/>
        <v>43238</v>
      </c>
      <c r="C507" s="77" t="e">
        <f t="shared" si="44"/>
        <v>#NUM!</v>
      </c>
      <c r="D507" s="144" t="str">
        <f t="shared" si="45"/>
        <v/>
      </c>
      <c r="E507" s="78">
        <f t="shared" si="42"/>
        <v>43238</v>
      </c>
      <c r="F507" s="79" t="str">
        <f t="shared" si="46"/>
        <v>v</v>
      </c>
    </row>
    <row r="508" spans="2:6">
      <c r="B508" s="75">
        <f t="shared" si="43"/>
        <v>43239</v>
      </c>
      <c r="C508" s="77" t="e">
        <f t="shared" si="44"/>
        <v>#NUM!</v>
      </c>
      <c r="D508" s="144" t="str">
        <f t="shared" si="45"/>
        <v/>
      </c>
      <c r="E508" s="78">
        <f t="shared" si="42"/>
        <v>43239</v>
      </c>
      <c r="F508" s="79" t="str">
        <f t="shared" si="46"/>
        <v>s</v>
      </c>
    </row>
    <row r="509" spans="2:6">
      <c r="B509" s="75">
        <f t="shared" si="43"/>
        <v>43240</v>
      </c>
      <c r="C509" s="77" t="e">
        <f t="shared" si="44"/>
        <v>#NUM!</v>
      </c>
      <c r="D509" s="144" t="str">
        <f t="shared" si="45"/>
        <v/>
      </c>
      <c r="E509" s="78">
        <f t="shared" si="42"/>
        <v>43240</v>
      </c>
      <c r="F509" s="79" t="str">
        <f t="shared" si="46"/>
        <v>d</v>
      </c>
    </row>
    <row r="510" spans="2:6">
      <c r="B510" s="75">
        <f t="shared" si="43"/>
        <v>43241</v>
      </c>
      <c r="C510" s="77" t="e">
        <f t="shared" si="44"/>
        <v>#NUM!</v>
      </c>
      <c r="D510" s="144" t="str">
        <f t="shared" si="45"/>
        <v>f</v>
      </c>
      <c r="E510" s="78">
        <f t="shared" si="42"/>
        <v>43241</v>
      </c>
      <c r="F510" s="79" t="str">
        <f t="shared" si="46"/>
        <v>f</v>
      </c>
    </row>
    <row r="511" spans="2:6">
      <c r="B511" s="75">
        <f t="shared" si="43"/>
        <v>43242</v>
      </c>
      <c r="C511" s="77" t="e">
        <f t="shared" si="44"/>
        <v>#NUM!</v>
      </c>
      <c r="D511" s="144" t="str">
        <f t="shared" si="45"/>
        <v/>
      </c>
      <c r="E511" s="78">
        <f t="shared" si="42"/>
        <v>43242</v>
      </c>
      <c r="F511" s="79" t="str">
        <f t="shared" si="46"/>
        <v>m</v>
      </c>
    </row>
    <row r="512" spans="2:6">
      <c r="B512" s="75">
        <f t="shared" si="43"/>
        <v>43243</v>
      </c>
      <c r="C512" s="77" t="e">
        <f t="shared" si="44"/>
        <v>#NUM!</v>
      </c>
      <c r="D512" s="144" t="str">
        <f t="shared" si="45"/>
        <v/>
      </c>
      <c r="E512" s="78">
        <f t="shared" si="42"/>
        <v>43243</v>
      </c>
      <c r="F512" s="79" t="str">
        <f t="shared" si="46"/>
        <v>m</v>
      </c>
    </row>
    <row r="513" spans="2:6">
      <c r="B513" s="75">
        <f t="shared" si="43"/>
        <v>43244</v>
      </c>
      <c r="C513" s="77" t="e">
        <f t="shared" si="44"/>
        <v>#NUM!</v>
      </c>
      <c r="D513" s="144" t="str">
        <f t="shared" si="45"/>
        <v/>
      </c>
      <c r="E513" s="78">
        <f t="shared" si="42"/>
        <v>43244</v>
      </c>
      <c r="F513" s="79" t="str">
        <f t="shared" si="46"/>
        <v>j</v>
      </c>
    </row>
    <row r="514" spans="2:6">
      <c r="B514" s="75">
        <f t="shared" si="43"/>
        <v>43245</v>
      </c>
      <c r="C514" s="77" t="e">
        <f t="shared" si="44"/>
        <v>#NUM!</v>
      </c>
      <c r="D514" s="144" t="str">
        <f t="shared" si="45"/>
        <v/>
      </c>
      <c r="E514" s="78">
        <f t="shared" si="42"/>
        <v>43245</v>
      </c>
      <c r="F514" s="79" t="str">
        <f t="shared" si="46"/>
        <v>v</v>
      </c>
    </row>
    <row r="515" spans="2:6">
      <c r="B515" s="75">
        <f t="shared" si="43"/>
        <v>43246</v>
      </c>
      <c r="C515" s="77" t="e">
        <f t="shared" si="44"/>
        <v>#NUM!</v>
      </c>
      <c r="D515" s="144" t="str">
        <f t="shared" si="45"/>
        <v/>
      </c>
      <c r="E515" s="78">
        <f t="shared" si="42"/>
        <v>43246</v>
      </c>
      <c r="F515" s="79" t="str">
        <f t="shared" si="46"/>
        <v>s</v>
      </c>
    </row>
    <row r="516" spans="2:6">
      <c r="B516" s="75">
        <f t="shared" si="43"/>
        <v>43247</v>
      </c>
      <c r="C516" s="77" t="e">
        <f t="shared" si="44"/>
        <v>#NUM!</v>
      </c>
      <c r="D516" s="144" t="str">
        <f t="shared" si="45"/>
        <v/>
      </c>
      <c r="E516" s="78">
        <f t="shared" si="42"/>
        <v>43247</v>
      </c>
      <c r="F516" s="79" t="str">
        <f t="shared" si="46"/>
        <v>d</v>
      </c>
    </row>
    <row r="517" spans="2:6">
      <c r="B517" s="75">
        <f t="shared" si="43"/>
        <v>43248</v>
      </c>
      <c r="C517" s="77" t="e">
        <f t="shared" si="44"/>
        <v>#NUM!</v>
      </c>
      <c r="D517" s="144" t="str">
        <f t="shared" si="45"/>
        <v/>
      </c>
      <c r="E517" s="78">
        <f t="shared" si="42"/>
        <v>43248</v>
      </c>
      <c r="F517" s="79" t="str">
        <f t="shared" si="46"/>
        <v>l</v>
      </c>
    </row>
    <row r="518" spans="2:6">
      <c r="B518" s="75">
        <f t="shared" si="43"/>
        <v>43249</v>
      </c>
      <c r="C518" s="77" t="e">
        <f t="shared" si="44"/>
        <v>#NUM!</v>
      </c>
      <c r="D518" s="144" t="str">
        <f t="shared" si="45"/>
        <v/>
      </c>
      <c r="E518" s="78">
        <f t="shared" ref="E518:E581" si="47">B518</f>
        <v>43249</v>
      </c>
      <c r="F518" s="79" t="str">
        <f t="shared" si="46"/>
        <v>m</v>
      </c>
    </row>
    <row r="519" spans="2:6">
      <c r="B519" s="75">
        <f t="shared" si="43"/>
        <v>43250</v>
      </c>
      <c r="C519" s="77" t="e">
        <f t="shared" si="44"/>
        <v>#NUM!</v>
      </c>
      <c r="D519" s="144" t="str">
        <f t="shared" si="45"/>
        <v/>
      </c>
      <c r="E519" s="78">
        <f t="shared" si="47"/>
        <v>43250</v>
      </c>
      <c r="F519" s="79" t="str">
        <f t="shared" si="46"/>
        <v>m</v>
      </c>
    </row>
    <row r="520" spans="2:6">
      <c r="B520" s="75">
        <f t="shared" si="43"/>
        <v>43251</v>
      </c>
      <c r="C520" s="77" t="e">
        <f t="shared" si="44"/>
        <v>#NUM!</v>
      </c>
      <c r="D520" s="144" t="str">
        <f t="shared" si="45"/>
        <v/>
      </c>
      <c r="E520" s="78">
        <f t="shared" si="47"/>
        <v>43251</v>
      </c>
      <c r="F520" s="79" t="str">
        <f t="shared" si="46"/>
        <v>j</v>
      </c>
    </row>
    <row r="521" spans="2:6">
      <c r="B521" s="75">
        <f t="shared" si="43"/>
        <v>43252</v>
      </c>
      <c r="C521" s="77" t="e">
        <f t="shared" si="44"/>
        <v>#NUM!</v>
      </c>
      <c r="D521" s="144" t="str">
        <f t="shared" si="45"/>
        <v/>
      </c>
      <c r="E521" s="78">
        <f t="shared" si="47"/>
        <v>43252</v>
      </c>
      <c r="F521" s="79" t="str">
        <f t="shared" si="46"/>
        <v>v</v>
      </c>
    </row>
    <row r="522" spans="2:6">
      <c r="B522" s="75">
        <f t="shared" si="43"/>
        <v>43253</v>
      </c>
      <c r="C522" s="77" t="e">
        <f t="shared" si="44"/>
        <v>#NUM!</v>
      </c>
      <c r="D522" s="144" t="str">
        <f t="shared" si="45"/>
        <v/>
      </c>
      <c r="E522" s="78">
        <f t="shared" si="47"/>
        <v>43253</v>
      </c>
      <c r="F522" s="79" t="str">
        <f t="shared" si="46"/>
        <v>s</v>
      </c>
    </row>
    <row r="523" spans="2:6">
      <c r="B523" s="75">
        <f t="shared" si="43"/>
        <v>43254</v>
      </c>
      <c r="C523" s="77" t="e">
        <f t="shared" si="44"/>
        <v>#NUM!</v>
      </c>
      <c r="D523" s="144" t="str">
        <f t="shared" si="45"/>
        <v/>
      </c>
      <c r="E523" s="78">
        <f t="shared" si="47"/>
        <v>43254</v>
      </c>
      <c r="F523" s="79" t="str">
        <f t="shared" si="46"/>
        <v>d</v>
      </c>
    </row>
    <row r="524" spans="2:6">
      <c r="B524" s="75">
        <f t="shared" si="43"/>
        <v>43255</v>
      </c>
      <c r="C524" s="77" t="e">
        <f t="shared" si="44"/>
        <v>#NUM!</v>
      </c>
      <c r="D524" s="144" t="str">
        <f t="shared" si="45"/>
        <v/>
      </c>
      <c r="E524" s="78">
        <f t="shared" si="47"/>
        <v>43255</v>
      </c>
      <c r="F524" s="79" t="str">
        <f t="shared" si="46"/>
        <v>l</v>
      </c>
    </row>
    <row r="525" spans="2:6">
      <c r="B525" s="75">
        <f t="shared" si="43"/>
        <v>43256</v>
      </c>
      <c r="C525" s="77" t="e">
        <f t="shared" si="44"/>
        <v>#NUM!</v>
      </c>
      <c r="D525" s="144" t="str">
        <f t="shared" si="45"/>
        <v/>
      </c>
      <c r="E525" s="78">
        <f t="shared" si="47"/>
        <v>43256</v>
      </c>
      <c r="F525" s="79" t="str">
        <f t="shared" si="46"/>
        <v>m</v>
      </c>
    </row>
    <row r="526" spans="2:6">
      <c r="B526" s="75">
        <f t="shared" si="43"/>
        <v>43257</v>
      </c>
      <c r="C526" s="77" t="e">
        <f t="shared" si="44"/>
        <v>#NUM!</v>
      </c>
      <c r="D526" s="144" t="str">
        <f t="shared" si="45"/>
        <v/>
      </c>
      <c r="E526" s="78">
        <f t="shared" si="47"/>
        <v>43257</v>
      </c>
      <c r="F526" s="79" t="str">
        <f t="shared" si="46"/>
        <v>m</v>
      </c>
    </row>
    <row r="527" spans="2:6">
      <c r="B527" s="75">
        <f t="shared" si="43"/>
        <v>43258</v>
      </c>
      <c r="C527" s="77" t="e">
        <f t="shared" si="44"/>
        <v>#NUM!</v>
      </c>
      <c r="D527" s="144" t="str">
        <f t="shared" si="45"/>
        <v/>
      </c>
      <c r="E527" s="78">
        <f t="shared" si="47"/>
        <v>43258</v>
      </c>
      <c r="F527" s="79" t="str">
        <f t="shared" si="46"/>
        <v>j</v>
      </c>
    </row>
    <row r="528" spans="2:6">
      <c r="B528" s="75">
        <f t="shared" si="43"/>
        <v>43259</v>
      </c>
      <c r="C528" s="77" t="e">
        <f t="shared" si="44"/>
        <v>#NUM!</v>
      </c>
      <c r="D528" s="144" t="str">
        <f t="shared" si="45"/>
        <v/>
      </c>
      <c r="E528" s="78">
        <f t="shared" si="47"/>
        <v>43259</v>
      </c>
      <c r="F528" s="79" t="str">
        <f t="shared" si="46"/>
        <v>v</v>
      </c>
    </row>
    <row r="529" spans="2:6">
      <c r="B529" s="75">
        <f t="shared" si="43"/>
        <v>43260</v>
      </c>
      <c r="C529" s="77" t="e">
        <f t="shared" si="44"/>
        <v>#NUM!</v>
      </c>
      <c r="D529" s="144" t="str">
        <f t="shared" si="45"/>
        <v/>
      </c>
      <c r="E529" s="78">
        <f t="shared" si="47"/>
        <v>43260</v>
      </c>
      <c r="F529" s="79" t="str">
        <f t="shared" si="46"/>
        <v>s</v>
      </c>
    </row>
    <row r="530" spans="2:6">
      <c r="B530" s="75">
        <f t="shared" si="43"/>
        <v>43261</v>
      </c>
      <c r="C530" s="77" t="e">
        <f t="shared" si="44"/>
        <v>#NUM!</v>
      </c>
      <c r="D530" s="144" t="str">
        <f t="shared" si="45"/>
        <v/>
      </c>
      <c r="E530" s="78">
        <f t="shared" si="47"/>
        <v>43261</v>
      </c>
      <c r="F530" s="79" t="str">
        <f t="shared" si="46"/>
        <v>d</v>
      </c>
    </row>
    <row r="531" spans="2:6">
      <c r="B531" s="75">
        <f t="shared" si="43"/>
        <v>43262</v>
      </c>
      <c r="C531" s="77" t="e">
        <f t="shared" si="44"/>
        <v>#NUM!</v>
      </c>
      <c r="D531" s="144" t="str">
        <f t="shared" si="45"/>
        <v/>
      </c>
      <c r="E531" s="78">
        <f t="shared" si="47"/>
        <v>43262</v>
      </c>
      <c r="F531" s="79" t="str">
        <f t="shared" si="46"/>
        <v>l</v>
      </c>
    </row>
    <row r="532" spans="2:6">
      <c r="B532" s="75">
        <f t="shared" si="43"/>
        <v>43263</v>
      </c>
      <c r="C532" s="77" t="e">
        <f t="shared" si="44"/>
        <v>#NUM!</v>
      </c>
      <c r="D532" s="144" t="str">
        <f t="shared" si="45"/>
        <v/>
      </c>
      <c r="E532" s="78">
        <f t="shared" si="47"/>
        <v>43263</v>
      </c>
      <c r="F532" s="79" t="str">
        <f t="shared" si="46"/>
        <v>m</v>
      </c>
    </row>
    <row r="533" spans="2:6">
      <c r="B533" s="75">
        <f t="shared" si="43"/>
        <v>43264</v>
      </c>
      <c r="C533" s="77" t="e">
        <f t="shared" si="44"/>
        <v>#NUM!</v>
      </c>
      <c r="D533" s="144" t="str">
        <f t="shared" si="45"/>
        <v/>
      </c>
      <c r="E533" s="78">
        <f t="shared" si="47"/>
        <v>43264</v>
      </c>
      <c r="F533" s="79" t="str">
        <f t="shared" si="46"/>
        <v>m</v>
      </c>
    </row>
    <row r="534" spans="2:6">
      <c r="B534" s="75">
        <f t="shared" si="43"/>
        <v>43265</v>
      </c>
      <c r="C534" s="77" t="e">
        <f t="shared" si="44"/>
        <v>#NUM!</v>
      </c>
      <c r="D534" s="144" t="str">
        <f t="shared" si="45"/>
        <v/>
      </c>
      <c r="E534" s="78">
        <f t="shared" si="47"/>
        <v>43265</v>
      </c>
      <c r="F534" s="79" t="str">
        <f t="shared" si="46"/>
        <v>j</v>
      </c>
    </row>
    <row r="535" spans="2:6">
      <c r="B535" s="75">
        <f t="shared" ref="B535:B598" si="48">+B534+1</f>
        <v>43266</v>
      </c>
      <c r="C535" s="77" t="e">
        <f t="shared" ref="C535:C598" si="49">WEEKNUM(B535,21)</f>
        <v>#NUM!</v>
      </c>
      <c r="D535" s="144" t="str">
        <f t="shared" ref="D535:D598" si="50">IF(ISERROR(VLOOKUP(E535,jfdate,1,TRUE)),"",IF(VLOOKUP(E535,jfdate,1,TRUE)=B535,"f",""))</f>
        <v/>
      </c>
      <c r="E535" s="78">
        <f t="shared" si="47"/>
        <v>43266</v>
      </c>
      <c r="F535" s="79" t="str">
        <f t="shared" ref="F535:F598" si="51">IF(D535="f","f",VLOOKUP(WEEKDAY(E535),jourabbrege,2,FALSE))</f>
        <v>v</v>
      </c>
    </row>
    <row r="536" spans="2:6">
      <c r="B536" s="75">
        <f t="shared" si="48"/>
        <v>43267</v>
      </c>
      <c r="C536" s="77" t="e">
        <f t="shared" si="49"/>
        <v>#NUM!</v>
      </c>
      <c r="D536" s="144" t="str">
        <f t="shared" si="50"/>
        <v/>
      </c>
      <c r="E536" s="78">
        <f t="shared" si="47"/>
        <v>43267</v>
      </c>
      <c r="F536" s="79" t="str">
        <f t="shared" si="51"/>
        <v>s</v>
      </c>
    </row>
    <row r="537" spans="2:6">
      <c r="B537" s="75">
        <f t="shared" si="48"/>
        <v>43268</v>
      </c>
      <c r="C537" s="77" t="e">
        <f t="shared" si="49"/>
        <v>#NUM!</v>
      </c>
      <c r="D537" s="144" t="str">
        <f t="shared" si="50"/>
        <v/>
      </c>
      <c r="E537" s="78">
        <f t="shared" si="47"/>
        <v>43268</v>
      </c>
      <c r="F537" s="79" t="str">
        <f t="shared" si="51"/>
        <v>d</v>
      </c>
    </row>
    <row r="538" spans="2:6">
      <c r="B538" s="75">
        <f t="shared" si="48"/>
        <v>43269</v>
      </c>
      <c r="C538" s="77" t="e">
        <f t="shared" si="49"/>
        <v>#NUM!</v>
      </c>
      <c r="D538" s="144" t="str">
        <f t="shared" si="50"/>
        <v/>
      </c>
      <c r="E538" s="78">
        <f t="shared" si="47"/>
        <v>43269</v>
      </c>
      <c r="F538" s="79" t="str">
        <f t="shared" si="51"/>
        <v>l</v>
      </c>
    </row>
    <row r="539" spans="2:6">
      <c r="B539" s="75">
        <f t="shared" si="48"/>
        <v>43270</v>
      </c>
      <c r="C539" s="77" t="e">
        <f t="shared" si="49"/>
        <v>#NUM!</v>
      </c>
      <c r="D539" s="144" t="str">
        <f t="shared" si="50"/>
        <v/>
      </c>
      <c r="E539" s="78">
        <f t="shared" si="47"/>
        <v>43270</v>
      </c>
      <c r="F539" s="79" t="str">
        <f t="shared" si="51"/>
        <v>m</v>
      </c>
    </row>
    <row r="540" spans="2:6">
      <c r="B540" s="75">
        <f t="shared" si="48"/>
        <v>43271</v>
      </c>
      <c r="C540" s="77" t="e">
        <f t="shared" si="49"/>
        <v>#NUM!</v>
      </c>
      <c r="D540" s="144" t="str">
        <f t="shared" si="50"/>
        <v/>
      </c>
      <c r="E540" s="78">
        <f t="shared" si="47"/>
        <v>43271</v>
      </c>
      <c r="F540" s="79" t="str">
        <f t="shared" si="51"/>
        <v>m</v>
      </c>
    </row>
    <row r="541" spans="2:6">
      <c r="B541" s="75">
        <f t="shared" si="48"/>
        <v>43272</v>
      </c>
      <c r="C541" s="77" t="e">
        <f t="shared" si="49"/>
        <v>#NUM!</v>
      </c>
      <c r="D541" s="144" t="str">
        <f t="shared" si="50"/>
        <v/>
      </c>
      <c r="E541" s="78">
        <f t="shared" si="47"/>
        <v>43272</v>
      </c>
      <c r="F541" s="79" t="str">
        <f t="shared" si="51"/>
        <v>j</v>
      </c>
    </row>
    <row r="542" spans="2:6">
      <c r="B542" s="75">
        <f t="shared" si="48"/>
        <v>43273</v>
      </c>
      <c r="C542" s="77" t="e">
        <f t="shared" si="49"/>
        <v>#NUM!</v>
      </c>
      <c r="D542" s="144" t="str">
        <f t="shared" si="50"/>
        <v/>
      </c>
      <c r="E542" s="78">
        <f t="shared" si="47"/>
        <v>43273</v>
      </c>
      <c r="F542" s="79" t="str">
        <f t="shared" si="51"/>
        <v>v</v>
      </c>
    </row>
    <row r="543" spans="2:6">
      <c r="B543" s="75">
        <f t="shared" si="48"/>
        <v>43274</v>
      </c>
      <c r="C543" s="77" t="e">
        <f t="shared" si="49"/>
        <v>#NUM!</v>
      </c>
      <c r="D543" s="144" t="str">
        <f t="shared" si="50"/>
        <v/>
      </c>
      <c r="E543" s="78">
        <f t="shared" si="47"/>
        <v>43274</v>
      </c>
      <c r="F543" s="79" t="str">
        <f t="shared" si="51"/>
        <v>s</v>
      </c>
    </row>
    <row r="544" spans="2:6">
      <c r="B544" s="75">
        <f t="shared" si="48"/>
        <v>43275</v>
      </c>
      <c r="C544" s="77" t="e">
        <f t="shared" si="49"/>
        <v>#NUM!</v>
      </c>
      <c r="D544" s="144" t="str">
        <f t="shared" si="50"/>
        <v/>
      </c>
      <c r="E544" s="78">
        <f t="shared" si="47"/>
        <v>43275</v>
      </c>
      <c r="F544" s="79" t="str">
        <f t="shared" si="51"/>
        <v>d</v>
      </c>
    </row>
    <row r="545" spans="2:6">
      <c r="B545" s="75">
        <f t="shared" si="48"/>
        <v>43276</v>
      </c>
      <c r="C545" s="77" t="e">
        <f t="shared" si="49"/>
        <v>#NUM!</v>
      </c>
      <c r="D545" s="144" t="str">
        <f t="shared" si="50"/>
        <v/>
      </c>
      <c r="E545" s="78">
        <f t="shared" si="47"/>
        <v>43276</v>
      </c>
      <c r="F545" s="79" t="str">
        <f t="shared" si="51"/>
        <v>l</v>
      </c>
    </row>
    <row r="546" spans="2:6">
      <c r="B546" s="75">
        <f t="shared" si="48"/>
        <v>43277</v>
      </c>
      <c r="C546" s="77" t="e">
        <f t="shared" si="49"/>
        <v>#NUM!</v>
      </c>
      <c r="D546" s="144" t="str">
        <f t="shared" si="50"/>
        <v/>
      </c>
      <c r="E546" s="78">
        <f t="shared" si="47"/>
        <v>43277</v>
      </c>
      <c r="F546" s="79" t="str">
        <f t="shared" si="51"/>
        <v>m</v>
      </c>
    </row>
    <row r="547" spans="2:6">
      <c r="B547" s="75">
        <f t="shared" si="48"/>
        <v>43278</v>
      </c>
      <c r="C547" s="77" t="e">
        <f t="shared" si="49"/>
        <v>#NUM!</v>
      </c>
      <c r="D547" s="144" t="str">
        <f t="shared" si="50"/>
        <v/>
      </c>
      <c r="E547" s="78">
        <f t="shared" si="47"/>
        <v>43278</v>
      </c>
      <c r="F547" s="79" t="str">
        <f t="shared" si="51"/>
        <v>m</v>
      </c>
    </row>
    <row r="548" spans="2:6">
      <c r="B548" s="75">
        <f t="shared" si="48"/>
        <v>43279</v>
      </c>
      <c r="C548" s="77" t="e">
        <f t="shared" si="49"/>
        <v>#NUM!</v>
      </c>
      <c r="D548" s="144" t="str">
        <f t="shared" si="50"/>
        <v/>
      </c>
      <c r="E548" s="78">
        <f t="shared" si="47"/>
        <v>43279</v>
      </c>
      <c r="F548" s="79" t="str">
        <f t="shared" si="51"/>
        <v>j</v>
      </c>
    </row>
    <row r="549" spans="2:6">
      <c r="B549" s="75">
        <f t="shared" si="48"/>
        <v>43280</v>
      </c>
      <c r="C549" s="77" t="e">
        <f t="shared" si="49"/>
        <v>#NUM!</v>
      </c>
      <c r="D549" s="144" t="str">
        <f t="shared" si="50"/>
        <v/>
      </c>
      <c r="E549" s="78">
        <f t="shared" si="47"/>
        <v>43280</v>
      </c>
      <c r="F549" s="79" t="str">
        <f t="shared" si="51"/>
        <v>v</v>
      </c>
    </row>
    <row r="550" spans="2:6">
      <c r="B550" s="75">
        <f t="shared" si="48"/>
        <v>43281</v>
      </c>
      <c r="C550" s="77" t="e">
        <f t="shared" si="49"/>
        <v>#NUM!</v>
      </c>
      <c r="D550" s="144" t="str">
        <f t="shared" si="50"/>
        <v/>
      </c>
      <c r="E550" s="78">
        <f t="shared" si="47"/>
        <v>43281</v>
      </c>
      <c r="F550" s="79" t="str">
        <f t="shared" si="51"/>
        <v>s</v>
      </c>
    </row>
    <row r="551" spans="2:6">
      <c r="B551" s="75">
        <f t="shared" si="48"/>
        <v>43282</v>
      </c>
      <c r="C551" s="77" t="e">
        <f t="shared" si="49"/>
        <v>#NUM!</v>
      </c>
      <c r="D551" s="144" t="str">
        <f t="shared" si="50"/>
        <v/>
      </c>
      <c r="E551" s="78">
        <f t="shared" si="47"/>
        <v>43282</v>
      </c>
      <c r="F551" s="79" t="str">
        <f t="shared" si="51"/>
        <v>d</v>
      </c>
    </row>
    <row r="552" spans="2:6">
      <c r="B552" s="75">
        <f t="shared" si="48"/>
        <v>43283</v>
      </c>
      <c r="C552" s="77" t="e">
        <f t="shared" si="49"/>
        <v>#NUM!</v>
      </c>
      <c r="D552" s="144" t="str">
        <f t="shared" si="50"/>
        <v/>
      </c>
      <c r="E552" s="78">
        <f t="shared" si="47"/>
        <v>43283</v>
      </c>
      <c r="F552" s="79" t="str">
        <f t="shared" si="51"/>
        <v>l</v>
      </c>
    </row>
    <row r="553" spans="2:6">
      <c r="B553" s="75">
        <f t="shared" si="48"/>
        <v>43284</v>
      </c>
      <c r="C553" s="77" t="e">
        <f t="shared" si="49"/>
        <v>#NUM!</v>
      </c>
      <c r="D553" s="144" t="str">
        <f t="shared" si="50"/>
        <v/>
      </c>
      <c r="E553" s="78">
        <f t="shared" si="47"/>
        <v>43284</v>
      </c>
      <c r="F553" s="79" t="str">
        <f t="shared" si="51"/>
        <v>m</v>
      </c>
    </row>
    <row r="554" spans="2:6">
      <c r="B554" s="75">
        <f t="shared" si="48"/>
        <v>43285</v>
      </c>
      <c r="C554" s="77" t="e">
        <f t="shared" si="49"/>
        <v>#NUM!</v>
      </c>
      <c r="D554" s="144" t="str">
        <f t="shared" si="50"/>
        <v/>
      </c>
      <c r="E554" s="78">
        <f t="shared" si="47"/>
        <v>43285</v>
      </c>
      <c r="F554" s="79" t="str">
        <f t="shared" si="51"/>
        <v>m</v>
      </c>
    </row>
    <row r="555" spans="2:6">
      <c r="B555" s="75">
        <f t="shared" si="48"/>
        <v>43286</v>
      </c>
      <c r="C555" s="77" t="e">
        <f t="shared" si="49"/>
        <v>#NUM!</v>
      </c>
      <c r="D555" s="144" t="str">
        <f t="shared" si="50"/>
        <v/>
      </c>
      <c r="E555" s="78">
        <f t="shared" si="47"/>
        <v>43286</v>
      </c>
      <c r="F555" s="79" t="str">
        <f t="shared" si="51"/>
        <v>j</v>
      </c>
    </row>
    <row r="556" spans="2:6">
      <c r="B556" s="75">
        <f t="shared" si="48"/>
        <v>43287</v>
      </c>
      <c r="C556" s="77" t="e">
        <f t="shared" si="49"/>
        <v>#NUM!</v>
      </c>
      <c r="D556" s="144" t="str">
        <f t="shared" si="50"/>
        <v/>
      </c>
      <c r="E556" s="78">
        <f t="shared" si="47"/>
        <v>43287</v>
      </c>
      <c r="F556" s="79" t="str">
        <f t="shared" si="51"/>
        <v>v</v>
      </c>
    </row>
    <row r="557" spans="2:6">
      <c r="B557" s="75">
        <f t="shared" si="48"/>
        <v>43288</v>
      </c>
      <c r="C557" s="77" t="e">
        <f t="shared" si="49"/>
        <v>#NUM!</v>
      </c>
      <c r="D557" s="144" t="str">
        <f t="shared" si="50"/>
        <v/>
      </c>
      <c r="E557" s="78">
        <f t="shared" si="47"/>
        <v>43288</v>
      </c>
      <c r="F557" s="79" t="str">
        <f t="shared" si="51"/>
        <v>s</v>
      </c>
    </row>
    <row r="558" spans="2:6">
      <c r="B558" s="75">
        <f t="shared" si="48"/>
        <v>43289</v>
      </c>
      <c r="C558" s="77" t="e">
        <f t="shared" si="49"/>
        <v>#NUM!</v>
      </c>
      <c r="D558" s="144" t="str">
        <f t="shared" si="50"/>
        <v/>
      </c>
      <c r="E558" s="78">
        <f t="shared" si="47"/>
        <v>43289</v>
      </c>
      <c r="F558" s="79" t="str">
        <f t="shared" si="51"/>
        <v>d</v>
      </c>
    </row>
    <row r="559" spans="2:6">
      <c r="B559" s="75">
        <f t="shared" si="48"/>
        <v>43290</v>
      </c>
      <c r="C559" s="77" t="e">
        <f t="shared" si="49"/>
        <v>#NUM!</v>
      </c>
      <c r="D559" s="144" t="str">
        <f t="shared" si="50"/>
        <v/>
      </c>
      <c r="E559" s="78">
        <f t="shared" si="47"/>
        <v>43290</v>
      </c>
      <c r="F559" s="79" t="str">
        <f t="shared" si="51"/>
        <v>l</v>
      </c>
    </row>
    <row r="560" spans="2:6">
      <c r="B560" s="75">
        <f t="shared" si="48"/>
        <v>43291</v>
      </c>
      <c r="C560" s="77" t="e">
        <f t="shared" si="49"/>
        <v>#NUM!</v>
      </c>
      <c r="D560" s="144" t="str">
        <f t="shared" si="50"/>
        <v/>
      </c>
      <c r="E560" s="78">
        <f t="shared" si="47"/>
        <v>43291</v>
      </c>
      <c r="F560" s="79" t="str">
        <f t="shared" si="51"/>
        <v>m</v>
      </c>
    </row>
    <row r="561" spans="2:6">
      <c r="B561" s="75">
        <f t="shared" si="48"/>
        <v>43292</v>
      </c>
      <c r="C561" s="77" t="e">
        <f t="shared" si="49"/>
        <v>#NUM!</v>
      </c>
      <c r="D561" s="144" t="str">
        <f t="shared" si="50"/>
        <v/>
      </c>
      <c r="E561" s="78">
        <f t="shared" si="47"/>
        <v>43292</v>
      </c>
      <c r="F561" s="79" t="str">
        <f t="shared" si="51"/>
        <v>m</v>
      </c>
    </row>
    <row r="562" spans="2:6">
      <c r="B562" s="75">
        <f t="shared" si="48"/>
        <v>43293</v>
      </c>
      <c r="C562" s="77" t="e">
        <f t="shared" si="49"/>
        <v>#NUM!</v>
      </c>
      <c r="D562" s="144" t="str">
        <f t="shared" si="50"/>
        <v/>
      </c>
      <c r="E562" s="78">
        <f t="shared" si="47"/>
        <v>43293</v>
      </c>
      <c r="F562" s="79" t="str">
        <f t="shared" si="51"/>
        <v>j</v>
      </c>
    </row>
    <row r="563" spans="2:6">
      <c r="B563" s="75">
        <f t="shared" si="48"/>
        <v>43294</v>
      </c>
      <c r="C563" s="77" t="e">
        <f t="shared" si="49"/>
        <v>#NUM!</v>
      </c>
      <c r="D563" s="144" t="str">
        <f t="shared" si="50"/>
        <v/>
      </c>
      <c r="E563" s="78">
        <f t="shared" si="47"/>
        <v>43294</v>
      </c>
      <c r="F563" s="79" t="str">
        <f t="shared" si="51"/>
        <v>v</v>
      </c>
    </row>
    <row r="564" spans="2:6">
      <c r="B564" s="75">
        <f t="shared" si="48"/>
        <v>43295</v>
      </c>
      <c r="C564" s="77" t="e">
        <f t="shared" si="49"/>
        <v>#NUM!</v>
      </c>
      <c r="D564" s="144" t="str">
        <f t="shared" si="50"/>
        <v>f</v>
      </c>
      <c r="E564" s="78">
        <f t="shared" si="47"/>
        <v>43295</v>
      </c>
      <c r="F564" s="79" t="str">
        <f t="shared" si="51"/>
        <v>f</v>
      </c>
    </row>
    <row r="565" spans="2:6">
      <c r="B565" s="75">
        <f t="shared" si="48"/>
        <v>43296</v>
      </c>
      <c r="C565" s="77" t="e">
        <f t="shared" si="49"/>
        <v>#NUM!</v>
      </c>
      <c r="D565" s="144" t="str">
        <f t="shared" si="50"/>
        <v/>
      </c>
      <c r="E565" s="78">
        <f t="shared" si="47"/>
        <v>43296</v>
      </c>
      <c r="F565" s="79" t="str">
        <f t="shared" si="51"/>
        <v>d</v>
      </c>
    </row>
    <row r="566" spans="2:6">
      <c r="B566" s="75">
        <f t="shared" si="48"/>
        <v>43297</v>
      </c>
      <c r="C566" s="77" t="e">
        <f t="shared" si="49"/>
        <v>#NUM!</v>
      </c>
      <c r="D566" s="144" t="str">
        <f t="shared" si="50"/>
        <v/>
      </c>
      <c r="E566" s="78">
        <f t="shared" si="47"/>
        <v>43297</v>
      </c>
      <c r="F566" s="79" t="str">
        <f t="shared" si="51"/>
        <v>l</v>
      </c>
    </row>
    <row r="567" spans="2:6">
      <c r="B567" s="75">
        <f t="shared" si="48"/>
        <v>43298</v>
      </c>
      <c r="C567" s="77" t="e">
        <f t="shared" si="49"/>
        <v>#NUM!</v>
      </c>
      <c r="D567" s="144" t="str">
        <f t="shared" si="50"/>
        <v/>
      </c>
      <c r="E567" s="78">
        <f t="shared" si="47"/>
        <v>43298</v>
      </c>
      <c r="F567" s="79" t="str">
        <f t="shared" si="51"/>
        <v>m</v>
      </c>
    </row>
    <row r="568" spans="2:6">
      <c r="B568" s="75">
        <f t="shared" si="48"/>
        <v>43299</v>
      </c>
      <c r="C568" s="77" t="e">
        <f t="shared" si="49"/>
        <v>#NUM!</v>
      </c>
      <c r="D568" s="144" t="str">
        <f t="shared" si="50"/>
        <v/>
      </c>
      <c r="E568" s="78">
        <f t="shared" si="47"/>
        <v>43299</v>
      </c>
      <c r="F568" s="79" t="str">
        <f t="shared" si="51"/>
        <v>m</v>
      </c>
    </row>
    <row r="569" spans="2:6">
      <c r="B569" s="75">
        <f t="shared" si="48"/>
        <v>43300</v>
      </c>
      <c r="C569" s="77" t="e">
        <f t="shared" si="49"/>
        <v>#NUM!</v>
      </c>
      <c r="D569" s="144" t="str">
        <f t="shared" si="50"/>
        <v/>
      </c>
      <c r="E569" s="78">
        <f t="shared" si="47"/>
        <v>43300</v>
      </c>
      <c r="F569" s="79" t="str">
        <f t="shared" si="51"/>
        <v>j</v>
      </c>
    </row>
    <row r="570" spans="2:6">
      <c r="B570" s="75">
        <f t="shared" si="48"/>
        <v>43301</v>
      </c>
      <c r="C570" s="77" t="e">
        <f t="shared" si="49"/>
        <v>#NUM!</v>
      </c>
      <c r="D570" s="144" t="str">
        <f t="shared" si="50"/>
        <v/>
      </c>
      <c r="E570" s="78">
        <f t="shared" si="47"/>
        <v>43301</v>
      </c>
      <c r="F570" s="79" t="str">
        <f t="shared" si="51"/>
        <v>v</v>
      </c>
    </row>
    <row r="571" spans="2:6">
      <c r="B571" s="75">
        <f t="shared" si="48"/>
        <v>43302</v>
      </c>
      <c r="C571" s="77" t="e">
        <f t="shared" si="49"/>
        <v>#NUM!</v>
      </c>
      <c r="D571" s="144" t="str">
        <f t="shared" si="50"/>
        <v/>
      </c>
      <c r="E571" s="78">
        <f t="shared" si="47"/>
        <v>43302</v>
      </c>
      <c r="F571" s="79" t="str">
        <f t="shared" si="51"/>
        <v>s</v>
      </c>
    </row>
    <row r="572" spans="2:6">
      <c r="B572" s="75">
        <f t="shared" si="48"/>
        <v>43303</v>
      </c>
      <c r="C572" s="77" t="e">
        <f t="shared" si="49"/>
        <v>#NUM!</v>
      </c>
      <c r="D572" s="144" t="str">
        <f t="shared" si="50"/>
        <v/>
      </c>
      <c r="E572" s="78">
        <f t="shared" si="47"/>
        <v>43303</v>
      </c>
      <c r="F572" s="79" t="str">
        <f t="shared" si="51"/>
        <v>d</v>
      </c>
    </row>
    <row r="573" spans="2:6">
      <c r="B573" s="75">
        <f t="shared" si="48"/>
        <v>43304</v>
      </c>
      <c r="C573" s="77" t="e">
        <f t="shared" si="49"/>
        <v>#NUM!</v>
      </c>
      <c r="D573" s="144" t="str">
        <f t="shared" si="50"/>
        <v/>
      </c>
      <c r="E573" s="78">
        <f t="shared" si="47"/>
        <v>43304</v>
      </c>
      <c r="F573" s="79" t="str">
        <f t="shared" si="51"/>
        <v>l</v>
      </c>
    </row>
    <row r="574" spans="2:6">
      <c r="B574" s="75">
        <f t="shared" si="48"/>
        <v>43305</v>
      </c>
      <c r="C574" s="77" t="e">
        <f t="shared" si="49"/>
        <v>#NUM!</v>
      </c>
      <c r="D574" s="144" t="str">
        <f t="shared" si="50"/>
        <v/>
      </c>
      <c r="E574" s="78">
        <f t="shared" si="47"/>
        <v>43305</v>
      </c>
      <c r="F574" s="79" t="str">
        <f t="shared" si="51"/>
        <v>m</v>
      </c>
    </row>
    <row r="575" spans="2:6">
      <c r="B575" s="75">
        <f t="shared" si="48"/>
        <v>43306</v>
      </c>
      <c r="C575" s="77" t="e">
        <f t="shared" si="49"/>
        <v>#NUM!</v>
      </c>
      <c r="D575" s="144" t="str">
        <f t="shared" si="50"/>
        <v/>
      </c>
      <c r="E575" s="78">
        <f t="shared" si="47"/>
        <v>43306</v>
      </c>
      <c r="F575" s="79" t="str">
        <f t="shared" si="51"/>
        <v>m</v>
      </c>
    </row>
    <row r="576" spans="2:6">
      <c r="B576" s="75">
        <f t="shared" si="48"/>
        <v>43307</v>
      </c>
      <c r="C576" s="77" t="e">
        <f t="shared" si="49"/>
        <v>#NUM!</v>
      </c>
      <c r="D576" s="144" t="str">
        <f t="shared" si="50"/>
        <v/>
      </c>
      <c r="E576" s="78">
        <f t="shared" si="47"/>
        <v>43307</v>
      </c>
      <c r="F576" s="79" t="str">
        <f t="shared" si="51"/>
        <v>j</v>
      </c>
    </row>
    <row r="577" spans="2:6">
      <c r="B577" s="75">
        <f t="shared" si="48"/>
        <v>43308</v>
      </c>
      <c r="C577" s="77" t="e">
        <f t="shared" si="49"/>
        <v>#NUM!</v>
      </c>
      <c r="D577" s="144" t="str">
        <f t="shared" si="50"/>
        <v/>
      </c>
      <c r="E577" s="78">
        <f t="shared" si="47"/>
        <v>43308</v>
      </c>
      <c r="F577" s="79" t="str">
        <f t="shared" si="51"/>
        <v>v</v>
      </c>
    </row>
    <row r="578" spans="2:6">
      <c r="B578" s="75">
        <f t="shared" si="48"/>
        <v>43309</v>
      </c>
      <c r="C578" s="77" t="e">
        <f t="shared" si="49"/>
        <v>#NUM!</v>
      </c>
      <c r="D578" s="144" t="str">
        <f t="shared" si="50"/>
        <v/>
      </c>
      <c r="E578" s="78">
        <f t="shared" si="47"/>
        <v>43309</v>
      </c>
      <c r="F578" s="79" t="str">
        <f t="shared" si="51"/>
        <v>s</v>
      </c>
    </row>
    <row r="579" spans="2:6">
      <c r="B579" s="75">
        <f t="shared" si="48"/>
        <v>43310</v>
      </c>
      <c r="C579" s="77" t="e">
        <f t="shared" si="49"/>
        <v>#NUM!</v>
      </c>
      <c r="D579" s="144" t="str">
        <f t="shared" si="50"/>
        <v/>
      </c>
      <c r="E579" s="78">
        <f t="shared" si="47"/>
        <v>43310</v>
      </c>
      <c r="F579" s="79" t="str">
        <f t="shared" si="51"/>
        <v>d</v>
      </c>
    </row>
    <row r="580" spans="2:6">
      <c r="B580" s="75">
        <f t="shared" si="48"/>
        <v>43311</v>
      </c>
      <c r="C580" s="77" t="e">
        <f t="shared" si="49"/>
        <v>#NUM!</v>
      </c>
      <c r="D580" s="144" t="str">
        <f t="shared" si="50"/>
        <v/>
      </c>
      <c r="E580" s="78">
        <f t="shared" si="47"/>
        <v>43311</v>
      </c>
      <c r="F580" s="79" t="str">
        <f t="shared" si="51"/>
        <v>l</v>
      </c>
    </row>
    <row r="581" spans="2:6">
      <c r="B581" s="75">
        <f t="shared" si="48"/>
        <v>43312</v>
      </c>
      <c r="C581" s="77" t="e">
        <f t="shared" si="49"/>
        <v>#NUM!</v>
      </c>
      <c r="D581" s="144" t="str">
        <f t="shared" si="50"/>
        <v/>
      </c>
      <c r="E581" s="78">
        <f t="shared" si="47"/>
        <v>43312</v>
      </c>
      <c r="F581" s="79" t="str">
        <f t="shared" si="51"/>
        <v>m</v>
      </c>
    </row>
    <row r="582" spans="2:6">
      <c r="B582" s="75">
        <f t="shared" si="48"/>
        <v>43313</v>
      </c>
      <c r="C582" s="77" t="e">
        <f t="shared" si="49"/>
        <v>#NUM!</v>
      </c>
      <c r="D582" s="144" t="str">
        <f t="shared" si="50"/>
        <v/>
      </c>
      <c r="E582" s="78">
        <f t="shared" ref="E582:E645" si="52">B582</f>
        <v>43313</v>
      </c>
      <c r="F582" s="79" t="str">
        <f t="shared" si="51"/>
        <v>m</v>
      </c>
    </row>
    <row r="583" spans="2:6">
      <c r="B583" s="75">
        <f t="shared" si="48"/>
        <v>43314</v>
      </c>
      <c r="C583" s="77" t="e">
        <f t="shared" si="49"/>
        <v>#NUM!</v>
      </c>
      <c r="D583" s="144" t="str">
        <f t="shared" si="50"/>
        <v/>
      </c>
      <c r="E583" s="78">
        <f t="shared" si="52"/>
        <v>43314</v>
      </c>
      <c r="F583" s="79" t="str">
        <f t="shared" si="51"/>
        <v>j</v>
      </c>
    </row>
    <row r="584" spans="2:6">
      <c r="B584" s="75">
        <f t="shared" si="48"/>
        <v>43315</v>
      </c>
      <c r="C584" s="77" t="e">
        <f t="shared" si="49"/>
        <v>#NUM!</v>
      </c>
      <c r="D584" s="144" t="str">
        <f t="shared" si="50"/>
        <v/>
      </c>
      <c r="E584" s="78">
        <f t="shared" si="52"/>
        <v>43315</v>
      </c>
      <c r="F584" s="79" t="str">
        <f t="shared" si="51"/>
        <v>v</v>
      </c>
    </row>
    <row r="585" spans="2:6">
      <c r="B585" s="75">
        <f t="shared" si="48"/>
        <v>43316</v>
      </c>
      <c r="C585" s="77" t="e">
        <f t="shared" si="49"/>
        <v>#NUM!</v>
      </c>
      <c r="D585" s="144" t="str">
        <f t="shared" si="50"/>
        <v/>
      </c>
      <c r="E585" s="78">
        <f t="shared" si="52"/>
        <v>43316</v>
      </c>
      <c r="F585" s="79" t="str">
        <f t="shared" si="51"/>
        <v>s</v>
      </c>
    </row>
    <row r="586" spans="2:6">
      <c r="B586" s="75">
        <f t="shared" si="48"/>
        <v>43317</v>
      </c>
      <c r="C586" s="77" t="e">
        <f t="shared" si="49"/>
        <v>#NUM!</v>
      </c>
      <c r="D586" s="144" t="str">
        <f t="shared" si="50"/>
        <v/>
      </c>
      <c r="E586" s="78">
        <f t="shared" si="52"/>
        <v>43317</v>
      </c>
      <c r="F586" s="79" t="str">
        <f t="shared" si="51"/>
        <v>d</v>
      </c>
    </row>
    <row r="587" spans="2:6">
      <c r="B587" s="75">
        <f t="shared" si="48"/>
        <v>43318</v>
      </c>
      <c r="C587" s="77" t="e">
        <f t="shared" si="49"/>
        <v>#NUM!</v>
      </c>
      <c r="D587" s="144" t="str">
        <f t="shared" si="50"/>
        <v/>
      </c>
      <c r="E587" s="78">
        <f t="shared" si="52"/>
        <v>43318</v>
      </c>
      <c r="F587" s="79" t="str">
        <f t="shared" si="51"/>
        <v>l</v>
      </c>
    </row>
    <row r="588" spans="2:6">
      <c r="B588" s="75">
        <f t="shared" si="48"/>
        <v>43319</v>
      </c>
      <c r="C588" s="77" t="e">
        <f t="shared" si="49"/>
        <v>#NUM!</v>
      </c>
      <c r="D588" s="144" t="str">
        <f t="shared" si="50"/>
        <v/>
      </c>
      <c r="E588" s="78">
        <f t="shared" si="52"/>
        <v>43319</v>
      </c>
      <c r="F588" s="79" t="str">
        <f t="shared" si="51"/>
        <v>m</v>
      </c>
    </row>
    <row r="589" spans="2:6">
      <c r="B589" s="75">
        <f t="shared" si="48"/>
        <v>43320</v>
      </c>
      <c r="C589" s="77" t="e">
        <f t="shared" si="49"/>
        <v>#NUM!</v>
      </c>
      <c r="D589" s="144" t="str">
        <f t="shared" si="50"/>
        <v/>
      </c>
      <c r="E589" s="78">
        <f t="shared" si="52"/>
        <v>43320</v>
      </c>
      <c r="F589" s="79" t="str">
        <f t="shared" si="51"/>
        <v>m</v>
      </c>
    </row>
    <row r="590" spans="2:6">
      <c r="B590" s="75">
        <f t="shared" si="48"/>
        <v>43321</v>
      </c>
      <c r="C590" s="77" t="e">
        <f t="shared" si="49"/>
        <v>#NUM!</v>
      </c>
      <c r="D590" s="144" t="str">
        <f t="shared" si="50"/>
        <v/>
      </c>
      <c r="E590" s="78">
        <f t="shared" si="52"/>
        <v>43321</v>
      </c>
      <c r="F590" s="79" t="str">
        <f t="shared" si="51"/>
        <v>j</v>
      </c>
    </row>
    <row r="591" spans="2:6">
      <c r="B591" s="75">
        <f t="shared" si="48"/>
        <v>43322</v>
      </c>
      <c r="C591" s="77" t="e">
        <f t="shared" si="49"/>
        <v>#NUM!</v>
      </c>
      <c r="D591" s="144" t="str">
        <f t="shared" si="50"/>
        <v/>
      </c>
      <c r="E591" s="78">
        <f t="shared" si="52"/>
        <v>43322</v>
      </c>
      <c r="F591" s="79" t="str">
        <f t="shared" si="51"/>
        <v>v</v>
      </c>
    </row>
    <row r="592" spans="2:6">
      <c r="B592" s="75">
        <f t="shared" si="48"/>
        <v>43323</v>
      </c>
      <c r="C592" s="77" t="e">
        <f t="shared" si="49"/>
        <v>#NUM!</v>
      </c>
      <c r="D592" s="144" t="str">
        <f t="shared" si="50"/>
        <v/>
      </c>
      <c r="E592" s="78">
        <f t="shared" si="52"/>
        <v>43323</v>
      </c>
      <c r="F592" s="79" t="str">
        <f t="shared" si="51"/>
        <v>s</v>
      </c>
    </row>
    <row r="593" spans="2:6">
      <c r="B593" s="75">
        <f t="shared" si="48"/>
        <v>43324</v>
      </c>
      <c r="C593" s="77" t="e">
        <f t="shared" si="49"/>
        <v>#NUM!</v>
      </c>
      <c r="D593" s="144" t="str">
        <f t="shared" si="50"/>
        <v/>
      </c>
      <c r="E593" s="78">
        <f t="shared" si="52"/>
        <v>43324</v>
      </c>
      <c r="F593" s="79" t="str">
        <f t="shared" si="51"/>
        <v>d</v>
      </c>
    </row>
    <row r="594" spans="2:6">
      <c r="B594" s="75">
        <f t="shared" si="48"/>
        <v>43325</v>
      </c>
      <c r="C594" s="77" t="e">
        <f t="shared" si="49"/>
        <v>#NUM!</v>
      </c>
      <c r="D594" s="144" t="str">
        <f t="shared" si="50"/>
        <v/>
      </c>
      <c r="E594" s="78">
        <f t="shared" si="52"/>
        <v>43325</v>
      </c>
      <c r="F594" s="79" t="str">
        <f t="shared" si="51"/>
        <v>l</v>
      </c>
    </row>
    <row r="595" spans="2:6">
      <c r="B595" s="75">
        <f t="shared" si="48"/>
        <v>43326</v>
      </c>
      <c r="C595" s="77" t="e">
        <f t="shared" si="49"/>
        <v>#NUM!</v>
      </c>
      <c r="D595" s="144" t="str">
        <f t="shared" si="50"/>
        <v/>
      </c>
      <c r="E595" s="78">
        <f t="shared" si="52"/>
        <v>43326</v>
      </c>
      <c r="F595" s="79" t="str">
        <f t="shared" si="51"/>
        <v>m</v>
      </c>
    </row>
    <row r="596" spans="2:6">
      <c r="B596" s="75">
        <f t="shared" si="48"/>
        <v>43327</v>
      </c>
      <c r="C596" s="77" t="e">
        <f t="shared" si="49"/>
        <v>#NUM!</v>
      </c>
      <c r="D596" s="144" t="str">
        <f t="shared" si="50"/>
        <v/>
      </c>
      <c r="E596" s="78">
        <f t="shared" si="52"/>
        <v>43327</v>
      </c>
      <c r="F596" s="79" t="str">
        <f t="shared" si="51"/>
        <v>m</v>
      </c>
    </row>
    <row r="597" spans="2:6">
      <c r="B597" s="75">
        <f t="shared" si="48"/>
        <v>43328</v>
      </c>
      <c r="C597" s="77" t="e">
        <f t="shared" si="49"/>
        <v>#NUM!</v>
      </c>
      <c r="D597" s="144" t="str">
        <f t="shared" si="50"/>
        <v/>
      </c>
      <c r="E597" s="78">
        <f t="shared" si="52"/>
        <v>43328</v>
      </c>
      <c r="F597" s="79" t="str">
        <f t="shared" si="51"/>
        <v>j</v>
      </c>
    </row>
    <row r="598" spans="2:6">
      <c r="B598" s="75">
        <f t="shared" si="48"/>
        <v>43329</v>
      </c>
      <c r="C598" s="77" t="e">
        <f t="shared" si="49"/>
        <v>#NUM!</v>
      </c>
      <c r="D598" s="144" t="str">
        <f t="shared" si="50"/>
        <v/>
      </c>
      <c r="E598" s="78">
        <f t="shared" si="52"/>
        <v>43329</v>
      </c>
      <c r="F598" s="79" t="str">
        <f t="shared" si="51"/>
        <v>v</v>
      </c>
    </row>
    <row r="599" spans="2:6">
      <c r="B599" s="75">
        <f t="shared" ref="B599:B662" si="53">+B598+1</f>
        <v>43330</v>
      </c>
      <c r="C599" s="77" t="e">
        <f t="shared" ref="C599:C662" si="54">WEEKNUM(B599,21)</f>
        <v>#NUM!</v>
      </c>
      <c r="D599" s="144" t="str">
        <f t="shared" ref="D599:D662" si="55">IF(ISERROR(VLOOKUP(E599,jfdate,1,TRUE)),"",IF(VLOOKUP(E599,jfdate,1,TRUE)=B599,"f",""))</f>
        <v/>
      </c>
      <c r="E599" s="78">
        <f t="shared" si="52"/>
        <v>43330</v>
      </c>
      <c r="F599" s="79" t="str">
        <f t="shared" ref="F599:F662" si="56">IF(D599="f","f",VLOOKUP(WEEKDAY(E599),jourabbrege,2,FALSE))</f>
        <v>s</v>
      </c>
    </row>
    <row r="600" spans="2:6">
      <c r="B600" s="75">
        <f t="shared" si="53"/>
        <v>43331</v>
      </c>
      <c r="C600" s="77" t="e">
        <f t="shared" si="54"/>
        <v>#NUM!</v>
      </c>
      <c r="D600" s="144" t="str">
        <f t="shared" si="55"/>
        <v/>
      </c>
      <c r="E600" s="78">
        <f t="shared" si="52"/>
        <v>43331</v>
      </c>
      <c r="F600" s="79" t="str">
        <f t="shared" si="56"/>
        <v>d</v>
      </c>
    </row>
    <row r="601" spans="2:6">
      <c r="B601" s="75">
        <f t="shared" si="53"/>
        <v>43332</v>
      </c>
      <c r="C601" s="77" t="e">
        <f t="shared" si="54"/>
        <v>#NUM!</v>
      </c>
      <c r="D601" s="144" t="str">
        <f t="shared" si="55"/>
        <v/>
      </c>
      <c r="E601" s="78">
        <f t="shared" si="52"/>
        <v>43332</v>
      </c>
      <c r="F601" s="79" t="str">
        <f t="shared" si="56"/>
        <v>l</v>
      </c>
    </row>
    <row r="602" spans="2:6">
      <c r="B602" s="75">
        <f t="shared" si="53"/>
        <v>43333</v>
      </c>
      <c r="C602" s="77" t="e">
        <f t="shared" si="54"/>
        <v>#NUM!</v>
      </c>
      <c r="D602" s="144" t="str">
        <f t="shared" si="55"/>
        <v/>
      </c>
      <c r="E602" s="78">
        <f t="shared" si="52"/>
        <v>43333</v>
      </c>
      <c r="F602" s="79" t="str">
        <f t="shared" si="56"/>
        <v>m</v>
      </c>
    </row>
    <row r="603" spans="2:6">
      <c r="B603" s="75">
        <f t="shared" si="53"/>
        <v>43334</v>
      </c>
      <c r="C603" s="77" t="e">
        <f t="shared" si="54"/>
        <v>#NUM!</v>
      </c>
      <c r="D603" s="144" t="str">
        <f t="shared" si="55"/>
        <v/>
      </c>
      <c r="E603" s="78">
        <f t="shared" si="52"/>
        <v>43334</v>
      </c>
      <c r="F603" s="79" t="str">
        <f t="shared" si="56"/>
        <v>m</v>
      </c>
    </row>
    <row r="604" spans="2:6">
      <c r="B604" s="75">
        <f t="shared" si="53"/>
        <v>43335</v>
      </c>
      <c r="C604" s="77" t="e">
        <f t="shared" si="54"/>
        <v>#NUM!</v>
      </c>
      <c r="D604" s="144" t="str">
        <f t="shared" si="55"/>
        <v/>
      </c>
      <c r="E604" s="78">
        <f t="shared" si="52"/>
        <v>43335</v>
      </c>
      <c r="F604" s="79" t="str">
        <f t="shared" si="56"/>
        <v>j</v>
      </c>
    </row>
    <row r="605" spans="2:6">
      <c r="B605" s="75">
        <f t="shared" si="53"/>
        <v>43336</v>
      </c>
      <c r="C605" s="77" t="e">
        <f t="shared" si="54"/>
        <v>#NUM!</v>
      </c>
      <c r="D605" s="144" t="str">
        <f t="shared" si="55"/>
        <v/>
      </c>
      <c r="E605" s="78">
        <f t="shared" si="52"/>
        <v>43336</v>
      </c>
      <c r="F605" s="79" t="str">
        <f t="shared" si="56"/>
        <v>v</v>
      </c>
    </row>
    <row r="606" spans="2:6">
      <c r="B606" s="75">
        <f t="shared" si="53"/>
        <v>43337</v>
      </c>
      <c r="C606" s="77" t="e">
        <f t="shared" si="54"/>
        <v>#NUM!</v>
      </c>
      <c r="D606" s="144" t="str">
        <f t="shared" si="55"/>
        <v/>
      </c>
      <c r="E606" s="78">
        <f t="shared" si="52"/>
        <v>43337</v>
      </c>
      <c r="F606" s="79" t="str">
        <f t="shared" si="56"/>
        <v>s</v>
      </c>
    </row>
    <row r="607" spans="2:6">
      <c r="B607" s="75">
        <f t="shared" si="53"/>
        <v>43338</v>
      </c>
      <c r="C607" s="77" t="e">
        <f t="shared" si="54"/>
        <v>#NUM!</v>
      </c>
      <c r="D607" s="144" t="str">
        <f t="shared" si="55"/>
        <v/>
      </c>
      <c r="E607" s="78">
        <f t="shared" si="52"/>
        <v>43338</v>
      </c>
      <c r="F607" s="79" t="str">
        <f t="shared" si="56"/>
        <v>d</v>
      </c>
    </row>
    <row r="608" spans="2:6">
      <c r="B608" s="75">
        <f t="shared" si="53"/>
        <v>43339</v>
      </c>
      <c r="C608" s="77" t="e">
        <f t="shared" si="54"/>
        <v>#NUM!</v>
      </c>
      <c r="D608" s="144" t="str">
        <f t="shared" si="55"/>
        <v/>
      </c>
      <c r="E608" s="78">
        <f t="shared" si="52"/>
        <v>43339</v>
      </c>
      <c r="F608" s="79" t="str">
        <f t="shared" si="56"/>
        <v>l</v>
      </c>
    </row>
    <row r="609" spans="2:6">
      <c r="B609" s="75">
        <f t="shared" si="53"/>
        <v>43340</v>
      </c>
      <c r="C609" s="77" t="e">
        <f t="shared" si="54"/>
        <v>#NUM!</v>
      </c>
      <c r="D609" s="144" t="str">
        <f t="shared" si="55"/>
        <v/>
      </c>
      <c r="E609" s="78">
        <f t="shared" si="52"/>
        <v>43340</v>
      </c>
      <c r="F609" s="79" t="str">
        <f t="shared" si="56"/>
        <v>m</v>
      </c>
    </row>
    <row r="610" spans="2:6">
      <c r="B610" s="75">
        <f t="shared" si="53"/>
        <v>43341</v>
      </c>
      <c r="C610" s="77" t="e">
        <f t="shared" si="54"/>
        <v>#NUM!</v>
      </c>
      <c r="D610" s="144" t="str">
        <f t="shared" si="55"/>
        <v/>
      </c>
      <c r="E610" s="78">
        <f t="shared" si="52"/>
        <v>43341</v>
      </c>
      <c r="F610" s="79" t="str">
        <f t="shared" si="56"/>
        <v>m</v>
      </c>
    </row>
    <row r="611" spans="2:6">
      <c r="B611" s="75">
        <f t="shared" si="53"/>
        <v>43342</v>
      </c>
      <c r="C611" s="77" t="e">
        <f t="shared" si="54"/>
        <v>#NUM!</v>
      </c>
      <c r="D611" s="144" t="str">
        <f t="shared" si="55"/>
        <v/>
      </c>
      <c r="E611" s="78">
        <f t="shared" si="52"/>
        <v>43342</v>
      </c>
      <c r="F611" s="79" t="str">
        <f t="shared" si="56"/>
        <v>j</v>
      </c>
    </row>
    <row r="612" spans="2:6">
      <c r="B612" s="75">
        <f t="shared" si="53"/>
        <v>43343</v>
      </c>
      <c r="C612" s="77" t="e">
        <f t="shared" si="54"/>
        <v>#NUM!</v>
      </c>
      <c r="D612" s="144" t="str">
        <f t="shared" si="55"/>
        <v/>
      </c>
      <c r="E612" s="78">
        <f t="shared" si="52"/>
        <v>43343</v>
      </c>
      <c r="F612" s="79" t="str">
        <f t="shared" si="56"/>
        <v>v</v>
      </c>
    </row>
    <row r="613" spans="2:6">
      <c r="B613" s="75">
        <f t="shared" si="53"/>
        <v>43344</v>
      </c>
      <c r="C613" s="77" t="e">
        <f t="shared" si="54"/>
        <v>#NUM!</v>
      </c>
      <c r="D613" s="144" t="str">
        <f t="shared" si="55"/>
        <v/>
      </c>
      <c r="E613" s="78">
        <f t="shared" si="52"/>
        <v>43344</v>
      </c>
      <c r="F613" s="79" t="str">
        <f t="shared" si="56"/>
        <v>s</v>
      </c>
    </row>
    <row r="614" spans="2:6">
      <c r="B614" s="75">
        <f t="shared" si="53"/>
        <v>43345</v>
      </c>
      <c r="C614" s="77" t="e">
        <f t="shared" si="54"/>
        <v>#NUM!</v>
      </c>
      <c r="D614" s="144" t="str">
        <f t="shared" si="55"/>
        <v/>
      </c>
      <c r="E614" s="78">
        <f t="shared" si="52"/>
        <v>43345</v>
      </c>
      <c r="F614" s="79" t="str">
        <f t="shared" si="56"/>
        <v>d</v>
      </c>
    </row>
    <row r="615" spans="2:6">
      <c r="B615" s="75">
        <f t="shared" si="53"/>
        <v>43346</v>
      </c>
      <c r="C615" s="77" t="e">
        <f t="shared" si="54"/>
        <v>#NUM!</v>
      </c>
      <c r="D615" s="144" t="str">
        <f t="shared" si="55"/>
        <v/>
      </c>
      <c r="E615" s="78">
        <f t="shared" si="52"/>
        <v>43346</v>
      </c>
      <c r="F615" s="79" t="str">
        <f t="shared" si="56"/>
        <v>l</v>
      </c>
    </row>
    <row r="616" spans="2:6">
      <c r="B616" s="75">
        <f t="shared" si="53"/>
        <v>43347</v>
      </c>
      <c r="C616" s="77" t="e">
        <f t="shared" si="54"/>
        <v>#NUM!</v>
      </c>
      <c r="D616" s="144" t="str">
        <f t="shared" si="55"/>
        <v/>
      </c>
      <c r="E616" s="78">
        <f t="shared" si="52"/>
        <v>43347</v>
      </c>
      <c r="F616" s="79" t="str">
        <f t="shared" si="56"/>
        <v>m</v>
      </c>
    </row>
    <row r="617" spans="2:6">
      <c r="B617" s="75">
        <f t="shared" si="53"/>
        <v>43348</v>
      </c>
      <c r="C617" s="77" t="e">
        <f t="shared" si="54"/>
        <v>#NUM!</v>
      </c>
      <c r="D617" s="144" t="str">
        <f t="shared" si="55"/>
        <v/>
      </c>
      <c r="E617" s="78">
        <f t="shared" si="52"/>
        <v>43348</v>
      </c>
      <c r="F617" s="79" t="str">
        <f t="shared" si="56"/>
        <v>m</v>
      </c>
    </row>
    <row r="618" spans="2:6">
      <c r="B618" s="75">
        <f t="shared" si="53"/>
        <v>43349</v>
      </c>
      <c r="C618" s="77" t="e">
        <f t="shared" si="54"/>
        <v>#NUM!</v>
      </c>
      <c r="D618" s="144" t="str">
        <f t="shared" si="55"/>
        <v/>
      </c>
      <c r="E618" s="78">
        <f t="shared" si="52"/>
        <v>43349</v>
      </c>
      <c r="F618" s="79" t="str">
        <f t="shared" si="56"/>
        <v>j</v>
      </c>
    </row>
    <row r="619" spans="2:6">
      <c r="B619" s="75">
        <f t="shared" si="53"/>
        <v>43350</v>
      </c>
      <c r="C619" s="77" t="e">
        <f t="shared" si="54"/>
        <v>#NUM!</v>
      </c>
      <c r="D619" s="144" t="str">
        <f t="shared" si="55"/>
        <v/>
      </c>
      <c r="E619" s="78">
        <f t="shared" si="52"/>
        <v>43350</v>
      </c>
      <c r="F619" s="79" t="str">
        <f t="shared" si="56"/>
        <v>v</v>
      </c>
    </row>
    <row r="620" spans="2:6">
      <c r="B620" s="75">
        <f t="shared" si="53"/>
        <v>43351</v>
      </c>
      <c r="C620" s="77" t="e">
        <f t="shared" si="54"/>
        <v>#NUM!</v>
      </c>
      <c r="D620" s="144" t="str">
        <f t="shared" si="55"/>
        <v/>
      </c>
      <c r="E620" s="78">
        <f t="shared" si="52"/>
        <v>43351</v>
      </c>
      <c r="F620" s="79" t="str">
        <f t="shared" si="56"/>
        <v>s</v>
      </c>
    </row>
    <row r="621" spans="2:6">
      <c r="B621" s="75">
        <f t="shared" si="53"/>
        <v>43352</v>
      </c>
      <c r="C621" s="77" t="e">
        <f t="shared" si="54"/>
        <v>#NUM!</v>
      </c>
      <c r="D621" s="144" t="str">
        <f t="shared" si="55"/>
        <v/>
      </c>
      <c r="E621" s="78">
        <f t="shared" si="52"/>
        <v>43352</v>
      </c>
      <c r="F621" s="79" t="str">
        <f t="shared" si="56"/>
        <v>d</v>
      </c>
    </row>
    <row r="622" spans="2:6">
      <c r="B622" s="75">
        <f t="shared" si="53"/>
        <v>43353</v>
      </c>
      <c r="C622" s="77" t="e">
        <f t="shared" si="54"/>
        <v>#NUM!</v>
      </c>
      <c r="D622" s="144" t="str">
        <f t="shared" si="55"/>
        <v/>
      </c>
      <c r="E622" s="78">
        <f t="shared" si="52"/>
        <v>43353</v>
      </c>
      <c r="F622" s="79" t="str">
        <f t="shared" si="56"/>
        <v>l</v>
      </c>
    </row>
    <row r="623" spans="2:6">
      <c r="B623" s="75">
        <f t="shared" si="53"/>
        <v>43354</v>
      </c>
      <c r="C623" s="77" t="e">
        <f t="shared" si="54"/>
        <v>#NUM!</v>
      </c>
      <c r="D623" s="144" t="str">
        <f t="shared" si="55"/>
        <v/>
      </c>
      <c r="E623" s="78">
        <f t="shared" si="52"/>
        <v>43354</v>
      </c>
      <c r="F623" s="79" t="str">
        <f t="shared" si="56"/>
        <v>m</v>
      </c>
    </row>
    <row r="624" spans="2:6">
      <c r="B624" s="75">
        <f t="shared" si="53"/>
        <v>43355</v>
      </c>
      <c r="C624" s="77" t="e">
        <f t="shared" si="54"/>
        <v>#NUM!</v>
      </c>
      <c r="D624" s="144" t="str">
        <f t="shared" si="55"/>
        <v/>
      </c>
      <c r="E624" s="78">
        <f t="shared" si="52"/>
        <v>43355</v>
      </c>
      <c r="F624" s="79" t="str">
        <f t="shared" si="56"/>
        <v>m</v>
      </c>
    </row>
    <row r="625" spans="2:6">
      <c r="B625" s="75">
        <f t="shared" si="53"/>
        <v>43356</v>
      </c>
      <c r="C625" s="77" t="e">
        <f t="shared" si="54"/>
        <v>#NUM!</v>
      </c>
      <c r="D625" s="144" t="str">
        <f t="shared" si="55"/>
        <v/>
      </c>
      <c r="E625" s="78">
        <f t="shared" si="52"/>
        <v>43356</v>
      </c>
      <c r="F625" s="79" t="str">
        <f t="shared" si="56"/>
        <v>j</v>
      </c>
    </row>
    <row r="626" spans="2:6">
      <c r="B626" s="75">
        <f t="shared" si="53"/>
        <v>43357</v>
      </c>
      <c r="C626" s="77" t="e">
        <f t="shared" si="54"/>
        <v>#NUM!</v>
      </c>
      <c r="D626" s="144" t="str">
        <f t="shared" si="55"/>
        <v/>
      </c>
      <c r="E626" s="78">
        <f t="shared" si="52"/>
        <v>43357</v>
      </c>
      <c r="F626" s="79" t="str">
        <f t="shared" si="56"/>
        <v>v</v>
      </c>
    </row>
    <row r="627" spans="2:6">
      <c r="B627" s="75">
        <f t="shared" si="53"/>
        <v>43358</v>
      </c>
      <c r="C627" s="77" t="e">
        <f t="shared" si="54"/>
        <v>#NUM!</v>
      </c>
      <c r="D627" s="144" t="str">
        <f t="shared" si="55"/>
        <v/>
      </c>
      <c r="E627" s="78">
        <f t="shared" si="52"/>
        <v>43358</v>
      </c>
      <c r="F627" s="79" t="str">
        <f t="shared" si="56"/>
        <v>s</v>
      </c>
    </row>
    <row r="628" spans="2:6">
      <c r="B628" s="75">
        <f t="shared" si="53"/>
        <v>43359</v>
      </c>
      <c r="C628" s="77" t="e">
        <f t="shared" si="54"/>
        <v>#NUM!</v>
      </c>
      <c r="D628" s="144" t="str">
        <f t="shared" si="55"/>
        <v/>
      </c>
      <c r="E628" s="78">
        <f t="shared" si="52"/>
        <v>43359</v>
      </c>
      <c r="F628" s="79" t="str">
        <f t="shared" si="56"/>
        <v>d</v>
      </c>
    </row>
    <row r="629" spans="2:6">
      <c r="B629" s="75">
        <f t="shared" si="53"/>
        <v>43360</v>
      </c>
      <c r="C629" s="77" t="e">
        <f t="shared" si="54"/>
        <v>#NUM!</v>
      </c>
      <c r="D629" s="144" t="str">
        <f t="shared" si="55"/>
        <v/>
      </c>
      <c r="E629" s="78">
        <f t="shared" si="52"/>
        <v>43360</v>
      </c>
      <c r="F629" s="79" t="str">
        <f t="shared" si="56"/>
        <v>l</v>
      </c>
    </row>
    <row r="630" spans="2:6">
      <c r="B630" s="75">
        <f t="shared" si="53"/>
        <v>43361</v>
      </c>
      <c r="C630" s="77" t="e">
        <f t="shared" si="54"/>
        <v>#NUM!</v>
      </c>
      <c r="D630" s="144" t="str">
        <f t="shared" si="55"/>
        <v/>
      </c>
      <c r="E630" s="78">
        <f t="shared" si="52"/>
        <v>43361</v>
      </c>
      <c r="F630" s="79" t="str">
        <f t="shared" si="56"/>
        <v>m</v>
      </c>
    </row>
    <row r="631" spans="2:6">
      <c r="B631" s="75">
        <f t="shared" si="53"/>
        <v>43362</v>
      </c>
      <c r="C631" s="77" t="e">
        <f t="shared" si="54"/>
        <v>#NUM!</v>
      </c>
      <c r="D631" s="144" t="str">
        <f t="shared" si="55"/>
        <v/>
      </c>
      <c r="E631" s="78">
        <f t="shared" si="52"/>
        <v>43362</v>
      </c>
      <c r="F631" s="79" t="str">
        <f t="shared" si="56"/>
        <v>m</v>
      </c>
    </row>
    <row r="632" spans="2:6">
      <c r="B632" s="75">
        <f t="shared" si="53"/>
        <v>43363</v>
      </c>
      <c r="C632" s="77" t="e">
        <f t="shared" si="54"/>
        <v>#NUM!</v>
      </c>
      <c r="D632" s="144" t="str">
        <f t="shared" si="55"/>
        <v/>
      </c>
      <c r="E632" s="78">
        <f t="shared" si="52"/>
        <v>43363</v>
      </c>
      <c r="F632" s="79" t="str">
        <f t="shared" si="56"/>
        <v>j</v>
      </c>
    </row>
    <row r="633" spans="2:6">
      <c r="B633" s="75">
        <f t="shared" si="53"/>
        <v>43364</v>
      </c>
      <c r="C633" s="77" t="e">
        <f t="shared" si="54"/>
        <v>#NUM!</v>
      </c>
      <c r="D633" s="144" t="str">
        <f t="shared" si="55"/>
        <v/>
      </c>
      <c r="E633" s="78">
        <f t="shared" si="52"/>
        <v>43364</v>
      </c>
      <c r="F633" s="79" t="str">
        <f t="shared" si="56"/>
        <v>v</v>
      </c>
    </row>
    <row r="634" spans="2:6">
      <c r="B634" s="75">
        <f t="shared" si="53"/>
        <v>43365</v>
      </c>
      <c r="C634" s="77" t="e">
        <f t="shared" si="54"/>
        <v>#NUM!</v>
      </c>
      <c r="D634" s="144" t="str">
        <f t="shared" si="55"/>
        <v/>
      </c>
      <c r="E634" s="78">
        <f t="shared" si="52"/>
        <v>43365</v>
      </c>
      <c r="F634" s="79" t="str">
        <f t="shared" si="56"/>
        <v>s</v>
      </c>
    </row>
    <row r="635" spans="2:6">
      <c r="B635" s="75">
        <f t="shared" si="53"/>
        <v>43366</v>
      </c>
      <c r="C635" s="77" t="e">
        <f t="shared" si="54"/>
        <v>#NUM!</v>
      </c>
      <c r="D635" s="144" t="str">
        <f t="shared" si="55"/>
        <v/>
      </c>
      <c r="E635" s="78">
        <f t="shared" si="52"/>
        <v>43366</v>
      </c>
      <c r="F635" s="79" t="str">
        <f t="shared" si="56"/>
        <v>d</v>
      </c>
    </row>
    <row r="636" spans="2:6">
      <c r="B636" s="75">
        <f t="shared" si="53"/>
        <v>43367</v>
      </c>
      <c r="C636" s="77" t="e">
        <f t="shared" si="54"/>
        <v>#NUM!</v>
      </c>
      <c r="D636" s="144" t="str">
        <f t="shared" si="55"/>
        <v/>
      </c>
      <c r="E636" s="78">
        <f t="shared" si="52"/>
        <v>43367</v>
      </c>
      <c r="F636" s="79" t="str">
        <f t="shared" si="56"/>
        <v>l</v>
      </c>
    </row>
    <row r="637" spans="2:6">
      <c r="B637" s="75">
        <f t="shared" si="53"/>
        <v>43368</v>
      </c>
      <c r="C637" s="77" t="e">
        <f t="shared" si="54"/>
        <v>#NUM!</v>
      </c>
      <c r="D637" s="144" t="str">
        <f t="shared" si="55"/>
        <v/>
      </c>
      <c r="E637" s="78">
        <f t="shared" si="52"/>
        <v>43368</v>
      </c>
      <c r="F637" s="79" t="str">
        <f t="shared" si="56"/>
        <v>m</v>
      </c>
    </row>
    <row r="638" spans="2:6">
      <c r="B638" s="75">
        <f t="shared" si="53"/>
        <v>43369</v>
      </c>
      <c r="C638" s="77" t="e">
        <f t="shared" si="54"/>
        <v>#NUM!</v>
      </c>
      <c r="D638" s="144" t="str">
        <f t="shared" si="55"/>
        <v/>
      </c>
      <c r="E638" s="78">
        <f t="shared" si="52"/>
        <v>43369</v>
      </c>
      <c r="F638" s="79" t="str">
        <f t="shared" si="56"/>
        <v>m</v>
      </c>
    </row>
    <row r="639" spans="2:6">
      <c r="B639" s="75">
        <f t="shared" si="53"/>
        <v>43370</v>
      </c>
      <c r="C639" s="77" t="e">
        <f t="shared" si="54"/>
        <v>#NUM!</v>
      </c>
      <c r="D639" s="144" t="str">
        <f t="shared" si="55"/>
        <v/>
      </c>
      <c r="E639" s="78">
        <f t="shared" si="52"/>
        <v>43370</v>
      </c>
      <c r="F639" s="79" t="str">
        <f t="shared" si="56"/>
        <v>j</v>
      </c>
    </row>
    <row r="640" spans="2:6">
      <c r="B640" s="75">
        <f t="shared" si="53"/>
        <v>43371</v>
      </c>
      <c r="C640" s="77" t="e">
        <f t="shared" si="54"/>
        <v>#NUM!</v>
      </c>
      <c r="D640" s="144" t="str">
        <f t="shared" si="55"/>
        <v/>
      </c>
      <c r="E640" s="78">
        <f t="shared" si="52"/>
        <v>43371</v>
      </c>
      <c r="F640" s="79" t="str">
        <f t="shared" si="56"/>
        <v>v</v>
      </c>
    </row>
    <row r="641" spans="2:6">
      <c r="B641" s="75">
        <f t="shared" si="53"/>
        <v>43372</v>
      </c>
      <c r="C641" s="77" t="e">
        <f t="shared" si="54"/>
        <v>#NUM!</v>
      </c>
      <c r="D641" s="144" t="str">
        <f t="shared" si="55"/>
        <v/>
      </c>
      <c r="E641" s="78">
        <f t="shared" si="52"/>
        <v>43372</v>
      </c>
      <c r="F641" s="79" t="str">
        <f t="shared" si="56"/>
        <v>s</v>
      </c>
    </row>
    <row r="642" spans="2:6">
      <c r="B642" s="75">
        <f t="shared" si="53"/>
        <v>43373</v>
      </c>
      <c r="C642" s="77" t="e">
        <f t="shared" si="54"/>
        <v>#NUM!</v>
      </c>
      <c r="D642" s="144" t="str">
        <f t="shared" si="55"/>
        <v/>
      </c>
      <c r="E642" s="78">
        <f t="shared" si="52"/>
        <v>43373</v>
      </c>
      <c r="F642" s="79" t="str">
        <f t="shared" si="56"/>
        <v>d</v>
      </c>
    </row>
    <row r="643" spans="2:6">
      <c r="B643" s="75">
        <f t="shared" si="53"/>
        <v>43374</v>
      </c>
      <c r="C643" s="77" t="e">
        <f t="shared" si="54"/>
        <v>#NUM!</v>
      </c>
      <c r="D643" s="144" t="str">
        <f t="shared" si="55"/>
        <v/>
      </c>
      <c r="E643" s="78">
        <f t="shared" si="52"/>
        <v>43374</v>
      </c>
      <c r="F643" s="79" t="str">
        <f t="shared" si="56"/>
        <v>l</v>
      </c>
    </row>
    <row r="644" spans="2:6">
      <c r="B644" s="75">
        <f t="shared" si="53"/>
        <v>43375</v>
      </c>
      <c r="C644" s="77" t="e">
        <f t="shared" si="54"/>
        <v>#NUM!</v>
      </c>
      <c r="D644" s="144" t="str">
        <f t="shared" si="55"/>
        <v/>
      </c>
      <c r="E644" s="78">
        <f t="shared" si="52"/>
        <v>43375</v>
      </c>
      <c r="F644" s="79" t="str">
        <f t="shared" si="56"/>
        <v>m</v>
      </c>
    </row>
    <row r="645" spans="2:6">
      <c r="B645" s="75">
        <f t="shared" si="53"/>
        <v>43376</v>
      </c>
      <c r="C645" s="77" t="e">
        <f t="shared" si="54"/>
        <v>#NUM!</v>
      </c>
      <c r="D645" s="144" t="str">
        <f t="shared" si="55"/>
        <v/>
      </c>
      <c r="E645" s="78">
        <f t="shared" si="52"/>
        <v>43376</v>
      </c>
      <c r="F645" s="79" t="str">
        <f t="shared" si="56"/>
        <v>m</v>
      </c>
    </row>
    <row r="646" spans="2:6">
      <c r="B646" s="75">
        <f t="shared" si="53"/>
        <v>43377</v>
      </c>
      <c r="C646" s="77" t="e">
        <f t="shared" si="54"/>
        <v>#NUM!</v>
      </c>
      <c r="D646" s="144" t="str">
        <f t="shared" si="55"/>
        <v/>
      </c>
      <c r="E646" s="78">
        <f t="shared" ref="E646:E709" si="57">B646</f>
        <v>43377</v>
      </c>
      <c r="F646" s="79" t="str">
        <f t="shared" si="56"/>
        <v>j</v>
      </c>
    </row>
    <row r="647" spans="2:6">
      <c r="B647" s="75">
        <f t="shared" si="53"/>
        <v>43378</v>
      </c>
      <c r="C647" s="77" t="e">
        <f t="shared" si="54"/>
        <v>#NUM!</v>
      </c>
      <c r="D647" s="144" t="str">
        <f t="shared" si="55"/>
        <v/>
      </c>
      <c r="E647" s="78">
        <f t="shared" si="57"/>
        <v>43378</v>
      </c>
      <c r="F647" s="79" t="str">
        <f t="shared" si="56"/>
        <v>v</v>
      </c>
    </row>
    <row r="648" spans="2:6">
      <c r="B648" s="75">
        <f t="shared" si="53"/>
        <v>43379</v>
      </c>
      <c r="C648" s="77" t="e">
        <f t="shared" si="54"/>
        <v>#NUM!</v>
      </c>
      <c r="D648" s="144" t="str">
        <f t="shared" si="55"/>
        <v/>
      </c>
      <c r="E648" s="78">
        <f t="shared" si="57"/>
        <v>43379</v>
      </c>
      <c r="F648" s="79" t="str">
        <f t="shared" si="56"/>
        <v>s</v>
      </c>
    </row>
    <row r="649" spans="2:6">
      <c r="B649" s="75">
        <f t="shared" si="53"/>
        <v>43380</v>
      </c>
      <c r="C649" s="77" t="e">
        <f t="shared" si="54"/>
        <v>#NUM!</v>
      </c>
      <c r="D649" s="144" t="str">
        <f t="shared" si="55"/>
        <v/>
      </c>
      <c r="E649" s="78">
        <f t="shared" si="57"/>
        <v>43380</v>
      </c>
      <c r="F649" s="79" t="str">
        <f t="shared" si="56"/>
        <v>d</v>
      </c>
    </row>
    <row r="650" spans="2:6">
      <c r="B650" s="75">
        <f t="shared" si="53"/>
        <v>43381</v>
      </c>
      <c r="C650" s="77" t="e">
        <f t="shared" si="54"/>
        <v>#NUM!</v>
      </c>
      <c r="D650" s="144" t="str">
        <f t="shared" si="55"/>
        <v/>
      </c>
      <c r="E650" s="78">
        <f t="shared" si="57"/>
        <v>43381</v>
      </c>
      <c r="F650" s="79" t="str">
        <f t="shared" si="56"/>
        <v>l</v>
      </c>
    </row>
    <row r="651" spans="2:6">
      <c r="B651" s="75">
        <f t="shared" si="53"/>
        <v>43382</v>
      </c>
      <c r="C651" s="77" t="e">
        <f t="shared" si="54"/>
        <v>#NUM!</v>
      </c>
      <c r="D651" s="144" t="str">
        <f t="shared" si="55"/>
        <v/>
      </c>
      <c r="E651" s="78">
        <f t="shared" si="57"/>
        <v>43382</v>
      </c>
      <c r="F651" s="79" t="str">
        <f t="shared" si="56"/>
        <v>m</v>
      </c>
    </row>
    <row r="652" spans="2:6">
      <c r="B652" s="75">
        <f t="shared" si="53"/>
        <v>43383</v>
      </c>
      <c r="C652" s="77" t="e">
        <f t="shared" si="54"/>
        <v>#NUM!</v>
      </c>
      <c r="D652" s="144" t="str">
        <f t="shared" si="55"/>
        <v/>
      </c>
      <c r="E652" s="78">
        <f t="shared" si="57"/>
        <v>43383</v>
      </c>
      <c r="F652" s="79" t="str">
        <f t="shared" si="56"/>
        <v>m</v>
      </c>
    </row>
    <row r="653" spans="2:6">
      <c r="B653" s="75">
        <f t="shared" si="53"/>
        <v>43384</v>
      </c>
      <c r="C653" s="77" t="e">
        <f t="shared" si="54"/>
        <v>#NUM!</v>
      </c>
      <c r="D653" s="144" t="str">
        <f t="shared" si="55"/>
        <v/>
      </c>
      <c r="E653" s="78">
        <f t="shared" si="57"/>
        <v>43384</v>
      </c>
      <c r="F653" s="79" t="str">
        <f t="shared" si="56"/>
        <v>j</v>
      </c>
    </row>
    <row r="654" spans="2:6">
      <c r="B654" s="75">
        <f t="shared" si="53"/>
        <v>43385</v>
      </c>
      <c r="C654" s="77" t="e">
        <f t="shared" si="54"/>
        <v>#NUM!</v>
      </c>
      <c r="D654" s="144" t="str">
        <f t="shared" si="55"/>
        <v/>
      </c>
      <c r="E654" s="78">
        <f t="shared" si="57"/>
        <v>43385</v>
      </c>
      <c r="F654" s="79" t="str">
        <f t="shared" si="56"/>
        <v>v</v>
      </c>
    </row>
    <row r="655" spans="2:6">
      <c r="B655" s="75">
        <f t="shared" si="53"/>
        <v>43386</v>
      </c>
      <c r="C655" s="77" t="e">
        <f t="shared" si="54"/>
        <v>#NUM!</v>
      </c>
      <c r="D655" s="144" t="str">
        <f t="shared" si="55"/>
        <v/>
      </c>
      <c r="E655" s="78">
        <f t="shared" si="57"/>
        <v>43386</v>
      </c>
      <c r="F655" s="79" t="str">
        <f t="shared" si="56"/>
        <v>s</v>
      </c>
    </row>
    <row r="656" spans="2:6">
      <c r="B656" s="75">
        <f t="shared" si="53"/>
        <v>43387</v>
      </c>
      <c r="C656" s="77" t="e">
        <f t="shared" si="54"/>
        <v>#NUM!</v>
      </c>
      <c r="D656" s="144" t="str">
        <f t="shared" si="55"/>
        <v/>
      </c>
      <c r="E656" s="78">
        <f t="shared" si="57"/>
        <v>43387</v>
      </c>
      <c r="F656" s="79" t="str">
        <f t="shared" si="56"/>
        <v>d</v>
      </c>
    </row>
    <row r="657" spans="2:6">
      <c r="B657" s="75">
        <f t="shared" si="53"/>
        <v>43388</v>
      </c>
      <c r="C657" s="77" t="e">
        <f t="shared" si="54"/>
        <v>#NUM!</v>
      </c>
      <c r="D657" s="144" t="str">
        <f t="shared" si="55"/>
        <v/>
      </c>
      <c r="E657" s="78">
        <f t="shared" si="57"/>
        <v>43388</v>
      </c>
      <c r="F657" s="79" t="str">
        <f t="shared" si="56"/>
        <v>l</v>
      </c>
    </row>
    <row r="658" spans="2:6">
      <c r="B658" s="75">
        <f t="shared" si="53"/>
        <v>43389</v>
      </c>
      <c r="C658" s="77" t="e">
        <f t="shared" si="54"/>
        <v>#NUM!</v>
      </c>
      <c r="D658" s="144" t="str">
        <f t="shared" si="55"/>
        <v/>
      </c>
      <c r="E658" s="78">
        <f t="shared" si="57"/>
        <v>43389</v>
      </c>
      <c r="F658" s="79" t="str">
        <f t="shared" si="56"/>
        <v>m</v>
      </c>
    </row>
    <row r="659" spans="2:6">
      <c r="B659" s="75">
        <f t="shared" si="53"/>
        <v>43390</v>
      </c>
      <c r="C659" s="77" t="e">
        <f t="shared" si="54"/>
        <v>#NUM!</v>
      </c>
      <c r="D659" s="144" t="str">
        <f t="shared" si="55"/>
        <v/>
      </c>
      <c r="E659" s="78">
        <f t="shared" si="57"/>
        <v>43390</v>
      </c>
      <c r="F659" s="79" t="str">
        <f t="shared" si="56"/>
        <v>m</v>
      </c>
    </row>
    <row r="660" spans="2:6">
      <c r="B660" s="75">
        <f t="shared" si="53"/>
        <v>43391</v>
      </c>
      <c r="C660" s="77" t="e">
        <f t="shared" si="54"/>
        <v>#NUM!</v>
      </c>
      <c r="D660" s="144" t="str">
        <f t="shared" si="55"/>
        <v/>
      </c>
      <c r="E660" s="78">
        <f t="shared" si="57"/>
        <v>43391</v>
      </c>
      <c r="F660" s="79" t="str">
        <f t="shared" si="56"/>
        <v>j</v>
      </c>
    </row>
    <row r="661" spans="2:6">
      <c r="B661" s="75">
        <f t="shared" si="53"/>
        <v>43392</v>
      </c>
      <c r="C661" s="77" t="e">
        <f t="shared" si="54"/>
        <v>#NUM!</v>
      </c>
      <c r="D661" s="144" t="str">
        <f t="shared" si="55"/>
        <v/>
      </c>
      <c r="E661" s="78">
        <f t="shared" si="57"/>
        <v>43392</v>
      </c>
      <c r="F661" s="79" t="str">
        <f t="shared" si="56"/>
        <v>v</v>
      </c>
    </row>
    <row r="662" spans="2:6">
      <c r="B662" s="75">
        <f t="shared" si="53"/>
        <v>43393</v>
      </c>
      <c r="C662" s="77" t="e">
        <f t="shared" si="54"/>
        <v>#NUM!</v>
      </c>
      <c r="D662" s="144" t="str">
        <f t="shared" si="55"/>
        <v/>
      </c>
      <c r="E662" s="78">
        <f t="shared" si="57"/>
        <v>43393</v>
      </c>
      <c r="F662" s="79" t="str">
        <f t="shared" si="56"/>
        <v>s</v>
      </c>
    </row>
    <row r="663" spans="2:6">
      <c r="B663" s="75">
        <f t="shared" ref="B663:B726" si="58">+B662+1</f>
        <v>43394</v>
      </c>
      <c r="C663" s="77" t="e">
        <f t="shared" ref="C663:C726" si="59">WEEKNUM(B663,21)</f>
        <v>#NUM!</v>
      </c>
      <c r="D663" s="144" t="str">
        <f t="shared" ref="D663:D726" si="60">IF(ISERROR(VLOOKUP(E663,jfdate,1,TRUE)),"",IF(VLOOKUP(E663,jfdate,1,TRUE)=B663,"f",""))</f>
        <v/>
      </c>
      <c r="E663" s="78">
        <f t="shared" si="57"/>
        <v>43394</v>
      </c>
      <c r="F663" s="79" t="str">
        <f t="shared" ref="F663:F726" si="61">IF(D663="f","f",VLOOKUP(WEEKDAY(E663),jourabbrege,2,FALSE))</f>
        <v>d</v>
      </c>
    </row>
    <row r="664" spans="2:6">
      <c r="B664" s="75">
        <f t="shared" si="58"/>
        <v>43395</v>
      </c>
      <c r="C664" s="77" t="e">
        <f t="shared" si="59"/>
        <v>#NUM!</v>
      </c>
      <c r="D664" s="144" t="str">
        <f t="shared" si="60"/>
        <v/>
      </c>
      <c r="E664" s="78">
        <f t="shared" si="57"/>
        <v>43395</v>
      </c>
      <c r="F664" s="79" t="str">
        <f t="shared" si="61"/>
        <v>l</v>
      </c>
    </row>
    <row r="665" spans="2:6">
      <c r="B665" s="75">
        <f t="shared" si="58"/>
        <v>43396</v>
      </c>
      <c r="C665" s="77" t="e">
        <f t="shared" si="59"/>
        <v>#NUM!</v>
      </c>
      <c r="D665" s="144" t="str">
        <f t="shared" si="60"/>
        <v/>
      </c>
      <c r="E665" s="78">
        <f t="shared" si="57"/>
        <v>43396</v>
      </c>
      <c r="F665" s="79" t="str">
        <f t="shared" si="61"/>
        <v>m</v>
      </c>
    </row>
    <row r="666" spans="2:6">
      <c r="B666" s="75">
        <f t="shared" si="58"/>
        <v>43397</v>
      </c>
      <c r="C666" s="77" t="e">
        <f t="shared" si="59"/>
        <v>#NUM!</v>
      </c>
      <c r="D666" s="144" t="str">
        <f t="shared" si="60"/>
        <v/>
      </c>
      <c r="E666" s="78">
        <f t="shared" si="57"/>
        <v>43397</v>
      </c>
      <c r="F666" s="79" t="str">
        <f t="shared" si="61"/>
        <v>m</v>
      </c>
    </row>
    <row r="667" spans="2:6">
      <c r="B667" s="75">
        <f t="shared" si="58"/>
        <v>43398</v>
      </c>
      <c r="C667" s="77" t="e">
        <f t="shared" si="59"/>
        <v>#NUM!</v>
      </c>
      <c r="D667" s="144" t="str">
        <f t="shared" si="60"/>
        <v/>
      </c>
      <c r="E667" s="78">
        <f t="shared" si="57"/>
        <v>43398</v>
      </c>
      <c r="F667" s="79" t="str">
        <f t="shared" si="61"/>
        <v>j</v>
      </c>
    </row>
    <row r="668" spans="2:6">
      <c r="B668" s="75">
        <f t="shared" si="58"/>
        <v>43399</v>
      </c>
      <c r="C668" s="77" t="e">
        <f t="shared" si="59"/>
        <v>#NUM!</v>
      </c>
      <c r="D668" s="144" t="str">
        <f t="shared" si="60"/>
        <v/>
      </c>
      <c r="E668" s="78">
        <f t="shared" si="57"/>
        <v>43399</v>
      </c>
      <c r="F668" s="79" t="str">
        <f t="shared" si="61"/>
        <v>v</v>
      </c>
    </row>
    <row r="669" spans="2:6">
      <c r="B669" s="75">
        <f t="shared" si="58"/>
        <v>43400</v>
      </c>
      <c r="C669" s="77" t="e">
        <f t="shared" si="59"/>
        <v>#NUM!</v>
      </c>
      <c r="D669" s="144" t="str">
        <f t="shared" si="60"/>
        <v/>
      </c>
      <c r="E669" s="78">
        <f t="shared" si="57"/>
        <v>43400</v>
      </c>
      <c r="F669" s="79" t="str">
        <f t="shared" si="61"/>
        <v>s</v>
      </c>
    </row>
    <row r="670" spans="2:6">
      <c r="B670" s="75">
        <f t="shared" si="58"/>
        <v>43401</v>
      </c>
      <c r="C670" s="77" t="e">
        <f t="shared" si="59"/>
        <v>#NUM!</v>
      </c>
      <c r="D670" s="144" t="str">
        <f t="shared" si="60"/>
        <v/>
      </c>
      <c r="E670" s="78">
        <f t="shared" si="57"/>
        <v>43401</v>
      </c>
      <c r="F670" s="79" t="str">
        <f t="shared" si="61"/>
        <v>d</v>
      </c>
    </row>
    <row r="671" spans="2:6">
      <c r="B671" s="75">
        <f t="shared" si="58"/>
        <v>43402</v>
      </c>
      <c r="C671" s="77" t="e">
        <f t="shared" si="59"/>
        <v>#NUM!</v>
      </c>
      <c r="D671" s="144" t="str">
        <f t="shared" si="60"/>
        <v/>
      </c>
      <c r="E671" s="78">
        <f t="shared" si="57"/>
        <v>43402</v>
      </c>
      <c r="F671" s="79" t="str">
        <f t="shared" si="61"/>
        <v>l</v>
      </c>
    </row>
    <row r="672" spans="2:6">
      <c r="B672" s="75">
        <f t="shared" si="58"/>
        <v>43403</v>
      </c>
      <c r="C672" s="77" t="e">
        <f t="shared" si="59"/>
        <v>#NUM!</v>
      </c>
      <c r="D672" s="144" t="str">
        <f t="shared" si="60"/>
        <v/>
      </c>
      <c r="E672" s="78">
        <f t="shared" si="57"/>
        <v>43403</v>
      </c>
      <c r="F672" s="79" t="str">
        <f t="shared" si="61"/>
        <v>m</v>
      </c>
    </row>
    <row r="673" spans="2:6">
      <c r="B673" s="75">
        <f t="shared" si="58"/>
        <v>43404</v>
      </c>
      <c r="C673" s="77" t="e">
        <f t="shared" si="59"/>
        <v>#NUM!</v>
      </c>
      <c r="D673" s="144" t="str">
        <f t="shared" si="60"/>
        <v/>
      </c>
      <c r="E673" s="78">
        <f t="shared" si="57"/>
        <v>43404</v>
      </c>
      <c r="F673" s="79" t="str">
        <f t="shared" si="61"/>
        <v>m</v>
      </c>
    </row>
    <row r="674" spans="2:6">
      <c r="B674" s="75">
        <f t="shared" si="58"/>
        <v>43405</v>
      </c>
      <c r="C674" s="77" t="e">
        <f t="shared" si="59"/>
        <v>#NUM!</v>
      </c>
      <c r="D674" s="144" t="str">
        <f t="shared" si="60"/>
        <v/>
      </c>
      <c r="E674" s="78">
        <f t="shared" si="57"/>
        <v>43405</v>
      </c>
      <c r="F674" s="79" t="str">
        <f t="shared" si="61"/>
        <v>j</v>
      </c>
    </row>
    <row r="675" spans="2:6">
      <c r="B675" s="75">
        <f t="shared" si="58"/>
        <v>43406</v>
      </c>
      <c r="C675" s="77" t="e">
        <f t="shared" si="59"/>
        <v>#NUM!</v>
      </c>
      <c r="D675" s="144" t="str">
        <f t="shared" si="60"/>
        <v/>
      </c>
      <c r="E675" s="78">
        <f t="shared" si="57"/>
        <v>43406</v>
      </c>
      <c r="F675" s="79" t="str">
        <f t="shared" si="61"/>
        <v>v</v>
      </c>
    </row>
    <row r="676" spans="2:6">
      <c r="B676" s="75">
        <f t="shared" si="58"/>
        <v>43407</v>
      </c>
      <c r="C676" s="77" t="e">
        <f t="shared" si="59"/>
        <v>#NUM!</v>
      </c>
      <c r="D676" s="144" t="str">
        <f t="shared" si="60"/>
        <v/>
      </c>
      <c r="E676" s="78">
        <f t="shared" si="57"/>
        <v>43407</v>
      </c>
      <c r="F676" s="79" t="str">
        <f t="shared" si="61"/>
        <v>s</v>
      </c>
    </row>
    <row r="677" spans="2:6">
      <c r="B677" s="75">
        <f t="shared" si="58"/>
        <v>43408</v>
      </c>
      <c r="C677" s="77" t="e">
        <f t="shared" si="59"/>
        <v>#NUM!</v>
      </c>
      <c r="D677" s="144" t="str">
        <f t="shared" si="60"/>
        <v/>
      </c>
      <c r="E677" s="78">
        <f t="shared" si="57"/>
        <v>43408</v>
      </c>
      <c r="F677" s="79" t="str">
        <f t="shared" si="61"/>
        <v>d</v>
      </c>
    </row>
    <row r="678" spans="2:6">
      <c r="B678" s="75">
        <f t="shared" si="58"/>
        <v>43409</v>
      </c>
      <c r="C678" s="77" t="e">
        <f t="shared" si="59"/>
        <v>#NUM!</v>
      </c>
      <c r="D678" s="144" t="str">
        <f t="shared" si="60"/>
        <v/>
      </c>
      <c r="E678" s="78">
        <f t="shared" si="57"/>
        <v>43409</v>
      </c>
      <c r="F678" s="79" t="str">
        <f t="shared" si="61"/>
        <v>l</v>
      </c>
    </row>
    <row r="679" spans="2:6">
      <c r="B679" s="75">
        <f t="shared" si="58"/>
        <v>43410</v>
      </c>
      <c r="C679" s="77" t="e">
        <f t="shared" si="59"/>
        <v>#NUM!</v>
      </c>
      <c r="D679" s="144" t="str">
        <f t="shared" si="60"/>
        <v/>
      </c>
      <c r="E679" s="78">
        <f t="shared" si="57"/>
        <v>43410</v>
      </c>
      <c r="F679" s="79" t="str">
        <f t="shared" si="61"/>
        <v>m</v>
      </c>
    </row>
    <row r="680" spans="2:6">
      <c r="B680" s="75">
        <f t="shared" si="58"/>
        <v>43411</v>
      </c>
      <c r="C680" s="77" t="e">
        <f t="shared" si="59"/>
        <v>#NUM!</v>
      </c>
      <c r="D680" s="144" t="str">
        <f t="shared" si="60"/>
        <v/>
      </c>
      <c r="E680" s="78">
        <f t="shared" si="57"/>
        <v>43411</v>
      </c>
      <c r="F680" s="79" t="str">
        <f t="shared" si="61"/>
        <v>m</v>
      </c>
    </row>
    <row r="681" spans="2:6">
      <c r="B681" s="75">
        <f t="shared" si="58"/>
        <v>43412</v>
      </c>
      <c r="C681" s="77" t="e">
        <f t="shared" si="59"/>
        <v>#NUM!</v>
      </c>
      <c r="D681" s="144" t="str">
        <f t="shared" si="60"/>
        <v/>
      </c>
      <c r="E681" s="78">
        <f t="shared" si="57"/>
        <v>43412</v>
      </c>
      <c r="F681" s="79" t="str">
        <f t="shared" si="61"/>
        <v>j</v>
      </c>
    </row>
    <row r="682" spans="2:6">
      <c r="B682" s="75">
        <f t="shared" si="58"/>
        <v>43413</v>
      </c>
      <c r="C682" s="77" t="e">
        <f t="shared" si="59"/>
        <v>#NUM!</v>
      </c>
      <c r="D682" s="144" t="str">
        <f t="shared" si="60"/>
        <v/>
      </c>
      <c r="E682" s="78">
        <f t="shared" si="57"/>
        <v>43413</v>
      </c>
      <c r="F682" s="79" t="str">
        <f t="shared" si="61"/>
        <v>v</v>
      </c>
    </row>
    <row r="683" spans="2:6">
      <c r="B683" s="75">
        <f t="shared" si="58"/>
        <v>43414</v>
      </c>
      <c r="C683" s="77" t="e">
        <f t="shared" si="59"/>
        <v>#NUM!</v>
      </c>
      <c r="D683" s="144" t="str">
        <f t="shared" si="60"/>
        <v/>
      </c>
      <c r="E683" s="78">
        <f t="shared" si="57"/>
        <v>43414</v>
      </c>
      <c r="F683" s="79" t="str">
        <f t="shared" si="61"/>
        <v>s</v>
      </c>
    </row>
    <row r="684" spans="2:6">
      <c r="B684" s="75">
        <f t="shared" si="58"/>
        <v>43415</v>
      </c>
      <c r="C684" s="77" t="e">
        <f t="shared" si="59"/>
        <v>#NUM!</v>
      </c>
      <c r="D684" s="144" t="str">
        <f t="shared" si="60"/>
        <v/>
      </c>
      <c r="E684" s="78">
        <f t="shared" si="57"/>
        <v>43415</v>
      </c>
      <c r="F684" s="79" t="str">
        <f t="shared" si="61"/>
        <v>d</v>
      </c>
    </row>
    <row r="685" spans="2:6">
      <c r="B685" s="75">
        <f t="shared" si="58"/>
        <v>43416</v>
      </c>
      <c r="C685" s="77" t="e">
        <f t="shared" si="59"/>
        <v>#NUM!</v>
      </c>
      <c r="D685" s="144" t="str">
        <f t="shared" si="60"/>
        <v/>
      </c>
      <c r="E685" s="78">
        <f t="shared" si="57"/>
        <v>43416</v>
      </c>
      <c r="F685" s="79" t="str">
        <f t="shared" si="61"/>
        <v>l</v>
      </c>
    </row>
    <row r="686" spans="2:6">
      <c r="B686" s="75">
        <f t="shared" si="58"/>
        <v>43417</v>
      </c>
      <c r="C686" s="77" t="e">
        <f t="shared" si="59"/>
        <v>#NUM!</v>
      </c>
      <c r="D686" s="144" t="str">
        <f t="shared" si="60"/>
        <v/>
      </c>
      <c r="E686" s="78">
        <f t="shared" si="57"/>
        <v>43417</v>
      </c>
      <c r="F686" s="79" t="str">
        <f t="shared" si="61"/>
        <v>m</v>
      </c>
    </row>
    <row r="687" spans="2:6">
      <c r="B687" s="75">
        <f t="shared" si="58"/>
        <v>43418</v>
      </c>
      <c r="C687" s="77" t="e">
        <f t="shared" si="59"/>
        <v>#NUM!</v>
      </c>
      <c r="D687" s="144" t="str">
        <f t="shared" si="60"/>
        <v/>
      </c>
      <c r="E687" s="78">
        <f t="shared" si="57"/>
        <v>43418</v>
      </c>
      <c r="F687" s="79" t="str">
        <f t="shared" si="61"/>
        <v>m</v>
      </c>
    </row>
    <row r="688" spans="2:6">
      <c r="B688" s="75">
        <f t="shared" si="58"/>
        <v>43419</v>
      </c>
      <c r="C688" s="77" t="e">
        <f t="shared" si="59"/>
        <v>#NUM!</v>
      </c>
      <c r="D688" s="144" t="str">
        <f t="shared" si="60"/>
        <v/>
      </c>
      <c r="E688" s="78">
        <f t="shared" si="57"/>
        <v>43419</v>
      </c>
      <c r="F688" s="79" t="str">
        <f t="shared" si="61"/>
        <v>j</v>
      </c>
    </row>
    <row r="689" spans="2:6">
      <c r="B689" s="75">
        <f t="shared" si="58"/>
        <v>43420</v>
      </c>
      <c r="C689" s="77" t="e">
        <f t="shared" si="59"/>
        <v>#NUM!</v>
      </c>
      <c r="D689" s="144" t="str">
        <f t="shared" si="60"/>
        <v/>
      </c>
      <c r="E689" s="78">
        <f t="shared" si="57"/>
        <v>43420</v>
      </c>
      <c r="F689" s="79" t="str">
        <f t="shared" si="61"/>
        <v>v</v>
      </c>
    </row>
    <row r="690" spans="2:6">
      <c r="B690" s="75">
        <f t="shared" si="58"/>
        <v>43421</v>
      </c>
      <c r="C690" s="77" t="e">
        <f t="shared" si="59"/>
        <v>#NUM!</v>
      </c>
      <c r="D690" s="144" t="str">
        <f t="shared" si="60"/>
        <v/>
      </c>
      <c r="E690" s="78">
        <f t="shared" si="57"/>
        <v>43421</v>
      </c>
      <c r="F690" s="79" t="str">
        <f t="shared" si="61"/>
        <v>s</v>
      </c>
    </row>
    <row r="691" spans="2:6">
      <c r="B691" s="75">
        <f t="shared" si="58"/>
        <v>43422</v>
      </c>
      <c r="C691" s="77" t="e">
        <f t="shared" si="59"/>
        <v>#NUM!</v>
      </c>
      <c r="D691" s="144" t="str">
        <f t="shared" si="60"/>
        <v/>
      </c>
      <c r="E691" s="78">
        <f t="shared" si="57"/>
        <v>43422</v>
      </c>
      <c r="F691" s="79" t="str">
        <f t="shared" si="61"/>
        <v>d</v>
      </c>
    </row>
    <row r="692" spans="2:6">
      <c r="B692" s="75">
        <f t="shared" si="58"/>
        <v>43423</v>
      </c>
      <c r="C692" s="77" t="e">
        <f t="shared" si="59"/>
        <v>#NUM!</v>
      </c>
      <c r="D692" s="144" t="str">
        <f t="shared" si="60"/>
        <v/>
      </c>
      <c r="E692" s="78">
        <f t="shared" si="57"/>
        <v>43423</v>
      </c>
      <c r="F692" s="79" t="str">
        <f t="shared" si="61"/>
        <v>l</v>
      </c>
    </row>
    <row r="693" spans="2:6">
      <c r="B693" s="75">
        <f t="shared" si="58"/>
        <v>43424</v>
      </c>
      <c r="C693" s="77" t="e">
        <f t="shared" si="59"/>
        <v>#NUM!</v>
      </c>
      <c r="D693" s="144" t="str">
        <f t="shared" si="60"/>
        <v/>
      </c>
      <c r="E693" s="78">
        <f t="shared" si="57"/>
        <v>43424</v>
      </c>
      <c r="F693" s="79" t="str">
        <f t="shared" si="61"/>
        <v>m</v>
      </c>
    </row>
    <row r="694" spans="2:6">
      <c r="B694" s="75">
        <f t="shared" si="58"/>
        <v>43425</v>
      </c>
      <c r="C694" s="77" t="e">
        <f t="shared" si="59"/>
        <v>#NUM!</v>
      </c>
      <c r="D694" s="144" t="str">
        <f t="shared" si="60"/>
        <v/>
      </c>
      <c r="E694" s="78">
        <f t="shared" si="57"/>
        <v>43425</v>
      </c>
      <c r="F694" s="79" t="str">
        <f t="shared" si="61"/>
        <v>m</v>
      </c>
    </row>
    <row r="695" spans="2:6">
      <c r="B695" s="75">
        <f t="shared" si="58"/>
        <v>43426</v>
      </c>
      <c r="C695" s="77" t="e">
        <f t="shared" si="59"/>
        <v>#NUM!</v>
      </c>
      <c r="D695" s="144" t="str">
        <f t="shared" si="60"/>
        <v/>
      </c>
      <c r="E695" s="78">
        <f t="shared" si="57"/>
        <v>43426</v>
      </c>
      <c r="F695" s="79" t="str">
        <f t="shared" si="61"/>
        <v>j</v>
      </c>
    </row>
    <row r="696" spans="2:6">
      <c r="B696" s="75">
        <f t="shared" si="58"/>
        <v>43427</v>
      </c>
      <c r="C696" s="77" t="e">
        <f t="shared" si="59"/>
        <v>#NUM!</v>
      </c>
      <c r="D696" s="144" t="str">
        <f t="shared" si="60"/>
        <v/>
      </c>
      <c r="E696" s="78">
        <f t="shared" si="57"/>
        <v>43427</v>
      </c>
      <c r="F696" s="79" t="str">
        <f t="shared" si="61"/>
        <v>v</v>
      </c>
    </row>
    <row r="697" spans="2:6">
      <c r="B697" s="75">
        <f t="shared" si="58"/>
        <v>43428</v>
      </c>
      <c r="C697" s="77" t="e">
        <f t="shared" si="59"/>
        <v>#NUM!</v>
      </c>
      <c r="D697" s="144" t="str">
        <f t="shared" si="60"/>
        <v/>
      </c>
      <c r="E697" s="78">
        <f t="shared" si="57"/>
        <v>43428</v>
      </c>
      <c r="F697" s="79" t="str">
        <f t="shared" si="61"/>
        <v>s</v>
      </c>
    </row>
    <row r="698" spans="2:6">
      <c r="B698" s="75">
        <f t="shared" si="58"/>
        <v>43429</v>
      </c>
      <c r="C698" s="77" t="e">
        <f t="shared" si="59"/>
        <v>#NUM!</v>
      </c>
      <c r="D698" s="144" t="str">
        <f t="shared" si="60"/>
        <v/>
      </c>
      <c r="E698" s="78">
        <f t="shared" si="57"/>
        <v>43429</v>
      </c>
      <c r="F698" s="79" t="str">
        <f t="shared" si="61"/>
        <v>d</v>
      </c>
    </row>
    <row r="699" spans="2:6">
      <c r="B699" s="75">
        <f t="shared" si="58"/>
        <v>43430</v>
      </c>
      <c r="C699" s="77" t="e">
        <f t="shared" si="59"/>
        <v>#NUM!</v>
      </c>
      <c r="D699" s="144" t="str">
        <f t="shared" si="60"/>
        <v/>
      </c>
      <c r="E699" s="78">
        <f t="shared" si="57"/>
        <v>43430</v>
      </c>
      <c r="F699" s="79" t="str">
        <f t="shared" si="61"/>
        <v>l</v>
      </c>
    </row>
    <row r="700" spans="2:6">
      <c r="B700" s="75">
        <f t="shared" si="58"/>
        <v>43431</v>
      </c>
      <c r="C700" s="77" t="e">
        <f t="shared" si="59"/>
        <v>#NUM!</v>
      </c>
      <c r="D700" s="144" t="str">
        <f t="shared" si="60"/>
        <v/>
      </c>
      <c r="E700" s="78">
        <f t="shared" si="57"/>
        <v>43431</v>
      </c>
      <c r="F700" s="79" t="str">
        <f t="shared" si="61"/>
        <v>m</v>
      </c>
    </row>
    <row r="701" spans="2:6">
      <c r="B701" s="75">
        <f t="shared" si="58"/>
        <v>43432</v>
      </c>
      <c r="C701" s="77" t="e">
        <f t="shared" si="59"/>
        <v>#NUM!</v>
      </c>
      <c r="D701" s="144" t="str">
        <f t="shared" si="60"/>
        <v/>
      </c>
      <c r="E701" s="78">
        <f t="shared" si="57"/>
        <v>43432</v>
      </c>
      <c r="F701" s="79" t="str">
        <f t="shared" si="61"/>
        <v>m</v>
      </c>
    </row>
    <row r="702" spans="2:6">
      <c r="B702" s="75">
        <f t="shared" si="58"/>
        <v>43433</v>
      </c>
      <c r="C702" s="77" t="e">
        <f t="shared" si="59"/>
        <v>#NUM!</v>
      </c>
      <c r="D702" s="144" t="str">
        <f t="shared" si="60"/>
        <v/>
      </c>
      <c r="E702" s="78">
        <f t="shared" si="57"/>
        <v>43433</v>
      </c>
      <c r="F702" s="79" t="str">
        <f t="shared" si="61"/>
        <v>j</v>
      </c>
    </row>
    <row r="703" spans="2:6">
      <c r="B703" s="75">
        <f t="shared" si="58"/>
        <v>43434</v>
      </c>
      <c r="C703" s="77" t="e">
        <f t="shared" si="59"/>
        <v>#NUM!</v>
      </c>
      <c r="D703" s="144" t="str">
        <f t="shared" si="60"/>
        <v/>
      </c>
      <c r="E703" s="78">
        <f t="shared" si="57"/>
        <v>43434</v>
      </c>
      <c r="F703" s="79" t="str">
        <f t="shared" si="61"/>
        <v>v</v>
      </c>
    </row>
    <row r="704" spans="2:6">
      <c r="B704" s="75">
        <f t="shared" si="58"/>
        <v>43435</v>
      </c>
      <c r="C704" s="77" t="e">
        <f t="shared" si="59"/>
        <v>#NUM!</v>
      </c>
      <c r="D704" s="144" t="str">
        <f t="shared" si="60"/>
        <v/>
      </c>
      <c r="E704" s="78">
        <f t="shared" si="57"/>
        <v>43435</v>
      </c>
      <c r="F704" s="79" t="str">
        <f t="shared" si="61"/>
        <v>s</v>
      </c>
    </row>
    <row r="705" spans="2:6">
      <c r="B705" s="75">
        <f t="shared" si="58"/>
        <v>43436</v>
      </c>
      <c r="C705" s="77" t="e">
        <f t="shared" si="59"/>
        <v>#NUM!</v>
      </c>
      <c r="D705" s="144" t="str">
        <f t="shared" si="60"/>
        <v/>
      </c>
      <c r="E705" s="78">
        <f t="shared" si="57"/>
        <v>43436</v>
      </c>
      <c r="F705" s="79" t="str">
        <f t="shared" si="61"/>
        <v>d</v>
      </c>
    </row>
    <row r="706" spans="2:6">
      <c r="B706" s="75">
        <f t="shared" si="58"/>
        <v>43437</v>
      </c>
      <c r="C706" s="77" t="e">
        <f t="shared" si="59"/>
        <v>#NUM!</v>
      </c>
      <c r="D706" s="144" t="str">
        <f t="shared" si="60"/>
        <v/>
      </c>
      <c r="E706" s="78">
        <f t="shared" si="57"/>
        <v>43437</v>
      </c>
      <c r="F706" s="79" t="str">
        <f t="shared" si="61"/>
        <v>l</v>
      </c>
    </row>
    <row r="707" spans="2:6">
      <c r="B707" s="75">
        <f t="shared" si="58"/>
        <v>43438</v>
      </c>
      <c r="C707" s="77" t="e">
        <f t="shared" si="59"/>
        <v>#NUM!</v>
      </c>
      <c r="D707" s="144" t="str">
        <f t="shared" si="60"/>
        <v/>
      </c>
      <c r="E707" s="78">
        <f t="shared" si="57"/>
        <v>43438</v>
      </c>
      <c r="F707" s="79" t="str">
        <f t="shared" si="61"/>
        <v>m</v>
      </c>
    </row>
    <row r="708" spans="2:6">
      <c r="B708" s="75">
        <f t="shared" si="58"/>
        <v>43439</v>
      </c>
      <c r="C708" s="77" t="e">
        <f t="shared" si="59"/>
        <v>#NUM!</v>
      </c>
      <c r="D708" s="144" t="str">
        <f t="shared" si="60"/>
        <v/>
      </c>
      <c r="E708" s="78">
        <f t="shared" si="57"/>
        <v>43439</v>
      </c>
      <c r="F708" s="79" t="str">
        <f t="shared" si="61"/>
        <v>m</v>
      </c>
    </row>
    <row r="709" spans="2:6">
      <c r="B709" s="75">
        <f t="shared" si="58"/>
        <v>43440</v>
      </c>
      <c r="C709" s="77" t="e">
        <f t="shared" si="59"/>
        <v>#NUM!</v>
      </c>
      <c r="D709" s="144" t="str">
        <f t="shared" si="60"/>
        <v/>
      </c>
      <c r="E709" s="78">
        <f t="shared" si="57"/>
        <v>43440</v>
      </c>
      <c r="F709" s="79" t="str">
        <f t="shared" si="61"/>
        <v>j</v>
      </c>
    </row>
    <row r="710" spans="2:6">
      <c r="B710" s="75">
        <f t="shared" si="58"/>
        <v>43441</v>
      </c>
      <c r="C710" s="77" t="e">
        <f t="shared" si="59"/>
        <v>#NUM!</v>
      </c>
      <c r="D710" s="144" t="str">
        <f t="shared" si="60"/>
        <v/>
      </c>
      <c r="E710" s="78">
        <f t="shared" ref="E710:E773" si="62">B710</f>
        <v>43441</v>
      </c>
      <c r="F710" s="79" t="str">
        <f t="shared" si="61"/>
        <v>v</v>
      </c>
    </row>
    <row r="711" spans="2:6">
      <c r="B711" s="75">
        <f t="shared" si="58"/>
        <v>43442</v>
      </c>
      <c r="C711" s="77" t="e">
        <f t="shared" si="59"/>
        <v>#NUM!</v>
      </c>
      <c r="D711" s="144" t="str">
        <f t="shared" si="60"/>
        <v/>
      </c>
      <c r="E711" s="78">
        <f t="shared" si="62"/>
        <v>43442</v>
      </c>
      <c r="F711" s="79" t="str">
        <f t="shared" si="61"/>
        <v>s</v>
      </c>
    </row>
    <row r="712" spans="2:6">
      <c r="B712" s="75">
        <f t="shared" si="58"/>
        <v>43443</v>
      </c>
      <c r="C712" s="77" t="e">
        <f t="shared" si="59"/>
        <v>#NUM!</v>
      </c>
      <c r="D712" s="144" t="str">
        <f t="shared" si="60"/>
        <v/>
      </c>
      <c r="E712" s="78">
        <f t="shared" si="62"/>
        <v>43443</v>
      </c>
      <c r="F712" s="79" t="str">
        <f t="shared" si="61"/>
        <v>d</v>
      </c>
    </row>
    <row r="713" spans="2:6">
      <c r="B713" s="75">
        <f t="shared" si="58"/>
        <v>43444</v>
      </c>
      <c r="C713" s="77" t="e">
        <f t="shared" si="59"/>
        <v>#NUM!</v>
      </c>
      <c r="D713" s="144" t="str">
        <f t="shared" si="60"/>
        <v/>
      </c>
      <c r="E713" s="78">
        <f t="shared" si="62"/>
        <v>43444</v>
      </c>
      <c r="F713" s="79" t="str">
        <f t="shared" si="61"/>
        <v>l</v>
      </c>
    </row>
    <row r="714" spans="2:6">
      <c r="B714" s="75">
        <f t="shared" si="58"/>
        <v>43445</v>
      </c>
      <c r="C714" s="77" t="e">
        <f t="shared" si="59"/>
        <v>#NUM!</v>
      </c>
      <c r="D714" s="144" t="str">
        <f t="shared" si="60"/>
        <v/>
      </c>
      <c r="E714" s="78">
        <f t="shared" si="62"/>
        <v>43445</v>
      </c>
      <c r="F714" s="79" t="str">
        <f t="shared" si="61"/>
        <v>m</v>
      </c>
    </row>
    <row r="715" spans="2:6">
      <c r="B715" s="75">
        <f t="shared" si="58"/>
        <v>43446</v>
      </c>
      <c r="C715" s="77" t="e">
        <f t="shared" si="59"/>
        <v>#NUM!</v>
      </c>
      <c r="D715" s="144" t="str">
        <f t="shared" si="60"/>
        <v/>
      </c>
      <c r="E715" s="78">
        <f t="shared" si="62"/>
        <v>43446</v>
      </c>
      <c r="F715" s="79" t="str">
        <f t="shared" si="61"/>
        <v>m</v>
      </c>
    </row>
    <row r="716" spans="2:6">
      <c r="B716" s="75">
        <f t="shared" si="58"/>
        <v>43447</v>
      </c>
      <c r="C716" s="77" t="e">
        <f t="shared" si="59"/>
        <v>#NUM!</v>
      </c>
      <c r="D716" s="144" t="str">
        <f t="shared" si="60"/>
        <v/>
      </c>
      <c r="E716" s="78">
        <f t="shared" si="62"/>
        <v>43447</v>
      </c>
      <c r="F716" s="79" t="str">
        <f t="shared" si="61"/>
        <v>j</v>
      </c>
    </row>
    <row r="717" spans="2:6">
      <c r="B717" s="75">
        <f t="shared" si="58"/>
        <v>43448</v>
      </c>
      <c r="C717" s="77" t="e">
        <f t="shared" si="59"/>
        <v>#NUM!</v>
      </c>
      <c r="D717" s="144" t="str">
        <f t="shared" si="60"/>
        <v/>
      </c>
      <c r="E717" s="78">
        <f t="shared" si="62"/>
        <v>43448</v>
      </c>
      <c r="F717" s="79" t="str">
        <f t="shared" si="61"/>
        <v>v</v>
      </c>
    </row>
    <row r="718" spans="2:6">
      <c r="B718" s="75">
        <f t="shared" si="58"/>
        <v>43449</v>
      </c>
      <c r="C718" s="77" t="e">
        <f t="shared" si="59"/>
        <v>#NUM!</v>
      </c>
      <c r="D718" s="144" t="str">
        <f t="shared" si="60"/>
        <v/>
      </c>
      <c r="E718" s="78">
        <f t="shared" si="62"/>
        <v>43449</v>
      </c>
      <c r="F718" s="79" t="str">
        <f t="shared" si="61"/>
        <v>s</v>
      </c>
    </row>
    <row r="719" spans="2:6">
      <c r="B719" s="75">
        <f t="shared" si="58"/>
        <v>43450</v>
      </c>
      <c r="C719" s="77" t="e">
        <f t="shared" si="59"/>
        <v>#NUM!</v>
      </c>
      <c r="D719" s="144" t="str">
        <f t="shared" si="60"/>
        <v/>
      </c>
      <c r="E719" s="78">
        <f t="shared" si="62"/>
        <v>43450</v>
      </c>
      <c r="F719" s="79" t="str">
        <f t="shared" si="61"/>
        <v>d</v>
      </c>
    </row>
    <row r="720" spans="2:6">
      <c r="B720" s="75">
        <f t="shared" si="58"/>
        <v>43451</v>
      </c>
      <c r="C720" s="77" t="e">
        <f t="shared" si="59"/>
        <v>#NUM!</v>
      </c>
      <c r="D720" s="144" t="str">
        <f t="shared" si="60"/>
        <v/>
      </c>
      <c r="E720" s="78">
        <f t="shared" si="62"/>
        <v>43451</v>
      </c>
      <c r="F720" s="79" t="str">
        <f t="shared" si="61"/>
        <v>l</v>
      </c>
    </row>
    <row r="721" spans="2:6">
      <c r="B721" s="75">
        <f t="shared" si="58"/>
        <v>43452</v>
      </c>
      <c r="C721" s="77" t="e">
        <f t="shared" si="59"/>
        <v>#NUM!</v>
      </c>
      <c r="D721" s="144" t="str">
        <f t="shared" si="60"/>
        <v/>
      </c>
      <c r="E721" s="78">
        <f t="shared" si="62"/>
        <v>43452</v>
      </c>
      <c r="F721" s="79" t="str">
        <f t="shared" si="61"/>
        <v>m</v>
      </c>
    </row>
    <row r="722" spans="2:6">
      <c r="B722" s="75">
        <f t="shared" si="58"/>
        <v>43453</v>
      </c>
      <c r="C722" s="77" t="e">
        <f t="shared" si="59"/>
        <v>#NUM!</v>
      </c>
      <c r="D722" s="144" t="str">
        <f t="shared" si="60"/>
        <v/>
      </c>
      <c r="E722" s="78">
        <f t="shared" si="62"/>
        <v>43453</v>
      </c>
      <c r="F722" s="79" t="str">
        <f t="shared" si="61"/>
        <v>m</v>
      </c>
    </row>
    <row r="723" spans="2:6">
      <c r="B723" s="75">
        <f t="shared" si="58"/>
        <v>43454</v>
      </c>
      <c r="C723" s="77" t="e">
        <f t="shared" si="59"/>
        <v>#NUM!</v>
      </c>
      <c r="D723" s="144" t="str">
        <f t="shared" si="60"/>
        <v/>
      </c>
      <c r="E723" s="78">
        <f t="shared" si="62"/>
        <v>43454</v>
      </c>
      <c r="F723" s="79" t="str">
        <f t="shared" si="61"/>
        <v>j</v>
      </c>
    </row>
    <row r="724" spans="2:6">
      <c r="B724" s="75">
        <f t="shared" si="58"/>
        <v>43455</v>
      </c>
      <c r="C724" s="77" t="e">
        <f t="shared" si="59"/>
        <v>#NUM!</v>
      </c>
      <c r="D724" s="144" t="str">
        <f t="shared" si="60"/>
        <v/>
      </c>
      <c r="E724" s="78">
        <f t="shared" si="62"/>
        <v>43455</v>
      </c>
      <c r="F724" s="79" t="str">
        <f t="shared" si="61"/>
        <v>v</v>
      </c>
    </row>
    <row r="725" spans="2:6">
      <c r="B725" s="75">
        <f t="shared" si="58"/>
        <v>43456</v>
      </c>
      <c r="C725" s="77" t="e">
        <f t="shared" si="59"/>
        <v>#NUM!</v>
      </c>
      <c r="D725" s="144" t="str">
        <f t="shared" si="60"/>
        <v/>
      </c>
      <c r="E725" s="78">
        <f t="shared" si="62"/>
        <v>43456</v>
      </c>
      <c r="F725" s="79" t="str">
        <f t="shared" si="61"/>
        <v>s</v>
      </c>
    </row>
    <row r="726" spans="2:6">
      <c r="B726" s="75">
        <f t="shared" si="58"/>
        <v>43457</v>
      </c>
      <c r="C726" s="77" t="e">
        <f t="shared" si="59"/>
        <v>#NUM!</v>
      </c>
      <c r="D726" s="144" t="str">
        <f t="shared" si="60"/>
        <v/>
      </c>
      <c r="E726" s="78">
        <f t="shared" si="62"/>
        <v>43457</v>
      </c>
      <c r="F726" s="79" t="str">
        <f t="shared" si="61"/>
        <v>d</v>
      </c>
    </row>
    <row r="727" spans="2:6">
      <c r="B727" s="75">
        <f t="shared" ref="B727:B790" si="63">+B726+1</f>
        <v>43458</v>
      </c>
      <c r="C727" s="77" t="e">
        <f t="shared" ref="C727:C790" si="64">WEEKNUM(B727,21)</f>
        <v>#NUM!</v>
      </c>
      <c r="D727" s="144" t="str">
        <f t="shared" ref="D727:D790" si="65">IF(ISERROR(VLOOKUP(E727,jfdate,1,TRUE)),"",IF(VLOOKUP(E727,jfdate,1,TRUE)=B727,"f",""))</f>
        <v/>
      </c>
      <c r="E727" s="78">
        <f t="shared" si="62"/>
        <v>43458</v>
      </c>
      <c r="F727" s="79" t="str">
        <f t="shared" ref="F727:F790" si="66">IF(D727="f","f",VLOOKUP(WEEKDAY(E727),jourabbrege,2,FALSE))</f>
        <v>l</v>
      </c>
    </row>
    <row r="728" spans="2:6">
      <c r="B728" s="75">
        <f t="shared" si="63"/>
        <v>43459</v>
      </c>
      <c r="C728" s="77" t="e">
        <f t="shared" si="64"/>
        <v>#NUM!</v>
      </c>
      <c r="D728" s="144" t="str">
        <f t="shared" si="65"/>
        <v/>
      </c>
      <c r="E728" s="78">
        <f t="shared" si="62"/>
        <v>43459</v>
      </c>
      <c r="F728" s="79" t="str">
        <f t="shared" si="66"/>
        <v>m</v>
      </c>
    </row>
    <row r="729" spans="2:6">
      <c r="B729" s="75">
        <f t="shared" si="63"/>
        <v>43460</v>
      </c>
      <c r="C729" s="77" t="e">
        <f t="shared" si="64"/>
        <v>#NUM!</v>
      </c>
      <c r="D729" s="144" t="str">
        <f t="shared" si="65"/>
        <v/>
      </c>
      <c r="E729" s="78">
        <f t="shared" si="62"/>
        <v>43460</v>
      </c>
      <c r="F729" s="79" t="str">
        <f t="shared" si="66"/>
        <v>m</v>
      </c>
    </row>
    <row r="730" spans="2:6">
      <c r="B730" s="75">
        <f t="shared" si="63"/>
        <v>43461</v>
      </c>
      <c r="C730" s="77" t="e">
        <f t="shared" si="64"/>
        <v>#NUM!</v>
      </c>
      <c r="D730" s="144" t="str">
        <f t="shared" si="65"/>
        <v/>
      </c>
      <c r="E730" s="78">
        <f t="shared" si="62"/>
        <v>43461</v>
      </c>
      <c r="F730" s="79" t="str">
        <f t="shared" si="66"/>
        <v>j</v>
      </c>
    </row>
    <row r="731" spans="2:6">
      <c r="B731" s="75">
        <f t="shared" si="63"/>
        <v>43462</v>
      </c>
      <c r="C731" s="77" t="e">
        <f t="shared" si="64"/>
        <v>#NUM!</v>
      </c>
      <c r="D731" s="144" t="str">
        <f t="shared" si="65"/>
        <v/>
      </c>
      <c r="E731" s="78">
        <f t="shared" si="62"/>
        <v>43462</v>
      </c>
      <c r="F731" s="79" t="str">
        <f t="shared" si="66"/>
        <v>v</v>
      </c>
    </row>
    <row r="732" spans="2:6">
      <c r="B732" s="75">
        <f t="shared" si="63"/>
        <v>43463</v>
      </c>
      <c r="C732" s="77" t="e">
        <f t="shared" si="64"/>
        <v>#NUM!</v>
      </c>
      <c r="D732" s="144" t="str">
        <f t="shared" si="65"/>
        <v/>
      </c>
      <c r="E732" s="78">
        <f t="shared" si="62"/>
        <v>43463</v>
      </c>
      <c r="F732" s="79" t="str">
        <f t="shared" si="66"/>
        <v>s</v>
      </c>
    </row>
    <row r="733" spans="2:6">
      <c r="B733" s="75">
        <f t="shared" si="63"/>
        <v>43464</v>
      </c>
      <c r="C733" s="77" t="e">
        <f t="shared" si="64"/>
        <v>#NUM!</v>
      </c>
      <c r="D733" s="144" t="str">
        <f t="shared" si="65"/>
        <v/>
      </c>
      <c r="E733" s="78">
        <f t="shared" si="62"/>
        <v>43464</v>
      </c>
      <c r="F733" s="79" t="str">
        <f t="shared" si="66"/>
        <v>d</v>
      </c>
    </row>
    <row r="734" spans="2:6">
      <c r="B734" s="75">
        <f t="shared" si="63"/>
        <v>43465</v>
      </c>
      <c r="C734" s="77" t="e">
        <f t="shared" si="64"/>
        <v>#NUM!</v>
      </c>
      <c r="D734" s="144" t="str">
        <f t="shared" si="65"/>
        <v/>
      </c>
      <c r="E734" s="78">
        <f t="shared" si="62"/>
        <v>43465</v>
      </c>
      <c r="F734" s="79" t="str">
        <f t="shared" si="66"/>
        <v>l</v>
      </c>
    </row>
    <row r="735" spans="2:6">
      <c r="B735" s="75">
        <f t="shared" si="63"/>
        <v>43466</v>
      </c>
      <c r="C735" s="77" t="e">
        <f t="shared" si="64"/>
        <v>#NUM!</v>
      </c>
      <c r="D735" s="144" t="str">
        <f t="shared" si="65"/>
        <v>f</v>
      </c>
      <c r="E735" s="78">
        <f t="shared" si="62"/>
        <v>43466</v>
      </c>
      <c r="F735" s="79" t="str">
        <f t="shared" si="66"/>
        <v>f</v>
      </c>
    </row>
    <row r="736" spans="2:6">
      <c r="B736" s="75">
        <f t="shared" si="63"/>
        <v>43467</v>
      </c>
      <c r="C736" s="77" t="e">
        <f t="shared" si="64"/>
        <v>#NUM!</v>
      </c>
      <c r="D736" s="144" t="str">
        <f t="shared" si="65"/>
        <v/>
      </c>
      <c r="E736" s="78">
        <f t="shared" si="62"/>
        <v>43467</v>
      </c>
      <c r="F736" s="79" t="str">
        <f t="shared" si="66"/>
        <v>m</v>
      </c>
    </row>
    <row r="737" spans="2:6">
      <c r="B737" s="75">
        <f t="shared" si="63"/>
        <v>43468</v>
      </c>
      <c r="C737" s="77" t="e">
        <f t="shared" si="64"/>
        <v>#NUM!</v>
      </c>
      <c r="D737" s="144" t="str">
        <f t="shared" si="65"/>
        <v/>
      </c>
      <c r="E737" s="78">
        <f t="shared" si="62"/>
        <v>43468</v>
      </c>
      <c r="F737" s="79" t="str">
        <f t="shared" si="66"/>
        <v>j</v>
      </c>
    </row>
    <row r="738" spans="2:6">
      <c r="B738" s="75">
        <f t="shared" si="63"/>
        <v>43469</v>
      </c>
      <c r="C738" s="77" t="e">
        <f t="shared" si="64"/>
        <v>#NUM!</v>
      </c>
      <c r="D738" s="144" t="str">
        <f t="shared" si="65"/>
        <v/>
      </c>
      <c r="E738" s="78">
        <f t="shared" si="62"/>
        <v>43469</v>
      </c>
      <c r="F738" s="79" t="str">
        <f t="shared" si="66"/>
        <v>v</v>
      </c>
    </row>
    <row r="739" spans="2:6">
      <c r="B739" s="75">
        <f t="shared" si="63"/>
        <v>43470</v>
      </c>
      <c r="C739" s="77" t="e">
        <f t="shared" si="64"/>
        <v>#NUM!</v>
      </c>
      <c r="D739" s="144" t="str">
        <f t="shared" si="65"/>
        <v/>
      </c>
      <c r="E739" s="78">
        <f t="shared" si="62"/>
        <v>43470</v>
      </c>
      <c r="F739" s="79" t="str">
        <f t="shared" si="66"/>
        <v>s</v>
      </c>
    </row>
    <row r="740" spans="2:6">
      <c r="B740" s="75">
        <f t="shared" si="63"/>
        <v>43471</v>
      </c>
      <c r="C740" s="77" t="e">
        <f t="shared" si="64"/>
        <v>#NUM!</v>
      </c>
      <c r="D740" s="144" t="str">
        <f t="shared" si="65"/>
        <v/>
      </c>
      <c r="E740" s="78">
        <f t="shared" si="62"/>
        <v>43471</v>
      </c>
      <c r="F740" s="79" t="str">
        <f t="shared" si="66"/>
        <v>d</v>
      </c>
    </row>
    <row r="741" spans="2:6">
      <c r="B741" s="75">
        <f t="shared" si="63"/>
        <v>43472</v>
      </c>
      <c r="C741" s="77" t="e">
        <f t="shared" si="64"/>
        <v>#NUM!</v>
      </c>
      <c r="D741" s="144" t="str">
        <f t="shared" si="65"/>
        <v/>
      </c>
      <c r="E741" s="78">
        <f t="shared" si="62"/>
        <v>43472</v>
      </c>
      <c r="F741" s="79" t="str">
        <f t="shared" si="66"/>
        <v>l</v>
      </c>
    </row>
    <row r="742" spans="2:6">
      <c r="B742" s="75">
        <f t="shared" si="63"/>
        <v>43473</v>
      </c>
      <c r="C742" s="77" t="e">
        <f t="shared" si="64"/>
        <v>#NUM!</v>
      </c>
      <c r="D742" s="144" t="str">
        <f t="shared" si="65"/>
        <v/>
      </c>
      <c r="E742" s="78">
        <f t="shared" si="62"/>
        <v>43473</v>
      </c>
      <c r="F742" s="79" t="str">
        <f t="shared" si="66"/>
        <v>m</v>
      </c>
    </row>
    <row r="743" spans="2:6">
      <c r="B743" s="75">
        <f t="shared" si="63"/>
        <v>43474</v>
      </c>
      <c r="C743" s="77" t="e">
        <f t="shared" si="64"/>
        <v>#NUM!</v>
      </c>
      <c r="D743" s="144" t="str">
        <f t="shared" si="65"/>
        <v/>
      </c>
      <c r="E743" s="78">
        <f t="shared" si="62"/>
        <v>43474</v>
      </c>
      <c r="F743" s="79" t="str">
        <f t="shared" si="66"/>
        <v>m</v>
      </c>
    </row>
    <row r="744" spans="2:6">
      <c r="B744" s="75">
        <f t="shared" si="63"/>
        <v>43475</v>
      </c>
      <c r="C744" s="77" t="e">
        <f t="shared" si="64"/>
        <v>#NUM!</v>
      </c>
      <c r="D744" s="144" t="str">
        <f t="shared" si="65"/>
        <v/>
      </c>
      <c r="E744" s="78">
        <f t="shared" si="62"/>
        <v>43475</v>
      </c>
      <c r="F744" s="79" t="str">
        <f t="shared" si="66"/>
        <v>j</v>
      </c>
    </row>
    <row r="745" spans="2:6">
      <c r="B745" s="75">
        <f t="shared" si="63"/>
        <v>43476</v>
      </c>
      <c r="C745" s="77" t="e">
        <f t="shared" si="64"/>
        <v>#NUM!</v>
      </c>
      <c r="D745" s="144" t="str">
        <f t="shared" si="65"/>
        <v/>
      </c>
      <c r="E745" s="78">
        <f t="shared" si="62"/>
        <v>43476</v>
      </c>
      <c r="F745" s="79" t="str">
        <f t="shared" si="66"/>
        <v>v</v>
      </c>
    </row>
    <row r="746" spans="2:6">
      <c r="B746" s="75">
        <f t="shared" si="63"/>
        <v>43477</v>
      </c>
      <c r="C746" s="77" t="e">
        <f t="shared" si="64"/>
        <v>#NUM!</v>
      </c>
      <c r="D746" s="144" t="str">
        <f t="shared" si="65"/>
        <v/>
      </c>
      <c r="E746" s="78">
        <f t="shared" si="62"/>
        <v>43477</v>
      </c>
      <c r="F746" s="79" t="str">
        <f t="shared" si="66"/>
        <v>s</v>
      </c>
    </row>
    <row r="747" spans="2:6">
      <c r="B747" s="75">
        <f t="shared" si="63"/>
        <v>43478</v>
      </c>
      <c r="C747" s="77" t="e">
        <f t="shared" si="64"/>
        <v>#NUM!</v>
      </c>
      <c r="D747" s="144" t="str">
        <f t="shared" si="65"/>
        <v/>
      </c>
      <c r="E747" s="78">
        <f t="shared" si="62"/>
        <v>43478</v>
      </c>
      <c r="F747" s="79" t="str">
        <f t="shared" si="66"/>
        <v>d</v>
      </c>
    </row>
    <row r="748" spans="2:6">
      <c r="B748" s="75">
        <f t="shared" si="63"/>
        <v>43479</v>
      </c>
      <c r="C748" s="77" t="e">
        <f t="shared" si="64"/>
        <v>#NUM!</v>
      </c>
      <c r="D748" s="144" t="str">
        <f t="shared" si="65"/>
        <v/>
      </c>
      <c r="E748" s="78">
        <f t="shared" si="62"/>
        <v>43479</v>
      </c>
      <c r="F748" s="79" t="str">
        <f t="shared" si="66"/>
        <v>l</v>
      </c>
    </row>
    <row r="749" spans="2:6">
      <c r="B749" s="75">
        <f t="shared" si="63"/>
        <v>43480</v>
      </c>
      <c r="C749" s="77" t="e">
        <f t="shared" si="64"/>
        <v>#NUM!</v>
      </c>
      <c r="D749" s="144" t="str">
        <f t="shared" si="65"/>
        <v/>
      </c>
      <c r="E749" s="78">
        <f t="shared" si="62"/>
        <v>43480</v>
      </c>
      <c r="F749" s="79" t="str">
        <f t="shared" si="66"/>
        <v>m</v>
      </c>
    </row>
    <row r="750" spans="2:6">
      <c r="B750" s="75">
        <f t="shared" si="63"/>
        <v>43481</v>
      </c>
      <c r="C750" s="77" t="e">
        <f t="shared" si="64"/>
        <v>#NUM!</v>
      </c>
      <c r="D750" s="144" t="str">
        <f t="shared" si="65"/>
        <v/>
      </c>
      <c r="E750" s="78">
        <f t="shared" si="62"/>
        <v>43481</v>
      </c>
      <c r="F750" s="79" t="str">
        <f t="shared" si="66"/>
        <v>m</v>
      </c>
    </row>
    <row r="751" spans="2:6">
      <c r="B751" s="75">
        <f t="shared" si="63"/>
        <v>43482</v>
      </c>
      <c r="C751" s="77" t="e">
        <f t="shared" si="64"/>
        <v>#NUM!</v>
      </c>
      <c r="D751" s="144" t="str">
        <f t="shared" si="65"/>
        <v/>
      </c>
      <c r="E751" s="78">
        <f t="shared" si="62"/>
        <v>43482</v>
      </c>
      <c r="F751" s="79" t="str">
        <f t="shared" si="66"/>
        <v>j</v>
      </c>
    </row>
    <row r="752" spans="2:6">
      <c r="B752" s="75">
        <f t="shared" si="63"/>
        <v>43483</v>
      </c>
      <c r="C752" s="77" t="e">
        <f t="shared" si="64"/>
        <v>#NUM!</v>
      </c>
      <c r="D752" s="144" t="str">
        <f t="shared" si="65"/>
        <v/>
      </c>
      <c r="E752" s="78">
        <f t="shared" si="62"/>
        <v>43483</v>
      </c>
      <c r="F752" s="79" t="str">
        <f t="shared" si="66"/>
        <v>v</v>
      </c>
    </row>
    <row r="753" spans="2:6">
      <c r="B753" s="75">
        <f t="shared" si="63"/>
        <v>43484</v>
      </c>
      <c r="C753" s="77" t="e">
        <f t="shared" si="64"/>
        <v>#NUM!</v>
      </c>
      <c r="D753" s="144" t="str">
        <f t="shared" si="65"/>
        <v/>
      </c>
      <c r="E753" s="78">
        <f t="shared" si="62"/>
        <v>43484</v>
      </c>
      <c r="F753" s="79" t="str">
        <f t="shared" si="66"/>
        <v>s</v>
      </c>
    </row>
    <row r="754" spans="2:6">
      <c r="B754" s="75">
        <f t="shared" si="63"/>
        <v>43485</v>
      </c>
      <c r="C754" s="77" t="e">
        <f t="shared" si="64"/>
        <v>#NUM!</v>
      </c>
      <c r="D754" s="144" t="str">
        <f t="shared" si="65"/>
        <v/>
      </c>
      <c r="E754" s="78">
        <f t="shared" si="62"/>
        <v>43485</v>
      </c>
      <c r="F754" s="79" t="str">
        <f t="shared" si="66"/>
        <v>d</v>
      </c>
    </row>
    <row r="755" spans="2:6">
      <c r="B755" s="75">
        <f t="shared" si="63"/>
        <v>43486</v>
      </c>
      <c r="C755" s="77" t="e">
        <f t="shared" si="64"/>
        <v>#NUM!</v>
      </c>
      <c r="D755" s="144" t="str">
        <f t="shared" si="65"/>
        <v/>
      </c>
      <c r="E755" s="78">
        <f t="shared" si="62"/>
        <v>43486</v>
      </c>
      <c r="F755" s="79" t="str">
        <f t="shared" si="66"/>
        <v>l</v>
      </c>
    </row>
    <row r="756" spans="2:6">
      <c r="B756" s="75">
        <f t="shared" si="63"/>
        <v>43487</v>
      </c>
      <c r="C756" s="77" t="e">
        <f t="shared" si="64"/>
        <v>#NUM!</v>
      </c>
      <c r="D756" s="144" t="str">
        <f t="shared" si="65"/>
        <v/>
      </c>
      <c r="E756" s="78">
        <f t="shared" si="62"/>
        <v>43487</v>
      </c>
      <c r="F756" s="79" t="str">
        <f t="shared" si="66"/>
        <v>m</v>
      </c>
    </row>
    <row r="757" spans="2:6">
      <c r="B757" s="75">
        <f t="shared" si="63"/>
        <v>43488</v>
      </c>
      <c r="C757" s="77" t="e">
        <f t="shared" si="64"/>
        <v>#NUM!</v>
      </c>
      <c r="D757" s="144" t="str">
        <f t="shared" si="65"/>
        <v/>
      </c>
      <c r="E757" s="78">
        <f t="shared" si="62"/>
        <v>43488</v>
      </c>
      <c r="F757" s="79" t="str">
        <f t="shared" si="66"/>
        <v>m</v>
      </c>
    </row>
    <row r="758" spans="2:6">
      <c r="B758" s="75">
        <f t="shared" si="63"/>
        <v>43489</v>
      </c>
      <c r="C758" s="77" t="e">
        <f t="shared" si="64"/>
        <v>#NUM!</v>
      </c>
      <c r="D758" s="144" t="str">
        <f t="shared" si="65"/>
        <v/>
      </c>
      <c r="E758" s="78">
        <f t="shared" si="62"/>
        <v>43489</v>
      </c>
      <c r="F758" s="79" t="str">
        <f t="shared" si="66"/>
        <v>j</v>
      </c>
    </row>
    <row r="759" spans="2:6">
      <c r="B759" s="75">
        <f t="shared" si="63"/>
        <v>43490</v>
      </c>
      <c r="C759" s="77" t="e">
        <f t="shared" si="64"/>
        <v>#NUM!</v>
      </c>
      <c r="D759" s="144" t="str">
        <f t="shared" si="65"/>
        <v/>
      </c>
      <c r="E759" s="78">
        <f t="shared" si="62"/>
        <v>43490</v>
      </c>
      <c r="F759" s="79" t="str">
        <f t="shared" si="66"/>
        <v>v</v>
      </c>
    </row>
    <row r="760" spans="2:6">
      <c r="B760" s="75">
        <f t="shared" si="63"/>
        <v>43491</v>
      </c>
      <c r="C760" s="77" t="e">
        <f t="shared" si="64"/>
        <v>#NUM!</v>
      </c>
      <c r="D760" s="144" t="str">
        <f t="shared" si="65"/>
        <v/>
      </c>
      <c r="E760" s="78">
        <f t="shared" si="62"/>
        <v>43491</v>
      </c>
      <c r="F760" s="79" t="str">
        <f t="shared" si="66"/>
        <v>s</v>
      </c>
    </row>
    <row r="761" spans="2:6">
      <c r="B761" s="75">
        <f t="shared" si="63"/>
        <v>43492</v>
      </c>
      <c r="C761" s="77" t="e">
        <f t="shared" si="64"/>
        <v>#NUM!</v>
      </c>
      <c r="D761" s="144" t="str">
        <f t="shared" si="65"/>
        <v/>
      </c>
      <c r="E761" s="78">
        <f t="shared" si="62"/>
        <v>43492</v>
      </c>
      <c r="F761" s="79" t="str">
        <f t="shared" si="66"/>
        <v>d</v>
      </c>
    </row>
    <row r="762" spans="2:6">
      <c r="B762" s="75">
        <f t="shared" si="63"/>
        <v>43493</v>
      </c>
      <c r="C762" s="77" t="e">
        <f t="shared" si="64"/>
        <v>#NUM!</v>
      </c>
      <c r="D762" s="144" t="str">
        <f t="shared" si="65"/>
        <v/>
      </c>
      <c r="E762" s="78">
        <f t="shared" si="62"/>
        <v>43493</v>
      </c>
      <c r="F762" s="79" t="str">
        <f t="shared" si="66"/>
        <v>l</v>
      </c>
    </row>
    <row r="763" spans="2:6">
      <c r="B763" s="75">
        <f t="shared" si="63"/>
        <v>43494</v>
      </c>
      <c r="C763" s="77" t="e">
        <f t="shared" si="64"/>
        <v>#NUM!</v>
      </c>
      <c r="D763" s="144" t="str">
        <f t="shared" si="65"/>
        <v/>
      </c>
      <c r="E763" s="78">
        <f t="shared" si="62"/>
        <v>43494</v>
      </c>
      <c r="F763" s="79" t="str">
        <f t="shared" si="66"/>
        <v>m</v>
      </c>
    </row>
    <row r="764" spans="2:6">
      <c r="B764" s="75">
        <f t="shared" si="63"/>
        <v>43495</v>
      </c>
      <c r="C764" s="77" t="e">
        <f t="shared" si="64"/>
        <v>#NUM!</v>
      </c>
      <c r="D764" s="144" t="str">
        <f t="shared" si="65"/>
        <v/>
      </c>
      <c r="E764" s="78">
        <f t="shared" si="62"/>
        <v>43495</v>
      </c>
      <c r="F764" s="79" t="str">
        <f t="shared" si="66"/>
        <v>m</v>
      </c>
    </row>
    <row r="765" spans="2:6">
      <c r="B765" s="75">
        <f t="shared" si="63"/>
        <v>43496</v>
      </c>
      <c r="C765" s="77" t="e">
        <f t="shared" si="64"/>
        <v>#NUM!</v>
      </c>
      <c r="D765" s="144" t="str">
        <f t="shared" si="65"/>
        <v/>
      </c>
      <c r="E765" s="78">
        <f t="shared" si="62"/>
        <v>43496</v>
      </c>
      <c r="F765" s="79" t="str">
        <f t="shared" si="66"/>
        <v>j</v>
      </c>
    </row>
    <row r="766" spans="2:6">
      <c r="B766" s="75">
        <f t="shared" si="63"/>
        <v>43497</v>
      </c>
      <c r="C766" s="77" t="e">
        <f t="shared" si="64"/>
        <v>#NUM!</v>
      </c>
      <c r="D766" s="144" t="str">
        <f t="shared" si="65"/>
        <v/>
      </c>
      <c r="E766" s="78">
        <f t="shared" si="62"/>
        <v>43497</v>
      </c>
      <c r="F766" s="79" t="str">
        <f t="shared" si="66"/>
        <v>v</v>
      </c>
    </row>
    <row r="767" spans="2:6">
      <c r="B767" s="75">
        <f t="shared" si="63"/>
        <v>43498</v>
      </c>
      <c r="C767" s="77" t="e">
        <f t="shared" si="64"/>
        <v>#NUM!</v>
      </c>
      <c r="D767" s="144" t="str">
        <f t="shared" si="65"/>
        <v/>
      </c>
      <c r="E767" s="78">
        <f t="shared" si="62"/>
        <v>43498</v>
      </c>
      <c r="F767" s="79" t="str">
        <f t="shared" si="66"/>
        <v>s</v>
      </c>
    </row>
    <row r="768" spans="2:6">
      <c r="B768" s="75">
        <f t="shared" si="63"/>
        <v>43499</v>
      </c>
      <c r="C768" s="77" t="e">
        <f t="shared" si="64"/>
        <v>#NUM!</v>
      </c>
      <c r="D768" s="144" t="str">
        <f t="shared" si="65"/>
        <v/>
      </c>
      <c r="E768" s="78">
        <f t="shared" si="62"/>
        <v>43499</v>
      </c>
      <c r="F768" s="79" t="str">
        <f t="shared" si="66"/>
        <v>d</v>
      </c>
    </row>
    <row r="769" spans="2:6">
      <c r="B769" s="75">
        <f t="shared" si="63"/>
        <v>43500</v>
      </c>
      <c r="C769" s="77" t="e">
        <f t="shared" si="64"/>
        <v>#NUM!</v>
      </c>
      <c r="D769" s="144" t="str">
        <f t="shared" si="65"/>
        <v/>
      </c>
      <c r="E769" s="78">
        <f t="shared" si="62"/>
        <v>43500</v>
      </c>
      <c r="F769" s="79" t="str">
        <f t="shared" si="66"/>
        <v>l</v>
      </c>
    </row>
    <row r="770" spans="2:6">
      <c r="B770" s="75">
        <f t="shared" si="63"/>
        <v>43501</v>
      </c>
      <c r="C770" s="77" t="e">
        <f t="shared" si="64"/>
        <v>#NUM!</v>
      </c>
      <c r="D770" s="144" t="str">
        <f t="shared" si="65"/>
        <v/>
      </c>
      <c r="E770" s="78">
        <f t="shared" si="62"/>
        <v>43501</v>
      </c>
      <c r="F770" s="79" t="str">
        <f t="shared" si="66"/>
        <v>m</v>
      </c>
    </row>
    <row r="771" spans="2:6">
      <c r="B771" s="75">
        <f t="shared" si="63"/>
        <v>43502</v>
      </c>
      <c r="C771" s="77" t="e">
        <f t="shared" si="64"/>
        <v>#NUM!</v>
      </c>
      <c r="D771" s="144" t="str">
        <f t="shared" si="65"/>
        <v/>
      </c>
      <c r="E771" s="78">
        <f t="shared" si="62"/>
        <v>43502</v>
      </c>
      <c r="F771" s="79" t="str">
        <f t="shared" si="66"/>
        <v>m</v>
      </c>
    </row>
    <row r="772" spans="2:6">
      <c r="B772" s="75">
        <f t="shared" si="63"/>
        <v>43503</v>
      </c>
      <c r="C772" s="77" t="e">
        <f t="shared" si="64"/>
        <v>#NUM!</v>
      </c>
      <c r="D772" s="144" t="str">
        <f t="shared" si="65"/>
        <v/>
      </c>
      <c r="E772" s="78">
        <f t="shared" si="62"/>
        <v>43503</v>
      </c>
      <c r="F772" s="79" t="str">
        <f t="shared" si="66"/>
        <v>j</v>
      </c>
    </row>
    <row r="773" spans="2:6">
      <c r="B773" s="75">
        <f t="shared" si="63"/>
        <v>43504</v>
      </c>
      <c r="C773" s="77" t="e">
        <f t="shared" si="64"/>
        <v>#NUM!</v>
      </c>
      <c r="D773" s="144" t="str">
        <f t="shared" si="65"/>
        <v/>
      </c>
      <c r="E773" s="78">
        <f t="shared" si="62"/>
        <v>43504</v>
      </c>
      <c r="F773" s="79" t="str">
        <f t="shared" si="66"/>
        <v>v</v>
      </c>
    </row>
    <row r="774" spans="2:6">
      <c r="B774" s="75">
        <f t="shared" si="63"/>
        <v>43505</v>
      </c>
      <c r="C774" s="77" t="e">
        <f t="shared" si="64"/>
        <v>#NUM!</v>
      </c>
      <c r="D774" s="144" t="str">
        <f t="shared" si="65"/>
        <v/>
      </c>
      <c r="E774" s="78">
        <f t="shared" ref="E774:E837" si="67">B774</f>
        <v>43505</v>
      </c>
      <c r="F774" s="79" t="str">
        <f t="shared" si="66"/>
        <v>s</v>
      </c>
    </row>
    <row r="775" spans="2:6">
      <c r="B775" s="75">
        <f t="shared" si="63"/>
        <v>43506</v>
      </c>
      <c r="C775" s="77" t="e">
        <f t="shared" si="64"/>
        <v>#NUM!</v>
      </c>
      <c r="D775" s="144" t="str">
        <f t="shared" si="65"/>
        <v/>
      </c>
      <c r="E775" s="78">
        <f t="shared" si="67"/>
        <v>43506</v>
      </c>
      <c r="F775" s="79" t="str">
        <f t="shared" si="66"/>
        <v>d</v>
      </c>
    </row>
    <row r="776" spans="2:6">
      <c r="B776" s="75">
        <f t="shared" si="63"/>
        <v>43507</v>
      </c>
      <c r="C776" s="77" t="e">
        <f t="shared" si="64"/>
        <v>#NUM!</v>
      </c>
      <c r="D776" s="144" t="str">
        <f t="shared" si="65"/>
        <v/>
      </c>
      <c r="E776" s="78">
        <f t="shared" si="67"/>
        <v>43507</v>
      </c>
      <c r="F776" s="79" t="str">
        <f t="shared" si="66"/>
        <v>l</v>
      </c>
    </row>
    <row r="777" spans="2:6">
      <c r="B777" s="75">
        <f t="shared" si="63"/>
        <v>43508</v>
      </c>
      <c r="C777" s="77" t="e">
        <f t="shared" si="64"/>
        <v>#NUM!</v>
      </c>
      <c r="D777" s="144" t="str">
        <f t="shared" si="65"/>
        <v/>
      </c>
      <c r="E777" s="78">
        <f t="shared" si="67"/>
        <v>43508</v>
      </c>
      <c r="F777" s="79" t="str">
        <f t="shared" si="66"/>
        <v>m</v>
      </c>
    </row>
    <row r="778" spans="2:6">
      <c r="B778" s="75">
        <f t="shared" si="63"/>
        <v>43509</v>
      </c>
      <c r="C778" s="77" t="e">
        <f t="shared" si="64"/>
        <v>#NUM!</v>
      </c>
      <c r="D778" s="144" t="str">
        <f t="shared" si="65"/>
        <v/>
      </c>
      <c r="E778" s="78">
        <f t="shared" si="67"/>
        <v>43509</v>
      </c>
      <c r="F778" s="79" t="str">
        <f t="shared" si="66"/>
        <v>m</v>
      </c>
    </row>
    <row r="779" spans="2:6">
      <c r="B779" s="75">
        <f t="shared" si="63"/>
        <v>43510</v>
      </c>
      <c r="C779" s="77" t="e">
        <f t="shared" si="64"/>
        <v>#NUM!</v>
      </c>
      <c r="D779" s="144" t="str">
        <f t="shared" si="65"/>
        <v/>
      </c>
      <c r="E779" s="78">
        <f t="shared" si="67"/>
        <v>43510</v>
      </c>
      <c r="F779" s="79" t="str">
        <f t="shared" si="66"/>
        <v>j</v>
      </c>
    </row>
    <row r="780" spans="2:6">
      <c r="B780" s="75">
        <f t="shared" si="63"/>
        <v>43511</v>
      </c>
      <c r="C780" s="77" t="e">
        <f t="shared" si="64"/>
        <v>#NUM!</v>
      </c>
      <c r="D780" s="144" t="str">
        <f t="shared" si="65"/>
        <v/>
      </c>
      <c r="E780" s="78">
        <f t="shared" si="67"/>
        <v>43511</v>
      </c>
      <c r="F780" s="79" t="str">
        <f t="shared" si="66"/>
        <v>v</v>
      </c>
    </row>
    <row r="781" spans="2:6">
      <c r="B781" s="75">
        <f t="shared" si="63"/>
        <v>43512</v>
      </c>
      <c r="C781" s="77" t="e">
        <f t="shared" si="64"/>
        <v>#NUM!</v>
      </c>
      <c r="D781" s="144" t="str">
        <f t="shared" si="65"/>
        <v/>
      </c>
      <c r="E781" s="78">
        <f t="shared" si="67"/>
        <v>43512</v>
      </c>
      <c r="F781" s="79" t="str">
        <f t="shared" si="66"/>
        <v>s</v>
      </c>
    </row>
    <row r="782" spans="2:6">
      <c r="B782" s="75">
        <f t="shared" si="63"/>
        <v>43513</v>
      </c>
      <c r="C782" s="77" t="e">
        <f t="shared" si="64"/>
        <v>#NUM!</v>
      </c>
      <c r="D782" s="144" t="str">
        <f t="shared" si="65"/>
        <v/>
      </c>
      <c r="E782" s="78">
        <f t="shared" si="67"/>
        <v>43513</v>
      </c>
      <c r="F782" s="79" t="str">
        <f t="shared" si="66"/>
        <v>d</v>
      </c>
    </row>
    <row r="783" spans="2:6">
      <c r="B783" s="75">
        <f t="shared" si="63"/>
        <v>43514</v>
      </c>
      <c r="C783" s="77" t="e">
        <f t="shared" si="64"/>
        <v>#NUM!</v>
      </c>
      <c r="D783" s="144" t="str">
        <f t="shared" si="65"/>
        <v/>
      </c>
      <c r="E783" s="78">
        <f t="shared" si="67"/>
        <v>43514</v>
      </c>
      <c r="F783" s="79" t="str">
        <f t="shared" si="66"/>
        <v>l</v>
      </c>
    </row>
    <row r="784" spans="2:6">
      <c r="B784" s="75">
        <f t="shared" si="63"/>
        <v>43515</v>
      </c>
      <c r="C784" s="77" t="e">
        <f t="shared" si="64"/>
        <v>#NUM!</v>
      </c>
      <c r="D784" s="144" t="str">
        <f t="shared" si="65"/>
        <v/>
      </c>
      <c r="E784" s="78">
        <f t="shared" si="67"/>
        <v>43515</v>
      </c>
      <c r="F784" s="79" t="str">
        <f t="shared" si="66"/>
        <v>m</v>
      </c>
    </row>
    <row r="785" spans="2:6">
      <c r="B785" s="75">
        <f t="shared" si="63"/>
        <v>43516</v>
      </c>
      <c r="C785" s="77" t="e">
        <f t="shared" si="64"/>
        <v>#NUM!</v>
      </c>
      <c r="D785" s="144" t="str">
        <f t="shared" si="65"/>
        <v/>
      </c>
      <c r="E785" s="78">
        <f t="shared" si="67"/>
        <v>43516</v>
      </c>
      <c r="F785" s="79" t="str">
        <f t="shared" si="66"/>
        <v>m</v>
      </c>
    </row>
    <row r="786" spans="2:6">
      <c r="B786" s="75">
        <f t="shared" si="63"/>
        <v>43517</v>
      </c>
      <c r="C786" s="77" t="e">
        <f t="shared" si="64"/>
        <v>#NUM!</v>
      </c>
      <c r="D786" s="144" t="str">
        <f t="shared" si="65"/>
        <v/>
      </c>
      <c r="E786" s="78">
        <f t="shared" si="67"/>
        <v>43517</v>
      </c>
      <c r="F786" s="79" t="str">
        <f t="shared" si="66"/>
        <v>j</v>
      </c>
    </row>
    <row r="787" spans="2:6">
      <c r="B787" s="75">
        <f t="shared" si="63"/>
        <v>43518</v>
      </c>
      <c r="C787" s="77" t="e">
        <f t="shared" si="64"/>
        <v>#NUM!</v>
      </c>
      <c r="D787" s="144" t="str">
        <f t="shared" si="65"/>
        <v/>
      </c>
      <c r="E787" s="78">
        <f t="shared" si="67"/>
        <v>43518</v>
      </c>
      <c r="F787" s="79" t="str">
        <f t="shared" si="66"/>
        <v>v</v>
      </c>
    </row>
    <row r="788" spans="2:6">
      <c r="B788" s="75">
        <f t="shared" si="63"/>
        <v>43519</v>
      </c>
      <c r="C788" s="77" t="e">
        <f t="shared" si="64"/>
        <v>#NUM!</v>
      </c>
      <c r="D788" s="144" t="str">
        <f t="shared" si="65"/>
        <v/>
      </c>
      <c r="E788" s="78">
        <f t="shared" si="67"/>
        <v>43519</v>
      </c>
      <c r="F788" s="79" t="str">
        <f t="shared" si="66"/>
        <v>s</v>
      </c>
    </row>
    <row r="789" spans="2:6">
      <c r="B789" s="75">
        <f t="shared" si="63"/>
        <v>43520</v>
      </c>
      <c r="C789" s="77" t="e">
        <f t="shared" si="64"/>
        <v>#NUM!</v>
      </c>
      <c r="D789" s="144" t="str">
        <f t="shared" si="65"/>
        <v/>
      </c>
      <c r="E789" s="78">
        <f t="shared" si="67"/>
        <v>43520</v>
      </c>
      <c r="F789" s="79" t="str">
        <f t="shared" si="66"/>
        <v>d</v>
      </c>
    </row>
    <row r="790" spans="2:6">
      <c r="B790" s="75">
        <f t="shared" si="63"/>
        <v>43521</v>
      </c>
      <c r="C790" s="77" t="e">
        <f t="shared" si="64"/>
        <v>#NUM!</v>
      </c>
      <c r="D790" s="144" t="str">
        <f t="shared" si="65"/>
        <v/>
      </c>
      <c r="E790" s="78">
        <f t="shared" si="67"/>
        <v>43521</v>
      </c>
      <c r="F790" s="79" t="str">
        <f t="shared" si="66"/>
        <v>l</v>
      </c>
    </row>
    <row r="791" spans="2:6">
      <c r="B791" s="75">
        <f t="shared" ref="B791:B854" si="68">+B790+1</f>
        <v>43522</v>
      </c>
      <c r="C791" s="77" t="e">
        <f t="shared" ref="C791:C854" si="69">WEEKNUM(B791,21)</f>
        <v>#NUM!</v>
      </c>
      <c r="D791" s="144" t="str">
        <f t="shared" ref="D791:D854" si="70">IF(ISERROR(VLOOKUP(E791,jfdate,1,TRUE)),"",IF(VLOOKUP(E791,jfdate,1,TRUE)=B791,"f",""))</f>
        <v/>
      </c>
      <c r="E791" s="78">
        <f t="shared" si="67"/>
        <v>43522</v>
      </c>
      <c r="F791" s="79" t="str">
        <f t="shared" ref="F791:F854" si="71">IF(D791="f","f",VLOOKUP(WEEKDAY(E791),jourabbrege,2,FALSE))</f>
        <v>m</v>
      </c>
    </row>
    <row r="792" spans="2:6">
      <c r="B792" s="75">
        <f t="shared" si="68"/>
        <v>43523</v>
      </c>
      <c r="C792" s="77" t="e">
        <f t="shared" si="69"/>
        <v>#NUM!</v>
      </c>
      <c r="D792" s="144" t="str">
        <f t="shared" si="70"/>
        <v/>
      </c>
      <c r="E792" s="78">
        <f t="shared" si="67"/>
        <v>43523</v>
      </c>
      <c r="F792" s="79" t="str">
        <f t="shared" si="71"/>
        <v>m</v>
      </c>
    </row>
    <row r="793" spans="2:6">
      <c r="B793" s="75">
        <f t="shared" si="68"/>
        <v>43524</v>
      </c>
      <c r="C793" s="77" t="e">
        <f t="shared" si="69"/>
        <v>#NUM!</v>
      </c>
      <c r="D793" s="144" t="str">
        <f t="shared" si="70"/>
        <v/>
      </c>
      <c r="E793" s="78">
        <f t="shared" si="67"/>
        <v>43524</v>
      </c>
      <c r="F793" s="79" t="str">
        <f t="shared" si="71"/>
        <v>j</v>
      </c>
    </row>
    <row r="794" spans="2:6">
      <c r="B794" s="75">
        <f t="shared" si="68"/>
        <v>43525</v>
      </c>
      <c r="C794" s="77" t="e">
        <f t="shared" si="69"/>
        <v>#NUM!</v>
      </c>
      <c r="D794" s="144" t="str">
        <f t="shared" si="70"/>
        <v/>
      </c>
      <c r="E794" s="78">
        <f t="shared" si="67"/>
        <v>43525</v>
      </c>
      <c r="F794" s="79" t="str">
        <f t="shared" si="71"/>
        <v>v</v>
      </c>
    </row>
    <row r="795" spans="2:6">
      <c r="B795" s="75">
        <f t="shared" si="68"/>
        <v>43526</v>
      </c>
      <c r="C795" s="77" t="e">
        <f t="shared" si="69"/>
        <v>#NUM!</v>
      </c>
      <c r="D795" s="144" t="str">
        <f t="shared" si="70"/>
        <v/>
      </c>
      <c r="E795" s="78">
        <f t="shared" si="67"/>
        <v>43526</v>
      </c>
      <c r="F795" s="79" t="str">
        <f t="shared" si="71"/>
        <v>s</v>
      </c>
    </row>
    <row r="796" spans="2:6">
      <c r="B796" s="75">
        <f t="shared" si="68"/>
        <v>43527</v>
      </c>
      <c r="C796" s="77" t="e">
        <f t="shared" si="69"/>
        <v>#NUM!</v>
      </c>
      <c r="D796" s="144" t="str">
        <f t="shared" si="70"/>
        <v/>
      </c>
      <c r="E796" s="78">
        <f t="shared" si="67"/>
        <v>43527</v>
      </c>
      <c r="F796" s="79" t="str">
        <f t="shared" si="71"/>
        <v>d</v>
      </c>
    </row>
    <row r="797" spans="2:6">
      <c r="B797" s="75">
        <f t="shared" si="68"/>
        <v>43528</v>
      </c>
      <c r="C797" s="77" t="e">
        <f t="shared" si="69"/>
        <v>#NUM!</v>
      </c>
      <c r="D797" s="144" t="str">
        <f t="shared" si="70"/>
        <v/>
      </c>
      <c r="E797" s="78">
        <f t="shared" si="67"/>
        <v>43528</v>
      </c>
      <c r="F797" s="79" t="str">
        <f t="shared" si="71"/>
        <v>l</v>
      </c>
    </row>
    <row r="798" spans="2:6">
      <c r="B798" s="75">
        <f t="shared" si="68"/>
        <v>43529</v>
      </c>
      <c r="C798" s="77" t="e">
        <f t="shared" si="69"/>
        <v>#NUM!</v>
      </c>
      <c r="D798" s="144" t="str">
        <f t="shared" si="70"/>
        <v/>
      </c>
      <c r="E798" s="78">
        <f t="shared" si="67"/>
        <v>43529</v>
      </c>
      <c r="F798" s="79" t="str">
        <f t="shared" si="71"/>
        <v>m</v>
      </c>
    </row>
    <row r="799" spans="2:6">
      <c r="B799" s="75">
        <f t="shared" si="68"/>
        <v>43530</v>
      </c>
      <c r="C799" s="77" t="e">
        <f t="shared" si="69"/>
        <v>#NUM!</v>
      </c>
      <c r="D799" s="144" t="str">
        <f t="shared" si="70"/>
        <v/>
      </c>
      <c r="E799" s="78">
        <f t="shared" si="67"/>
        <v>43530</v>
      </c>
      <c r="F799" s="79" t="str">
        <f t="shared" si="71"/>
        <v>m</v>
      </c>
    </row>
    <row r="800" spans="2:6">
      <c r="B800" s="75">
        <f t="shared" si="68"/>
        <v>43531</v>
      </c>
      <c r="C800" s="77" t="e">
        <f t="shared" si="69"/>
        <v>#NUM!</v>
      </c>
      <c r="D800" s="144" t="str">
        <f t="shared" si="70"/>
        <v/>
      </c>
      <c r="E800" s="78">
        <f t="shared" si="67"/>
        <v>43531</v>
      </c>
      <c r="F800" s="79" t="str">
        <f t="shared" si="71"/>
        <v>j</v>
      </c>
    </row>
    <row r="801" spans="2:6">
      <c r="B801" s="75">
        <f t="shared" si="68"/>
        <v>43532</v>
      </c>
      <c r="C801" s="77" t="e">
        <f t="shared" si="69"/>
        <v>#NUM!</v>
      </c>
      <c r="D801" s="144" t="str">
        <f t="shared" si="70"/>
        <v/>
      </c>
      <c r="E801" s="78">
        <f t="shared" si="67"/>
        <v>43532</v>
      </c>
      <c r="F801" s="79" t="str">
        <f t="shared" si="71"/>
        <v>v</v>
      </c>
    </row>
    <row r="802" spans="2:6">
      <c r="B802" s="75">
        <f t="shared" si="68"/>
        <v>43533</v>
      </c>
      <c r="C802" s="77" t="e">
        <f t="shared" si="69"/>
        <v>#NUM!</v>
      </c>
      <c r="D802" s="144" t="str">
        <f t="shared" si="70"/>
        <v/>
      </c>
      <c r="E802" s="78">
        <f t="shared" si="67"/>
        <v>43533</v>
      </c>
      <c r="F802" s="79" t="str">
        <f t="shared" si="71"/>
        <v>s</v>
      </c>
    </row>
    <row r="803" spans="2:6">
      <c r="B803" s="75">
        <f t="shared" si="68"/>
        <v>43534</v>
      </c>
      <c r="C803" s="77" t="e">
        <f t="shared" si="69"/>
        <v>#NUM!</v>
      </c>
      <c r="D803" s="144" t="str">
        <f t="shared" si="70"/>
        <v/>
      </c>
      <c r="E803" s="78">
        <f t="shared" si="67"/>
        <v>43534</v>
      </c>
      <c r="F803" s="79" t="str">
        <f t="shared" si="71"/>
        <v>d</v>
      </c>
    </row>
    <row r="804" spans="2:6">
      <c r="B804" s="75">
        <f t="shared" si="68"/>
        <v>43535</v>
      </c>
      <c r="C804" s="77" t="e">
        <f t="shared" si="69"/>
        <v>#NUM!</v>
      </c>
      <c r="D804" s="144" t="str">
        <f t="shared" si="70"/>
        <v/>
      </c>
      <c r="E804" s="78">
        <f t="shared" si="67"/>
        <v>43535</v>
      </c>
      <c r="F804" s="79" t="str">
        <f t="shared" si="71"/>
        <v>l</v>
      </c>
    </row>
    <row r="805" spans="2:6">
      <c r="B805" s="75">
        <f t="shared" si="68"/>
        <v>43536</v>
      </c>
      <c r="C805" s="77" t="e">
        <f t="shared" si="69"/>
        <v>#NUM!</v>
      </c>
      <c r="D805" s="144" t="str">
        <f t="shared" si="70"/>
        <v/>
      </c>
      <c r="E805" s="78">
        <f t="shared" si="67"/>
        <v>43536</v>
      </c>
      <c r="F805" s="79" t="str">
        <f t="shared" si="71"/>
        <v>m</v>
      </c>
    </row>
    <row r="806" spans="2:6">
      <c r="B806" s="75">
        <f t="shared" si="68"/>
        <v>43537</v>
      </c>
      <c r="C806" s="77" t="e">
        <f t="shared" si="69"/>
        <v>#NUM!</v>
      </c>
      <c r="D806" s="144" t="str">
        <f t="shared" si="70"/>
        <v/>
      </c>
      <c r="E806" s="78">
        <f t="shared" si="67"/>
        <v>43537</v>
      </c>
      <c r="F806" s="79" t="str">
        <f t="shared" si="71"/>
        <v>m</v>
      </c>
    </row>
    <row r="807" spans="2:6">
      <c r="B807" s="75">
        <f t="shared" si="68"/>
        <v>43538</v>
      </c>
      <c r="C807" s="77" t="e">
        <f t="shared" si="69"/>
        <v>#NUM!</v>
      </c>
      <c r="D807" s="144" t="str">
        <f t="shared" si="70"/>
        <v/>
      </c>
      <c r="E807" s="78">
        <f t="shared" si="67"/>
        <v>43538</v>
      </c>
      <c r="F807" s="79" t="str">
        <f t="shared" si="71"/>
        <v>j</v>
      </c>
    </row>
    <row r="808" spans="2:6">
      <c r="B808" s="75">
        <f t="shared" si="68"/>
        <v>43539</v>
      </c>
      <c r="C808" s="77" t="e">
        <f t="shared" si="69"/>
        <v>#NUM!</v>
      </c>
      <c r="D808" s="144" t="str">
        <f t="shared" si="70"/>
        <v/>
      </c>
      <c r="E808" s="78">
        <f t="shared" si="67"/>
        <v>43539</v>
      </c>
      <c r="F808" s="79" t="str">
        <f t="shared" si="71"/>
        <v>v</v>
      </c>
    </row>
    <row r="809" spans="2:6">
      <c r="B809" s="75">
        <f t="shared" si="68"/>
        <v>43540</v>
      </c>
      <c r="C809" s="77" t="e">
        <f t="shared" si="69"/>
        <v>#NUM!</v>
      </c>
      <c r="D809" s="144" t="str">
        <f t="shared" si="70"/>
        <v/>
      </c>
      <c r="E809" s="78">
        <f t="shared" si="67"/>
        <v>43540</v>
      </c>
      <c r="F809" s="79" t="str">
        <f t="shared" si="71"/>
        <v>s</v>
      </c>
    </row>
    <row r="810" spans="2:6">
      <c r="B810" s="75">
        <f t="shared" si="68"/>
        <v>43541</v>
      </c>
      <c r="C810" s="77" t="e">
        <f t="shared" si="69"/>
        <v>#NUM!</v>
      </c>
      <c r="D810" s="144" t="str">
        <f t="shared" si="70"/>
        <v/>
      </c>
      <c r="E810" s="78">
        <f t="shared" si="67"/>
        <v>43541</v>
      </c>
      <c r="F810" s="79" t="str">
        <f t="shared" si="71"/>
        <v>d</v>
      </c>
    </row>
    <row r="811" spans="2:6">
      <c r="B811" s="75">
        <f t="shared" si="68"/>
        <v>43542</v>
      </c>
      <c r="C811" s="77" t="e">
        <f t="shared" si="69"/>
        <v>#NUM!</v>
      </c>
      <c r="D811" s="144" t="str">
        <f t="shared" si="70"/>
        <v/>
      </c>
      <c r="E811" s="78">
        <f t="shared" si="67"/>
        <v>43542</v>
      </c>
      <c r="F811" s="79" t="str">
        <f t="shared" si="71"/>
        <v>l</v>
      </c>
    </row>
    <row r="812" spans="2:6">
      <c r="B812" s="75">
        <f t="shared" si="68"/>
        <v>43543</v>
      </c>
      <c r="C812" s="77" t="e">
        <f t="shared" si="69"/>
        <v>#NUM!</v>
      </c>
      <c r="D812" s="144" t="str">
        <f t="shared" si="70"/>
        <v/>
      </c>
      <c r="E812" s="78">
        <f t="shared" si="67"/>
        <v>43543</v>
      </c>
      <c r="F812" s="79" t="str">
        <f t="shared" si="71"/>
        <v>m</v>
      </c>
    </row>
    <row r="813" spans="2:6">
      <c r="B813" s="75">
        <f t="shared" si="68"/>
        <v>43544</v>
      </c>
      <c r="C813" s="77" t="e">
        <f t="shared" si="69"/>
        <v>#NUM!</v>
      </c>
      <c r="D813" s="144" t="str">
        <f t="shared" si="70"/>
        <v/>
      </c>
      <c r="E813" s="78">
        <f t="shared" si="67"/>
        <v>43544</v>
      </c>
      <c r="F813" s="79" t="str">
        <f t="shared" si="71"/>
        <v>m</v>
      </c>
    </row>
    <row r="814" spans="2:6">
      <c r="B814" s="75">
        <f t="shared" si="68"/>
        <v>43545</v>
      </c>
      <c r="C814" s="77" t="e">
        <f t="shared" si="69"/>
        <v>#NUM!</v>
      </c>
      <c r="D814" s="144" t="str">
        <f t="shared" si="70"/>
        <v/>
      </c>
      <c r="E814" s="78">
        <f t="shared" si="67"/>
        <v>43545</v>
      </c>
      <c r="F814" s="79" t="str">
        <f t="shared" si="71"/>
        <v>j</v>
      </c>
    </row>
    <row r="815" spans="2:6">
      <c r="B815" s="75">
        <f t="shared" si="68"/>
        <v>43546</v>
      </c>
      <c r="C815" s="77" t="e">
        <f t="shared" si="69"/>
        <v>#NUM!</v>
      </c>
      <c r="D815" s="144" t="str">
        <f t="shared" si="70"/>
        <v/>
      </c>
      <c r="E815" s="78">
        <f t="shared" si="67"/>
        <v>43546</v>
      </c>
      <c r="F815" s="79" t="str">
        <f t="shared" si="71"/>
        <v>v</v>
      </c>
    </row>
    <row r="816" spans="2:6">
      <c r="B816" s="75">
        <f t="shared" si="68"/>
        <v>43547</v>
      </c>
      <c r="C816" s="77" t="e">
        <f t="shared" si="69"/>
        <v>#NUM!</v>
      </c>
      <c r="D816" s="144" t="str">
        <f t="shared" si="70"/>
        <v/>
      </c>
      <c r="E816" s="78">
        <f t="shared" si="67"/>
        <v>43547</v>
      </c>
      <c r="F816" s="79" t="str">
        <f t="shared" si="71"/>
        <v>s</v>
      </c>
    </row>
    <row r="817" spans="2:6">
      <c r="B817" s="75">
        <f t="shared" si="68"/>
        <v>43548</v>
      </c>
      <c r="C817" s="77" t="e">
        <f t="shared" si="69"/>
        <v>#NUM!</v>
      </c>
      <c r="D817" s="144" t="str">
        <f t="shared" si="70"/>
        <v/>
      </c>
      <c r="E817" s="78">
        <f t="shared" si="67"/>
        <v>43548</v>
      </c>
      <c r="F817" s="79" t="str">
        <f t="shared" si="71"/>
        <v>d</v>
      </c>
    </row>
    <row r="818" spans="2:6">
      <c r="B818" s="75">
        <f t="shared" si="68"/>
        <v>43549</v>
      </c>
      <c r="C818" s="77" t="e">
        <f t="shared" si="69"/>
        <v>#NUM!</v>
      </c>
      <c r="D818" s="144" t="str">
        <f t="shared" si="70"/>
        <v/>
      </c>
      <c r="E818" s="78">
        <f t="shared" si="67"/>
        <v>43549</v>
      </c>
      <c r="F818" s="79" t="str">
        <f t="shared" si="71"/>
        <v>l</v>
      </c>
    </row>
    <row r="819" spans="2:6">
      <c r="B819" s="75">
        <f t="shared" si="68"/>
        <v>43550</v>
      </c>
      <c r="C819" s="77" t="e">
        <f t="shared" si="69"/>
        <v>#NUM!</v>
      </c>
      <c r="D819" s="144" t="str">
        <f t="shared" si="70"/>
        <v/>
      </c>
      <c r="E819" s="78">
        <f t="shared" si="67"/>
        <v>43550</v>
      </c>
      <c r="F819" s="79" t="str">
        <f t="shared" si="71"/>
        <v>m</v>
      </c>
    </row>
    <row r="820" spans="2:6">
      <c r="B820" s="75">
        <f t="shared" si="68"/>
        <v>43551</v>
      </c>
      <c r="C820" s="77" t="e">
        <f t="shared" si="69"/>
        <v>#NUM!</v>
      </c>
      <c r="D820" s="144" t="str">
        <f t="shared" si="70"/>
        <v/>
      </c>
      <c r="E820" s="78">
        <f t="shared" si="67"/>
        <v>43551</v>
      </c>
      <c r="F820" s="79" t="str">
        <f t="shared" si="71"/>
        <v>m</v>
      </c>
    </row>
    <row r="821" spans="2:6">
      <c r="B821" s="75">
        <f t="shared" si="68"/>
        <v>43552</v>
      </c>
      <c r="C821" s="77" t="e">
        <f t="shared" si="69"/>
        <v>#NUM!</v>
      </c>
      <c r="D821" s="144" t="str">
        <f t="shared" si="70"/>
        <v/>
      </c>
      <c r="E821" s="78">
        <f t="shared" si="67"/>
        <v>43552</v>
      </c>
      <c r="F821" s="79" t="str">
        <f t="shared" si="71"/>
        <v>j</v>
      </c>
    </row>
    <row r="822" spans="2:6">
      <c r="B822" s="75">
        <f t="shared" si="68"/>
        <v>43553</v>
      </c>
      <c r="C822" s="77" t="e">
        <f t="shared" si="69"/>
        <v>#NUM!</v>
      </c>
      <c r="D822" s="144" t="str">
        <f t="shared" si="70"/>
        <v/>
      </c>
      <c r="E822" s="78">
        <f t="shared" si="67"/>
        <v>43553</v>
      </c>
      <c r="F822" s="79" t="str">
        <f t="shared" si="71"/>
        <v>v</v>
      </c>
    </row>
    <row r="823" spans="2:6">
      <c r="B823" s="75">
        <f t="shared" si="68"/>
        <v>43554</v>
      </c>
      <c r="C823" s="77" t="e">
        <f t="shared" si="69"/>
        <v>#NUM!</v>
      </c>
      <c r="D823" s="144" t="str">
        <f t="shared" si="70"/>
        <v/>
      </c>
      <c r="E823" s="78">
        <f t="shared" si="67"/>
        <v>43554</v>
      </c>
      <c r="F823" s="79" t="str">
        <f t="shared" si="71"/>
        <v>s</v>
      </c>
    </row>
    <row r="824" spans="2:6">
      <c r="B824" s="75">
        <f t="shared" si="68"/>
        <v>43555</v>
      </c>
      <c r="C824" s="77" t="e">
        <f t="shared" si="69"/>
        <v>#NUM!</v>
      </c>
      <c r="D824" s="144" t="str">
        <f t="shared" si="70"/>
        <v/>
      </c>
      <c r="E824" s="78">
        <f t="shared" si="67"/>
        <v>43555</v>
      </c>
      <c r="F824" s="79" t="str">
        <f t="shared" si="71"/>
        <v>d</v>
      </c>
    </row>
    <row r="825" spans="2:6">
      <c r="B825" s="75">
        <f t="shared" si="68"/>
        <v>43556</v>
      </c>
      <c r="C825" s="77" t="e">
        <f t="shared" si="69"/>
        <v>#NUM!</v>
      </c>
      <c r="D825" s="144" t="str">
        <f t="shared" si="70"/>
        <v/>
      </c>
      <c r="E825" s="78">
        <f t="shared" si="67"/>
        <v>43556</v>
      </c>
      <c r="F825" s="79" t="str">
        <f t="shared" si="71"/>
        <v>l</v>
      </c>
    </row>
    <row r="826" spans="2:6">
      <c r="B826" s="75">
        <f t="shared" si="68"/>
        <v>43557</v>
      </c>
      <c r="C826" s="77" t="e">
        <f t="shared" si="69"/>
        <v>#NUM!</v>
      </c>
      <c r="D826" s="144" t="str">
        <f t="shared" si="70"/>
        <v/>
      </c>
      <c r="E826" s="78">
        <f t="shared" si="67"/>
        <v>43557</v>
      </c>
      <c r="F826" s="79" t="str">
        <f t="shared" si="71"/>
        <v>m</v>
      </c>
    </row>
    <row r="827" spans="2:6">
      <c r="B827" s="75">
        <f t="shared" si="68"/>
        <v>43558</v>
      </c>
      <c r="C827" s="77" t="e">
        <f t="shared" si="69"/>
        <v>#NUM!</v>
      </c>
      <c r="D827" s="144" t="str">
        <f t="shared" si="70"/>
        <v/>
      </c>
      <c r="E827" s="78">
        <f t="shared" si="67"/>
        <v>43558</v>
      </c>
      <c r="F827" s="79" t="str">
        <f t="shared" si="71"/>
        <v>m</v>
      </c>
    </row>
    <row r="828" spans="2:6">
      <c r="B828" s="75">
        <f t="shared" si="68"/>
        <v>43559</v>
      </c>
      <c r="C828" s="77" t="e">
        <f t="shared" si="69"/>
        <v>#NUM!</v>
      </c>
      <c r="D828" s="144" t="str">
        <f t="shared" si="70"/>
        <v/>
      </c>
      <c r="E828" s="78">
        <f t="shared" si="67"/>
        <v>43559</v>
      </c>
      <c r="F828" s="79" t="str">
        <f t="shared" si="71"/>
        <v>j</v>
      </c>
    </row>
    <row r="829" spans="2:6">
      <c r="B829" s="75">
        <f t="shared" si="68"/>
        <v>43560</v>
      </c>
      <c r="C829" s="77" t="e">
        <f t="shared" si="69"/>
        <v>#NUM!</v>
      </c>
      <c r="D829" s="144" t="str">
        <f t="shared" si="70"/>
        <v/>
      </c>
      <c r="E829" s="78">
        <f t="shared" si="67"/>
        <v>43560</v>
      </c>
      <c r="F829" s="79" t="str">
        <f t="shared" si="71"/>
        <v>v</v>
      </c>
    </row>
    <row r="830" spans="2:6">
      <c r="B830" s="75">
        <f t="shared" si="68"/>
        <v>43561</v>
      </c>
      <c r="C830" s="77" t="e">
        <f t="shared" si="69"/>
        <v>#NUM!</v>
      </c>
      <c r="D830" s="144" t="str">
        <f t="shared" si="70"/>
        <v/>
      </c>
      <c r="E830" s="78">
        <f t="shared" si="67"/>
        <v>43561</v>
      </c>
      <c r="F830" s="79" t="str">
        <f t="shared" si="71"/>
        <v>s</v>
      </c>
    </row>
    <row r="831" spans="2:6">
      <c r="B831" s="75">
        <f t="shared" si="68"/>
        <v>43562</v>
      </c>
      <c r="C831" s="77" t="e">
        <f t="shared" si="69"/>
        <v>#NUM!</v>
      </c>
      <c r="D831" s="144" t="str">
        <f t="shared" si="70"/>
        <v/>
      </c>
      <c r="E831" s="78">
        <f t="shared" si="67"/>
        <v>43562</v>
      </c>
      <c r="F831" s="79" t="str">
        <f t="shared" si="71"/>
        <v>d</v>
      </c>
    </row>
    <row r="832" spans="2:6">
      <c r="B832" s="75">
        <f t="shared" si="68"/>
        <v>43563</v>
      </c>
      <c r="C832" s="77" t="e">
        <f t="shared" si="69"/>
        <v>#NUM!</v>
      </c>
      <c r="D832" s="144" t="str">
        <f t="shared" si="70"/>
        <v/>
      </c>
      <c r="E832" s="78">
        <f t="shared" si="67"/>
        <v>43563</v>
      </c>
      <c r="F832" s="79" t="str">
        <f t="shared" si="71"/>
        <v>l</v>
      </c>
    </row>
    <row r="833" spans="2:6">
      <c r="B833" s="75">
        <f t="shared" si="68"/>
        <v>43564</v>
      </c>
      <c r="C833" s="77" t="e">
        <f t="shared" si="69"/>
        <v>#NUM!</v>
      </c>
      <c r="D833" s="144" t="str">
        <f t="shared" si="70"/>
        <v/>
      </c>
      <c r="E833" s="78">
        <f t="shared" si="67"/>
        <v>43564</v>
      </c>
      <c r="F833" s="79" t="str">
        <f t="shared" si="71"/>
        <v>m</v>
      </c>
    </row>
    <row r="834" spans="2:6">
      <c r="B834" s="75">
        <f t="shared" si="68"/>
        <v>43565</v>
      </c>
      <c r="C834" s="77" t="e">
        <f t="shared" si="69"/>
        <v>#NUM!</v>
      </c>
      <c r="D834" s="144" t="str">
        <f t="shared" si="70"/>
        <v/>
      </c>
      <c r="E834" s="78">
        <f t="shared" si="67"/>
        <v>43565</v>
      </c>
      <c r="F834" s="79" t="str">
        <f t="shared" si="71"/>
        <v>m</v>
      </c>
    </row>
    <row r="835" spans="2:6">
      <c r="B835" s="75">
        <f t="shared" si="68"/>
        <v>43566</v>
      </c>
      <c r="C835" s="77" t="e">
        <f t="shared" si="69"/>
        <v>#NUM!</v>
      </c>
      <c r="D835" s="144" t="str">
        <f t="shared" si="70"/>
        <v/>
      </c>
      <c r="E835" s="78">
        <f t="shared" si="67"/>
        <v>43566</v>
      </c>
      <c r="F835" s="79" t="str">
        <f t="shared" si="71"/>
        <v>j</v>
      </c>
    </row>
    <row r="836" spans="2:6">
      <c r="B836" s="75">
        <f t="shared" si="68"/>
        <v>43567</v>
      </c>
      <c r="C836" s="77" t="e">
        <f t="shared" si="69"/>
        <v>#NUM!</v>
      </c>
      <c r="D836" s="144" t="str">
        <f t="shared" si="70"/>
        <v/>
      </c>
      <c r="E836" s="78">
        <f t="shared" si="67"/>
        <v>43567</v>
      </c>
      <c r="F836" s="79" t="str">
        <f t="shared" si="71"/>
        <v>v</v>
      </c>
    </row>
    <row r="837" spans="2:6">
      <c r="B837" s="75">
        <f t="shared" si="68"/>
        <v>43568</v>
      </c>
      <c r="C837" s="77" t="e">
        <f t="shared" si="69"/>
        <v>#NUM!</v>
      </c>
      <c r="D837" s="144" t="str">
        <f t="shared" si="70"/>
        <v/>
      </c>
      <c r="E837" s="78">
        <f t="shared" si="67"/>
        <v>43568</v>
      </c>
      <c r="F837" s="79" t="str">
        <f t="shared" si="71"/>
        <v>s</v>
      </c>
    </row>
    <row r="838" spans="2:6">
      <c r="B838" s="75">
        <f t="shared" si="68"/>
        <v>43569</v>
      </c>
      <c r="C838" s="77" t="e">
        <f t="shared" si="69"/>
        <v>#NUM!</v>
      </c>
      <c r="D838" s="144" t="str">
        <f t="shared" si="70"/>
        <v/>
      </c>
      <c r="E838" s="78">
        <f t="shared" ref="E838:E901" si="72">B838</f>
        <v>43569</v>
      </c>
      <c r="F838" s="79" t="str">
        <f t="shared" si="71"/>
        <v>d</v>
      </c>
    </row>
    <row r="839" spans="2:6">
      <c r="B839" s="75">
        <f t="shared" si="68"/>
        <v>43570</v>
      </c>
      <c r="C839" s="77" t="e">
        <f t="shared" si="69"/>
        <v>#NUM!</v>
      </c>
      <c r="D839" s="144" t="str">
        <f t="shared" si="70"/>
        <v/>
      </c>
      <c r="E839" s="78">
        <f t="shared" si="72"/>
        <v>43570</v>
      </c>
      <c r="F839" s="79" t="str">
        <f t="shared" si="71"/>
        <v>l</v>
      </c>
    </row>
    <row r="840" spans="2:6">
      <c r="B840" s="75">
        <f t="shared" si="68"/>
        <v>43571</v>
      </c>
      <c r="C840" s="77" t="e">
        <f t="shared" si="69"/>
        <v>#NUM!</v>
      </c>
      <c r="D840" s="144" t="str">
        <f t="shared" si="70"/>
        <v/>
      </c>
      <c r="E840" s="78">
        <f t="shared" si="72"/>
        <v>43571</v>
      </c>
      <c r="F840" s="79" t="str">
        <f t="shared" si="71"/>
        <v>m</v>
      </c>
    </row>
    <row r="841" spans="2:6">
      <c r="B841" s="75">
        <f t="shared" si="68"/>
        <v>43572</v>
      </c>
      <c r="C841" s="77" t="e">
        <f t="shared" si="69"/>
        <v>#NUM!</v>
      </c>
      <c r="D841" s="144" t="str">
        <f t="shared" si="70"/>
        <v/>
      </c>
      <c r="E841" s="78">
        <f t="shared" si="72"/>
        <v>43572</v>
      </c>
      <c r="F841" s="79" t="str">
        <f t="shared" si="71"/>
        <v>m</v>
      </c>
    </row>
    <row r="842" spans="2:6">
      <c r="B842" s="75">
        <f t="shared" si="68"/>
        <v>43573</v>
      </c>
      <c r="C842" s="77" t="e">
        <f t="shared" si="69"/>
        <v>#NUM!</v>
      </c>
      <c r="D842" s="144" t="str">
        <f t="shared" si="70"/>
        <v/>
      </c>
      <c r="E842" s="78">
        <f t="shared" si="72"/>
        <v>43573</v>
      </c>
      <c r="F842" s="79" t="str">
        <f t="shared" si="71"/>
        <v>j</v>
      </c>
    </row>
    <row r="843" spans="2:6">
      <c r="B843" s="75">
        <f t="shared" si="68"/>
        <v>43574</v>
      </c>
      <c r="C843" s="77" t="e">
        <f t="shared" si="69"/>
        <v>#NUM!</v>
      </c>
      <c r="D843" s="144" t="str">
        <f t="shared" si="70"/>
        <v/>
      </c>
      <c r="E843" s="78">
        <f t="shared" si="72"/>
        <v>43574</v>
      </c>
      <c r="F843" s="79" t="str">
        <f t="shared" si="71"/>
        <v>v</v>
      </c>
    </row>
    <row r="844" spans="2:6">
      <c r="B844" s="75">
        <f t="shared" si="68"/>
        <v>43575</v>
      </c>
      <c r="C844" s="77" t="e">
        <f t="shared" si="69"/>
        <v>#NUM!</v>
      </c>
      <c r="D844" s="144" t="str">
        <f t="shared" si="70"/>
        <v/>
      </c>
      <c r="E844" s="78">
        <f t="shared" si="72"/>
        <v>43575</v>
      </c>
      <c r="F844" s="79" t="str">
        <f t="shared" si="71"/>
        <v>s</v>
      </c>
    </row>
    <row r="845" spans="2:6">
      <c r="B845" s="75">
        <f t="shared" si="68"/>
        <v>43576</v>
      </c>
      <c r="C845" s="77" t="e">
        <f t="shared" si="69"/>
        <v>#NUM!</v>
      </c>
      <c r="D845" s="144" t="str">
        <f t="shared" si="70"/>
        <v/>
      </c>
      <c r="E845" s="78">
        <f t="shared" si="72"/>
        <v>43576</v>
      </c>
      <c r="F845" s="79" t="str">
        <f t="shared" si="71"/>
        <v>d</v>
      </c>
    </row>
    <row r="846" spans="2:6">
      <c r="B846" s="75">
        <f t="shared" si="68"/>
        <v>43577</v>
      </c>
      <c r="C846" s="77" t="e">
        <f t="shared" si="69"/>
        <v>#NUM!</v>
      </c>
      <c r="D846" s="144" t="str">
        <f t="shared" si="70"/>
        <v>f</v>
      </c>
      <c r="E846" s="78">
        <f t="shared" si="72"/>
        <v>43577</v>
      </c>
      <c r="F846" s="79" t="str">
        <f t="shared" si="71"/>
        <v>f</v>
      </c>
    </row>
    <row r="847" spans="2:6">
      <c r="B847" s="75">
        <f t="shared" si="68"/>
        <v>43578</v>
      </c>
      <c r="C847" s="77" t="e">
        <f t="shared" si="69"/>
        <v>#NUM!</v>
      </c>
      <c r="D847" s="144" t="str">
        <f t="shared" si="70"/>
        <v/>
      </c>
      <c r="E847" s="78">
        <f t="shared" si="72"/>
        <v>43578</v>
      </c>
      <c r="F847" s="79" t="str">
        <f t="shared" si="71"/>
        <v>m</v>
      </c>
    </row>
    <row r="848" spans="2:6">
      <c r="B848" s="75">
        <f t="shared" si="68"/>
        <v>43579</v>
      </c>
      <c r="C848" s="77" t="e">
        <f t="shared" si="69"/>
        <v>#NUM!</v>
      </c>
      <c r="D848" s="144" t="str">
        <f t="shared" si="70"/>
        <v/>
      </c>
      <c r="E848" s="78">
        <f t="shared" si="72"/>
        <v>43579</v>
      </c>
      <c r="F848" s="79" t="str">
        <f t="shared" si="71"/>
        <v>m</v>
      </c>
    </row>
    <row r="849" spans="2:6">
      <c r="B849" s="75">
        <f t="shared" si="68"/>
        <v>43580</v>
      </c>
      <c r="C849" s="77" t="e">
        <f t="shared" si="69"/>
        <v>#NUM!</v>
      </c>
      <c r="D849" s="144" t="str">
        <f t="shared" si="70"/>
        <v/>
      </c>
      <c r="E849" s="78">
        <f t="shared" si="72"/>
        <v>43580</v>
      </c>
      <c r="F849" s="79" t="str">
        <f t="shared" si="71"/>
        <v>j</v>
      </c>
    </row>
    <row r="850" spans="2:6">
      <c r="B850" s="75">
        <f t="shared" si="68"/>
        <v>43581</v>
      </c>
      <c r="C850" s="77" t="e">
        <f t="shared" si="69"/>
        <v>#NUM!</v>
      </c>
      <c r="D850" s="144" t="str">
        <f t="shared" si="70"/>
        <v/>
      </c>
      <c r="E850" s="78">
        <f t="shared" si="72"/>
        <v>43581</v>
      </c>
      <c r="F850" s="79" t="str">
        <f t="shared" si="71"/>
        <v>v</v>
      </c>
    </row>
    <row r="851" spans="2:6">
      <c r="B851" s="75">
        <f t="shared" si="68"/>
        <v>43582</v>
      </c>
      <c r="C851" s="77" t="e">
        <f t="shared" si="69"/>
        <v>#NUM!</v>
      </c>
      <c r="D851" s="144" t="str">
        <f t="shared" si="70"/>
        <v/>
      </c>
      <c r="E851" s="78">
        <f t="shared" si="72"/>
        <v>43582</v>
      </c>
      <c r="F851" s="79" t="str">
        <f t="shared" si="71"/>
        <v>s</v>
      </c>
    </row>
    <row r="852" spans="2:6">
      <c r="B852" s="75">
        <f t="shared" si="68"/>
        <v>43583</v>
      </c>
      <c r="C852" s="77" t="e">
        <f t="shared" si="69"/>
        <v>#NUM!</v>
      </c>
      <c r="D852" s="144" t="str">
        <f t="shared" si="70"/>
        <v/>
      </c>
      <c r="E852" s="78">
        <f t="shared" si="72"/>
        <v>43583</v>
      </c>
      <c r="F852" s="79" t="str">
        <f t="shared" si="71"/>
        <v>d</v>
      </c>
    </row>
    <row r="853" spans="2:6">
      <c r="B853" s="75">
        <f t="shared" si="68"/>
        <v>43584</v>
      </c>
      <c r="C853" s="77" t="e">
        <f t="shared" si="69"/>
        <v>#NUM!</v>
      </c>
      <c r="D853" s="144" t="str">
        <f t="shared" si="70"/>
        <v/>
      </c>
      <c r="E853" s="78">
        <f t="shared" si="72"/>
        <v>43584</v>
      </c>
      <c r="F853" s="79" t="str">
        <f t="shared" si="71"/>
        <v>l</v>
      </c>
    </row>
    <row r="854" spans="2:6">
      <c r="B854" s="75">
        <f t="shared" si="68"/>
        <v>43585</v>
      </c>
      <c r="C854" s="77" t="e">
        <f t="shared" si="69"/>
        <v>#NUM!</v>
      </c>
      <c r="D854" s="144" t="str">
        <f t="shared" si="70"/>
        <v/>
      </c>
      <c r="E854" s="78">
        <f t="shared" si="72"/>
        <v>43585</v>
      </c>
      <c r="F854" s="79" t="str">
        <f t="shared" si="71"/>
        <v>m</v>
      </c>
    </row>
    <row r="855" spans="2:6">
      <c r="B855" s="75">
        <f t="shared" ref="B855:B918" si="73">+B854+1</f>
        <v>43586</v>
      </c>
      <c r="C855" s="77" t="e">
        <f t="shared" ref="C855:C918" si="74">WEEKNUM(B855,21)</f>
        <v>#NUM!</v>
      </c>
      <c r="D855" s="144" t="str">
        <f t="shared" ref="D855:D918" si="75">IF(ISERROR(VLOOKUP(E855,jfdate,1,TRUE)),"",IF(VLOOKUP(E855,jfdate,1,TRUE)=B855,"f",""))</f>
        <v>f</v>
      </c>
      <c r="E855" s="78">
        <f t="shared" si="72"/>
        <v>43586</v>
      </c>
      <c r="F855" s="79" t="str">
        <f t="shared" ref="F855:F918" si="76">IF(D855="f","f",VLOOKUP(WEEKDAY(E855),jourabbrege,2,FALSE))</f>
        <v>f</v>
      </c>
    </row>
    <row r="856" spans="2:6">
      <c r="B856" s="75">
        <f t="shared" si="73"/>
        <v>43587</v>
      </c>
      <c r="C856" s="77" t="e">
        <f t="shared" si="74"/>
        <v>#NUM!</v>
      </c>
      <c r="D856" s="144" t="str">
        <f t="shared" si="75"/>
        <v/>
      </c>
      <c r="E856" s="78">
        <f t="shared" si="72"/>
        <v>43587</v>
      </c>
      <c r="F856" s="79" t="str">
        <f t="shared" si="76"/>
        <v>j</v>
      </c>
    </row>
    <row r="857" spans="2:6">
      <c r="B857" s="75">
        <f t="shared" si="73"/>
        <v>43588</v>
      </c>
      <c r="C857" s="77" t="e">
        <f t="shared" si="74"/>
        <v>#NUM!</v>
      </c>
      <c r="D857" s="144" t="str">
        <f t="shared" si="75"/>
        <v/>
      </c>
      <c r="E857" s="78">
        <f t="shared" si="72"/>
        <v>43588</v>
      </c>
      <c r="F857" s="79" t="str">
        <f t="shared" si="76"/>
        <v>v</v>
      </c>
    </row>
    <row r="858" spans="2:6">
      <c r="B858" s="75">
        <f t="shared" si="73"/>
        <v>43589</v>
      </c>
      <c r="C858" s="77" t="e">
        <f t="shared" si="74"/>
        <v>#NUM!</v>
      </c>
      <c r="D858" s="144" t="str">
        <f t="shared" si="75"/>
        <v/>
      </c>
      <c r="E858" s="78">
        <f t="shared" si="72"/>
        <v>43589</v>
      </c>
      <c r="F858" s="79" t="str">
        <f t="shared" si="76"/>
        <v>s</v>
      </c>
    </row>
    <row r="859" spans="2:6">
      <c r="B859" s="75">
        <f t="shared" si="73"/>
        <v>43590</v>
      </c>
      <c r="C859" s="77" t="e">
        <f t="shared" si="74"/>
        <v>#NUM!</v>
      </c>
      <c r="D859" s="144" t="str">
        <f t="shared" si="75"/>
        <v/>
      </c>
      <c r="E859" s="78">
        <f t="shared" si="72"/>
        <v>43590</v>
      </c>
      <c r="F859" s="79" t="str">
        <f t="shared" si="76"/>
        <v>d</v>
      </c>
    </row>
    <row r="860" spans="2:6">
      <c r="B860" s="75">
        <f t="shared" si="73"/>
        <v>43591</v>
      </c>
      <c r="C860" s="77" t="e">
        <f t="shared" si="74"/>
        <v>#NUM!</v>
      </c>
      <c r="D860" s="144" t="str">
        <f t="shared" si="75"/>
        <v/>
      </c>
      <c r="E860" s="78">
        <f t="shared" si="72"/>
        <v>43591</v>
      </c>
      <c r="F860" s="79" t="str">
        <f t="shared" si="76"/>
        <v>l</v>
      </c>
    </row>
    <row r="861" spans="2:6">
      <c r="B861" s="75">
        <f t="shared" si="73"/>
        <v>43592</v>
      </c>
      <c r="C861" s="77" t="e">
        <f t="shared" si="74"/>
        <v>#NUM!</v>
      </c>
      <c r="D861" s="144" t="str">
        <f t="shared" si="75"/>
        <v/>
      </c>
      <c r="E861" s="78">
        <f t="shared" si="72"/>
        <v>43592</v>
      </c>
      <c r="F861" s="79" t="str">
        <f t="shared" si="76"/>
        <v>m</v>
      </c>
    </row>
    <row r="862" spans="2:6">
      <c r="B862" s="75">
        <f t="shared" si="73"/>
        <v>43593</v>
      </c>
      <c r="C862" s="77" t="e">
        <f t="shared" si="74"/>
        <v>#NUM!</v>
      </c>
      <c r="D862" s="144" t="str">
        <f t="shared" si="75"/>
        <v>f</v>
      </c>
      <c r="E862" s="78">
        <f t="shared" si="72"/>
        <v>43593</v>
      </c>
      <c r="F862" s="79" t="str">
        <f t="shared" si="76"/>
        <v>f</v>
      </c>
    </row>
    <row r="863" spans="2:6">
      <c r="B863" s="75">
        <f t="shared" si="73"/>
        <v>43594</v>
      </c>
      <c r="C863" s="77" t="e">
        <f t="shared" si="74"/>
        <v>#NUM!</v>
      </c>
      <c r="D863" s="144" t="str">
        <f t="shared" si="75"/>
        <v/>
      </c>
      <c r="E863" s="78">
        <f t="shared" si="72"/>
        <v>43594</v>
      </c>
      <c r="F863" s="79" t="str">
        <f t="shared" si="76"/>
        <v>j</v>
      </c>
    </row>
    <row r="864" spans="2:6">
      <c r="B864" s="75">
        <f t="shared" si="73"/>
        <v>43595</v>
      </c>
      <c r="C864" s="77" t="e">
        <f t="shared" si="74"/>
        <v>#NUM!</v>
      </c>
      <c r="D864" s="144" t="str">
        <f t="shared" si="75"/>
        <v/>
      </c>
      <c r="E864" s="78">
        <f t="shared" si="72"/>
        <v>43595</v>
      </c>
      <c r="F864" s="79" t="str">
        <f t="shared" si="76"/>
        <v>v</v>
      </c>
    </row>
    <row r="865" spans="2:6">
      <c r="B865" s="75">
        <f t="shared" si="73"/>
        <v>43596</v>
      </c>
      <c r="C865" s="77" t="e">
        <f t="shared" si="74"/>
        <v>#NUM!</v>
      </c>
      <c r="D865" s="144" t="str">
        <f t="shared" si="75"/>
        <v/>
      </c>
      <c r="E865" s="78">
        <f t="shared" si="72"/>
        <v>43596</v>
      </c>
      <c r="F865" s="79" t="str">
        <f t="shared" si="76"/>
        <v>s</v>
      </c>
    </row>
    <row r="866" spans="2:6">
      <c r="B866" s="75">
        <f t="shared" si="73"/>
        <v>43597</v>
      </c>
      <c r="C866" s="77" t="e">
        <f t="shared" si="74"/>
        <v>#NUM!</v>
      </c>
      <c r="D866" s="144" t="str">
        <f t="shared" si="75"/>
        <v/>
      </c>
      <c r="E866" s="78">
        <f t="shared" si="72"/>
        <v>43597</v>
      </c>
      <c r="F866" s="79" t="str">
        <f t="shared" si="76"/>
        <v>d</v>
      </c>
    </row>
    <row r="867" spans="2:6">
      <c r="B867" s="75">
        <f t="shared" si="73"/>
        <v>43598</v>
      </c>
      <c r="C867" s="77" t="e">
        <f t="shared" si="74"/>
        <v>#NUM!</v>
      </c>
      <c r="D867" s="144" t="str">
        <f t="shared" si="75"/>
        <v/>
      </c>
      <c r="E867" s="78">
        <f t="shared" si="72"/>
        <v>43598</v>
      </c>
      <c r="F867" s="79" t="str">
        <f t="shared" si="76"/>
        <v>l</v>
      </c>
    </row>
    <row r="868" spans="2:6">
      <c r="B868" s="75">
        <f t="shared" si="73"/>
        <v>43599</v>
      </c>
      <c r="C868" s="77" t="e">
        <f t="shared" si="74"/>
        <v>#NUM!</v>
      </c>
      <c r="D868" s="144" t="str">
        <f t="shared" si="75"/>
        <v/>
      </c>
      <c r="E868" s="78">
        <f t="shared" si="72"/>
        <v>43599</v>
      </c>
      <c r="F868" s="79" t="str">
        <f t="shared" si="76"/>
        <v>m</v>
      </c>
    </row>
    <row r="869" spans="2:6">
      <c r="B869" s="75">
        <f t="shared" si="73"/>
        <v>43600</v>
      </c>
      <c r="C869" s="77" t="e">
        <f t="shared" si="74"/>
        <v>#NUM!</v>
      </c>
      <c r="D869" s="144" t="str">
        <f t="shared" si="75"/>
        <v/>
      </c>
      <c r="E869" s="78">
        <f t="shared" si="72"/>
        <v>43600</v>
      </c>
      <c r="F869" s="79" t="str">
        <f t="shared" si="76"/>
        <v>m</v>
      </c>
    </row>
    <row r="870" spans="2:6">
      <c r="B870" s="75">
        <f t="shared" si="73"/>
        <v>43601</v>
      </c>
      <c r="C870" s="77" t="e">
        <f t="shared" si="74"/>
        <v>#NUM!</v>
      </c>
      <c r="D870" s="144" t="str">
        <f t="shared" si="75"/>
        <v/>
      </c>
      <c r="E870" s="78">
        <f t="shared" si="72"/>
        <v>43601</v>
      </c>
      <c r="F870" s="79" t="str">
        <f t="shared" si="76"/>
        <v>j</v>
      </c>
    </row>
    <row r="871" spans="2:6">
      <c r="B871" s="75">
        <f t="shared" si="73"/>
        <v>43602</v>
      </c>
      <c r="C871" s="77" t="e">
        <f t="shared" si="74"/>
        <v>#NUM!</v>
      </c>
      <c r="D871" s="144" t="str">
        <f t="shared" si="75"/>
        <v/>
      </c>
      <c r="E871" s="78">
        <f t="shared" si="72"/>
        <v>43602</v>
      </c>
      <c r="F871" s="79" t="str">
        <f t="shared" si="76"/>
        <v>v</v>
      </c>
    </row>
    <row r="872" spans="2:6">
      <c r="B872" s="75">
        <f t="shared" si="73"/>
        <v>43603</v>
      </c>
      <c r="C872" s="77" t="e">
        <f t="shared" si="74"/>
        <v>#NUM!</v>
      </c>
      <c r="D872" s="144" t="str">
        <f t="shared" si="75"/>
        <v/>
      </c>
      <c r="E872" s="78">
        <f t="shared" si="72"/>
        <v>43603</v>
      </c>
      <c r="F872" s="79" t="str">
        <f t="shared" si="76"/>
        <v>s</v>
      </c>
    </row>
    <row r="873" spans="2:6">
      <c r="B873" s="75">
        <f t="shared" si="73"/>
        <v>43604</v>
      </c>
      <c r="C873" s="77" t="e">
        <f t="shared" si="74"/>
        <v>#NUM!</v>
      </c>
      <c r="D873" s="144" t="str">
        <f t="shared" si="75"/>
        <v/>
      </c>
      <c r="E873" s="78">
        <f t="shared" si="72"/>
        <v>43604</v>
      </c>
      <c r="F873" s="79" t="str">
        <f t="shared" si="76"/>
        <v>d</v>
      </c>
    </row>
    <row r="874" spans="2:6">
      <c r="B874" s="75">
        <f t="shared" si="73"/>
        <v>43605</v>
      </c>
      <c r="C874" s="77" t="e">
        <f t="shared" si="74"/>
        <v>#NUM!</v>
      </c>
      <c r="D874" s="144" t="str">
        <f t="shared" si="75"/>
        <v/>
      </c>
      <c r="E874" s="78">
        <f t="shared" si="72"/>
        <v>43605</v>
      </c>
      <c r="F874" s="79" t="str">
        <f t="shared" si="76"/>
        <v>l</v>
      </c>
    </row>
    <row r="875" spans="2:6">
      <c r="B875" s="75">
        <f t="shared" si="73"/>
        <v>43606</v>
      </c>
      <c r="C875" s="77" t="e">
        <f t="shared" si="74"/>
        <v>#NUM!</v>
      </c>
      <c r="D875" s="144" t="str">
        <f t="shared" si="75"/>
        <v/>
      </c>
      <c r="E875" s="78">
        <f t="shared" si="72"/>
        <v>43606</v>
      </c>
      <c r="F875" s="79" t="str">
        <f t="shared" si="76"/>
        <v>m</v>
      </c>
    </row>
    <row r="876" spans="2:6">
      <c r="B876" s="75">
        <f t="shared" si="73"/>
        <v>43607</v>
      </c>
      <c r="C876" s="77" t="e">
        <f t="shared" si="74"/>
        <v>#NUM!</v>
      </c>
      <c r="D876" s="144" t="str">
        <f t="shared" si="75"/>
        <v/>
      </c>
      <c r="E876" s="78">
        <f t="shared" si="72"/>
        <v>43607</v>
      </c>
      <c r="F876" s="79" t="str">
        <f t="shared" si="76"/>
        <v>m</v>
      </c>
    </row>
    <row r="877" spans="2:6">
      <c r="B877" s="75">
        <f t="shared" si="73"/>
        <v>43608</v>
      </c>
      <c r="C877" s="77" t="e">
        <f t="shared" si="74"/>
        <v>#NUM!</v>
      </c>
      <c r="D877" s="144" t="str">
        <f t="shared" si="75"/>
        <v/>
      </c>
      <c r="E877" s="78">
        <f t="shared" si="72"/>
        <v>43608</v>
      </c>
      <c r="F877" s="79" t="str">
        <f t="shared" si="76"/>
        <v>j</v>
      </c>
    </row>
    <row r="878" spans="2:6">
      <c r="B878" s="75">
        <f t="shared" si="73"/>
        <v>43609</v>
      </c>
      <c r="C878" s="77" t="e">
        <f t="shared" si="74"/>
        <v>#NUM!</v>
      </c>
      <c r="D878" s="144" t="str">
        <f t="shared" si="75"/>
        <v/>
      </c>
      <c r="E878" s="78">
        <f t="shared" si="72"/>
        <v>43609</v>
      </c>
      <c r="F878" s="79" t="str">
        <f t="shared" si="76"/>
        <v>v</v>
      </c>
    </row>
    <row r="879" spans="2:6">
      <c r="B879" s="75">
        <f t="shared" si="73"/>
        <v>43610</v>
      </c>
      <c r="C879" s="77" t="e">
        <f t="shared" si="74"/>
        <v>#NUM!</v>
      </c>
      <c r="D879" s="144" t="str">
        <f t="shared" si="75"/>
        <v/>
      </c>
      <c r="E879" s="78">
        <f t="shared" si="72"/>
        <v>43610</v>
      </c>
      <c r="F879" s="79" t="str">
        <f t="shared" si="76"/>
        <v>s</v>
      </c>
    </row>
    <row r="880" spans="2:6">
      <c r="B880" s="75">
        <f t="shared" si="73"/>
        <v>43611</v>
      </c>
      <c r="C880" s="77" t="e">
        <f t="shared" si="74"/>
        <v>#NUM!</v>
      </c>
      <c r="D880" s="144" t="str">
        <f t="shared" si="75"/>
        <v/>
      </c>
      <c r="E880" s="78">
        <f t="shared" si="72"/>
        <v>43611</v>
      </c>
      <c r="F880" s="79" t="str">
        <f t="shared" si="76"/>
        <v>d</v>
      </c>
    </row>
    <row r="881" spans="2:6">
      <c r="B881" s="75">
        <f t="shared" si="73"/>
        <v>43612</v>
      </c>
      <c r="C881" s="77" t="e">
        <f t="shared" si="74"/>
        <v>#NUM!</v>
      </c>
      <c r="D881" s="144" t="str">
        <f t="shared" si="75"/>
        <v/>
      </c>
      <c r="E881" s="78">
        <f t="shared" si="72"/>
        <v>43612</v>
      </c>
      <c r="F881" s="79" t="str">
        <f t="shared" si="76"/>
        <v>l</v>
      </c>
    </row>
    <row r="882" spans="2:6">
      <c r="B882" s="75">
        <f t="shared" si="73"/>
        <v>43613</v>
      </c>
      <c r="C882" s="77" t="e">
        <f t="shared" si="74"/>
        <v>#NUM!</v>
      </c>
      <c r="D882" s="144" t="str">
        <f t="shared" si="75"/>
        <v/>
      </c>
      <c r="E882" s="78">
        <f t="shared" si="72"/>
        <v>43613</v>
      </c>
      <c r="F882" s="79" t="str">
        <f t="shared" si="76"/>
        <v>m</v>
      </c>
    </row>
    <row r="883" spans="2:6">
      <c r="B883" s="75">
        <f t="shared" si="73"/>
        <v>43614</v>
      </c>
      <c r="C883" s="77" t="e">
        <f t="shared" si="74"/>
        <v>#NUM!</v>
      </c>
      <c r="D883" s="144" t="str">
        <f t="shared" si="75"/>
        <v/>
      </c>
      <c r="E883" s="78">
        <f t="shared" si="72"/>
        <v>43614</v>
      </c>
      <c r="F883" s="79" t="str">
        <f t="shared" si="76"/>
        <v>m</v>
      </c>
    </row>
    <row r="884" spans="2:6">
      <c r="B884" s="75">
        <f t="shared" si="73"/>
        <v>43615</v>
      </c>
      <c r="C884" s="77" t="e">
        <f t="shared" si="74"/>
        <v>#NUM!</v>
      </c>
      <c r="D884" s="144" t="str">
        <f t="shared" si="75"/>
        <v>f</v>
      </c>
      <c r="E884" s="78">
        <f t="shared" si="72"/>
        <v>43615</v>
      </c>
      <c r="F884" s="79" t="str">
        <f t="shared" si="76"/>
        <v>f</v>
      </c>
    </row>
    <row r="885" spans="2:6">
      <c r="B885" s="75">
        <f t="shared" si="73"/>
        <v>43616</v>
      </c>
      <c r="C885" s="77" t="e">
        <f t="shared" si="74"/>
        <v>#NUM!</v>
      </c>
      <c r="D885" s="144" t="str">
        <f t="shared" si="75"/>
        <v/>
      </c>
      <c r="E885" s="78">
        <f t="shared" si="72"/>
        <v>43616</v>
      </c>
      <c r="F885" s="79" t="str">
        <f t="shared" si="76"/>
        <v>v</v>
      </c>
    </row>
    <row r="886" spans="2:6">
      <c r="B886" s="75">
        <f t="shared" si="73"/>
        <v>43617</v>
      </c>
      <c r="C886" s="77" t="e">
        <f t="shared" si="74"/>
        <v>#NUM!</v>
      </c>
      <c r="D886" s="144" t="str">
        <f t="shared" si="75"/>
        <v/>
      </c>
      <c r="E886" s="78">
        <f t="shared" si="72"/>
        <v>43617</v>
      </c>
      <c r="F886" s="79" t="str">
        <f t="shared" si="76"/>
        <v>s</v>
      </c>
    </row>
    <row r="887" spans="2:6">
      <c r="B887" s="75">
        <f t="shared" si="73"/>
        <v>43618</v>
      </c>
      <c r="C887" s="77" t="e">
        <f t="shared" si="74"/>
        <v>#NUM!</v>
      </c>
      <c r="D887" s="144" t="str">
        <f t="shared" si="75"/>
        <v/>
      </c>
      <c r="E887" s="78">
        <f t="shared" si="72"/>
        <v>43618</v>
      </c>
      <c r="F887" s="79" t="str">
        <f t="shared" si="76"/>
        <v>d</v>
      </c>
    </row>
    <row r="888" spans="2:6">
      <c r="B888" s="75">
        <f t="shared" si="73"/>
        <v>43619</v>
      </c>
      <c r="C888" s="77" t="e">
        <f t="shared" si="74"/>
        <v>#NUM!</v>
      </c>
      <c r="D888" s="144" t="str">
        <f t="shared" si="75"/>
        <v/>
      </c>
      <c r="E888" s="78">
        <f t="shared" si="72"/>
        <v>43619</v>
      </c>
      <c r="F888" s="79" t="str">
        <f t="shared" si="76"/>
        <v>l</v>
      </c>
    </row>
    <row r="889" spans="2:6">
      <c r="B889" s="75">
        <f t="shared" si="73"/>
        <v>43620</v>
      </c>
      <c r="C889" s="77" t="e">
        <f t="shared" si="74"/>
        <v>#NUM!</v>
      </c>
      <c r="D889" s="144" t="str">
        <f t="shared" si="75"/>
        <v/>
      </c>
      <c r="E889" s="78">
        <f t="shared" si="72"/>
        <v>43620</v>
      </c>
      <c r="F889" s="79" t="str">
        <f t="shared" si="76"/>
        <v>m</v>
      </c>
    </row>
    <row r="890" spans="2:6">
      <c r="B890" s="75">
        <f t="shared" si="73"/>
        <v>43621</v>
      </c>
      <c r="C890" s="77" t="e">
        <f t="shared" si="74"/>
        <v>#NUM!</v>
      </c>
      <c r="D890" s="144" t="str">
        <f t="shared" si="75"/>
        <v/>
      </c>
      <c r="E890" s="78">
        <f t="shared" si="72"/>
        <v>43621</v>
      </c>
      <c r="F890" s="79" t="str">
        <f t="shared" si="76"/>
        <v>m</v>
      </c>
    </row>
    <row r="891" spans="2:6">
      <c r="B891" s="75">
        <f t="shared" si="73"/>
        <v>43622</v>
      </c>
      <c r="C891" s="77" t="e">
        <f t="shared" si="74"/>
        <v>#NUM!</v>
      </c>
      <c r="D891" s="144" t="str">
        <f t="shared" si="75"/>
        <v/>
      </c>
      <c r="E891" s="78">
        <f t="shared" si="72"/>
        <v>43622</v>
      </c>
      <c r="F891" s="79" t="str">
        <f t="shared" si="76"/>
        <v>j</v>
      </c>
    </row>
    <row r="892" spans="2:6">
      <c r="B892" s="75">
        <f t="shared" si="73"/>
        <v>43623</v>
      </c>
      <c r="C892" s="77" t="e">
        <f t="shared" si="74"/>
        <v>#NUM!</v>
      </c>
      <c r="D892" s="144" t="str">
        <f t="shared" si="75"/>
        <v/>
      </c>
      <c r="E892" s="78">
        <f t="shared" si="72"/>
        <v>43623</v>
      </c>
      <c r="F892" s="79" t="str">
        <f t="shared" si="76"/>
        <v>v</v>
      </c>
    </row>
    <row r="893" spans="2:6">
      <c r="B893" s="75">
        <f t="shared" si="73"/>
        <v>43624</v>
      </c>
      <c r="C893" s="77" t="e">
        <f t="shared" si="74"/>
        <v>#NUM!</v>
      </c>
      <c r="D893" s="144" t="str">
        <f t="shared" si="75"/>
        <v/>
      </c>
      <c r="E893" s="78">
        <f t="shared" si="72"/>
        <v>43624</v>
      </c>
      <c r="F893" s="79" t="str">
        <f t="shared" si="76"/>
        <v>s</v>
      </c>
    </row>
    <row r="894" spans="2:6">
      <c r="B894" s="75">
        <f t="shared" si="73"/>
        <v>43625</v>
      </c>
      <c r="C894" s="77" t="e">
        <f t="shared" si="74"/>
        <v>#NUM!</v>
      </c>
      <c r="D894" s="144" t="str">
        <f t="shared" si="75"/>
        <v/>
      </c>
      <c r="E894" s="78">
        <f t="shared" si="72"/>
        <v>43625</v>
      </c>
      <c r="F894" s="79" t="str">
        <f t="shared" si="76"/>
        <v>d</v>
      </c>
    </row>
    <row r="895" spans="2:6">
      <c r="B895" s="75">
        <f t="shared" si="73"/>
        <v>43626</v>
      </c>
      <c r="C895" s="77" t="e">
        <f t="shared" si="74"/>
        <v>#NUM!</v>
      </c>
      <c r="D895" s="144" t="str">
        <f t="shared" si="75"/>
        <v>f</v>
      </c>
      <c r="E895" s="78">
        <f t="shared" si="72"/>
        <v>43626</v>
      </c>
      <c r="F895" s="79" t="str">
        <f t="shared" si="76"/>
        <v>f</v>
      </c>
    </row>
    <row r="896" spans="2:6">
      <c r="B896" s="75">
        <f t="shared" si="73"/>
        <v>43627</v>
      </c>
      <c r="C896" s="77" t="e">
        <f t="shared" si="74"/>
        <v>#NUM!</v>
      </c>
      <c r="D896" s="144" t="str">
        <f t="shared" si="75"/>
        <v/>
      </c>
      <c r="E896" s="78">
        <f t="shared" si="72"/>
        <v>43627</v>
      </c>
      <c r="F896" s="79" t="str">
        <f t="shared" si="76"/>
        <v>m</v>
      </c>
    </row>
    <row r="897" spans="2:6">
      <c r="B897" s="75">
        <f t="shared" si="73"/>
        <v>43628</v>
      </c>
      <c r="C897" s="77" t="e">
        <f t="shared" si="74"/>
        <v>#NUM!</v>
      </c>
      <c r="D897" s="144" t="str">
        <f t="shared" si="75"/>
        <v/>
      </c>
      <c r="E897" s="78">
        <f t="shared" si="72"/>
        <v>43628</v>
      </c>
      <c r="F897" s="79" t="str">
        <f t="shared" si="76"/>
        <v>m</v>
      </c>
    </row>
    <row r="898" spans="2:6">
      <c r="B898" s="75">
        <f t="shared" si="73"/>
        <v>43629</v>
      </c>
      <c r="C898" s="77" t="e">
        <f t="shared" si="74"/>
        <v>#NUM!</v>
      </c>
      <c r="D898" s="144" t="str">
        <f t="shared" si="75"/>
        <v/>
      </c>
      <c r="E898" s="78">
        <f t="shared" si="72"/>
        <v>43629</v>
      </c>
      <c r="F898" s="79" t="str">
        <f t="shared" si="76"/>
        <v>j</v>
      </c>
    </row>
    <row r="899" spans="2:6">
      <c r="B899" s="75">
        <f t="shared" si="73"/>
        <v>43630</v>
      </c>
      <c r="C899" s="77" t="e">
        <f t="shared" si="74"/>
        <v>#NUM!</v>
      </c>
      <c r="D899" s="144" t="str">
        <f t="shared" si="75"/>
        <v/>
      </c>
      <c r="E899" s="78">
        <f t="shared" si="72"/>
        <v>43630</v>
      </c>
      <c r="F899" s="79" t="str">
        <f t="shared" si="76"/>
        <v>v</v>
      </c>
    </row>
    <row r="900" spans="2:6">
      <c r="B900" s="75">
        <f t="shared" si="73"/>
        <v>43631</v>
      </c>
      <c r="C900" s="77" t="e">
        <f t="shared" si="74"/>
        <v>#NUM!</v>
      </c>
      <c r="D900" s="144" t="str">
        <f t="shared" si="75"/>
        <v/>
      </c>
      <c r="E900" s="78">
        <f t="shared" si="72"/>
        <v>43631</v>
      </c>
      <c r="F900" s="79" t="str">
        <f t="shared" si="76"/>
        <v>s</v>
      </c>
    </row>
    <row r="901" spans="2:6">
      <c r="B901" s="75">
        <f t="shared" si="73"/>
        <v>43632</v>
      </c>
      <c r="C901" s="77" t="e">
        <f t="shared" si="74"/>
        <v>#NUM!</v>
      </c>
      <c r="D901" s="144" t="str">
        <f t="shared" si="75"/>
        <v/>
      </c>
      <c r="E901" s="78">
        <f t="shared" si="72"/>
        <v>43632</v>
      </c>
      <c r="F901" s="79" t="str">
        <f t="shared" si="76"/>
        <v>d</v>
      </c>
    </row>
    <row r="902" spans="2:6">
      <c r="B902" s="75">
        <f t="shared" si="73"/>
        <v>43633</v>
      </c>
      <c r="C902" s="77" t="e">
        <f t="shared" si="74"/>
        <v>#NUM!</v>
      </c>
      <c r="D902" s="144" t="str">
        <f t="shared" si="75"/>
        <v/>
      </c>
      <c r="E902" s="78">
        <f t="shared" ref="E902:E965" si="77">B902</f>
        <v>43633</v>
      </c>
      <c r="F902" s="79" t="str">
        <f t="shared" si="76"/>
        <v>l</v>
      </c>
    </row>
    <row r="903" spans="2:6">
      <c r="B903" s="75">
        <f t="shared" si="73"/>
        <v>43634</v>
      </c>
      <c r="C903" s="77" t="e">
        <f t="shared" si="74"/>
        <v>#NUM!</v>
      </c>
      <c r="D903" s="144" t="str">
        <f t="shared" si="75"/>
        <v/>
      </c>
      <c r="E903" s="78">
        <f t="shared" si="77"/>
        <v>43634</v>
      </c>
      <c r="F903" s="79" t="str">
        <f t="shared" si="76"/>
        <v>m</v>
      </c>
    </row>
    <row r="904" spans="2:6">
      <c r="B904" s="75">
        <f t="shared" si="73"/>
        <v>43635</v>
      </c>
      <c r="C904" s="77" t="e">
        <f t="shared" si="74"/>
        <v>#NUM!</v>
      </c>
      <c r="D904" s="144" t="str">
        <f t="shared" si="75"/>
        <v/>
      </c>
      <c r="E904" s="78">
        <f t="shared" si="77"/>
        <v>43635</v>
      </c>
      <c r="F904" s="79" t="str">
        <f t="shared" si="76"/>
        <v>m</v>
      </c>
    </row>
    <row r="905" spans="2:6">
      <c r="B905" s="75">
        <f t="shared" si="73"/>
        <v>43636</v>
      </c>
      <c r="C905" s="77" t="e">
        <f t="shared" si="74"/>
        <v>#NUM!</v>
      </c>
      <c r="D905" s="144" t="str">
        <f t="shared" si="75"/>
        <v/>
      </c>
      <c r="E905" s="78">
        <f t="shared" si="77"/>
        <v>43636</v>
      </c>
      <c r="F905" s="79" t="str">
        <f t="shared" si="76"/>
        <v>j</v>
      </c>
    </row>
    <row r="906" spans="2:6">
      <c r="B906" s="75">
        <f t="shared" si="73"/>
        <v>43637</v>
      </c>
      <c r="C906" s="77" t="e">
        <f t="shared" si="74"/>
        <v>#NUM!</v>
      </c>
      <c r="D906" s="144" t="str">
        <f t="shared" si="75"/>
        <v/>
      </c>
      <c r="E906" s="78">
        <f t="shared" si="77"/>
        <v>43637</v>
      </c>
      <c r="F906" s="79" t="str">
        <f t="shared" si="76"/>
        <v>v</v>
      </c>
    </row>
    <row r="907" spans="2:6">
      <c r="B907" s="75">
        <f t="shared" si="73"/>
        <v>43638</v>
      </c>
      <c r="C907" s="77" t="e">
        <f t="shared" si="74"/>
        <v>#NUM!</v>
      </c>
      <c r="D907" s="144" t="str">
        <f t="shared" si="75"/>
        <v/>
      </c>
      <c r="E907" s="78">
        <f t="shared" si="77"/>
        <v>43638</v>
      </c>
      <c r="F907" s="79" t="str">
        <f t="shared" si="76"/>
        <v>s</v>
      </c>
    </row>
    <row r="908" spans="2:6">
      <c r="B908" s="75">
        <f t="shared" si="73"/>
        <v>43639</v>
      </c>
      <c r="C908" s="77" t="e">
        <f t="shared" si="74"/>
        <v>#NUM!</v>
      </c>
      <c r="D908" s="144" t="str">
        <f t="shared" si="75"/>
        <v/>
      </c>
      <c r="E908" s="78">
        <f t="shared" si="77"/>
        <v>43639</v>
      </c>
      <c r="F908" s="79" t="str">
        <f t="shared" si="76"/>
        <v>d</v>
      </c>
    </row>
    <row r="909" spans="2:6">
      <c r="B909" s="75">
        <f t="shared" si="73"/>
        <v>43640</v>
      </c>
      <c r="C909" s="77" t="e">
        <f t="shared" si="74"/>
        <v>#NUM!</v>
      </c>
      <c r="D909" s="144" t="str">
        <f t="shared" si="75"/>
        <v/>
      </c>
      <c r="E909" s="78">
        <f t="shared" si="77"/>
        <v>43640</v>
      </c>
      <c r="F909" s="79" t="str">
        <f t="shared" si="76"/>
        <v>l</v>
      </c>
    </row>
    <row r="910" spans="2:6">
      <c r="B910" s="75">
        <f t="shared" si="73"/>
        <v>43641</v>
      </c>
      <c r="C910" s="77" t="e">
        <f t="shared" si="74"/>
        <v>#NUM!</v>
      </c>
      <c r="D910" s="144" t="str">
        <f t="shared" si="75"/>
        <v/>
      </c>
      <c r="E910" s="78">
        <f t="shared" si="77"/>
        <v>43641</v>
      </c>
      <c r="F910" s="79" t="str">
        <f t="shared" si="76"/>
        <v>m</v>
      </c>
    </row>
    <row r="911" spans="2:6">
      <c r="B911" s="75">
        <f t="shared" si="73"/>
        <v>43642</v>
      </c>
      <c r="C911" s="77" t="e">
        <f t="shared" si="74"/>
        <v>#NUM!</v>
      </c>
      <c r="D911" s="144" t="str">
        <f t="shared" si="75"/>
        <v/>
      </c>
      <c r="E911" s="78">
        <f t="shared" si="77"/>
        <v>43642</v>
      </c>
      <c r="F911" s="79" t="str">
        <f t="shared" si="76"/>
        <v>m</v>
      </c>
    </row>
    <row r="912" spans="2:6">
      <c r="B912" s="75">
        <f t="shared" si="73"/>
        <v>43643</v>
      </c>
      <c r="C912" s="77" t="e">
        <f t="shared" si="74"/>
        <v>#NUM!</v>
      </c>
      <c r="D912" s="144" t="str">
        <f t="shared" si="75"/>
        <v/>
      </c>
      <c r="E912" s="78">
        <f t="shared" si="77"/>
        <v>43643</v>
      </c>
      <c r="F912" s="79" t="str">
        <f t="shared" si="76"/>
        <v>j</v>
      </c>
    </row>
    <row r="913" spans="2:6">
      <c r="B913" s="75">
        <f t="shared" si="73"/>
        <v>43644</v>
      </c>
      <c r="C913" s="77" t="e">
        <f t="shared" si="74"/>
        <v>#NUM!</v>
      </c>
      <c r="D913" s="144" t="str">
        <f t="shared" si="75"/>
        <v/>
      </c>
      <c r="E913" s="78">
        <f t="shared" si="77"/>
        <v>43644</v>
      </c>
      <c r="F913" s="79" t="str">
        <f t="shared" si="76"/>
        <v>v</v>
      </c>
    </row>
    <row r="914" spans="2:6">
      <c r="B914" s="75">
        <f t="shared" si="73"/>
        <v>43645</v>
      </c>
      <c r="C914" s="77" t="e">
        <f t="shared" si="74"/>
        <v>#NUM!</v>
      </c>
      <c r="D914" s="144" t="str">
        <f t="shared" si="75"/>
        <v/>
      </c>
      <c r="E914" s="78">
        <f t="shared" si="77"/>
        <v>43645</v>
      </c>
      <c r="F914" s="79" t="str">
        <f t="shared" si="76"/>
        <v>s</v>
      </c>
    </row>
    <row r="915" spans="2:6">
      <c r="B915" s="75">
        <f t="shared" si="73"/>
        <v>43646</v>
      </c>
      <c r="C915" s="77" t="e">
        <f t="shared" si="74"/>
        <v>#NUM!</v>
      </c>
      <c r="D915" s="144" t="str">
        <f t="shared" si="75"/>
        <v/>
      </c>
      <c r="E915" s="78">
        <f t="shared" si="77"/>
        <v>43646</v>
      </c>
      <c r="F915" s="79" t="str">
        <f t="shared" si="76"/>
        <v>d</v>
      </c>
    </row>
    <row r="916" spans="2:6">
      <c r="B916" s="75">
        <f t="shared" si="73"/>
        <v>43647</v>
      </c>
      <c r="C916" s="77" t="e">
        <f t="shared" si="74"/>
        <v>#NUM!</v>
      </c>
      <c r="D916" s="144" t="str">
        <f t="shared" si="75"/>
        <v/>
      </c>
      <c r="E916" s="78">
        <f t="shared" si="77"/>
        <v>43647</v>
      </c>
      <c r="F916" s="79" t="str">
        <f t="shared" si="76"/>
        <v>l</v>
      </c>
    </row>
    <row r="917" spans="2:6">
      <c r="B917" s="75">
        <f t="shared" si="73"/>
        <v>43648</v>
      </c>
      <c r="C917" s="77" t="e">
        <f t="shared" si="74"/>
        <v>#NUM!</v>
      </c>
      <c r="D917" s="144" t="str">
        <f t="shared" si="75"/>
        <v/>
      </c>
      <c r="E917" s="78">
        <f t="shared" si="77"/>
        <v>43648</v>
      </c>
      <c r="F917" s="79" t="str">
        <f t="shared" si="76"/>
        <v>m</v>
      </c>
    </row>
    <row r="918" spans="2:6">
      <c r="B918" s="75">
        <f t="shared" si="73"/>
        <v>43649</v>
      </c>
      <c r="C918" s="77" t="e">
        <f t="shared" si="74"/>
        <v>#NUM!</v>
      </c>
      <c r="D918" s="144" t="str">
        <f t="shared" si="75"/>
        <v/>
      </c>
      <c r="E918" s="78">
        <f t="shared" si="77"/>
        <v>43649</v>
      </c>
      <c r="F918" s="79" t="str">
        <f t="shared" si="76"/>
        <v>m</v>
      </c>
    </row>
    <row r="919" spans="2:6">
      <c r="B919" s="75">
        <f t="shared" ref="B919:B982" si="78">+B918+1</f>
        <v>43650</v>
      </c>
      <c r="C919" s="77" t="e">
        <f t="shared" ref="C919:C979" si="79">WEEKNUM(B919,21)</f>
        <v>#NUM!</v>
      </c>
      <c r="D919" s="144" t="str">
        <f t="shared" ref="D919:D979" si="80">IF(ISERROR(VLOOKUP(E919,jfdate,1,TRUE)),"",IF(VLOOKUP(E919,jfdate,1,TRUE)=B919,"f",""))</f>
        <v/>
      </c>
      <c r="E919" s="78">
        <f t="shared" si="77"/>
        <v>43650</v>
      </c>
      <c r="F919" s="79" t="str">
        <f t="shared" ref="F919:F979" si="81">IF(D919="f","f",VLOOKUP(WEEKDAY(E919),jourabbrege,2,FALSE))</f>
        <v>j</v>
      </c>
    </row>
    <row r="920" spans="2:6">
      <c r="B920" s="75">
        <f t="shared" si="78"/>
        <v>43651</v>
      </c>
      <c r="C920" s="77" t="e">
        <f t="shared" si="79"/>
        <v>#NUM!</v>
      </c>
      <c r="D920" s="144" t="str">
        <f t="shared" si="80"/>
        <v/>
      </c>
      <c r="E920" s="78">
        <f t="shared" si="77"/>
        <v>43651</v>
      </c>
      <c r="F920" s="79" t="str">
        <f t="shared" si="81"/>
        <v>v</v>
      </c>
    </row>
    <row r="921" spans="2:6">
      <c r="B921" s="75">
        <f t="shared" si="78"/>
        <v>43652</v>
      </c>
      <c r="C921" s="77" t="e">
        <f t="shared" si="79"/>
        <v>#NUM!</v>
      </c>
      <c r="D921" s="144" t="str">
        <f t="shared" si="80"/>
        <v/>
      </c>
      <c r="E921" s="78">
        <f t="shared" si="77"/>
        <v>43652</v>
      </c>
      <c r="F921" s="79" t="str">
        <f t="shared" si="81"/>
        <v>s</v>
      </c>
    </row>
    <row r="922" spans="2:6">
      <c r="B922" s="75">
        <f t="shared" si="78"/>
        <v>43653</v>
      </c>
      <c r="C922" s="77" t="e">
        <f t="shared" si="79"/>
        <v>#NUM!</v>
      </c>
      <c r="D922" s="144" t="str">
        <f t="shared" si="80"/>
        <v/>
      </c>
      <c r="E922" s="78">
        <f t="shared" si="77"/>
        <v>43653</v>
      </c>
      <c r="F922" s="79" t="str">
        <f t="shared" si="81"/>
        <v>d</v>
      </c>
    </row>
    <row r="923" spans="2:6">
      <c r="B923" s="75">
        <f t="shared" si="78"/>
        <v>43654</v>
      </c>
      <c r="C923" s="77" t="e">
        <f t="shared" si="79"/>
        <v>#NUM!</v>
      </c>
      <c r="D923" s="144" t="str">
        <f t="shared" si="80"/>
        <v/>
      </c>
      <c r="E923" s="78">
        <f t="shared" si="77"/>
        <v>43654</v>
      </c>
      <c r="F923" s="79" t="str">
        <f t="shared" si="81"/>
        <v>l</v>
      </c>
    </row>
    <row r="924" spans="2:6">
      <c r="B924" s="75">
        <f t="shared" si="78"/>
        <v>43655</v>
      </c>
      <c r="C924" s="77" t="e">
        <f t="shared" si="79"/>
        <v>#NUM!</v>
      </c>
      <c r="D924" s="144" t="str">
        <f t="shared" si="80"/>
        <v/>
      </c>
      <c r="E924" s="78">
        <f t="shared" si="77"/>
        <v>43655</v>
      </c>
      <c r="F924" s="79" t="str">
        <f t="shared" si="81"/>
        <v>m</v>
      </c>
    </row>
    <row r="925" spans="2:6">
      <c r="B925" s="75">
        <f t="shared" si="78"/>
        <v>43656</v>
      </c>
      <c r="C925" s="77" t="e">
        <f t="shared" si="79"/>
        <v>#NUM!</v>
      </c>
      <c r="D925" s="144" t="str">
        <f t="shared" si="80"/>
        <v/>
      </c>
      <c r="E925" s="78">
        <f t="shared" si="77"/>
        <v>43656</v>
      </c>
      <c r="F925" s="79" t="str">
        <f t="shared" si="81"/>
        <v>m</v>
      </c>
    </row>
    <row r="926" spans="2:6">
      <c r="B926" s="75">
        <f t="shared" si="78"/>
        <v>43657</v>
      </c>
      <c r="C926" s="77" t="e">
        <f t="shared" si="79"/>
        <v>#NUM!</v>
      </c>
      <c r="D926" s="144" t="str">
        <f t="shared" si="80"/>
        <v/>
      </c>
      <c r="E926" s="78">
        <f t="shared" si="77"/>
        <v>43657</v>
      </c>
      <c r="F926" s="79" t="str">
        <f t="shared" si="81"/>
        <v>j</v>
      </c>
    </row>
    <row r="927" spans="2:6">
      <c r="B927" s="75">
        <f t="shared" si="78"/>
        <v>43658</v>
      </c>
      <c r="C927" s="77" t="e">
        <f t="shared" si="79"/>
        <v>#NUM!</v>
      </c>
      <c r="D927" s="144" t="str">
        <f t="shared" si="80"/>
        <v/>
      </c>
      <c r="E927" s="78">
        <f t="shared" si="77"/>
        <v>43658</v>
      </c>
      <c r="F927" s="79" t="str">
        <f t="shared" si="81"/>
        <v>v</v>
      </c>
    </row>
    <row r="928" spans="2:6">
      <c r="B928" s="75">
        <f t="shared" si="78"/>
        <v>43659</v>
      </c>
      <c r="C928" s="77" t="e">
        <f t="shared" si="79"/>
        <v>#NUM!</v>
      </c>
      <c r="D928" s="144" t="str">
        <f t="shared" si="80"/>
        <v/>
      </c>
      <c r="E928" s="78">
        <f t="shared" si="77"/>
        <v>43659</v>
      </c>
      <c r="F928" s="79" t="str">
        <f t="shared" si="81"/>
        <v>s</v>
      </c>
    </row>
    <row r="929" spans="2:6">
      <c r="B929" s="75">
        <f t="shared" si="78"/>
        <v>43660</v>
      </c>
      <c r="C929" s="77" t="e">
        <f t="shared" si="79"/>
        <v>#NUM!</v>
      </c>
      <c r="D929" s="144" t="str">
        <f t="shared" si="80"/>
        <v>f</v>
      </c>
      <c r="E929" s="78">
        <f t="shared" si="77"/>
        <v>43660</v>
      </c>
      <c r="F929" s="79" t="str">
        <f t="shared" si="81"/>
        <v>f</v>
      </c>
    </row>
    <row r="930" spans="2:6">
      <c r="B930" s="75">
        <f t="shared" si="78"/>
        <v>43661</v>
      </c>
      <c r="C930" s="77" t="e">
        <f t="shared" si="79"/>
        <v>#NUM!</v>
      </c>
      <c r="D930" s="144" t="str">
        <f t="shared" si="80"/>
        <v/>
      </c>
      <c r="E930" s="78">
        <f t="shared" si="77"/>
        <v>43661</v>
      </c>
      <c r="F930" s="79" t="str">
        <f t="shared" si="81"/>
        <v>l</v>
      </c>
    </row>
    <row r="931" spans="2:6">
      <c r="B931" s="75">
        <f t="shared" si="78"/>
        <v>43662</v>
      </c>
      <c r="C931" s="77" t="e">
        <f t="shared" si="79"/>
        <v>#NUM!</v>
      </c>
      <c r="D931" s="144" t="str">
        <f t="shared" si="80"/>
        <v/>
      </c>
      <c r="E931" s="78">
        <f t="shared" si="77"/>
        <v>43662</v>
      </c>
      <c r="F931" s="79" t="str">
        <f t="shared" si="81"/>
        <v>m</v>
      </c>
    </row>
    <row r="932" spans="2:6">
      <c r="B932" s="75">
        <f t="shared" si="78"/>
        <v>43663</v>
      </c>
      <c r="C932" s="77" t="e">
        <f t="shared" si="79"/>
        <v>#NUM!</v>
      </c>
      <c r="D932" s="144" t="str">
        <f t="shared" si="80"/>
        <v/>
      </c>
      <c r="E932" s="78">
        <f t="shared" si="77"/>
        <v>43663</v>
      </c>
      <c r="F932" s="79" t="str">
        <f t="shared" si="81"/>
        <v>m</v>
      </c>
    </row>
    <row r="933" spans="2:6">
      <c r="B933" s="75">
        <f t="shared" si="78"/>
        <v>43664</v>
      </c>
      <c r="C933" s="77" t="e">
        <f t="shared" si="79"/>
        <v>#NUM!</v>
      </c>
      <c r="D933" s="144" t="str">
        <f t="shared" si="80"/>
        <v/>
      </c>
      <c r="E933" s="78">
        <f t="shared" si="77"/>
        <v>43664</v>
      </c>
      <c r="F933" s="79" t="str">
        <f t="shared" si="81"/>
        <v>j</v>
      </c>
    </row>
    <row r="934" spans="2:6">
      <c r="B934" s="75">
        <f t="shared" si="78"/>
        <v>43665</v>
      </c>
      <c r="C934" s="77" t="e">
        <f t="shared" si="79"/>
        <v>#NUM!</v>
      </c>
      <c r="D934" s="144" t="str">
        <f t="shared" si="80"/>
        <v/>
      </c>
      <c r="E934" s="78">
        <f t="shared" si="77"/>
        <v>43665</v>
      </c>
      <c r="F934" s="79" t="str">
        <f t="shared" si="81"/>
        <v>v</v>
      </c>
    </row>
    <row r="935" spans="2:6">
      <c r="B935" s="75">
        <f t="shared" si="78"/>
        <v>43666</v>
      </c>
      <c r="C935" s="77" t="e">
        <f t="shared" si="79"/>
        <v>#NUM!</v>
      </c>
      <c r="D935" s="144" t="str">
        <f t="shared" si="80"/>
        <v/>
      </c>
      <c r="E935" s="78">
        <f t="shared" si="77"/>
        <v>43666</v>
      </c>
      <c r="F935" s="79" t="str">
        <f t="shared" si="81"/>
        <v>s</v>
      </c>
    </row>
    <row r="936" spans="2:6">
      <c r="B936" s="75">
        <f t="shared" si="78"/>
        <v>43667</v>
      </c>
      <c r="C936" s="77" t="e">
        <f t="shared" si="79"/>
        <v>#NUM!</v>
      </c>
      <c r="D936" s="144" t="str">
        <f t="shared" si="80"/>
        <v/>
      </c>
      <c r="E936" s="78">
        <f t="shared" si="77"/>
        <v>43667</v>
      </c>
      <c r="F936" s="79" t="str">
        <f t="shared" si="81"/>
        <v>d</v>
      </c>
    </row>
    <row r="937" spans="2:6">
      <c r="B937" s="75">
        <f t="shared" si="78"/>
        <v>43668</v>
      </c>
      <c r="C937" s="77" t="e">
        <f t="shared" si="79"/>
        <v>#NUM!</v>
      </c>
      <c r="D937" s="144" t="str">
        <f t="shared" si="80"/>
        <v/>
      </c>
      <c r="E937" s="78">
        <f t="shared" si="77"/>
        <v>43668</v>
      </c>
      <c r="F937" s="79" t="str">
        <f t="shared" si="81"/>
        <v>l</v>
      </c>
    </row>
    <row r="938" spans="2:6">
      <c r="B938" s="75">
        <f t="shared" si="78"/>
        <v>43669</v>
      </c>
      <c r="C938" s="77" t="e">
        <f t="shared" si="79"/>
        <v>#NUM!</v>
      </c>
      <c r="D938" s="144" t="str">
        <f t="shared" si="80"/>
        <v/>
      </c>
      <c r="E938" s="78">
        <f t="shared" si="77"/>
        <v>43669</v>
      </c>
      <c r="F938" s="79" t="str">
        <f t="shared" si="81"/>
        <v>m</v>
      </c>
    </row>
    <row r="939" spans="2:6">
      <c r="B939" s="75">
        <f t="shared" si="78"/>
        <v>43670</v>
      </c>
      <c r="C939" s="77" t="e">
        <f t="shared" si="79"/>
        <v>#NUM!</v>
      </c>
      <c r="D939" s="144" t="str">
        <f t="shared" si="80"/>
        <v/>
      </c>
      <c r="E939" s="78">
        <f t="shared" si="77"/>
        <v>43670</v>
      </c>
      <c r="F939" s="79" t="str">
        <f t="shared" si="81"/>
        <v>m</v>
      </c>
    </row>
    <row r="940" spans="2:6">
      <c r="B940" s="75">
        <f t="shared" si="78"/>
        <v>43671</v>
      </c>
      <c r="C940" s="77" t="e">
        <f t="shared" si="79"/>
        <v>#NUM!</v>
      </c>
      <c r="D940" s="144" t="str">
        <f t="shared" si="80"/>
        <v/>
      </c>
      <c r="E940" s="78">
        <f t="shared" si="77"/>
        <v>43671</v>
      </c>
      <c r="F940" s="79" t="str">
        <f t="shared" si="81"/>
        <v>j</v>
      </c>
    </row>
    <row r="941" spans="2:6">
      <c r="B941" s="75">
        <f t="shared" si="78"/>
        <v>43672</v>
      </c>
      <c r="C941" s="77" t="e">
        <f t="shared" si="79"/>
        <v>#NUM!</v>
      </c>
      <c r="D941" s="144" t="str">
        <f t="shared" si="80"/>
        <v/>
      </c>
      <c r="E941" s="78">
        <f t="shared" si="77"/>
        <v>43672</v>
      </c>
      <c r="F941" s="79" t="str">
        <f t="shared" si="81"/>
        <v>v</v>
      </c>
    </row>
    <row r="942" spans="2:6">
      <c r="B942" s="75">
        <f t="shared" si="78"/>
        <v>43673</v>
      </c>
      <c r="C942" s="77" t="e">
        <f t="shared" si="79"/>
        <v>#NUM!</v>
      </c>
      <c r="D942" s="144" t="str">
        <f t="shared" si="80"/>
        <v/>
      </c>
      <c r="E942" s="78">
        <f t="shared" si="77"/>
        <v>43673</v>
      </c>
      <c r="F942" s="79" t="str">
        <f t="shared" si="81"/>
        <v>s</v>
      </c>
    </row>
    <row r="943" spans="2:6">
      <c r="B943" s="75">
        <f t="shared" si="78"/>
        <v>43674</v>
      </c>
      <c r="C943" s="77" t="e">
        <f t="shared" si="79"/>
        <v>#NUM!</v>
      </c>
      <c r="D943" s="144" t="str">
        <f t="shared" si="80"/>
        <v/>
      </c>
      <c r="E943" s="78">
        <f t="shared" si="77"/>
        <v>43674</v>
      </c>
      <c r="F943" s="79" t="str">
        <f t="shared" si="81"/>
        <v>d</v>
      </c>
    </row>
    <row r="944" spans="2:6">
      <c r="B944" s="75">
        <f t="shared" si="78"/>
        <v>43675</v>
      </c>
      <c r="C944" s="77" t="e">
        <f t="shared" si="79"/>
        <v>#NUM!</v>
      </c>
      <c r="D944" s="144" t="str">
        <f t="shared" si="80"/>
        <v/>
      </c>
      <c r="E944" s="78">
        <f t="shared" si="77"/>
        <v>43675</v>
      </c>
      <c r="F944" s="79" t="str">
        <f t="shared" si="81"/>
        <v>l</v>
      </c>
    </row>
    <row r="945" spans="2:6">
      <c r="B945" s="75">
        <f t="shared" si="78"/>
        <v>43676</v>
      </c>
      <c r="C945" s="77" t="e">
        <f t="shared" si="79"/>
        <v>#NUM!</v>
      </c>
      <c r="D945" s="144" t="str">
        <f t="shared" si="80"/>
        <v/>
      </c>
      <c r="E945" s="78">
        <f t="shared" si="77"/>
        <v>43676</v>
      </c>
      <c r="F945" s="79" t="str">
        <f t="shared" si="81"/>
        <v>m</v>
      </c>
    </row>
    <row r="946" spans="2:6">
      <c r="B946" s="75">
        <f t="shared" si="78"/>
        <v>43677</v>
      </c>
      <c r="C946" s="77" t="e">
        <f t="shared" si="79"/>
        <v>#NUM!</v>
      </c>
      <c r="D946" s="144" t="str">
        <f t="shared" si="80"/>
        <v/>
      </c>
      <c r="E946" s="78">
        <f t="shared" si="77"/>
        <v>43677</v>
      </c>
      <c r="F946" s="79" t="str">
        <f t="shared" si="81"/>
        <v>m</v>
      </c>
    </row>
    <row r="947" spans="2:6">
      <c r="B947" s="75">
        <f t="shared" si="78"/>
        <v>43678</v>
      </c>
      <c r="C947" s="77" t="e">
        <f t="shared" si="79"/>
        <v>#NUM!</v>
      </c>
      <c r="D947" s="144" t="str">
        <f t="shared" si="80"/>
        <v/>
      </c>
      <c r="E947" s="78">
        <f t="shared" si="77"/>
        <v>43678</v>
      </c>
      <c r="F947" s="79" t="str">
        <f t="shared" si="81"/>
        <v>j</v>
      </c>
    </row>
    <row r="948" spans="2:6">
      <c r="B948" s="75">
        <f t="shared" si="78"/>
        <v>43679</v>
      </c>
      <c r="C948" s="77" t="e">
        <f t="shared" si="79"/>
        <v>#NUM!</v>
      </c>
      <c r="D948" s="144" t="str">
        <f t="shared" si="80"/>
        <v/>
      </c>
      <c r="E948" s="78">
        <f t="shared" si="77"/>
        <v>43679</v>
      </c>
      <c r="F948" s="79" t="str">
        <f t="shared" si="81"/>
        <v>v</v>
      </c>
    </row>
    <row r="949" spans="2:6">
      <c r="B949" s="75">
        <f t="shared" si="78"/>
        <v>43680</v>
      </c>
      <c r="C949" s="77" t="e">
        <f t="shared" si="79"/>
        <v>#NUM!</v>
      </c>
      <c r="D949" s="144" t="str">
        <f t="shared" si="80"/>
        <v/>
      </c>
      <c r="E949" s="78">
        <f t="shared" si="77"/>
        <v>43680</v>
      </c>
      <c r="F949" s="79" t="str">
        <f t="shared" si="81"/>
        <v>s</v>
      </c>
    </row>
    <row r="950" spans="2:6">
      <c r="B950" s="75">
        <f t="shared" si="78"/>
        <v>43681</v>
      </c>
      <c r="C950" s="77" t="e">
        <f t="shared" si="79"/>
        <v>#NUM!</v>
      </c>
      <c r="D950" s="144" t="str">
        <f t="shared" si="80"/>
        <v/>
      </c>
      <c r="E950" s="78">
        <f t="shared" si="77"/>
        <v>43681</v>
      </c>
      <c r="F950" s="79" t="str">
        <f t="shared" si="81"/>
        <v>d</v>
      </c>
    </row>
    <row r="951" spans="2:6">
      <c r="B951" s="75">
        <f t="shared" si="78"/>
        <v>43682</v>
      </c>
      <c r="C951" s="77" t="e">
        <f t="shared" si="79"/>
        <v>#NUM!</v>
      </c>
      <c r="D951" s="144" t="str">
        <f t="shared" si="80"/>
        <v/>
      </c>
      <c r="E951" s="78">
        <f t="shared" si="77"/>
        <v>43682</v>
      </c>
      <c r="F951" s="79" t="str">
        <f t="shared" si="81"/>
        <v>l</v>
      </c>
    </row>
    <row r="952" spans="2:6">
      <c r="B952" s="75">
        <f t="shared" si="78"/>
        <v>43683</v>
      </c>
      <c r="C952" s="77" t="e">
        <f t="shared" si="79"/>
        <v>#NUM!</v>
      </c>
      <c r="D952" s="144" t="str">
        <f t="shared" si="80"/>
        <v/>
      </c>
      <c r="E952" s="78">
        <f t="shared" si="77"/>
        <v>43683</v>
      </c>
      <c r="F952" s="79" t="str">
        <f t="shared" si="81"/>
        <v>m</v>
      </c>
    </row>
    <row r="953" spans="2:6">
      <c r="B953" s="75">
        <f t="shared" si="78"/>
        <v>43684</v>
      </c>
      <c r="C953" s="77" t="e">
        <f t="shared" si="79"/>
        <v>#NUM!</v>
      </c>
      <c r="D953" s="144" t="str">
        <f t="shared" si="80"/>
        <v/>
      </c>
      <c r="E953" s="78">
        <f t="shared" si="77"/>
        <v>43684</v>
      </c>
      <c r="F953" s="79" t="str">
        <f t="shared" si="81"/>
        <v>m</v>
      </c>
    </row>
    <row r="954" spans="2:6">
      <c r="B954" s="75">
        <f t="shared" si="78"/>
        <v>43685</v>
      </c>
      <c r="C954" s="77" t="e">
        <f t="shared" si="79"/>
        <v>#NUM!</v>
      </c>
      <c r="D954" s="144" t="str">
        <f t="shared" si="80"/>
        <v/>
      </c>
      <c r="E954" s="78">
        <f t="shared" si="77"/>
        <v>43685</v>
      </c>
      <c r="F954" s="79" t="str">
        <f t="shared" si="81"/>
        <v>j</v>
      </c>
    </row>
    <row r="955" spans="2:6">
      <c r="B955" s="75">
        <f t="shared" si="78"/>
        <v>43686</v>
      </c>
      <c r="C955" s="77" t="e">
        <f t="shared" si="79"/>
        <v>#NUM!</v>
      </c>
      <c r="D955" s="144" t="str">
        <f t="shared" si="80"/>
        <v/>
      </c>
      <c r="E955" s="78">
        <f t="shared" si="77"/>
        <v>43686</v>
      </c>
      <c r="F955" s="79" t="str">
        <f t="shared" si="81"/>
        <v>v</v>
      </c>
    </row>
    <row r="956" spans="2:6">
      <c r="B956" s="75">
        <f t="shared" si="78"/>
        <v>43687</v>
      </c>
      <c r="C956" s="77" t="e">
        <f t="shared" si="79"/>
        <v>#NUM!</v>
      </c>
      <c r="D956" s="144" t="str">
        <f t="shared" si="80"/>
        <v/>
      </c>
      <c r="E956" s="78">
        <f t="shared" si="77"/>
        <v>43687</v>
      </c>
      <c r="F956" s="79" t="str">
        <f t="shared" si="81"/>
        <v>s</v>
      </c>
    </row>
    <row r="957" spans="2:6">
      <c r="B957" s="75">
        <f t="shared" si="78"/>
        <v>43688</v>
      </c>
      <c r="C957" s="77" t="e">
        <f t="shared" si="79"/>
        <v>#NUM!</v>
      </c>
      <c r="D957" s="144" t="str">
        <f t="shared" si="80"/>
        <v/>
      </c>
      <c r="E957" s="78">
        <f t="shared" si="77"/>
        <v>43688</v>
      </c>
      <c r="F957" s="79" t="str">
        <f t="shared" si="81"/>
        <v>d</v>
      </c>
    </row>
    <row r="958" spans="2:6">
      <c r="B958" s="75">
        <f t="shared" si="78"/>
        <v>43689</v>
      </c>
      <c r="C958" s="77" t="e">
        <f t="shared" si="79"/>
        <v>#NUM!</v>
      </c>
      <c r="D958" s="144" t="str">
        <f t="shared" si="80"/>
        <v/>
      </c>
      <c r="E958" s="78">
        <f t="shared" si="77"/>
        <v>43689</v>
      </c>
      <c r="F958" s="79" t="str">
        <f t="shared" si="81"/>
        <v>l</v>
      </c>
    </row>
    <row r="959" spans="2:6">
      <c r="B959" s="75">
        <f t="shared" si="78"/>
        <v>43690</v>
      </c>
      <c r="C959" s="77" t="e">
        <f t="shared" si="79"/>
        <v>#NUM!</v>
      </c>
      <c r="D959" s="144" t="str">
        <f t="shared" si="80"/>
        <v/>
      </c>
      <c r="E959" s="78">
        <f t="shared" si="77"/>
        <v>43690</v>
      </c>
      <c r="F959" s="79" t="str">
        <f t="shared" si="81"/>
        <v>m</v>
      </c>
    </row>
    <row r="960" spans="2:6">
      <c r="B960" s="75">
        <f t="shared" si="78"/>
        <v>43691</v>
      </c>
      <c r="C960" s="77" t="e">
        <f t="shared" si="79"/>
        <v>#NUM!</v>
      </c>
      <c r="D960" s="144" t="str">
        <f t="shared" si="80"/>
        <v/>
      </c>
      <c r="E960" s="78">
        <f t="shared" si="77"/>
        <v>43691</v>
      </c>
      <c r="F960" s="79" t="str">
        <f t="shared" si="81"/>
        <v>m</v>
      </c>
    </row>
    <row r="961" spans="2:6">
      <c r="B961" s="75">
        <f t="shared" si="78"/>
        <v>43692</v>
      </c>
      <c r="C961" s="77" t="e">
        <f t="shared" si="79"/>
        <v>#NUM!</v>
      </c>
      <c r="D961" s="144" t="str">
        <f t="shared" si="80"/>
        <v>f</v>
      </c>
      <c r="E961" s="78">
        <f t="shared" si="77"/>
        <v>43692</v>
      </c>
      <c r="F961" s="79" t="str">
        <f t="shared" si="81"/>
        <v>f</v>
      </c>
    </row>
    <row r="962" spans="2:6">
      <c r="B962" s="75">
        <f t="shared" si="78"/>
        <v>43693</v>
      </c>
      <c r="C962" s="77" t="e">
        <f t="shared" si="79"/>
        <v>#NUM!</v>
      </c>
      <c r="D962" s="144" t="str">
        <f t="shared" si="80"/>
        <v/>
      </c>
      <c r="E962" s="78">
        <f t="shared" si="77"/>
        <v>43693</v>
      </c>
      <c r="F962" s="79" t="str">
        <f t="shared" si="81"/>
        <v>v</v>
      </c>
    </row>
    <row r="963" spans="2:6">
      <c r="B963" s="75">
        <f t="shared" si="78"/>
        <v>43694</v>
      </c>
      <c r="C963" s="77" t="e">
        <f t="shared" si="79"/>
        <v>#NUM!</v>
      </c>
      <c r="D963" s="144" t="str">
        <f t="shared" si="80"/>
        <v/>
      </c>
      <c r="E963" s="78">
        <f t="shared" si="77"/>
        <v>43694</v>
      </c>
      <c r="F963" s="79" t="str">
        <f t="shared" si="81"/>
        <v>s</v>
      </c>
    </row>
    <row r="964" spans="2:6">
      <c r="B964" s="75">
        <f t="shared" si="78"/>
        <v>43695</v>
      </c>
      <c r="C964" s="77" t="e">
        <f t="shared" si="79"/>
        <v>#NUM!</v>
      </c>
      <c r="D964" s="144" t="str">
        <f t="shared" si="80"/>
        <v/>
      </c>
      <c r="E964" s="78">
        <f t="shared" si="77"/>
        <v>43695</v>
      </c>
      <c r="F964" s="79" t="str">
        <f t="shared" si="81"/>
        <v>d</v>
      </c>
    </row>
    <row r="965" spans="2:6">
      <c r="B965" s="75">
        <f t="shared" si="78"/>
        <v>43696</v>
      </c>
      <c r="C965" s="77" t="e">
        <f t="shared" si="79"/>
        <v>#NUM!</v>
      </c>
      <c r="D965" s="144" t="str">
        <f t="shared" si="80"/>
        <v/>
      </c>
      <c r="E965" s="78">
        <f t="shared" si="77"/>
        <v>43696</v>
      </c>
      <c r="F965" s="79" t="str">
        <f t="shared" si="81"/>
        <v>l</v>
      </c>
    </row>
    <row r="966" spans="2:6">
      <c r="B966" s="75">
        <f t="shared" si="78"/>
        <v>43697</v>
      </c>
      <c r="C966" s="77" t="e">
        <f t="shared" si="79"/>
        <v>#NUM!</v>
      </c>
      <c r="D966" s="144" t="str">
        <f t="shared" si="80"/>
        <v/>
      </c>
      <c r="E966" s="78">
        <f t="shared" ref="E966:E979" si="82">B966</f>
        <v>43697</v>
      </c>
      <c r="F966" s="79" t="str">
        <f t="shared" si="81"/>
        <v>m</v>
      </c>
    </row>
    <row r="967" spans="2:6">
      <c r="B967" s="75">
        <f t="shared" si="78"/>
        <v>43698</v>
      </c>
      <c r="C967" s="77" t="e">
        <f t="shared" si="79"/>
        <v>#NUM!</v>
      </c>
      <c r="D967" s="144" t="str">
        <f t="shared" si="80"/>
        <v/>
      </c>
      <c r="E967" s="78">
        <f t="shared" si="82"/>
        <v>43698</v>
      </c>
      <c r="F967" s="79" t="str">
        <f t="shared" si="81"/>
        <v>m</v>
      </c>
    </row>
    <row r="968" spans="2:6">
      <c r="B968" s="75">
        <f t="shared" si="78"/>
        <v>43699</v>
      </c>
      <c r="C968" s="77" t="e">
        <f t="shared" si="79"/>
        <v>#NUM!</v>
      </c>
      <c r="D968" s="144" t="str">
        <f t="shared" si="80"/>
        <v/>
      </c>
      <c r="E968" s="78">
        <f t="shared" si="82"/>
        <v>43699</v>
      </c>
      <c r="F968" s="79" t="str">
        <f t="shared" si="81"/>
        <v>j</v>
      </c>
    </row>
    <row r="969" spans="2:6">
      <c r="B969" s="75">
        <f t="shared" si="78"/>
        <v>43700</v>
      </c>
      <c r="C969" s="77" t="e">
        <f t="shared" si="79"/>
        <v>#NUM!</v>
      </c>
      <c r="D969" s="144" t="str">
        <f t="shared" si="80"/>
        <v/>
      </c>
      <c r="E969" s="78">
        <f t="shared" si="82"/>
        <v>43700</v>
      </c>
      <c r="F969" s="79" t="str">
        <f t="shared" si="81"/>
        <v>v</v>
      </c>
    </row>
    <row r="970" spans="2:6">
      <c r="B970" s="75">
        <f t="shared" si="78"/>
        <v>43701</v>
      </c>
      <c r="C970" s="77" t="e">
        <f t="shared" si="79"/>
        <v>#NUM!</v>
      </c>
      <c r="D970" s="144" t="str">
        <f t="shared" si="80"/>
        <v/>
      </c>
      <c r="E970" s="78">
        <f t="shared" si="82"/>
        <v>43701</v>
      </c>
      <c r="F970" s="79" t="str">
        <f t="shared" si="81"/>
        <v>s</v>
      </c>
    </row>
    <row r="971" spans="2:6">
      <c r="B971" s="75">
        <f t="shared" si="78"/>
        <v>43702</v>
      </c>
      <c r="C971" s="77" t="e">
        <f t="shared" si="79"/>
        <v>#NUM!</v>
      </c>
      <c r="D971" s="144" t="str">
        <f t="shared" si="80"/>
        <v/>
      </c>
      <c r="E971" s="78">
        <f t="shared" si="82"/>
        <v>43702</v>
      </c>
      <c r="F971" s="79" t="str">
        <f t="shared" si="81"/>
        <v>d</v>
      </c>
    </row>
    <row r="972" spans="2:6">
      <c r="B972" s="75">
        <f t="shared" si="78"/>
        <v>43703</v>
      </c>
      <c r="C972" s="77" t="e">
        <f t="shared" si="79"/>
        <v>#NUM!</v>
      </c>
      <c r="D972" s="144" t="str">
        <f t="shared" si="80"/>
        <v/>
      </c>
      <c r="E972" s="78">
        <f t="shared" si="82"/>
        <v>43703</v>
      </c>
      <c r="F972" s="79" t="str">
        <f t="shared" si="81"/>
        <v>l</v>
      </c>
    </row>
    <row r="973" spans="2:6">
      <c r="B973" s="75">
        <f t="shared" si="78"/>
        <v>43704</v>
      </c>
      <c r="C973" s="77" t="e">
        <f t="shared" si="79"/>
        <v>#NUM!</v>
      </c>
      <c r="D973" s="144" t="str">
        <f t="shared" si="80"/>
        <v/>
      </c>
      <c r="E973" s="78">
        <f t="shared" si="82"/>
        <v>43704</v>
      </c>
      <c r="F973" s="79" t="str">
        <f t="shared" si="81"/>
        <v>m</v>
      </c>
    </row>
    <row r="974" spans="2:6">
      <c r="B974" s="75">
        <f t="shared" si="78"/>
        <v>43705</v>
      </c>
      <c r="C974" s="77" t="e">
        <f t="shared" si="79"/>
        <v>#NUM!</v>
      </c>
      <c r="D974" s="144" t="str">
        <f t="shared" si="80"/>
        <v/>
      </c>
      <c r="E974" s="78">
        <f t="shared" si="82"/>
        <v>43705</v>
      </c>
      <c r="F974" s="79" t="str">
        <f t="shared" si="81"/>
        <v>m</v>
      </c>
    </row>
    <row r="975" spans="2:6">
      <c r="B975" s="75">
        <f t="shared" si="78"/>
        <v>43706</v>
      </c>
      <c r="C975" s="77" t="e">
        <f t="shared" si="79"/>
        <v>#NUM!</v>
      </c>
      <c r="D975" s="144" t="str">
        <f t="shared" si="80"/>
        <v/>
      </c>
      <c r="E975" s="78">
        <f t="shared" si="82"/>
        <v>43706</v>
      </c>
      <c r="F975" s="79" t="str">
        <f t="shared" si="81"/>
        <v>j</v>
      </c>
    </row>
    <row r="976" spans="2:6">
      <c r="B976" s="75">
        <f t="shared" si="78"/>
        <v>43707</v>
      </c>
      <c r="C976" s="77" t="e">
        <f t="shared" si="79"/>
        <v>#NUM!</v>
      </c>
      <c r="D976" s="144" t="str">
        <f t="shared" si="80"/>
        <v/>
      </c>
      <c r="E976" s="78">
        <f t="shared" si="82"/>
        <v>43707</v>
      </c>
      <c r="F976" s="79" t="str">
        <f t="shared" si="81"/>
        <v>v</v>
      </c>
    </row>
    <row r="977" spans="2:6">
      <c r="B977" s="75">
        <f t="shared" si="78"/>
        <v>43708</v>
      </c>
      <c r="C977" s="77" t="e">
        <f t="shared" si="79"/>
        <v>#NUM!</v>
      </c>
      <c r="D977" s="144" t="str">
        <f t="shared" si="80"/>
        <v/>
      </c>
      <c r="E977" s="78">
        <f t="shared" si="82"/>
        <v>43708</v>
      </c>
      <c r="F977" s="79" t="str">
        <f t="shared" si="81"/>
        <v>s</v>
      </c>
    </row>
    <row r="978" spans="2:6">
      <c r="B978" s="75">
        <f t="shared" si="78"/>
        <v>43709</v>
      </c>
      <c r="C978" s="77" t="e">
        <f t="shared" si="79"/>
        <v>#NUM!</v>
      </c>
      <c r="D978" s="144" t="str">
        <f t="shared" si="80"/>
        <v/>
      </c>
      <c r="E978" s="78">
        <f t="shared" si="82"/>
        <v>43709</v>
      </c>
      <c r="F978" s="79" t="str">
        <f t="shared" si="81"/>
        <v>d</v>
      </c>
    </row>
    <row r="979" spans="2:6">
      <c r="B979" s="75">
        <f t="shared" si="78"/>
        <v>43710</v>
      </c>
      <c r="C979" s="77" t="e">
        <f t="shared" si="79"/>
        <v>#NUM!</v>
      </c>
      <c r="D979" s="144" t="str">
        <f t="shared" si="80"/>
        <v/>
      </c>
      <c r="E979" s="78">
        <f t="shared" si="82"/>
        <v>43710</v>
      </c>
      <c r="F979" s="79" t="str">
        <f t="shared" si="81"/>
        <v>l</v>
      </c>
    </row>
    <row r="980" spans="2:6">
      <c r="B980" s="75">
        <f t="shared" si="78"/>
        <v>43711</v>
      </c>
      <c r="C980" s="77" t="e">
        <f t="shared" ref="C980:C988" si="83">WEEKNUM(B980,21)</f>
        <v>#NUM!</v>
      </c>
      <c r="D980" s="144" t="str">
        <f t="shared" ref="D980:D988" si="84">IF(ISERROR(VLOOKUP(E980,jfdate,1,TRUE)),"",IF(VLOOKUP(E980,jfdate,1,TRUE)=B980,"f",""))</f>
        <v/>
      </c>
      <c r="E980" s="78">
        <f t="shared" ref="E980:E988" si="85">B980</f>
        <v>43711</v>
      </c>
      <c r="F980" s="79" t="str">
        <f t="shared" ref="F980:F988" si="86">IF(D980="f","f",VLOOKUP(WEEKDAY(E980),jourabbrege,2,FALSE))</f>
        <v>m</v>
      </c>
    </row>
    <row r="981" spans="2:6">
      <c r="B981" s="75">
        <f t="shared" si="78"/>
        <v>43712</v>
      </c>
      <c r="C981" s="77" t="e">
        <f t="shared" si="83"/>
        <v>#NUM!</v>
      </c>
      <c r="D981" s="144" t="str">
        <f t="shared" si="84"/>
        <v/>
      </c>
      <c r="E981" s="78">
        <f t="shared" si="85"/>
        <v>43712</v>
      </c>
      <c r="F981" s="79" t="str">
        <f t="shared" si="86"/>
        <v>m</v>
      </c>
    </row>
    <row r="982" spans="2:6">
      <c r="B982" s="75">
        <f t="shared" si="78"/>
        <v>43713</v>
      </c>
      <c r="C982" s="77" t="e">
        <f t="shared" si="83"/>
        <v>#NUM!</v>
      </c>
      <c r="D982" s="144" t="str">
        <f t="shared" si="84"/>
        <v/>
      </c>
      <c r="E982" s="78">
        <f t="shared" si="85"/>
        <v>43713</v>
      </c>
      <c r="F982" s="79" t="str">
        <f t="shared" si="86"/>
        <v>j</v>
      </c>
    </row>
    <row r="983" spans="2:6">
      <c r="B983" s="75">
        <f t="shared" ref="B983:B1046" si="87">+B982+1</f>
        <v>43714</v>
      </c>
      <c r="C983" s="77" t="e">
        <f t="shared" si="83"/>
        <v>#NUM!</v>
      </c>
      <c r="D983" s="144" t="str">
        <f t="shared" si="84"/>
        <v/>
      </c>
      <c r="E983" s="78">
        <f t="shared" si="85"/>
        <v>43714</v>
      </c>
      <c r="F983" s="79" t="str">
        <f t="shared" si="86"/>
        <v>v</v>
      </c>
    </row>
    <row r="984" spans="2:6">
      <c r="B984" s="75">
        <f t="shared" si="87"/>
        <v>43715</v>
      </c>
      <c r="C984" s="77" t="e">
        <f t="shared" si="83"/>
        <v>#NUM!</v>
      </c>
      <c r="D984" s="144" t="str">
        <f t="shared" si="84"/>
        <v/>
      </c>
      <c r="E984" s="78">
        <f t="shared" si="85"/>
        <v>43715</v>
      </c>
      <c r="F984" s="79" t="str">
        <f t="shared" si="86"/>
        <v>s</v>
      </c>
    </row>
    <row r="985" spans="2:6">
      <c r="B985" s="75">
        <f t="shared" si="87"/>
        <v>43716</v>
      </c>
      <c r="C985" s="77" t="e">
        <f t="shared" si="83"/>
        <v>#NUM!</v>
      </c>
      <c r="D985" s="144" t="str">
        <f t="shared" si="84"/>
        <v/>
      </c>
      <c r="E985" s="78">
        <f t="shared" si="85"/>
        <v>43716</v>
      </c>
      <c r="F985" s="79" t="str">
        <f t="shared" si="86"/>
        <v>d</v>
      </c>
    </row>
    <row r="986" spans="2:6">
      <c r="B986" s="75">
        <f t="shared" si="87"/>
        <v>43717</v>
      </c>
      <c r="C986" s="77" t="e">
        <f t="shared" si="83"/>
        <v>#NUM!</v>
      </c>
      <c r="D986" s="144" t="str">
        <f t="shared" si="84"/>
        <v/>
      </c>
      <c r="E986" s="78">
        <f t="shared" si="85"/>
        <v>43717</v>
      </c>
      <c r="F986" s="79" t="str">
        <f t="shared" si="86"/>
        <v>l</v>
      </c>
    </row>
    <row r="987" spans="2:6">
      <c r="B987" s="75">
        <f t="shared" si="87"/>
        <v>43718</v>
      </c>
      <c r="C987" s="77" t="e">
        <f t="shared" si="83"/>
        <v>#NUM!</v>
      </c>
      <c r="D987" s="144" t="str">
        <f t="shared" si="84"/>
        <v/>
      </c>
      <c r="E987" s="78">
        <f t="shared" si="85"/>
        <v>43718</v>
      </c>
      <c r="F987" s="79" t="str">
        <f t="shared" si="86"/>
        <v>m</v>
      </c>
    </row>
    <row r="988" spans="2:6">
      <c r="B988" s="75">
        <f t="shared" si="87"/>
        <v>43719</v>
      </c>
      <c r="C988" s="77" t="e">
        <f t="shared" si="83"/>
        <v>#NUM!</v>
      </c>
      <c r="D988" s="144" t="str">
        <f t="shared" si="84"/>
        <v/>
      </c>
      <c r="E988" s="78">
        <f t="shared" si="85"/>
        <v>43719</v>
      </c>
      <c r="F988" s="79" t="str">
        <f t="shared" si="86"/>
        <v>m</v>
      </c>
    </row>
    <row r="989" spans="2:6">
      <c r="B989" s="75">
        <f t="shared" si="87"/>
        <v>43720</v>
      </c>
      <c r="C989" s="77" t="e">
        <f t="shared" ref="C989:C1011" si="88">WEEKNUM(B989,21)</f>
        <v>#NUM!</v>
      </c>
      <c r="D989" s="144" t="str">
        <f t="shared" ref="D989:D1011" si="89">IF(ISERROR(VLOOKUP(E989,jfdate,1,TRUE)),"",IF(VLOOKUP(E989,jfdate,1,TRUE)=B989,"f",""))</f>
        <v/>
      </c>
      <c r="E989" s="78">
        <f t="shared" ref="E989:E1011" si="90">B989</f>
        <v>43720</v>
      </c>
      <c r="F989" s="79" t="str">
        <f t="shared" ref="F989:F1011" si="91">IF(D989="f","f",VLOOKUP(WEEKDAY(E989),jourabbrege,2,FALSE))</f>
        <v>j</v>
      </c>
    </row>
    <row r="990" spans="2:6">
      <c r="B990" s="75">
        <f t="shared" si="87"/>
        <v>43721</v>
      </c>
      <c r="C990" s="77" t="e">
        <f t="shared" si="88"/>
        <v>#NUM!</v>
      </c>
      <c r="D990" s="144" t="str">
        <f t="shared" si="89"/>
        <v/>
      </c>
      <c r="E990" s="78">
        <f t="shared" si="90"/>
        <v>43721</v>
      </c>
      <c r="F990" s="79" t="str">
        <f t="shared" si="91"/>
        <v>v</v>
      </c>
    </row>
    <row r="991" spans="2:6">
      <c r="B991" s="75">
        <f t="shared" si="87"/>
        <v>43722</v>
      </c>
      <c r="C991" s="77" t="e">
        <f t="shared" si="88"/>
        <v>#NUM!</v>
      </c>
      <c r="D991" s="144" t="str">
        <f t="shared" si="89"/>
        <v/>
      </c>
      <c r="E991" s="78">
        <f t="shared" si="90"/>
        <v>43722</v>
      </c>
      <c r="F991" s="79" t="str">
        <f t="shared" si="91"/>
        <v>s</v>
      </c>
    </row>
    <row r="992" spans="2:6">
      <c r="B992" s="75">
        <f t="shared" si="87"/>
        <v>43723</v>
      </c>
      <c r="C992" s="77" t="e">
        <f t="shared" si="88"/>
        <v>#NUM!</v>
      </c>
      <c r="D992" s="144" t="str">
        <f t="shared" si="89"/>
        <v/>
      </c>
      <c r="E992" s="78">
        <f t="shared" si="90"/>
        <v>43723</v>
      </c>
      <c r="F992" s="79" t="str">
        <f t="shared" si="91"/>
        <v>d</v>
      </c>
    </row>
    <row r="993" spans="2:6">
      <c r="B993" s="75">
        <f t="shared" si="87"/>
        <v>43724</v>
      </c>
      <c r="C993" s="77" t="e">
        <f t="shared" si="88"/>
        <v>#NUM!</v>
      </c>
      <c r="D993" s="144" t="str">
        <f t="shared" si="89"/>
        <v/>
      </c>
      <c r="E993" s="78">
        <f t="shared" si="90"/>
        <v>43724</v>
      </c>
      <c r="F993" s="79" t="str">
        <f t="shared" si="91"/>
        <v>l</v>
      </c>
    </row>
    <row r="994" spans="2:6">
      <c r="B994" s="75">
        <f t="shared" si="87"/>
        <v>43725</v>
      </c>
      <c r="C994" s="77" t="e">
        <f t="shared" si="88"/>
        <v>#NUM!</v>
      </c>
      <c r="D994" s="144" t="str">
        <f t="shared" si="89"/>
        <v/>
      </c>
      <c r="E994" s="78">
        <f t="shared" si="90"/>
        <v>43725</v>
      </c>
      <c r="F994" s="79" t="str">
        <f t="shared" si="91"/>
        <v>m</v>
      </c>
    </row>
    <row r="995" spans="2:6">
      <c r="B995" s="75">
        <f t="shared" si="87"/>
        <v>43726</v>
      </c>
      <c r="C995" s="77" t="e">
        <f t="shared" si="88"/>
        <v>#NUM!</v>
      </c>
      <c r="D995" s="144" t="str">
        <f t="shared" si="89"/>
        <v/>
      </c>
      <c r="E995" s="78">
        <f t="shared" si="90"/>
        <v>43726</v>
      </c>
      <c r="F995" s="79" t="str">
        <f t="shared" si="91"/>
        <v>m</v>
      </c>
    </row>
    <row r="996" spans="2:6">
      <c r="B996" s="75">
        <f t="shared" si="87"/>
        <v>43727</v>
      </c>
      <c r="C996" s="77" t="e">
        <f t="shared" si="88"/>
        <v>#NUM!</v>
      </c>
      <c r="D996" s="144" t="str">
        <f t="shared" si="89"/>
        <v/>
      </c>
      <c r="E996" s="78">
        <f t="shared" si="90"/>
        <v>43727</v>
      </c>
      <c r="F996" s="79" t="str">
        <f t="shared" si="91"/>
        <v>j</v>
      </c>
    </row>
    <row r="997" spans="2:6">
      <c r="B997" s="75">
        <f t="shared" si="87"/>
        <v>43728</v>
      </c>
      <c r="C997" s="77" t="e">
        <f t="shared" si="88"/>
        <v>#NUM!</v>
      </c>
      <c r="D997" s="144" t="str">
        <f t="shared" si="89"/>
        <v/>
      </c>
      <c r="E997" s="78">
        <f t="shared" si="90"/>
        <v>43728</v>
      </c>
      <c r="F997" s="79" t="str">
        <f t="shared" si="91"/>
        <v>v</v>
      </c>
    </row>
    <row r="998" spans="2:6">
      <c r="B998" s="75">
        <f t="shared" si="87"/>
        <v>43729</v>
      </c>
      <c r="C998" s="77" t="e">
        <f t="shared" si="88"/>
        <v>#NUM!</v>
      </c>
      <c r="D998" s="144" t="str">
        <f t="shared" si="89"/>
        <v/>
      </c>
      <c r="E998" s="78">
        <f t="shared" si="90"/>
        <v>43729</v>
      </c>
      <c r="F998" s="79" t="str">
        <f t="shared" si="91"/>
        <v>s</v>
      </c>
    </row>
    <row r="999" spans="2:6">
      <c r="B999" s="75">
        <f t="shared" si="87"/>
        <v>43730</v>
      </c>
      <c r="C999" s="77" t="e">
        <f t="shared" si="88"/>
        <v>#NUM!</v>
      </c>
      <c r="D999" s="144" t="str">
        <f t="shared" si="89"/>
        <v/>
      </c>
      <c r="E999" s="78">
        <f t="shared" si="90"/>
        <v>43730</v>
      </c>
      <c r="F999" s="79" t="str">
        <f t="shared" si="91"/>
        <v>d</v>
      </c>
    </row>
    <row r="1000" spans="2:6">
      <c r="B1000" s="75">
        <f t="shared" si="87"/>
        <v>43731</v>
      </c>
      <c r="C1000" s="77" t="e">
        <f t="shared" si="88"/>
        <v>#NUM!</v>
      </c>
      <c r="D1000" s="144" t="str">
        <f t="shared" si="89"/>
        <v/>
      </c>
      <c r="E1000" s="78">
        <f t="shared" si="90"/>
        <v>43731</v>
      </c>
      <c r="F1000" s="79" t="str">
        <f t="shared" si="91"/>
        <v>l</v>
      </c>
    </row>
    <row r="1001" spans="2:6">
      <c r="B1001" s="75">
        <f t="shared" si="87"/>
        <v>43732</v>
      </c>
      <c r="C1001" s="77" t="e">
        <f t="shared" si="88"/>
        <v>#NUM!</v>
      </c>
      <c r="D1001" s="144" t="str">
        <f t="shared" si="89"/>
        <v/>
      </c>
      <c r="E1001" s="78">
        <f t="shared" si="90"/>
        <v>43732</v>
      </c>
      <c r="F1001" s="79" t="str">
        <f t="shared" si="91"/>
        <v>m</v>
      </c>
    </row>
    <row r="1002" spans="2:6">
      <c r="B1002" s="75">
        <f t="shared" si="87"/>
        <v>43733</v>
      </c>
      <c r="C1002" s="77" t="e">
        <f t="shared" si="88"/>
        <v>#NUM!</v>
      </c>
      <c r="D1002" s="144" t="str">
        <f t="shared" si="89"/>
        <v/>
      </c>
      <c r="E1002" s="78">
        <f t="shared" si="90"/>
        <v>43733</v>
      </c>
      <c r="F1002" s="79" t="str">
        <f t="shared" si="91"/>
        <v>m</v>
      </c>
    </row>
    <row r="1003" spans="2:6">
      <c r="B1003" s="75">
        <f t="shared" si="87"/>
        <v>43734</v>
      </c>
      <c r="C1003" s="77" t="e">
        <f t="shared" si="88"/>
        <v>#NUM!</v>
      </c>
      <c r="D1003" s="144" t="str">
        <f t="shared" si="89"/>
        <v/>
      </c>
      <c r="E1003" s="78">
        <f t="shared" si="90"/>
        <v>43734</v>
      </c>
      <c r="F1003" s="79" t="str">
        <f t="shared" si="91"/>
        <v>j</v>
      </c>
    </row>
    <row r="1004" spans="2:6">
      <c r="B1004" s="75">
        <f t="shared" si="87"/>
        <v>43735</v>
      </c>
      <c r="C1004" s="77" t="e">
        <f t="shared" si="88"/>
        <v>#NUM!</v>
      </c>
      <c r="D1004" s="144" t="str">
        <f t="shared" si="89"/>
        <v/>
      </c>
      <c r="E1004" s="78">
        <f t="shared" si="90"/>
        <v>43735</v>
      </c>
      <c r="F1004" s="79" t="str">
        <f t="shared" si="91"/>
        <v>v</v>
      </c>
    </row>
    <row r="1005" spans="2:6">
      <c r="B1005" s="75">
        <f t="shared" si="87"/>
        <v>43736</v>
      </c>
      <c r="C1005" s="77" t="e">
        <f t="shared" si="88"/>
        <v>#NUM!</v>
      </c>
      <c r="D1005" s="144" t="str">
        <f t="shared" si="89"/>
        <v/>
      </c>
      <c r="E1005" s="78">
        <f t="shared" si="90"/>
        <v>43736</v>
      </c>
      <c r="F1005" s="79" t="str">
        <f t="shared" si="91"/>
        <v>s</v>
      </c>
    </row>
    <row r="1006" spans="2:6">
      <c r="B1006" s="75">
        <f t="shared" si="87"/>
        <v>43737</v>
      </c>
      <c r="C1006" s="77" t="e">
        <f t="shared" si="88"/>
        <v>#NUM!</v>
      </c>
      <c r="D1006" s="144" t="str">
        <f t="shared" si="89"/>
        <v/>
      </c>
      <c r="E1006" s="78">
        <f t="shared" si="90"/>
        <v>43737</v>
      </c>
      <c r="F1006" s="79" t="str">
        <f t="shared" si="91"/>
        <v>d</v>
      </c>
    </row>
    <row r="1007" spans="2:6">
      <c r="B1007" s="75">
        <f t="shared" si="87"/>
        <v>43738</v>
      </c>
      <c r="C1007" s="77" t="e">
        <f t="shared" si="88"/>
        <v>#NUM!</v>
      </c>
      <c r="D1007" s="144" t="str">
        <f t="shared" si="89"/>
        <v/>
      </c>
      <c r="E1007" s="78">
        <f t="shared" si="90"/>
        <v>43738</v>
      </c>
      <c r="F1007" s="79" t="str">
        <f t="shared" si="91"/>
        <v>l</v>
      </c>
    </row>
    <row r="1008" spans="2:6">
      <c r="B1008" s="75">
        <f t="shared" si="87"/>
        <v>43739</v>
      </c>
      <c r="C1008" s="77" t="e">
        <f t="shared" si="88"/>
        <v>#NUM!</v>
      </c>
      <c r="D1008" s="144" t="str">
        <f t="shared" si="89"/>
        <v/>
      </c>
      <c r="E1008" s="78">
        <f t="shared" si="90"/>
        <v>43739</v>
      </c>
      <c r="F1008" s="79" t="str">
        <f t="shared" si="91"/>
        <v>m</v>
      </c>
    </row>
    <row r="1009" spans="2:6">
      <c r="B1009" s="75">
        <f t="shared" si="87"/>
        <v>43740</v>
      </c>
      <c r="C1009" s="77" t="e">
        <f t="shared" si="88"/>
        <v>#NUM!</v>
      </c>
      <c r="D1009" s="144" t="str">
        <f t="shared" si="89"/>
        <v/>
      </c>
      <c r="E1009" s="78">
        <f t="shared" si="90"/>
        <v>43740</v>
      </c>
      <c r="F1009" s="79" t="str">
        <f t="shared" si="91"/>
        <v>m</v>
      </c>
    </row>
    <row r="1010" spans="2:6">
      <c r="B1010" s="75">
        <f t="shared" si="87"/>
        <v>43741</v>
      </c>
      <c r="C1010" s="77" t="e">
        <f t="shared" si="88"/>
        <v>#NUM!</v>
      </c>
      <c r="D1010" s="144" t="str">
        <f t="shared" si="89"/>
        <v/>
      </c>
      <c r="E1010" s="78">
        <f t="shared" si="90"/>
        <v>43741</v>
      </c>
      <c r="F1010" s="79" t="str">
        <f t="shared" si="91"/>
        <v>j</v>
      </c>
    </row>
    <row r="1011" spans="2:6">
      <c r="B1011" s="75">
        <f t="shared" si="87"/>
        <v>43742</v>
      </c>
      <c r="C1011" s="77" t="e">
        <f t="shared" si="88"/>
        <v>#NUM!</v>
      </c>
      <c r="D1011" s="144" t="str">
        <f t="shared" si="89"/>
        <v/>
      </c>
      <c r="E1011" s="78">
        <f t="shared" si="90"/>
        <v>43742</v>
      </c>
      <c r="F1011" s="79" t="str">
        <f t="shared" si="91"/>
        <v>v</v>
      </c>
    </row>
    <row r="1012" spans="2:6">
      <c r="B1012" s="75">
        <f t="shared" si="87"/>
        <v>43743</v>
      </c>
      <c r="C1012" s="77" t="e">
        <f t="shared" ref="C1012:C1075" si="92">WEEKNUM(B1012,21)</f>
        <v>#NUM!</v>
      </c>
      <c r="D1012" s="144" t="str">
        <f t="shared" ref="D1012:D1075" si="93">IF(ISERROR(VLOOKUP(E1012,jfdate,1,TRUE)),"",IF(VLOOKUP(E1012,jfdate,1,TRUE)=B1012,"f",""))</f>
        <v/>
      </c>
      <c r="E1012" s="78">
        <f t="shared" ref="E1012:E1075" si="94">B1012</f>
        <v>43743</v>
      </c>
      <c r="F1012" s="79" t="str">
        <f t="shared" ref="F1012:F1075" si="95">IF(D1012="f","f",VLOOKUP(WEEKDAY(E1012),jourabbrege,2,FALSE))</f>
        <v>s</v>
      </c>
    </row>
    <row r="1013" spans="2:6">
      <c r="B1013" s="75">
        <f t="shared" si="87"/>
        <v>43744</v>
      </c>
      <c r="C1013" s="77" t="e">
        <f t="shared" si="92"/>
        <v>#NUM!</v>
      </c>
      <c r="D1013" s="144" t="str">
        <f t="shared" si="93"/>
        <v/>
      </c>
      <c r="E1013" s="78">
        <f t="shared" si="94"/>
        <v>43744</v>
      </c>
      <c r="F1013" s="79" t="str">
        <f t="shared" si="95"/>
        <v>d</v>
      </c>
    </row>
    <row r="1014" spans="2:6">
      <c r="B1014" s="75">
        <f t="shared" si="87"/>
        <v>43745</v>
      </c>
      <c r="C1014" s="77" t="e">
        <f t="shared" si="92"/>
        <v>#NUM!</v>
      </c>
      <c r="D1014" s="144" t="str">
        <f t="shared" si="93"/>
        <v/>
      </c>
      <c r="E1014" s="78">
        <f t="shared" si="94"/>
        <v>43745</v>
      </c>
      <c r="F1014" s="79" t="str">
        <f t="shared" si="95"/>
        <v>l</v>
      </c>
    </row>
    <row r="1015" spans="2:6">
      <c r="B1015" s="75">
        <f t="shared" si="87"/>
        <v>43746</v>
      </c>
      <c r="C1015" s="77" t="e">
        <f t="shared" si="92"/>
        <v>#NUM!</v>
      </c>
      <c r="D1015" s="144" t="str">
        <f t="shared" si="93"/>
        <v/>
      </c>
      <c r="E1015" s="78">
        <f t="shared" si="94"/>
        <v>43746</v>
      </c>
      <c r="F1015" s="79" t="str">
        <f t="shared" si="95"/>
        <v>m</v>
      </c>
    </row>
    <row r="1016" spans="2:6">
      <c r="B1016" s="75">
        <f t="shared" si="87"/>
        <v>43747</v>
      </c>
      <c r="C1016" s="77" t="e">
        <f t="shared" si="92"/>
        <v>#NUM!</v>
      </c>
      <c r="D1016" s="144" t="str">
        <f t="shared" si="93"/>
        <v/>
      </c>
      <c r="E1016" s="78">
        <f t="shared" si="94"/>
        <v>43747</v>
      </c>
      <c r="F1016" s="79" t="str">
        <f t="shared" si="95"/>
        <v>m</v>
      </c>
    </row>
    <row r="1017" spans="2:6">
      <c r="B1017" s="75">
        <f t="shared" si="87"/>
        <v>43748</v>
      </c>
      <c r="C1017" s="77" t="e">
        <f t="shared" si="92"/>
        <v>#NUM!</v>
      </c>
      <c r="D1017" s="144" t="str">
        <f t="shared" si="93"/>
        <v/>
      </c>
      <c r="E1017" s="78">
        <f t="shared" si="94"/>
        <v>43748</v>
      </c>
      <c r="F1017" s="79" t="str">
        <f t="shared" si="95"/>
        <v>j</v>
      </c>
    </row>
    <row r="1018" spans="2:6">
      <c r="B1018" s="75">
        <f t="shared" si="87"/>
        <v>43749</v>
      </c>
      <c r="C1018" s="77" t="e">
        <f t="shared" si="92"/>
        <v>#NUM!</v>
      </c>
      <c r="D1018" s="144" t="str">
        <f t="shared" si="93"/>
        <v/>
      </c>
      <c r="E1018" s="78">
        <f t="shared" si="94"/>
        <v>43749</v>
      </c>
      <c r="F1018" s="79" t="str">
        <f t="shared" si="95"/>
        <v>v</v>
      </c>
    </row>
    <row r="1019" spans="2:6">
      <c r="B1019" s="75">
        <f t="shared" si="87"/>
        <v>43750</v>
      </c>
      <c r="C1019" s="77" t="e">
        <f t="shared" si="92"/>
        <v>#NUM!</v>
      </c>
      <c r="D1019" s="144" t="str">
        <f t="shared" si="93"/>
        <v/>
      </c>
      <c r="E1019" s="78">
        <f t="shared" si="94"/>
        <v>43750</v>
      </c>
      <c r="F1019" s="79" t="str">
        <f t="shared" si="95"/>
        <v>s</v>
      </c>
    </row>
    <row r="1020" spans="2:6">
      <c r="B1020" s="75">
        <f t="shared" si="87"/>
        <v>43751</v>
      </c>
      <c r="C1020" s="77" t="e">
        <f t="shared" si="92"/>
        <v>#NUM!</v>
      </c>
      <c r="D1020" s="144" t="str">
        <f t="shared" si="93"/>
        <v/>
      </c>
      <c r="E1020" s="78">
        <f t="shared" si="94"/>
        <v>43751</v>
      </c>
      <c r="F1020" s="79" t="str">
        <f t="shared" si="95"/>
        <v>d</v>
      </c>
    </row>
    <row r="1021" spans="2:6">
      <c r="B1021" s="75">
        <f t="shared" si="87"/>
        <v>43752</v>
      </c>
      <c r="C1021" s="77" t="e">
        <f t="shared" si="92"/>
        <v>#NUM!</v>
      </c>
      <c r="D1021" s="144" t="str">
        <f t="shared" si="93"/>
        <v/>
      </c>
      <c r="E1021" s="78">
        <f t="shared" si="94"/>
        <v>43752</v>
      </c>
      <c r="F1021" s="79" t="str">
        <f t="shared" si="95"/>
        <v>l</v>
      </c>
    </row>
    <row r="1022" spans="2:6">
      <c r="B1022" s="75">
        <f t="shared" si="87"/>
        <v>43753</v>
      </c>
      <c r="C1022" s="77" t="e">
        <f t="shared" si="92"/>
        <v>#NUM!</v>
      </c>
      <c r="D1022" s="144" t="str">
        <f t="shared" si="93"/>
        <v/>
      </c>
      <c r="E1022" s="78">
        <f t="shared" si="94"/>
        <v>43753</v>
      </c>
      <c r="F1022" s="79" t="str">
        <f t="shared" si="95"/>
        <v>m</v>
      </c>
    </row>
    <row r="1023" spans="2:6">
      <c r="B1023" s="75">
        <f t="shared" si="87"/>
        <v>43754</v>
      </c>
      <c r="C1023" s="77" t="e">
        <f t="shared" si="92"/>
        <v>#NUM!</v>
      </c>
      <c r="D1023" s="144" t="str">
        <f t="shared" si="93"/>
        <v/>
      </c>
      <c r="E1023" s="78">
        <f t="shared" si="94"/>
        <v>43754</v>
      </c>
      <c r="F1023" s="79" t="str">
        <f t="shared" si="95"/>
        <v>m</v>
      </c>
    </row>
    <row r="1024" spans="2:6">
      <c r="B1024" s="75">
        <f t="shared" si="87"/>
        <v>43755</v>
      </c>
      <c r="C1024" s="77" t="e">
        <f t="shared" si="92"/>
        <v>#NUM!</v>
      </c>
      <c r="D1024" s="144" t="str">
        <f t="shared" si="93"/>
        <v/>
      </c>
      <c r="E1024" s="78">
        <f t="shared" si="94"/>
        <v>43755</v>
      </c>
      <c r="F1024" s="79" t="str">
        <f t="shared" si="95"/>
        <v>j</v>
      </c>
    </row>
    <row r="1025" spans="2:6">
      <c r="B1025" s="75">
        <f t="shared" si="87"/>
        <v>43756</v>
      </c>
      <c r="C1025" s="77" t="e">
        <f t="shared" si="92"/>
        <v>#NUM!</v>
      </c>
      <c r="D1025" s="144" t="str">
        <f t="shared" si="93"/>
        <v/>
      </c>
      <c r="E1025" s="78">
        <f t="shared" si="94"/>
        <v>43756</v>
      </c>
      <c r="F1025" s="79" t="str">
        <f t="shared" si="95"/>
        <v>v</v>
      </c>
    </row>
    <row r="1026" spans="2:6">
      <c r="B1026" s="75">
        <f t="shared" si="87"/>
        <v>43757</v>
      </c>
      <c r="C1026" s="77" t="e">
        <f t="shared" si="92"/>
        <v>#NUM!</v>
      </c>
      <c r="D1026" s="144" t="str">
        <f t="shared" si="93"/>
        <v/>
      </c>
      <c r="E1026" s="78">
        <f t="shared" si="94"/>
        <v>43757</v>
      </c>
      <c r="F1026" s="79" t="str">
        <f t="shared" si="95"/>
        <v>s</v>
      </c>
    </row>
    <row r="1027" spans="2:6">
      <c r="B1027" s="75">
        <f t="shared" si="87"/>
        <v>43758</v>
      </c>
      <c r="C1027" s="77" t="e">
        <f t="shared" si="92"/>
        <v>#NUM!</v>
      </c>
      <c r="D1027" s="144" t="str">
        <f t="shared" si="93"/>
        <v/>
      </c>
      <c r="E1027" s="78">
        <f t="shared" si="94"/>
        <v>43758</v>
      </c>
      <c r="F1027" s="79" t="str">
        <f t="shared" si="95"/>
        <v>d</v>
      </c>
    </row>
    <row r="1028" spans="2:6">
      <c r="B1028" s="75">
        <f t="shared" si="87"/>
        <v>43759</v>
      </c>
      <c r="C1028" s="77" t="e">
        <f t="shared" si="92"/>
        <v>#NUM!</v>
      </c>
      <c r="D1028" s="144" t="str">
        <f t="shared" si="93"/>
        <v/>
      </c>
      <c r="E1028" s="78">
        <f t="shared" si="94"/>
        <v>43759</v>
      </c>
      <c r="F1028" s="79" t="str">
        <f t="shared" si="95"/>
        <v>l</v>
      </c>
    </row>
    <row r="1029" spans="2:6">
      <c r="B1029" s="75">
        <f t="shared" si="87"/>
        <v>43760</v>
      </c>
      <c r="C1029" s="77" t="e">
        <f t="shared" si="92"/>
        <v>#NUM!</v>
      </c>
      <c r="D1029" s="144" t="str">
        <f t="shared" si="93"/>
        <v/>
      </c>
      <c r="E1029" s="78">
        <f t="shared" si="94"/>
        <v>43760</v>
      </c>
      <c r="F1029" s="79" t="str">
        <f t="shared" si="95"/>
        <v>m</v>
      </c>
    </row>
    <row r="1030" spans="2:6">
      <c r="B1030" s="75">
        <f t="shared" si="87"/>
        <v>43761</v>
      </c>
      <c r="C1030" s="77" t="e">
        <f t="shared" si="92"/>
        <v>#NUM!</v>
      </c>
      <c r="D1030" s="144" t="str">
        <f t="shared" si="93"/>
        <v/>
      </c>
      <c r="E1030" s="78">
        <f t="shared" si="94"/>
        <v>43761</v>
      </c>
      <c r="F1030" s="79" t="str">
        <f t="shared" si="95"/>
        <v>m</v>
      </c>
    </row>
    <row r="1031" spans="2:6">
      <c r="B1031" s="75">
        <f t="shared" si="87"/>
        <v>43762</v>
      </c>
      <c r="C1031" s="77" t="e">
        <f t="shared" si="92"/>
        <v>#NUM!</v>
      </c>
      <c r="D1031" s="144" t="str">
        <f t="shared" si="93"/>
        <v/>
      </c>
      <c r="E1031" s="78">
        <f t="shared" si="94"/>
        <v>43762</v>
      </c>
      <c r="F1031" s="79" t="str">
        <f t="shared" si="95"/>
        <v>j</v>
      </c>
    </row>
    <row r="1032" spans="2:6">
      <c r="B1032" s="75">
        <f t="shared" si="87"/>
        <v>43763</v>
      </c>
      <c r="C1032" s="77" t="e">
        <f t="shared" si="92"/>
        <v>#NUM!</v>
      </c>
      <c r="D1032" s="144" t="str">
        <f t="shared" si="93"/>
        <v/>
      </c>
      <c r="E1032" s="78">
        <f t="shared" si="94"/>
        <v>43763</v>
      </c>
      <c r="F1032" s="79" t="str">
        <f t="shared" si="95"/>
        <v>v</v>
      </c>
    </row>
    <row r="1033" spans="2:6">
      <c r="B1033" s="75">
        <f t="shared" si="87"/>
        <v>43764</v>
      </c>
      <c r="C1033" s="77" t="e">
        <f t="shared" si="92"/>
        <v>#NUM!</v>
      </c>
      <c r="D1033" s="144" t="str">
        <f t="shared" si="93"/>
        <v/>
      </c>
      <c r="E1033" s="78">
        <f t="shared" si="94"/>
        <v>43764</v>
      </c>
      <c r="F1033" s="79" t="str">
        <f t="shared" si="95"/>
        <v>s</v>
      </c>
    </row>
    <row r="1034" spans="2:6">
      <c r="B1034" s="75">
        <f t="shared" si="87"/>
        <v>43765</v>
      </c>
      <c r="C1034" s="77" t="e">
        <f t="shared" si="92"/>
        <v>#NUM!</v>
      </c>
      <c r="D1034" s="144" t="str">
        <f t="shared" si="93"/>
        <v/>
      </c>
      <c r="E1034" s="78">
        <f t="shared" si="94"/>
        <v>43765</v>
      </c>
      <c r="F1034" s="79" t="str">
        <f t="shared" si="95"/>
        <v>d</v>
      </c>
    </row>
    <row r="1035" spans="2:6">
      <c r="B1035" s="75">
        <f t="shared" si="87"/>
        <v>43766</v>
      </c>
      <c r="C1035" s="77" t="e">
        <f t="shared" si="92"/>
        <v>#NUM!</v>
      </c>
      <c r="D1035" s="144" t="str">
        <f t="shared" si="93"/>
        <v/>
      </c>
      <c r="E1035" s="78">
        <f t="shared" si="94"/>
        <v>43766</v>
      </c>
      <c r="F1035" s="79" t="str">
        <f t="shared" si="95"/>
        <v>l</v>
      </c>
    </row>
    <row r="1036" spans="2:6">
      <c r="B1036" s="75">
        <f t="shared" si="87"/>
        <v>43767</v>
      </c>
      <c r="C1036" s="77" t="e">
        <f t="shared" si="92"/>
        <v>#NUM!</v>
      </c>
      <c r="D1036" s="144" t="str">
        <f t="shared" si="93"/>
        <v/>
      </c>
      <c r="E1036" s="78">
        <f t="shared" si="94"/>
        <v>43767</v>
      </c>
      <c r="F1036" s="79" t="str">
        <f t="shared" si="95"/>
        <v>m</v>
      </c>
    </row>
    <row r="1037" spans="2:6">
      <c r="B1037" s="75">
        <f t="shared" si="87"/>
        <v>43768</v>
      </c>
      <c r="C1037" s="77" t="e">
        <f t="shared" si="92"/>
        <v>#NUM!</v>
      </c>
      <c r="D1037" s="144" t="str">
        <f t="shared" si="93"/>
        <v/>
      </c>
      <c r="E1037" s="78">
        <f t="shared" si="94"/>
        <v>43768</v>
      </c>
      <c r="F1037" s="79" t="str">
        <f t="shared" si="95"/>
        <v>m</v>
      </c>
    </row>
    <row r="1038" spans="2:6">
      <c r="B1038" s="75">
        <f t="shared" si="87"/>
        <v>43769</v>
      </c>
      <c r="C1038" s="77" t="e">
        <f t="shared" si="92"/>
        <v>#NUM!</v>
      </c>
      <c r="D1038" s="144" t="str">
        <f t="shared" si="93"/>
        <v/>
      </c>
      <c r="E1038" s="78">
        <f t="shared" si="94"/>
        <v>43769</v>
      </c>
      <c r="F1038" s="79" t="str">
        <f t="shared" si="95"/>
        <v>j</v>
      </c>
    </row>
    <row r="1039" spans="2:6">
      <c r="B1039" s="75">
        <f t="shared" si="87"/>
        <v>43770</v>
      </c>
      <c r="C1039" s="77" t="e">
        <f t="shared" si="92"/>
        <v>#NUM!</v>
      </c>
      <c r="D1039" s="144" t="str">
        <f t="shared" si="93"/>
        <v>f</v>
      </c>
      <c r="E1039" s="78">
        <f t="shared" si="94"/>
        <v>43770</v>
      </c>
      <c r="F1039" s="79" t="str">
        <f t="shared" si="95"/>
        <v>f</v>
      </c>
    </row>
    <row r="1040" spans="2:6">
      <c r="B1040" s="75">
        <f t="shared" si="87"/>
        <v>43771</v>
      </c>
      <c r="C1040" s="77" t="e">
        <f t="shared" si="92"/>
        <v>#NUM!</v>
      </c>
      <c r="D1040" s="144" t="str">
        <f t="shared" si="93"/>
        <v/>
      </c>
      <c r="E1040" s="78">
        <f t="shared" si="94"/>
        <v>43771</v>
      </c>
      <c r="F1040" s="79" t="str">
        <f t="shared" si="95"/>
        <v>s</v>
      </c>
    </row>
    <row r="1041" spans="2:6">
      <c r="B1041" s="75">
        <f t="shared" si="87"/>
        <v>43772</v>
      </c>
      <c r="C1041" s="77" t="e">
        <f t="shared" si="92"/>
        <v>#NUM!</v>
      </c>
      <c r="D1041" s="144" t="str">
        <f t="shared" si="93"/>
        <v/>
      </c>
      <c r="E1041" s="78">
        <f t="shared" si="94"/>
        <v>43772</v>
      </c>
      <c r="F1041" s="79" t="str">
        <f t="shared" si="95"/>
        <v>d</v>
      </c>
    </row>
    <row r="1042" spans="2:6">
      <c r="B1042" s="75">
        <f t="shared" si="87"/>
        <v>43773</v>
      </c>
      <c r="C1042" s="77" t="e">
        <f t="shared" si="92"/>
        <v>#NUM!</v>
      </c>
      <c r="D1042" s="144" t="str">
        <f t="shared" si="93"/>
        <v/>
      </c>
      <c r="E1042" s="78">
        <f t="shared" si="94"/>
        <v>43773</v>
      </c>
      <c r="F1042" s="79" t="str">
        <f t="shared" si="95"/>
        <v>l</v>
      </c>
    </row>
    <row r="1043" spans="2:6">
      <c r="B1043" s="75">
        <f t="shared" si="87"/>
        <v>43774</v>
      </c>
      <c r="C1043" s="77" t="e">
        <f t="shared" si="92"/>
        <v>#NUM!</v>
      </c>
      <c r="D1043" s="144" t="str">
        <f t="shared" si="93"/>
        <v/>
      </c>
      <c r="E1043" s="78">
        <f t="shared" si="94"/>
        <v>43774</v>
      </c>
      <c r="F1043" s="79" t="str">
        <f t="shared" si="95"/>
        <v>m</v>
      </c>
    </row>
    <row r="1044" spans="2:6">
      <c r="B1044" s="75">
        <f t="shared" si="87"/>
        <v>43775</v>
      </c>
      <c r="C1044" s="77" t="e">
        <f t="shared" si="92"/>
        <v>#NUM!</v>
      </c>
      <c r="D1044" s="144" t="str">
        <f t="shared" si="93"/>
        <v/>
      </c>
      <c r="E1044" s="78">
        <f t="shared" si="94"/>
        <v>43775</v>
      </c>
      <c r="F1044" s="79" t="str">
        <f t="shared" si="95"/>
        <v>m</v>
      </c>
    </row>
    <row r="1045" spans="2:6">
      <c r="B1045" s="75">
        <f t="shared" si="87"/>
        <v>43776</v>
      </c>
      <c r="C1045" s="77" t="e">
        <f t="shared" si="92"/>
        <v>#NUM!</v>
      </c>
      <c r="D1045" s="144" t="str">
        <f t="shared" si="93"/>
        <v/>
      </c>
      <c r="E1045" s="78">
        <f t="shared" si="94"/>
        <v>43776</v>
      </c>
      <c r="F1045" s="79" t="str">
        <f t="shared" si="95"/>
        <v>j</v>
      </c>
    </row>
    <row r="1046" spans="2:6">
      <c r="B1046" s="75">
        <f t="shared" si="87"/>
        <v>43777</v>
      </c>
      <c r="C1046" s="77" t="e">
        <f t="shared" si="92"/>
        <v>#NUM!</v>
      </c>
      <c r="D1046" s="144" t="str">
        <f t="shared" si="93"/>
        <v/>
      </c>
      <c r="E1046" s="78">
        <f t="shared" si="94"/>
        <v>43777</v>
      </c>
      <c r="F1046" s="79" t="str">
        <f t="shared" si="95"/>
        <v>v</v>
      </c>
    </row>
    <row r="1047" spans="2:6">
      <c r="B1047" s="75">
        <f t="shared" ref="B1047:B1110" si="96">+B1046+1</f>
        <v>43778</v>
      </c>
      <c r="C1047" s="77" t="e">
        <f t="shared" si="92"/>
        <v>#NUM!</v>
      </c>
      <c r="D1047" s="144" t="str">
        <f t="shared" si="93"/>
        <v/>
      </c>
      <c r="E1047" s="78">
        <f t="shared" si="94"/>
        <v>43778</v>
      </c>
      <c r="F1047" s="79" t="str">
        <f t="shared" si="95"/>
        <v>s</v>
      </c>
    </row>
    <row r="1048" spans="2:6">
      <c r="B1048" s="75">
        <f t="shared" si="96"/>
        <v>43779</v>
      </c>
      <c r="C1048" s="77" t="e">
        <f t="shared" si="92"/>
        <v>#NUM!</v>
      </c>
      <c r="D1048" s="144" t="str">
        <f t="shared" si="93"/>
        <v/>
      </c>
      <c r="E1048" s="78">
        <f t="shared" si="94"/>
        <v>43779</v>
      </c>
      <c r="F1048" s="79" t="str">
        <f t="shared" si="95"/>
        <v>d</v>
      </c>
    </row>
    <row r="1049" spans="2:6">
      <c r="B1049" s="75">
        <f t="shared" si="96"/>
        <v>43780</v>
      </c>
      <c r="C1049" s="77" t="e">
        <f t="shared" si="92"/>
        <v>#NUM!</v>
      </c>
      <c r="D1049" s="144" t="str">
        <f t="shared" si="93"/>
        <v>f</v>
      </c>
      <c r="E1049" s="78">
        <f t="shared" si="94"/>
        <v>43780</v>
      </c>
      <c r="F1049" s="79" t="str">
        <f t="shared" si="95"/>
        <v>f</v>
      </c>
    </row>
    <row r="1050" spans="2:6">
      <c r="B1050" s="75">
        <f t="shared" si="96"/>
        <v>43781</v>
      </c>
      <c r="C1050" s="77" t="e">
        <f t="shared" si="92"/>
        <v>#NUM!</v>
      </c>
      <c r="D1050" s="144" t="str">
        <f t="shared" si="93"/>
        <v/>
      </c>
      <c r="E1050" s="78">
        <f t="shared" si="94"/>
        <v>43781</v>
      </c>
      <c r="F1050" s="79" t="str">
        <f t="shared" si="95"/>
        <v>m</v>
      </c>
    </row>
    <row r="1051" spans="2:6">
      <c r="B1051" s="75">
        <f t="shared" si="96"/>
        <v>43782</v>
      </c>
      <c r="C1051" s="77" t="e">
        <f t="shared" si="92"/>
        <v>#NUM!</v>
      </c>
      <c r="D1051" s="144" t="str">
        <f t="shared" si="93"/>
        <v/>
      </c>
      <c r="E1051" s="78">
        <f t="shared" si="94"/>
        <v>43782</v>
      </c>
      <c r="F1051" s="79" t="str">
        <f t="shared" si="95"/>
        <v>m</v>
      </c>
    </row>
    <row r="1052" spans="2:6">
      <c r="B1052" s="75">
        <f t="shared" si="96"/>
        <v>43783</v>
      </c>
      <c r="C1052" s="77" t="e">
        <f t="shared" si="92"/>
        <v>#NUM!</v>
      </c>
      <c r="D1052" s="144" t="str">
        <f t="shared" si="93"/>
        <v/>
      </c>
      <c r="E1052" s="78">
        <f t="shared" si="94"/>
        <v>43783</v>
      </c>
      <c r="F1052" s="79" t="str">
        <f t="shared" si="95"/>
        <v>j</v>
      </c>
    </row>
    <row r="1053" spans="2:6">
      <c r="B1053" s="75">
        <f t="shared" si="96"/>
        <v>43784</v>
      </c>
      <c r="C1053" s="77" t="e">
        <f t="shared" si="92"/>
        <v>#NUM!</v>
      </c>
      <c r="D1053" s="144" t="str">
        <f t="shared" si="93"/>
        <v/>
      </c>
      <c r="E1053" s="78">
        <f t="shared" si="94"/>
        <v>43784</v>
      </c>
      <c r="F1053" s="79" t="str">
        <f t="shared" si="95"/>
        <v>v</v>
      </c>
    </row>
    <row r="1054" spans="2:6">
      <c r="B1054" s="75">
        <f t="shared" si="96"/>
        <v>43785</v>
      </c>
      <c r="C1054" s="77" t="e">
        <f t="shared" si="92"/>
        <v>#NUM!</v>
      </c>
      <c r="D1054" s="144" t="str">
        <f t="shared" si="93"/>
        <v/>
      </c>
      <c r="E1054" s="78">
        <f t="shared" si="94"/>
        <v>43785</v>
      </c>
      <c r="F1054" s="79" t="str">
        <f t="shared" si="95"/>
        <v>s</v>
      </c>
    </row>
    <row r="1055" spans="2:6">
      <c r="B1055" s="75">
        <f t="shared" si="96"/>
        <v>43786</v>
      </c>
      <c r="C1055" s="77" t="e">
        <f t="shared" si="92"/>
        <v>#NUM!</v>
      </c>
      <c r="D1055" s="144" t="str">
        <f t="shared" si="93"/>
        <v/>
      </c>
      <c r="E1055" s="78">
        <f t="shared" si="94"/>
        <v>43786</v>
      </c>
      <c r="F1055" s="79" t="str">
        <f t="shared" si="95"/>
        <v>d</v>
      </c>
    </row>
    <row r="1056" spans="2:6">
      <c r="B1056" s="75">
        <f t="shared" si="96"/>
        <v>43787</v>
      </c>
      <c r="C1056" s="77" t="e">
        <f t="shared" si="92"/>
        <v>#NUM!</v>
      </c>
      <c r="D1056" s="144" t="str">
        <f t="shared" si="93"/>
        <v/>
      </c>
      <c r="E1056" s="78">
        <f t="shared" si="94"/>
        <v>43787</v>
      </c>
      <c r="F1056" s="79" t="str">
        <f t="shared" si="95"/>
        <v>l</v>
      </c>
    </row>
    <row r="1057" spans="2:6">
      <c r="B1057" s="75">
        <f t="shared" si="96"/>
        <v>43788</v>
      </c>
      <c r="C1057" s="77" t="e">
        <f t="shared" si="92"/>
        <v>#NUM!</v>
      </c>
      <c r="D1057" s="144" t="str">
        <f t="shared" si="93"/>
        <v/>
      </c>
      <c r="E1057" s="78">
        <f t="shared" si="94"/>
        <v>43788</v>
      </c>
      <c r="F1057" s="79" t="str">
        <f t="shared" si="95"/>
        <v>m</v>
      </c>
    </row>
    <row r="1058" spans="2:6">
      <c r="B1058" s="75">
        <f t="shared" si="96"/>
        <v>43789</v>
      </c>
      <c r="C1058" s="77" t="e">
        <f t="shared" si="92"/>
        <v>#NUM!</v>
      </c>
      <c r="D1058" s="144" t="str">
        <f t="shared" si="93"/>
        <v/>
      </c>
      <c r="E1058" s="78">
        <f t="shared" si="94"/>
        <v>43789</v>
      </c>
      <c r="F1058" s="79" t="str">
        <f t="shared" si="95"/>
        <v>m</v>
      </c>
    </row>
    <row r="1059" spans="2:6">
      <c r="B1059" s="75">
        <f t="shared" si="96"/>
        <v>43790</v>
      </c>
      <c r="C1059" s="77" t="e">
        <f t="shared" si="92"/>
        <v>#NUM!</v>
      </c>
      <c r="D1059" s="144" t="str">
        <f t="shared" si="93"/>
        <v/>
      </c>
      <c r="E1059" s="78">
        <f t="shared" si="94"/>
        <v>43790</v>
      </c>
      <c r="F1059" s="79" t="str">
        <f t="shared" si="95"/>
        <v>j</v>
      </c>
    </row>
    <row r="1060" spans="2:6">
      <c r="B1060" s="75">
        <f t="shared" si="96"/>
        <v>43791</v>
      </c>
      <c r="C1060" s="77" t="e">
        <f t="shared" si="92"/>
        <v>#NUM!</v>
      </c>
      <c r="D1060" s="144" t="str">
        <f t="shared" si="93"/>
        <v/>
      </c>
      <c r="E1060" s="78">
        <f t="shared" si="94"/>
        <v>43791</v>
      </c>
      <c r="F1060" s="79" t="str">
        <f t="shared" si="95"/>
        <v>v</v>
      </c>
    </row>
    <row r="1061" spans="2:6">
      <c r="B1061" s="75">
        <f t="shared" si="96"/>
        <v>43792</v>
      </c>
      <c r="C1061" s="77" t="e">
        <f t="shared" si="92"/>
        <v>#NUM!</v>
      </c>
      <c r="D1061" s="144" t="str">
        <f t="shared" si="93"/>
        <v/>
      </c>
      <c r="E1061" s="78">
        <f t="shared" si="94"/>
        <v>43792</v>
      </c>
      <c r="F1061" s="79" t="str">
        <f t="shared" si="95"/>
        <v>s</v>
      </c>
    </row>
    <row r="1062" spans="2:6">
      <c r="B1062" s="75">
        <f t="shared" si="96"/>
        <v>43793</v>
      </c>
      <c r="C1062" s="77" t="e">
        <f t="shared" si="92"/>
        <v>#NUM!</v>
      </c>
      <c r="D1062" s="144" t="str">
        <f t="shared" si="93"/>
        <v/>
      </c>
      <c r="E1062" s="78">
        <f t="shared" si="94"/>
        <v>43793</v>
      </c>
      <c r="F1062" s="79" t="str">
        <f t="shared" si="95"/>
        <v>d</v>
      </c>
    </row>
    <row r="1063" spans="2:6">
      <c r="B1063" s="75">
        <f t="shared" si="96"/>
        <v>43794</v>
      </c>
      <c r="C1063" s="77" t="e">
        <f t="shared" si="92"/>
        <v>#NUM!</v>
      </c>
      <c r="D1063" s="144" t="str">
        <f t="shared" si="93"/>
        <v/>
      </c>
      <c r="E1063" s="78">
        <f t="shared" si="94"/>
        <v>43794</v>
      </c>
      <c r="F1063" s="79" t="str">
        <f t="shared" si="95"/>
        <v>l</v>
      </c>
    </row>
    <row r="1064" spans="2:6">
      <c r="B1064" s="75">
        <f t="shared" si="96"/>
        <v>43795</v>
      </c>
      <c r="C1064" s="77" t="e">
        <f t="shared" si="92"/>
        <v>#NUM!</v>
      </c>
      <c r="D1064" s="144" t="str">
        <f t="shared" si="93"/>
        <v/>
      </c>
      <c r="E1064" s="78">
        <f t="shared" si="94"/>
        <v>43795</v>
      </c>
      <c r="F1064" s="79" t="str">
        <f t="shared" si="95"/>
        <v>m</v>
      </c>
    </row>
    <row r="1065" spans="2:6">
      <c r="B1065" s="75">
        <f t="shared" si="96"/>
        <v>43796</v>
      </c>
      <c r="C1065" s="77" t="e">
        <f t="shared" si="92"/>
        <v>#NUM!</v>
      </c>
      <c r="D1065" s="144" t="str">
        <f t="shared" si="93"/>
        <v/>
      </c>
      <c r="E1065" s="78">
        <f t="shared" si="94"/>
        <v>43796</v>
      </c>
      <c r="F1065" s="79" t="str">
        <f t="shared" si="95"/>
        <v>m</v>
      </c>
    </row>
    <row r="1066" spans="2:6">
      <c r="B1066" s="75">
        <f t="shared" si="96"/>
        <v>43797</v>
      </c>
      <c r="C1066" s="77" t="e">
        <f t="shared" si="92"/>
        <v>#NUM!</v>
      </c>
      <c r="D1066" s="144" t="str">
        <f t="shared" si="93"/>
        <v/>
      </c>
      <c r="E1066" s="78">
        <f t="shared" si="94"/>
        <v>43797</v>
      </c>
      <c r="F1066" s="79" t="str">
        <f t="shared" si="95"/>
        <v>j</v>
      </c>
    </row>
    <row r="1067" spans="2:6">
      <c r="B1067" s="75">
        <f t="shared" si="96"/>
        <v>43798</v>
      </c>
      <c r="C1067" s="77" t="e">
        <f t="shared" si="92"/>
        <v>#NUM!</v>
      </c>
      <c r="D1067" s="144" t="str">
        <f t="shared" si="93"/>
        <v/>
      </c>
      <c r="E1067" s="78">
        <f t="shared" si="94"/>
        <v>43798</v>
      </c>
      <c r="F1067" s="79" t="str">
        <f t="shared" si="95"/>
        <v>v</v>
      </c>
    </row>
    <row r="1068" spans="2:6">
      <c r="B1068" s="75">
        <f t="shared" si="96"/>
        <v>43799</v>
      </c>
      <c r="C1068" s="77" t="e">
        <f t="shared" si="92"/>
        <v>#NUM!</v>
      </c>
      <c r="D1068" s="144" t="str">
        <f t="shared" si="93"/>
        <v/>
      </c>
      <c r="E1068" s="78">
        <f t="shared" si="94"/>
        <v>43799</v>
      </c>
      <c r="F1068" s="79" t="str">
        <f t="shared" si="95"/>
        <v>s</v>
      </c>
    </row>
    <row r="1069" spans="2:6">
      <c r="B1069" s="75">
        <f t="shared" si="96"/>
        <v>43800</v>
      </c>
      <c r="C1069" s="77" t="e">
        <f t="shared" si="92"/>
        <v>#NUM!</v>
      </c>
      <c r="D1069" s="144" t="str">
        <f t="shared" si="93"/>
        <v/>
      </c>
      <c r="E1069" s="78">
        <f t="shared" si="94"/>
        <v>43800</v>
      </c>
      <c r="F1069" s="79" t="str">
        <f t="shared" si="95"/>
        <v>d</v>
      </c>
    </row>
    <row r="1070" spans="2:6">
      <c r="B1070" s="75">
        <f t="shared" si="96"/>
        <v>43801</v>
      </c>
      <c r="C1070" s="77" t="e">
        <f t="shared" si="92"/>
        <v>#NUM!</v>
      </c>
      <c r="D1070" s="144" t="str">
        <f t="shared" si="93"/>
        <v/>
      </c>
      <c r="E1070" s="78">
        <f t="shared" si="94"/>
        <v>43801</v>
      </c>
      <c r="F1070" s="79" t="str">
        <f t="shared" si="95"/>
        <v>l</v>
      </c>
    </row>
    <row r="1071" spans="2:6">
      <c r="B1071" s="75">
        <f t="shared" si="96"/>
        <v>43802</v>
      </c>
      <c r="C1071" s="77" t="e">
        <f t="shared" si="92"/>
        <v>#NUM!</v>
      </c>
      <c r="D1071" s="144" t="str">
        <f t="shared" si="93"/>
        <v/>
      </c>
      <c r="E1071" s="78">
        <f t="shared" si="94"/>
        <v>43802</v>
      </c>
      <c r="F1071" s="79" t="str">
        <f t="shared" si="95"/>
        <v>m</v>
      </c>
    </row>
    <row r="1072" spans="2:6">
      <c r="B1072" s="75">
        <f t="shared" si="96"/>
        <v>43803</v>
      </c>
      <c r="C1072" s="77" t="e">
        <f t="shared" si="92"/>
        <v>#NUM!</v>
      </c>
      <c r="D1072" s="144" t="str">
        <f t="shared" si="93"/>
        <v/>
      </c>
      <c r="E1072" s="78">
        <f t="shared" si="94"/>
        <v>43803</v>
      </c>
      <c r="F1072" s="79" t="str">
        <f t="shared" si="95"/>
        <v>m</v>
      </c>
    </row>
    <row r="1073" spans="2:6">
      <c r="B1073" s="75">
        <f t="shared" si="96"/>
        <v>43804</v>
      </c>
      <c r="C1073" s="77" t="e">
        <f t="shared" si="92"/>
        <v>#NUM!</v>
      </c>
      <c r="D1073" s="144" t="str">
        <f t="shared" si="93"/>
        <v/>
      </c>
      <c r="E1073" s="78">
        <f t="shared" si="94"/>
        <v>43804</v>
      </c>
      <c r="F1073" s="79" t="str">
        <f t="shared" si="95"/>
        <v>j</v>
      </c>
    </row>
    <row r="1074" spans="2:6">
      <c r="B1074" s="75">
        <f t="shared" si="96"/>
        <v>43805</v>
      </c>
      <c r="C1074" s="77" t="e">
        <f t="shared" si="92"/>
        <v>#NUM!</v>
      </c>
      <c r="D1074" s="144" t="str">
        <f t="shared" si="93"/>
        <v/>
      </c>
      <c r="E1074" s="78">
        <f t="shared" si="94"/>
        <v>43805</v>
      </c>
      <c r="F1074" s="79" t="str">
        <f t="shared" si="95"/>
        <v>v</v>
      </c>
    </row>
    <row r="1075" spans="2:6">
      <c r="B1075" s="75">
        <f t="shared" si="96"/>
        <v>43806</v>
      </c>
      <c r="C1075" s="77" t="e">
        <f t="shared" si="92"/>
        <v>#NUM!</v>
      </c>
      <c r="D1075" s="144" t="str">
        <f t="shared" si="93"/>
        <v/>
      </c>
      <c r="E1075" s="78">
        <f t="shared" si="94"/>
        <v>43806</v>
      </c>
      <c r="F1075" s="79" t="str">
        <f t="shared" si="95"/>
        <v>s</v>
      </c>
    </row>
    <row r="1076" spans="2:6">
      <c r="B1076" s="75">
        <f t="shared" si="96"/>
        <v>43807</v>
      </c>
      <c r="C1076" s="77" t="e">
        <f t="shared" ref="C1076:C1099" si="97">WEEKNUM(B1076,21)</f>
        <v>#NUM!</v>
      </c>
      <c r="D1076" s="144" t="str">
        <f t="shared" ref="D1076:D1099" si="98">IF(ISERROR(VLOOKUP(E1076,jfdate,1,TRUE)),"",IF(VLOOKUP(E1076,jfdate,1,TRUE)=B1076,"f",""))</f>
        <v/>
      </c>
      <c r="E1076" s="78">
        <f t="shared" ref="E1076:E1099" si="99">B1076</f>
        <v>43807</v>
      </c>
      <c r="F1076" s="79" t="str">
        <f t="shared" ref="F1076:F1099" si="100">IF(D1076="f","f",VLOOKUP(WEEKDAY(E1076),jourabbrege,2,FALSE))</f>
        <v>d</v>
      </c>
    </row>
    <row r="1077" spans="2:6">
      <c r="B1077" s="75">
        <f t="shared" si="96"/>
        <v>43808</v>
      </c>
      <c r="C1077" s="77" t="e">
        <f t="shared" si="97"/>
        <v>#NUM!</v>
      </c>
      <c r="D1077" s="144" t="str">
        <f t="shared" si="98"/>
        <v/>
      </c>
      <c r="E1077" s="78">
        <f t="shared" si="99"/>
        <v>43808</v>
      </c>
      <c r="F1077" s="79" t="str">
        <f t="shared" si="100"/>
        <v>l</v>
      </c>
    </row>
    <row r="1078" spans="2:6">
      <c r="B1078" s="75">
        <f t="shared" si="96"/>
        <v>43809</v>
      </c>
      <c r="C1078" s="77" t="e">
        <f t="shared" si="97"/>
        <v>#NUM!</v>
      </c>
      <c r="D1078" s="144" t="str">
        <f t="shared" si="98"/>
        <v/>
      </c>
      <c r="E1078" s="78">
        <f t="shared" si="99"/>
        <v>43809</v>
      </c>
      <c r="F1078" s="79" t="str">
        <f t="shared" si="100"/>
        <v>m</v>
      </c>
    </row>
    <row r="1079" spans="2:6">
      <c r="B1079" s="75">
        <f t="shared" si="96"/>
        <v>43810</v>
      </c>
      <c r="C1079" s="77" t="e">
        <f t="shared" si="97"/>
        <v>#NUM!</v>
      </c>
      <c r="D1079" s="144" t="str">
        <f t="shared" si="98"/>
        <v/>
      </c>
      <c r="E1079" s="78">
        <f t="shared" si="99"/>
        <v>43810</v>
      </c>
      <c r="F1079" s="79" t="str">
        <f t="shared" si="100"/>
        <v>m</v>
      </c>
    </row>
    <row r="1080" spans="2:6">
      <c r="B1080" s="75">
        <f t="shared" si="96"/>
        <v>43811</v>
      </c>
      <c r="C1080" s="77" t="e">
        <f t="shared" si="97"/>
        <v>#NUM!</v>
      </c>
      <c r="D1080" s="144" t="str">
        <f t="shared" si="98"/>
        <v/>
      </c>
      <c r="E1080" s="78">
        <f t="shared" si="99"/>
        <v>43811</v>
      </c>
      <c r="F1080" s="79" t="str">
        <f t="shared" si="100"/>
        <v>j</v>
      </c>
    </row>
    <row r="1081" spans="2:6">
      <c r="B1081" s="75">
        <f t="shared" si="96"/>
        <v>43812</v>
      </c>
      <c r="C1081" s="77" t="e">
        <f t="shared" si="97"/>
        <v>#NUM!</v>
      </c>
      <c r="D1081" s="144" t="str">
        <f t="shared" si="98"/>
        <v/>
      </c>
      <c r="E1081" s="78">
        <f t="shared" si="99"/>
        <v>43812</v>
      </c>
      <c r="F1081" s="79" t="str">
        <f t="shared" si="100"/>
        <v>v</v>
      </c>
    </row>
    <row r="1082" spans="2:6">
      <c r="B1082" s="75">
        <f t="shared" si="96"/>
        <v>43813</v>
      </c>
      <c r="C1082" s="77" t="e">
        <f t="shared" si="97"/>
        <v>#NUM!</v>
      </c>
      <c r="D1082" s="144" t="str">
        <f t="shared" si="98"/>
        <v/>
      </c>
      <c r="E1082" s="78">
        <f t="shared" si="99"/>
        <v>43813</v>
      </c>
      <c r="F1082" s="79" t="str">
        <f t="shared" si="100"/>
        <v>s</v>
      </c>
    </row>
    <row r="1083" spans="2:6">
      <c r="B1083" s="75">
        <f t="shared" si="96"/>
        <v>43814</v>
      </c>
      <c r="C1083" s="77" t="e">
        <f t="shared" si="97"/>
        <v>#NUM!</v>
      </c>
      <c r="D1083" s="144" t="str">
        <f t="shared" si="98"/>
        <v/>
      </c>
      <c r="E1083" s="78">
        <f t="shared" si="99"/>
        <v>43814</v>
      </c>
      <c r="F1083" s="79" t="str">
        <f t="shared" si="100"/>
        <v>d</v>
      </c>
    </row>
    <row r="1084" spans="2:6">
      <c r="B1084" s="75">
        <f t="shared" si="96"/>
        <v>43815</v>
      </c>
      <c r="C1084" s="77" t="e">
        <f t="shared" si="97"/>
        <v>#NUM!</v>
      </c>
      <c r="D1084" s="144" t="str">
        <f t="shared" si="98"/>
        <v/>
      </c>
      <c r="E1084" s="78">
        <f t="shared" si="99"/>
        <v>43815</v>
      </c>
      <c r="F1084" s="79" t="str">
        <f t="shared" si="100"/>
        <v>l</v>
      </c>
    </row>
    <row r="1085" spans="2:6">
      <c r="B1085" s="75">
        <f t="shared" si="96"/>
        <v>43816</v>
      </c>
      <c r="C1085" s="77" t="e">
        <f t="shared" si="97"/>
        <v>#NUM!</v>
      </c>
      <c r="D1085" s="144" t="str">
        <f t="shared" si="98"/>
        <v/>
      </c>
      <c r="E1085" s="78">
        <f t="shared" si="99"/>
        <v>43816</v>
      </c>
      <c r="F1085" s="79" t="str">
        <f t="shared" si="100"/>
        <v>m</v>
      </c>
    </row>
    <row r="1086" spans="2:6">
      <c r="B1086" s="75">
        <f t="shared" si="96"/>
        <v>43817</v>
      </c>
      <c r="C1086" s="77" t="e">
        <f t="shared" si="97"/>
        <v>#NUM!</v>
      </c>
      <c r="D1086" s="144" t="str">
        <f t="shared" si="98"/>
        <v/>
      </c>
      <c r="E1086" s="78">
        <f t="shared" si="99"/>
        <v>43817</v>
      </c>
      <c r="F1086" s="79" t="str">
        <f t="shared" si="100"/>
        <v>m</v>
      </c>
    </row>
    <row r="1087" spans="2:6">
      <c r="B1087" s="75">
        <f t="shared" si="96"/>
        <v>43818</v>
      </c>
      <c r="C1087" s="77" t="e">
        <f t="shared" si="97"/>
        <v>#NUM!</v>
      </c>
      <c r="D1087" s="144" t="str">
        <f t="shared" si="98"/>
        <v/>
      </c>
      <c r="E1087" s="78">
        <f t="shared" si="99"/>
        <v>43818</v>
      </c>
      <c r="F1087" s="79" t="str">
        <f t="shared" si="100"/>
        <v>j</v>
      </c>
    </row>
    <row r="1088" spans="2:6">
      <c r="B1088" s="75">
        <f t="shared" si="96"/>
        <v>43819</v>
      </c>
      <c r="C1088" s="77" t="e">
        <f t="shared" si="97"/>
        <v>#NUM!</v>
      </c>
      <c r="D1088" s="144" t="str">
        <f t="shared" si="98"/>
        <v/>
      </c>
      <c r="E1088" s="78">
        <f t="shared" si="99"/>
        <v>43819</v>
      </c>
      <c r="F1088" s="79" t="str">
        <f t="shared" si="100"/>
        <v>v</v>
      </c>
    </row>
    <row r="1089" spans="2:6">
      <c r="B1089" s="75">
        <f t="shared" si="96"/>
        <v>43820</v>
      </c>
      <c r="C1089" s="77" t="e">
        <f t="shared" si="97"/>
        <v>#NUM!</v>
      </c>
      <c r="D1089" s="144" t="str">
        <f t="shared" si="98"/>
        <v/>
      </c>
      <c r="E1089" s="78">
        <f t="shared" si="99"/>
        <v>43820</v>
      </c>
      <c r="F1089" s="79" t="str">
        <f t="shared" si="100"/>
        <v>s</v>
      </c>
    </row>
    <row r="1090" spans="2:6">
      <c r="B1090" s="75">
        <f t="shared" si="96"/>
        <v>43821</v>
      </c>
      <c r="C1090" s="77" t="e">
        <f t="shared" si="97"/>
        <v>#NUM!</v>
      </c>
      <c r="D1090" s="144" t="str">
        <f t="shared" si="98"/>
        <v/>
      </c>
      <c r="E1090" s="78">
        <f t="shared" si="99"/>
        <v>43821</v>
      </c>
      <c r="F1090" s="79" t="str">
        <f t="shared" si="100"/>
        <v>d</v>
      </c>
    </row>
    <row r="1091" spans="2:6">
      <c r="B1091" s="75">
        <f t="shared" si="96"/>
        <v>43822</v>
      </c>
      <c r="C1091" s="77" t="e">
        <f t="shared" si="97"/>
        <v>#NUM!</v>
      </c>
      <c r="D1091" s="144" t="str">
        <f t="shared" si="98"/>
        <v/>
      </c>
      <c r="E1091" s="78">
        <f t="shared" si="99"/>
        <v>43822</v>
      </c>
      <c r="F1091" s="79" t="str">
        <f t="shared" si="100"/>
        <v>l</v>
      </c>
    </row>
    <row r="1092" spans="2:6">
      <c r="B1092" s="75">
        <f t="shared" si="96"/>
        <v>43823</v>
      </c>
      <c r="C1092" s="77" t="e">
        <f t="shared" si="97"/>
        <v>#NUM!</v>
      </c>
      <c r="D1092" s="144" t="str">
        <f t="shared" si="98"/>
        <v/>
      </c>
      <c r="E1092" s="78">
        <f t="shared" si="99"/>
        <v>43823</v>
      </c>
      <c r="F1092" s="79" t="str">
        <f t="shared" si="100"/>
        <v>m</v>
      </c>
    </row>
    <row r="1093" spans="2:6">
      <c r="B1093" s="75">
        <f t="shared" si="96"/>
        <v>43824</v>
      </c>
      <c r="C1093" s="77" t="e">
        <f t="shared" si="97"/>
        <v>#NUM!</v>
      </c>
      <c r="D1093" s="144" t="str">
        <f t="shared" si="98"/>
        <v>f</v>
      </c>
      <c r="E1093" s="78">
        <f t="shared" si="99"/>
        <v>43824</v>
      </c>
      <c r="F1093" s="79" t="str">
        <f t="shared" si="100"/>
        <v>f</v>
      </c>
    </row>
    <row r="1094" spans="2:6">
      <c r="B1094" s="75">
        <f t="shared" si="96"/>
        <v>43825</v>
      </c>
      <c r="C1094" s="77" t="e">
        <f t="shared" si="97"/>
        <v>#NUM!</v>
      </c>
      <c r="D1094" s="144" t="str">
        <f t="shared" si="98"/>
        <v/>
      </c>
      <c r="E1094" s="78">
        <f t="shared" si="99"/>
        <v>43825</v>
      </c>
      <c r="F1094" s="79" t="str">
        <f t="shared" si="100"/>
        <v>j</v>
      </c>
    </row>
    <row r="1095" spans="2:6">
      <c r="B1095" s="75">
        <f t="shared" si="96"/>
        <v>43826</v>
      </c>
      <c r="C1095" s="77" t="e">
        <f t="shared" si="97"/>
        <v>#NUM!</v>
      </c>
      <c r="D1095" s="144" t="str">
        <f t="shared" si="98"/>
        <v/>
      </c>
      <c r="E1095" s="78">
        <f t="shared" si="99"/>
        <v>43826</v>
      </c>
      <c r="F1095" s="79" t="str">
        <f t="shared" si="100"/>
        <v>v</v>
      </c>
    </row>
    <row r="1096" spans="2:6">
      <c r="B1096" s="75">
        <f t="shared" si="96"/>
        <v>43827</v>
      </c>
      <c r="C1096" s="77" t="e">
        <f t="shared" si="97"/>
        <v>#NUM!</v>
      </c>
      <c r="D1096" s="144" t="str">
        <f t="shared" si="98"/>
        <v/>
      </c>
      <c r="E1096" s="78">
        <f t="shared" si="99"/>
        <v>43827</v>
      </c>
      <c r="F1096" s="79" t="str">
        <f t="shared" si="100"/>
        <v>s</v>
      </c>
    </row>
    <row r="1097" spans="2:6">
      <c r="B1097" s="75">
        <f t="shared" si="96"/>
        <v>43828</v>
      </c>
      <c r="C1097" s="77" t="e">
        <f t="shared" si="97"/>
        <v>#NUM!</v>
      </c>
      <c r="D1097" s="144" t="str">
        <f t="shared" si="98"/>
        <v/>
      </c>
      <c r="E1097" s="78">
        <f t="shared" si="99"/>
        <v>43828</v>
      </c>
      <c r="F1097" s="79" t="str">
        <f t="shared" si="100"/>
        <v>d</v>
      </c>
    </row>
    <row r="1098" spans="2:6">
      <c r="B1098" s="75">
        <f t="shared" si="96"/>
        <v>43829</v>
      </c>
      <c r="C1098" s="77" t="e">
        <f t="shared" si="97"/>
        <v>#NUM!</v>
      </c>
      <c r="D1098" s="144" t="str">
        <f t="shared" si="98"/>
        <v/>
      </c>
      <c r="E1098" s="78">
        <f t="shared" si="99"/>
        <v>43829</v>
      </c>
      <c r="F1098" s="79" t="str">
        <f t="shared" si="100"/>
        <v>l</v>
      </c>
    </row>
    <row r="1099" spans="2:6">
      <c r="B1099" s="75">
        <f t="shared" si="96"/>
        <v>43830</v>
      </c>
      <c r="C1099" s="77" t="e">
        <f t="shared" si="97"/>
        <v>#NUM!</v>
      </c>
      <c r="D1099" s="144" t="str">
        <f t="shared" si="98"/>
        <v/>
      </c>
      <c r="E1099" s="78">
        <f t="shared" si="99"/>
        <v>43830</v>
      </c>
      <c r="F1099" s="79" t="str">
        <f t="shared" si="100"/>
        <v>m</v>
      </c>
    </row>
    <row r="1100" spans="2:6">
      <c r="B1100" s="75">
        <f t="shared" si="96"/>
        <v>43831</v>
      </c>
      <c r="C1100" s="77" t="e">
        <f t="shared" ref="C1100" si="101">WEEKNUM(B1100,21)</f>
        <v>#NUM!</v>
      </c>
      <c r="E1100" s="78">
        <f t="shared" ref="E1100" si="102">B1100</f>
        <v>43831</v>
      </c>
      <c r="F1100" s="79" t="str">
        <f t="shared" ref="F1100" si="103">IF(D1100="f","f",VLOOKUP(WEEKDAY(E1100),jourabbrege,2,FALSE))</f>
        <v>m</v>
      </c>
    </row>
    <row r="1101" spans="2:6">
      <c r="B1101" s="75">
        <f t="shared" si="96"/>
        <v>43832</v>
      </c>
      <c r="C1101" s="77" t="e">
        <f t="shared" ref="C1101" si="104">WEEKNUM(B1101,21)</f>
        <v>#NUM!</v>
      </c>
      <c r="E1101" s="78">
        <f t="shared" ref="E1101" si="105">B1101</f>
        <v>43832</v>
      </c>
      <c r="F1101" s="79" t="str">
        <f t="shared" ref="F1101" si="106">IF(D1101="f","f",VLOOKUP(WEEKDAY(E1101),jourabbrege,2,FALSE))</f>
        <v>j</v>
      </c>
    </row>
    <row r="1102" spans="2:6">
      <c r="B1102" s="75">
        <f t="shared" si="96"/>
        <v>43833</v>
      </c>
      <c r="C1102" s="77" t="e">
        <f t="shared" ref="C1102:C1119" si="107">WEEKNUM(B1102,21)</f>
        <v>#NUM!</v>
      </c>
      <c r="E1102" s="78">
        <f t="shared" ref="E1102:E1137" si="108">B1102</f>
        <v>43833</v>
      </c>
      <c r="F1102" s="79" t="str">
        <f t="shared" ref="F1102:F1137" si="109">IF(D1102="f","f",VLOOKUP(WEEKDAY(E1102),jourabbrege,2,FALSE))</f>
        <v>v</v>
      </c>
    </row>
    <row r="1103" spans="2:6">
      <c r="B1103" s="75">
        <f t="shared" si="96"/>
        <v>43834</v>
      </c>
      <c r="C1103" s="77" t="e">
        <f t="shared" si="107"/>
        <v>#NUM!</v>
      </c>
      <c r="E1103" s="78">
        <f t="shared" si="108"/>
        <v>43834</v>
      </c>
      <c r="F1103" s="79" t="str">
        <f t="shared" si="109"/>
        <v>s</v>
      </c>
    </row>
    <row r="1104" spans="2:6">
      <c r="B1104" s="75">
        <f t="shared" si="96"/>
        <v>43835</v>
      </c>
      <c r="C1104" s="77" t="e">
        <f t="shared" si="107"/>
        <v>#NUM!</v>
      </c>
      <c r="E1104" s="78">
        <f t="shared" si="108"/>
        <v>43835</v>
      </c>
      <c r="F1104" s="79" t="str">
        <f t="shared" si="109"/>
        <v>d</v>
      </c>
    </row>
    <row r="1105" spans="2:6">
      <c r="B1105" s="75">
        <f t="shared" si="96"/>
        <v>43836</v>
      </c>
      <c r="C1105" s="77" t="e">
        <f t="shared" si="107"/>
        <v>#NUM!</v>
      </c>
      <c r="E1105" s="78">
        <f t="shared" si="108"/>
        <v>43836</v>
      </c>
      <c r="F1105" s="79" t="str">
        <f t="shared" si="109"/>
        <v>l</v>
      </c>
    </row>
    <row r="1106" spans="2:6">
      <c r="B1106" s="75">
        <f t="shared" si="96"/>
        <v>43837</v>
      </c>
      <c r="C1106" s="77" t="e">
        <f t="shared" si="107"/>
        <v>#NUM!</v>
      </c>
      <c r="E1106" s="78">
        <f t="shared" si="108"/>
        <v>43837</v>
      </c>
      <c r="F1106" s="79" t="str">
        <f t="shared" si="109"/>
        <v>m</v>
      </c>
    </row>
    <row r="1107" spans="2:6">
      <c r="B1107" s="75">
        <f t="shared" si="96"/>
        <v>43838</v>
      </c>
      <c r="C1107" s="77" t="e">
        <f t="shared" si="107"/>
        <v>#NUM!</v>
      </c>
      <c r="E1107" s="78">
        <f t="shared" si="108"/>
        <v>43838</v>
      </c>
      <c r="F1107" s="79" t="str">
        <f t="shared" si="109"/>
        <v>m</v>
      </c>
    </row>
    <row r="1108" spans="2:6">
      <c r="B1108" s="75">
        <f t="shared" si="96"/>
        <v>43839</v>
      </c>
      <c r="C1108" s="77" t="e">
        <f t="shared" si="107"/>
        <v>#NUM!</v>
      </c>
      <c r="E1108" s="78">
        <f t="shared" si="108"/>
        <v>43839</v>
      </c>
      <c r="F1108" s="79" t="str">
        <f t="shared" si="109"/>
        <v>j</v>
      </c>
    </row>
    <row r="1109" spans="2:6">
      <c r="B1109" s="75">
        <f t="shared" si="96"/>
        <v>43840</v>
      </c>
      <c r="C1109" s="77" t="e">
        <f t="shared" si="107"/>
        <v>#NUM!</v>
      </c>
      <c r="E1109" s="78">
        <f t="shared" si="108"/>
        <v>43840</v>
      </c>
      <c r="F1109" s="79" t="str">
        <f t="shared" si="109"/>
        <v>v</v>
      </c>
    </row>
    <row r="1110" spans="2:6">
      <c r="B1110" s="75">
        <f t="shared" si="96"/>
        <v>43841</v>
      </c>
      <c r="C1110" s="77" t="e">
        <f t="shared" si="107"/>
        <v>#NUM!</v>
      </c>
      <c r="E1110" s="78">
        <f t="shared" si="108"/>
        <v>43841</v>
      </c>
      <c r="F1110" s="79" t="str">
        <f t="shared" si="109"/>
        <v>s</v>
      </c>
    </row>
    <row r="1111" spans="2:6">
      <c r="B1111" s="75">
        <f t="shared" ref="B1111:B1137" si="110">+B1110+1</f>
        <v>43842</v>
      </c>
      <c r="C1111" s="77" t="e">
        <f t="shared" si="107"/>
        <v>#NUM!</v>
      </c>
      <c r="E1111" s="78">
        <f t="shared" si="108"/>
        <v>43842</v>
      </c>
      <c r="F1111" s="79" t="str">
        <f t="shared" si="109"/>
        <v>d</v>
      </c>
    </row>
    <row r="1112" spans="2:6">
      <c r="B1112" s="75">
        <f t="shared" si="110"/>
        <v>43843</v>
      </c>
      <c r="C1112" s="77" t="e">
        <f t="shared" si="107"/>
        <v>#NUM!</v>
      </c>
      <c r="E1112" s="78">
        <f t="shared" si="108"/>
        <v>43843</v>
      </c>
      <c r="F1112" s="79" t="str">
        <f t="shared" si="109"/>
        <v>l</v>
      </c>
    </row>
    <row r="1113" spans="2:6">
      <c r="B1113" s="75">
        <f t="shared" si="110"/>
        <v>43844</v>
      </c>
      <c r="C1113" s="77" t="e">
        <f t="shared" si="107"/>
        <v>#NUM!</v>
      </c>
      <c r="E1113" s="78">
        <f t="shared" si="108"/>
        <v>43844</v>
      </c>
      <c r="F1113" s="79" t="str">
        <f t="shared" si="109"/>
        <v>m</v>
      </c>
    </row>
    <row r="1114" spans="2:6">
      <c r="B1114" s="75">
        <f t="shared" si="110"/>
        <v>43845</v>
      </c>
      <c r="C1114" s="77" t="e">
        <f t="shared" si="107"/>
        <v>#NUM!</v>
      </c>
      <c r="E1114" s="78">
        <f t="shared" si="108"/>
        <v>43845</v>
      </c>
      <c r="F1114" s="79" t="str">
        <f t="shared" si="109"/>
        <v>m</v>
      </c>
    </row>
    <row r="1115" spans="2:6">
      <c r="B1115" s="75">
        <f t="shared" si="110"/>
        <v>43846</v>
      </c>
      <c r="C1115" s="77" t="e">
        <f t="shared" si="107"/>
        <v>#NUM!</v>
      </c>
      <c r="E1115" s="78">
        <f t="shared" si="108"/>
        <v>43846</v>
      </c>
      <c r="F1115" s="79" t="str">
        <f t="shared" si="109"/>
        <v>j</v>
      </c>
    </row>
    <row r="1116" spans="2:6">
      <c r="B1116" s="75">
        <f t="shared" si="110"/>
        <v>43847</v>
      </c>
      <c r="C1116" s="77" t="e">
        <f t="shared" si="107"/>
        <v>#NUM!</v>
      </c>
      <c r="E1116" s="78">
        <f t="shared" si="108"/>
        <v>43847</v>
      </c>
      <c r="F1116" s="79" t="str">
        <f t="shared" si="109"/>
        <v>v</v>
      </c>
    </row>
    <row r="1117" spans="2:6">
      <c r="B1117" s="75">
        <f t="shared" si="110"/>
        <v>43848</v>
      </c>
      <c r="C1117" s="77" t="e">
        <f t="shared" si="107"/>
        <v>#NUM!</v>
      </c>
      <c r="E1117" s="78">
        <f t="shared" si="108"/>
        <v>43848</v>
      </c>
      <c r="F1117" s="79" t="str">
        <f t="shared" si="109"/>
        <v>s</v>
      </c>
    </row>
    <row r="1118" spans="2:6">
      <c r="B1118" s="75">
        <f t="shared" si="110"/>
        <v>43849</v>
      </c>
      <c r="C1118" s="77" t="e">
        <f t="shared" si="107"/>
        <v>#NUM!</v>
      </c>
      <c r="E1118" s="78">
        <f t="shared" si="108"/>
        <v>43849</v>
      </c>
      <c r="F1118" s="79" t="str">
        <f t="shared" si="109"/>
        <v>d</v>
      </c>
    </row>
    <row r="1119" spans="2:6">
      <c r="B1119" s="75">
        <f t="shared" si="110"/>
        <v>43850</v>
      </c>
      <c r="C1119" s="77" t="e">
        <f t="shared" si="107"/>
        <v>#NUM!</v>
      </c>
      <c r="E1119" s="78">
        <f t="shared" si="108"/>
        <v>43850</v>
      </c>
      <c r="F1119" s="79" t="str">
        <f t="shared" si="109"/>
        <v>l</v>
      </c>
    </row>
    <row r="1120" spans="2:6">
      <c r="B1120" s="75">
        <f t="shared" si="110"/>
        <v>43851</v>
      </c>
      <c r="C1120" s="77" t="e">
        <f t="shared" ref="C1120:C1137" si="111">WEEKNUM(B1120,21)</f>
        <v>#NUM!</v>
      </c>
      <c r="E1120" s="78">
        <f t="shared" si="108"/>
        <v>43851</v>
      </c>
      <c r="F1120" s="79" t="str">
        <f t="shared" si="109"/>
        <v>m</v>
      </c>
    </row>
    <row r="1121" spans="2:6">
      <c r="B1121" s="75">
        <f t="shared" si="110"/>
        <v>43852</v>
      </c>
      <c r="C1121" s="77" t="e">
        <f t="shared" si="111"/>
        <v>#NUM!</v>
      </c>
      <c r="E1121" s="78">
        <f t="shared" si="108"/>
        <v>43852</v>
      </c>
      <c r="F1121" s="79" t="str">
        <f t="shared" si="109"/>
        <v>m</v>
      </c>
    </row>
    <row r="1122" spans="2:6">
      <c r="B1122" s="75">
        <f t="shared" si="110"/>
        <v>43853</v>
      </c>
      <c r="C1122" s="77" t="e">
        <f t="shared" si="111"/>
        <v>#NUM!</v>
      </c>
      <c r="E1122" s="78">
        <f t="shared" si="108"/>
        <v>43853</v>
      </c>
      <c r="F1122" s="79" t="str">
        <f t="shared" si="109"/>
        <v>j</v>
      </c>
    </row>
    <row r="1123" spans="2:6">
      <c r="B1123" s="75">
        <f t="shared" si="110"/>
        <v>43854</v>
      </c>
      <c r="C1123" s="77" t="e">
        <f t="shared" si="111"/>
        <v>#NUM!</v>
      </c>
      <c r="E1123" s="78">
        <f t="shared" si="108"/>
        <v>43854</v>
      </c>
      <c r="F1123" s="79" t="str">
        <f t="shared" si="109"/>
        <v>v</v>
      </c>
    </row>
    <row r="1124" spans="2:6">
      <c r="B1124" s="75">
        <f t="shared" si="110"/>
        <v>43855</v>
      </c>
      <c r="C1124" s="77" t="e">
        <f t="shared" si="111"/>
        <v>#NUM!</v>
      </c>
      <c r="E1124" s="78">
        <f t="shared" si="108"/>
        <v>43855</v>
      </c>
      <c r="F1124" s="79" t="str">
        <f t="shared" si="109"/>
        <v>s</v>
      </c>
    </row>
    <row r="1125" spans="2:6">
      <c r="B1125" s="75">
        <f t="shared" si="110"/>
        <v>43856</v>
      </c>
      <c r="C1125" s="77" t="e">
        <f t="shared" si="111"/>
        <v>#NUM!</v>
      </c>
      <c r="E1125" s="78">
        <f t="shared" si="108"/>
        <v>43856</v>
      </c>
      <c r="F1125" s="79" t="str">
        <f t="shared" si="109"/>
        <v>d</v>
      </c>
    </row>
    <row r="1126" spans="2:6">
      <c r="B1126" s="75">
        <f t="shared" si="110"/>
        <v>43857</v>
      </c>
      <c r="C1126" s="77" t="e">
        <f t="shared" si="111"/>
        <v>#NUM!</v>
      </c>
      <c r="E1126" s="78">
        <f t="shared" si="108"/>
        <v>43857</v>
      </c>
      <c r="F1126" s="79" t="str">
        <f t="shared" si="109"/>
        <v>l</v>
      </c>
    </row>
    <row r="1127" spans="2:6">
      <c r="B1127" s="75">
        <f t="shared" si="110"/>
        <v>43858</v>
      </c>
      <c r="C1127" s="77" t="e">
        <f t="shared" si="111"/>
        <v>#NUM!</v>
      </c>
      <c r="E1127" s="78">
        <f t="shared" si="108"/>
        <v>43858</v>
      </c>
      <c r="F1127" s="79" t="str">
        <f t="shared" si="109"/>
        <v>m</v>
      </c>
    </row>
    <row r="1128" spans="2:6">
      <c r="B1128" s="75">
        <f t="shared" si="110"/>
        <v>43859</v>
      </c>
      <c r="C1128" s="77" t="e">
        <f t="shared" si="111"/>
        <v>#NUM!</v>
      </c>
      <c r="E1128" s="78">
        <f t="shared" si="108"/>
        <v>43859</v>
      </c>
      <c r="F1128" s="79" t="str">
        <f t="shared" si="109"/>
        <v>m</v>
      </c>
    </row>
    <row r="1129" spans="2:6">
      <c r="B1129" s="75">
        <f t="shared" si="110"/>
        <v>43860</v>
      </c>
      <c r="C1129" s="77" t="e">
        <f t="shared" si="111"/>
        <v>#NUM!</v>
      </c>
      <c r="E1129" s="78">
        <f t="shared" si="108"/>
        <v>43860</v>
      </c>
      <c r="F1129" s="79" t="str">
        <f t="shared" si="109"/>
        <v>j</v>
      </c>
    </row>
    <row r="1130" spans="2:6">
      <c r="B1130" s="75">
        <f t="shared" si="110"/>
        <v>43861</v>
      </c>
      <c r="C1130" s="77" t="e">
        <f t="shared" si="111"/>
        <v>#NUM!</v>
      </c>
      <c r="E1130" s="78">
        <f t="shared" si="108"/>
        <v>43861</v>
      </c>
      <c r="F1130" s="79" t="str">
        <f t="shared" si="109"/>
        <v>v</v>
      </c>
    </row>
    <row r="1131" spans="2:6">
      <c r="B1131" s="75">
        <f t="shared" si="110"/>
        <v>43862</v>
      </c>
      <c r="C1131" s="77" t="e">
        <f t="shared" si="111"/>
        <v>#NUM!</v>
      </c>
      <c r="E1131" s="78">
        <f t="shared" si="108"/>
        <v>43862</v>
      </c>
      <c r="F1131" s="79" t="str">
        <f t="shared" si="109"/>
        <v>s</v>
      </c>
    </row>
    <row r="1132" spans="2:6">
      <c r="B1132" s="75">
        <f t="shared" si="110"/>
        <v>43863</v>
      </c>
      <c r="C1132" s="77" t="e">
        <f t="shared" si="111"/>
        <v>#NUM!</v>
      </c>
      <c r="E1132" s="78">
        <f t="shared" si="108"/>
        <v>43863</v>
      </c>
      <c r="F1132" s="79" t="str">
        <f t="shared" si="109"/>
        <v>d</v>
      </c>
    </row>
    <row r="1133" spans="2:6">
      <c r="B1133" s="75">
        <f t="shared" si="110"/>
        <v>43864</v>
      </c>
      <c r="C1133" s="77" t="e">
        <f t="shared" si="111"/>
        <v>#NUM!</v>
      </c>
      <c r="E1133" s="78">
        <f t="shared" si="108"/>
        <v>43864</v>
      </c>
      <c r="F1133" s="79" t="str">
        <f t="shared" si="109"/>
        <v>l</v>
      </c>
    </row>
    <row r="1134" spans="2:6">
      <c r="B1134" s="75">
        <f t="shared" si="110"/>
        <v>43865</v>
      </c>
      <c r="C1134" s="77" t="e">
        <f t="shared" si="111"/>
        <v>#NUM!</v>
      </c>
      <c r="E1134" s="78">
        <f t="shared" si="108"/>
        <v>43865</v>
      </c>
      <c r="F1134" s="79" t="str">
        <f t="shared" si="109"/>
        <v>m</v>
      </c>
    </row>
    <row r="1135" spans="2:6">
      <c r="B1135" s="75">
        <f t="shared" si="110"/>
        <v>43866</v>
      </c>
      <c r="C1135" s="77" t="e">
        <f t="shared" si="111"/>
        <v>#NUM!</v>
      </c>
      <c r="E1135" s="78">
        <f t="shared" si="108"/>
        <v>43866</v>
      </c>
      <c r="F1135" s="79" t="str">
        <f t="shared" si="109"/>
        <v>m</v>
      </c>
    </row>
    <row r="1136" spans="2:6">
      <c r="B1136" s="75">
        <f t="shared" si="110"/>
        <v>43867</v>
      </c>
      <c r="C1136" s="77" t="e">
        <f t="shared" ref="C1136:C1137" si="112">WEEKNUM(B1136,21)</f>
        <v>#NUM!</v>
      </c>
      <c r="E1136" s="78">
        <f t="shared" si="108"/>
        <v>43867</v>
      </c>
      <c r="F1136" s="79" t="str">
        <f t="shared" si="109"/>
        <v>j</v>
      </c>
    </row>
    <row r="1137" spans="2:6">
      <c r="B1137" s="75">
        <f t="shared" si="110"/>
        <v>43868</v>
      </c>
      <c r="C1137" s="77" t="e">
        <f t="shared" si="112"/>
        <v>#NUM!</v>
      </c>
      <c r="E1137" s="78">
        <f t="shared" si="108"/>
        <v>43868</v>
      </c>
      <c r="F1137" s="79" t="str">
        <f t="shared" si="109"/>
        <v>v</v>
      </c>
    </row>
  </sheetData>
  <sheetProtection selectLockedCells="1" selectUnlockedCells="1"/>
  <autoFilter ref="B4:E406"/>
  <mergeCells count="1">
    <mergeCell ref="R14:S14"/>
  </mergeCells>
  <pageMargins left="0.78749999999999998" right="0.78749999999999998" top="0.98402777777777772" bottom="0.98402777777777772" header="0.51180555555555551" footer="0.51180555555555551"/>
  <pageSetup paperSize="9" firstPageNumber="0" orientation="portrait" horizontalDpi="300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J49"/>
  <sheetViews>
    <sheetView showGridLines="0" topLeftCell="A4" zoomScaleNormal="100" workbookViewId="0">
      <selection activeCell="E44" sqref="E44"/>
    </sheetView>
  </sheetViews>
  <sheetFormatPr baseColWidth="10" defaultRowHeight="18"/>
  <cols>
    <col min="1" max="1" width="19.7109375" style="94" customWidth="1"/>
    <col min="2" max="2" width="27.42578125" style="94" customWidth="1"/>
    <col min="3" max="3" width="23.7109375" style="94" bestFit="1" customWidth="1"/>
    <col min="4" max="4" width="19.7109375" style="94" customWidth="1"/>
    <col min="5" max="5" width="22.140625" style="94" customWidth="1"/>
    <col min="6" max="6" width="21.42578125" style="94" customWidth="1"/>
    <col min="7" max="7" width="25.140625" style="94" customWidth="1"/>
    <col min="8" max="8" width="19.7109375" style="94" customWidth="1"/>
    <col min="9" max="16384" width="11.42578125" style="53"/>
  </cols>
  <sheetData>
    <row r="1" spans="1:10" s="68" customFormat="1" ht="47.25" customHeight="1">
      <c r="A1" s="86" t="s">
        <v>29</v>
      </c>
      <c r="B1" s="87" t="s">
        <v>30</v>
      </c>
      <c r="C1" s="104" t="s">
        <v>31</v>
      </c>
      <c r="D1" s="88" t="s">
        <v>32</v>
      </c>
      <c r="E1" s="87" t="s">
        <v>33</v>
      </c>
      <c r="F1" s="87" t="s">
        <v>34</v>
      </c>
      <c r="G1" s="87" t="s">
        <v>35</v>
      </c>
      <c r="H1" s="88" t="s">
        <v>36</v>
      </c>
      <c r="I1" s="85"/>
      <c r="J1" s="85"/>
    </row>
    <row r="2" spans="1:10" ht="47.25">
      <c r="A2" s="95"/>
      <c r="B2" s="102" t="s">
        <v>37</v>
      </c>
      <c r="C2" s="105" t="s">
        <v>38</v>
      </c>
      <c r="D2" s="103" t="s">
        <v>32</v>
      </c>
      <c r="E2" s="90" t="s">
        <v>39</v>
      </c>
      <c r="F2" s="89" t="s">
        <v>40</v>
      </c>
      <c r="G2" s="89" t="s">
        <v>41</v>
      </c>
      <c r="H2" s="90" t="s">
        <v>42</v>
      </c>
      <c r="I2" s="85"/>
      <c r="J2" s="85"/>
    </row>
    <row r="3" spans="1:10" ht="31.5">
      <c r="A3" s="95"/>
      <c r="B3" s="102" t="s">
        <v>43</v>
      </c>
      <c r="C3" s="105" t="s">
        <v>44</v>
      </c>
      <c r="D3" s="103" t="s">
        <v>25</v>
      </c>
      <c r="E3" s="89" t="s">
        <v>25</v>
      </c>
      <c r="F3" s="89" t="s">
        <v>45</v>
      </c>
      <c r="G3" s="89" t="s">
        <v>25</v>
      </c>
      <c r="H3" s="90" t="s">
        <v>46</v>
      </c>
      <c r="I3" s="85"/>
      <c r="J3" s="85"/>
    </row>
    <row r="4" spans="1:10" ht="31.5">
      <c r="A4" s="95"/>
      <c r="B4" s="102" t="s">
        <v>47</v>
      </c>
      <c r="C4" s="105" t="s">
        <v>48</v>
      </c>
      <c r="D4" s="95"/>
      <c r="E4" s="95"/>
      <c r="F4" s="89" t="s">
        <v>49</v>
      </c>
      <c r="G4" s="95"/>
      <c r="H4" s="90" t="s">
        <v>50</v>
      </c>
      <c r="I4" s="85"/>
      <c r="J4" s="85"/>
    </row>
    <row r="5" spans="1:10">
      <c r="A5" s="95"/>
      <c r="B5" s="102" t="s">
        <v>51</v>
      </c>
      <c r="C5" s="105" t="s">
        <v>52</v>
      </c>
      <c r="D5" s="95"/>
      <c r="E5" s="95"/>
      <c r="F5" s="89" t="s">
        <v>53</v>
      </c>
      <c r="G5" s="95"/>
      <c r="H5" s="90" t="s">
        <v>54</v>
      </c>
      <c r="I5" s="85"/>
      <c r="J5" s="85"/>
    </row>
    <row r="6" spans="1:10">
      <c r="A6" s="95"/>
      <c r="B6" s="102" t="s">
        <v>25</v>
      </c>
      <c r="C6" s="105" t="s">
        <v>55</v>
      </c>
      <c r="D6" s="95"/>
      <c r="E6" s="95"/>
      <c r="F6" s="89" t="s">
        <v>25</v>
      </c>
      <c r="G6" s="95"/>
      <c r="H6" s="90" t="s">
        <v>56</v>
      </c>
      <c r="I6" s="85"/>
      <c r="J6" s="85"/>
    </row>
    <row r="7" spans="1:10">
      <c r="A7" s="95"/>
      <c r="B7" s="95"/>
      <c r="C7" s="105" t="s">
        <v>57</v>
      </c>
      <c r="D7" s="95"/>
      <c r="E7" s="95"/>
      <c r="F7" s="91"/>
      <c r="G7" s="95"/>
      <c r="H7" s="90" t="s">
        <v>25</v>
      </c>
      <c r="I7" s="85"/>
      <c r="J7" s="85"/>
    </row>
    <row r="8" spans="1:10">
      <c r="A8" s="95"/>
      <c r="B8" s="95"/>
      <c r="C8" s="105" t="s">
        <v>58</v>
      </c>
      <c r="D8" s="95"/>
      <c r="E8" s="95"/>
      <c r="F8" s="91"/>
      <c r="G8" s="95"/>
      <c r="H8" s="95"/>
      <c r="I8" s="85"/>
      <c r="J8" s="85"/>
    </row>
    <row r="9" spans="1:10">
      <c r="A9" s="95"/>
      <c r="B9" s="95"/>
      <c r="C9" s="105" t="s">
        <v>59</v>
      </c>
      <c r="D9" s="95"/>
      <c r="E9" s="95"/>
      <c r="F9" s="91"/>
      <c r="G9" s="95"/>
      <c r="H9" s="95"/>
      <c r="I9" s="85"/>
      <c r="J9" s="85"/>
    </row>
    <row r="10" spans="1:10">
      <c r="A10" s="95"/>
      <c r="B10" s="95"/>
      <c r="C10" s="105" t="s">
        <v>60</v>
      </c>
      <c r="D10" s="95"/>
      <c r="E10" s="95"/>
      <c r="F10" s="91"/>
      <c r="G10" s="95"/>
      <c r="H10" s="95"/>
      <c r="I10" s="85"/>
      <c r="J10" s="85"/>
    </row>
    <row r="11" spans="1:10" ht="31.5">
      <c r="A11" s="95"/>
      <c r="B11" s="95"/>
      <c r="C11" s="106" t="s">
        <v>61</v>
      </c>
      <c r="D11" s="95"/>
      <c r="E11" s="95"/>
      <c r="F11" s="91"/>
      <c r="G11" s="95"/>
      <c r="H11" s="95"/>
      <c r="I11" s="85"/>
      <c r="J11" s="85"/>
    </row>
    <row r="12" spans="1:10">
      <c r="A12" s="95"/>
      <c r="B12" s="95"/>
      <c r="C12" s="105" t="s">
        <v>25</v>
      </c>
      <c r="D12" s="95"/>
      <c r="E12" s="95"/>
      <c r="F12" s="91"/>
      <c r="G12" s="95"/>
      <c r="H12" s="95"/>
      <c r="I12" s="85"/>
      <c r="J12" s="85"/>
    </row>
    <row r="13" spans="1:10">
      <c r="A13" s="95"/>
      <c r="B13" s="95"/>
      <c r="C13" s="95"/>
      <c r="D13" s="95"/>
      <c r="E13" s="95"/>
      <c r="F13" s="91"/>
      <c r="G13" s="95"/>
      <c r="H13" s="95"/>
      <c r="I13" s="85"/>
      <c r="J13" s="85"/>
    </row>
    <row r="14" spans="1:10">
      <c r="A14" s="92" t="s">
        <v>62</v>
      </c>
      <c r="B14" s="86" t="s">
        <v>63</v>
      </c>
      <c r="C14" s="91"/>
      <c r="D14" s="95"/>
      <c r="E14" s="95"/>
      <c r="F14" s="95"/>
      <c r="G14" s="95"/>
      <c r="H14" s="95"/>
      <c r="I14" s="85"/>
      <c r="J14" s="85"/>
    </row>
    <row r="15" spans="1:10" ht="30" customHeight="1">
      <c r="A15" s="210" t="s">
        <v>64</v>
      </c>
      <c r="B15" s="210"/>
      <c r="C15" s="91"/>
      <c r="D15" s="95"/>
      <c r="E15" s="95"/>
      <c r="F15" s="95"/>
      <c r="G15" s="95"/>
      <c r="H15" s="95"/>
      <c r="I15" s="85"/>
      <c r="J15" s="85"/>
    </row>
    <row r="16" spans="1:10">
      <c r="A16" s="93" t="s">
        <v>65</v>
      </c>
      <c r="B16" s="89" t="s">
        <v>37</v>
      </c>
      <c r="C16" s="91"/>
      <c r="D16" s="95"/>
      <c r="E16" s="95"/>
      <c r="F16" s="95"/>
      <c r="G16" s="95"/>
      <c r="H16" s="95"/>
      <c r="I16" s="85"/>
      <c r="J16" s="85"/>
    </row>
    <row r="17" spans="1:10">
      <c r="A17" s="93" t="s">
        <v>66</v>
      </c>
      <c r="B17" s="89" t="s">
        <v>43</v>
      </c>
      <c r="C17" s="91"/>
      <c r="D17" s="95"/>
      <c r="E17" s="95"/>
      <c r="F17" s="95"/>
      <c r="G17" s="95"/>
      <c r="H17" s="95"/>
      <c r="I17" s="85"/>
      <c r="J17" s="85"/>
    </row>
    <row r="18" spans="1:10">
      <c r="A18" s="93" t="s">
        <v>67</v>
      </c>
      <c r="B18" s="89" t="s">
        <v>47</v>
      </c>
      <c r="C18" s="91"/>
      <c r="D18" s="95"/>
      <c r="E18" s="95"/>
      <c r="F18" s="95"/>
      <c r="G18" s="95"/>
      <c r="H18" s="95"/>
      <c r="I18" s="85"/>
      <c r="J18" s="85"/>
    </row>
    <row r="19" spans="1:10">
      <c r="A19" s="93" t="s">
        <v>68</v>
      </c>
      <c r="B19" s="89" t="s">
        <v>51</v>
      </c>
      <c r="C19" s="91"/>
      <c r="D19" s="95"/>
      <c r="E19" s="95"/>
      <c r="F19" s="95"/>
      <c r="G19" s="95"/>
      <c r="H19" s="95"/>
      <c r="I19" s="85"/>
      <c r="J19" s="85"/>
    </row>
    <row r="20" spans="1:10" ht="30" customHeight="1">
      <c r="A20" s="210" t="s">
        <v>69</v>
      </c>
      <c r="B20" s="210"/>
      <c r="C20" s="91"/>
      <c r="D20" s="95"/>
      <c r="E20" s="95"/>
      <c r="F20" s="95"/>
      <c r="G20" s="95"/>
      <c r="H20" s="95"/>
      <c r="I20" s="85"/>
      <c r="J20" s="85"/>
    </row>
    <row r="21" spans="1:10">
      <c r="A21" s="93" t="s">
        <v>70</v>
      </c>
      <c r="B21" s="89" t="s">
        <v>38</v>
      </c>
      <c r="C21" s="91"/>
      <c r="D21" s="95"/>
      <c r="E21" s="95"/>
      <c r="F21" s="95"/>
      <c r="G21" s="95"/>
      <c r="H21" s="95"/>
      <c r="I21" s="85"/>
      <c r="J21" s="85"/>
    </row>
    <row r="22" spans="1:10">
      <c r="A22" s="93" t="s">
        <v>71</v>
      </c>
      <c r="B22" s="89" t="s">
        <v>44</v>
      </c>
      <c r="C22" s="91"/>
      <c r="D22" s="95"/>
      <c r="E22" s="95"/>
      <c r="F22" s="95"/>
      <c r="G22" s="95"/>
      <c r="H22" s="95"/>
      <c r="I22" s="85"/>
      <c r="J22" s="85"/>
    </row>
    <row r="23" spans="1:10">
      <c r="A23" s="93" t="s">
        <v>72</v>
      </c>
      <c r="B23" s="89" t="s">
        <v>48</v>
      </c>
      <c r="C23" s="91"/>
      <c r="D23" s="95"/>
      <c r="E23" s="95"/>
      <c r="F23" s="95"/>
      <c r="G23" s="95"/>
      <c r="H23" s="95"/>
      <c r="I23" s="85"/>
      <c r="J23" s="85"/>
    </row>
    <row r="24" spans="1:10">
      <c r="A24" s="93" t="s">
        <v>73</v>
      </c>
      <c r="B24" s="89" t="s">
        <v>52</v>
      </c>
      <c r="C24" s="91"/>
      <c r="D24" s="95"/>
      <c r="E24" s="95"/>
      <c r="F24" s="95"/>
      <c r="G24" s="95"/>
      <c r="H24" s="95"/>
      <c r="I24" s="85"/>
      <c r="J24" s="85"/>
    </row>
    <row r="25" spans="1:10">
      <c r="A25" s="93" t="s">
        <v>74</v>
      </c>
      <c r="B25" s="89" t="s">
        <v>55</v>
      </c>
      <c r="C25" s="91"/>
      <c r="D25" s="95"/>
      <c r="E25" s="95"/>
      <c r="F25" s="95"/>
      <c r="G25" s="95"/>
      <c r="H25" s="95"/>
      <c r="I25" s="85"/>
      <c r="J25" s="85"/>
    </row>
    <row r="26" spans="1:10">
      <c r="A26" s="93" t="s">
        <v>75</v>
      </c>
      <c r="B26" s="89" t="s">
        <v>57</v>
      </c>
      <c r="C26" s="91"/>
      <c r="D26" s="95"/>
      <c r="E26" s="95"/>
      <c r="F26" s="95"/>
      <c r="G26" s="95"/>
      <c r="H26" s="95"/>
      <c r="I26" s="85"/>
      <c r="J26" s="85"/>
    </row>
    <row r="27" spans="1:10">
      <c r="A27" s="93" t="s">
        <v>76</v>
      </c>
      <c r="B27" s="89" t="s">
        <v>58</v>
      </c>
      <c r="C27" s="91"/>
      <c r="D27" s="95"/>
      <c r="E27" s="95"/>
      <c r="F27" s="95"/>
      <c r="G27" s="95"/>
      <c r="H27" s="95"/>
      <c r="I27" s="85"/>
      <c r="J27" s="85"/>
    </row>
    <row r="28" spans="1:10">
      <c r="A28" s="93" t="s">
        <v>77</v>
      </c>
      <c r="B28" s="89" t="s">
        <v>59</v>
      </c>
      <c r="C28" s="91"/>
      <c r="D28" s="95"/>
      <c r="E28" s="95"/>
      <c r="F28" s="95"/>
      <c r="G28" s="95"/>
      <c r="H28" s="95"/>
      <c r="I28" s="85"/>
      <c r="J28" s="85"/>
    </row>
    <row r="29" spans="1:10">
      <c r="A29" s="93" t="s">
        <v>78</v>
      </c>
      <c r="B29" s="89" t="s">
        <v>60</v>
      </c>
      <c r="C29" s="91"/>
      <c r="D29" s="95"/>
      <c r="E29" s="95"/>
      <c r="F29" s="95"/>
      <c r="G29" s="95"/>
      <c r="H29" s="95"/>
      <c r="I29" s="85"/>
      <c r="J29" s="85"/>
    </row>
    <row r="30" spans="1:10" ht="31.5">
      <c r="A30" s="93" t="s">
        <v>79</v>
      </c>
      <c r="B30" s="90" t="s">
        <v>61</v>
      </c>
      <c r="C30" s="91"/>
      <c r="D30" s="95"/>
      <c r="E30" s="95"/>
      <c r="F30" s="95"/>
      <c r="G30" s="95"/>
      <c r="H30" s="95"/>
      <c r="I30" s="85"/>
      <c r="J30" s="85"/>
    </row>
    <row r="31" spans="1:10">
      <c r="A31" s="210" t="s">
        <v>80</v>
      </c>
      <c r="B31" s="210"/>
      <c r="C31" s="95"/>
      <c r="D31" s="95"/>
      <c r="E31" s="95"/>
      <c r="F31" s="95"/>
      <c r="G31" s="95"/>
      <c r="H31" s="95"/>
      <c r="I31" s="85"/>
      <c r="J31" s="85"/>
    </row>
    <row r="32" spans="1:10">
      <c r="A32" s="93" t="s">
        <v>81</v>
      </c>
      <c r="B32" s="89" t="s">
        <v>32</v>
      </c>
      <c r="C32" s="95"/>
      <c r="D32" s="95"/>
      <c r="E32" s="95"/>
      <c r="F32" s="95"/>
      <c r="G32" s="95"/>
      <c r="H32" s="95"/>
      <c r="I32" s="85"/>
      <c r="J32" s="85"/>
    </row>
    <row r="33" spans="1:10">
      <c r="A33" s="210" t="s">
        <v>82</v>
      </c>
      <c r="B33" s="210"/>
      <c r="C33" s="95"/>
      <c r="D33" s="95"/>
      <c r="E33" s="95"/>
      <c r="F33" s="95"/>
      <c r="G33" s="95"/>
      <c r="H33" s="95"/>
      <c r="I33" s="85"/>
      <c r="J33" s="85"/>
    </row>
    <row r="34" spans="1:10" ht="63">
      <c r="A34" s="93"/>
      <c r="B34" s="90" t="s">
        <v>106</v>
      </c>
      <c r="C34" s="95"/>
      <c r="D34" s="95"/>
      <c r="E34" s="95"/>
      <c r="F34" s="95"/>
      <c r="G34" s="95"/>
      <c r="H34" s="95"/>
      <c r="I34" s="85"/>
      <c r="J34" s="85"/>
    </row>
    <row r="35" spans="1:10" ht="30" customHeight="1">
      <c r="A35" s="210" t="s">
        <v>83</v>
      </c>
      <c r="B35" s="210"/>
      <c r="C35" s="95"/>
      <c r="D35" s="95"/>
      <c r="E35" s="95"/>
      <c r="F35" s="95"/>
      <c r="G35" s="95"/>
      <c r="H35" s="95"/>
      <c r="I35" s="85"/>
      <c r="J35" s="85"/>
    </row>
    <row r="36" spans="1:10">
      <c r="A36" s="93" t="s">
        <v>84</v>
      </c>
      <c r="B36" s="89" t="s">
        <v>40</v>
      </c>
      <c r="C36" s="95"/>
      <c r="D36" s="95"/>
      <c r="E36" s="95"/>
      <c r="F36" s="95"/>
      <c r="G36" s="95"/>
      <c r="H36" s="95"/>
      <c r="I36" s="85"/>
      <c r="J36" s="85"/>
    </row>
    <row r="37" spans="1:10">
      <c r="A37" s="93" t="s">
        <v>85</v>
      </c>
      <c r="B37" s="89" t="s">
        <v>45</v>
      </c>
      <c r="C37" s="95"/>
      <c r="D37" s="95"/>
      <c r="E37" s="95"/>
      <c r="F37" s="95"/>
      <c r="G37" s="95"/>
      <c r="H37" s="95"/>
      <c r="I37" s="85"/>
      <c r="J37" s="85"/>
    </row>
    <row r="38" spans="1:10">
      <c r="A38" s="93" t="s">
        <v>86</v>
      </c>
      <c r="B38" s="89" t="s">
        <v>49</v>
      </c>
      <c r="C38" s="95"/>
      <c r="D38" s="95"/>
      <c r="E38" s="95"/>
      <c r="F38" s="95"/>
      <c r="G38" s="95"/>
      <c r="H38" s="95"/>
      <c r="I38" s="85"/>
      <c r="J38" s="85"/>
    </row>
    <row r="39" spans="1:10">
      <c r="A39" s="93" t="s">
        <v>87</v>
      </c>
      <c r="B39" s="89" t="s">
        <v>53</v>
      </c>
      <c r="C39" s="95"/>
      <c r="D39" s="95"/>
      <c r="E39" s="95"/>
      <c r="F39" s="95"/>
      <c r="G39" s="95"/>
      <c r="H39" s="95"/>
      <c r="I39" s="85"/>
      <c r="J39" s="85"/>
    </row>
    <row r="40" spans="1:10" ht="30" customHeight="1">
      <c r="A40" s="210" t="s">
        <v>88</v>
      </c>
      <c r="B40" s="210"/>
      <c r="C40" s="95"/>
      <c r="D40" s="95"/>
      <c r="E40" s="95"/>
      <c r="F40" s="95"/>
      <c r="G40" s="95"/>
      <c r="H40" s="95"/>
      <c r="I40" s="85"/>
      <c r="J40" s="85"/>
    </row>
    <row r="41" spans="1:10" ht="78" customHeight="1">
      <c r="A41" s="93"/>
      <c r="B41" s="90" t="s">
        <v>41</v>
      </c>
      <c r="C41" s="95"/>
      <c r="D41" s="95"/>
      <c r="E41" s="95"/>
      <c r="F41" s="95"/>
      <c r="G41" s="95"/>
      <c r="H41" s="95"/>
      <c r="I41" s="85"/>
      <c r="J41" s="85"/>
    </row>
    <row r="42" spans="1:10">
      <c r="A42" s="209" t="s">
        <v>89</v>
      </c>
      <c r="B42" s="209"/>
      <c r="C42" s="95"/>
      <c r="D42" s="95"/>
      <c r="E42" s="95"/>
      <c r="F42" s="95"/>
      <c r="G42" s="95"/>
      <c r="H42" s="95"/>
      <c r="I42" s="85"/>
      <c r="J42" s="85"/>
    </row>
    <row r="43" spans="1:10">
      <c r="A43" s="93" t="s">
        <v>90</v>
      </c>
      <c r="B43" s="89" t="s">
        <v>42</v>
      </c>
      <c r="C43" s="95"/>
      <c r="D43" s="95"/>
      <c r="E43" s="95"/>
      <c r="F43" s="95"/>
      <c r="G43" s="95"/>
      <c r="H43" s="95"/>
      <c r="I43" s="85"/>
      <c r="J43" s="85"/>
    </row>
    <row r="44" spans="1:10" ht="31.5">
      <c r="A44" s="93" t="s">
        <v>91</v>
      </c>
      <c r="B44" s="90" t="s">
        <v>46</v>
      </c>
      <c r="C44" s="95"/>
      <c r="D44" s="95"/>
      <c r="E44" s="95"/>
      <c r="F44" s="95"/>
      <c r="G44" s="95"/>
      <c r="H44" s="95"/>
      <c r="I44" s="85"/>
      <c r="J44" s="85"/>
    </row>
    <row r="45" spans="1:10">
      <c r="A45" s="93" t="s">
        <v>92</v>
      </c>
      <c r="B45" s="89" t="s">
        <v>50</v>
      </c>
      <c r="C45" s="95"/>
      <c r="D45" s="95"/>
      <c r="E45" s="95"/>
      <c r="F45" s="95"/>
      <c r="G45" s="95"/>
      <c r="H45" s="95"/>
      <c r="I45" s="85"/>
      <c r="J45" s="85"/>
    </row>
    <row r="46" spans="1:10">
      <c r="A46" s="93" t="s">
        <v>93</v>
      </c>
      <c r="B46" s="89" t="s">
        <v>54</v>
      </c>
      <c r="C46" s="95"/>
      <c r="D46" s="95"/>
      <c r="E46" s="95"/>
      <c r="F46" s="95"/>
      <c r="G46" s="95"/>
      <c r="H46" s="95"/>
      <c r="I46" s="85"/>
      <c r="J46" s="85"/>
    </row>
    <row r="47" spans="1:10">
      <c r="A47" s="93" t="s">
        <v>94</v>
      </c>
      <c r="B47" s="89" t="s">
        <v>56</v>
      </c>
      <c r="C47" s="95"/>
      <c r="D47" s="95"/>
      <c r="E47" s="95"/>
      <c r="F47" s="95"/>
      <c r="G47" s="95"/>
      <c r="H47" s="95"/>
      <c r="I47" s="85"/>
      <c r="J47" s="85"/>
    </row>
    <row r="48" spans="1:10">
      <c r="A48" s="95"/>
      <c r="B48" s="95"/>
      <c r="C48" s="95"/>
      <c r="D48" s="95"/>
      <c r="E48" s="95"/>
      <c r="F48" s="95"/>
      <c r="G48" s="95"/>
      <c r="H48" s="95"/>
      <c r="I48" s="85"/>
      <c r="J48" s="85"/>
    </row>
    <row r="49" spans="1:10">
      <c r="A49" s="95"/>
      <c r="B49" s="95"/>
      <c r="C49" s="95"/>
      <c r="D49" s="95"/>
      <c r="E49" s="95"/>
      <c r="F49" s="95"/>
      <c r="G49" s="95"/>
      <c r="H49" s="95"/>
      <c r="I49" s="85"/>
      <c r="J49" s="85"/>
    </row>
  </sheetData>
  <mergeCells count="7">
    <mergeCell ref="A42:B42"/>
    <mergeCell ref="A15:B15"/>
    <mergeCell ref="A20:B20"/>
    <mergeCell ref="A31:B31"/>
    <mergeCell ref="A33:B33"/>
    <mergeCell ref="A35:B35"/>
    <mergeCell ref="A40:B40"/>
  </mergeCells>
  <pageMargins left="0.78749999999999998" right="0.78749999999999998" top="0.98402777777777772" bottom="0.98402777777777772" header="0.51180555555555551" footer="0.51180555555555551"/>
  <pageSetup paperSize="9" firstPageNumber="0" orientation="portrait" horizontalDpi="300" verticalDpi="300"/>
  <headerFooter alignWithMargins="0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H21"/>
  <sheetViews>
    <sheetView workbookViewId="0">
      <selection activeCell="A21" sqref="A21"/>
    </sheetView>
  </sheetViews>
  <sheetFormatPr baseColWidth="10" defaultRowHeight="12.75"/>
  <cols>
    <col min="1" max="1" width="16.7109375" bestFit="1" customWidth="1"/>
    <col min="2" max="2" width="14.140625" customWidth="1"/>
    <col min="5" max="5" width="19.140625" bestFit="1" customWidth="1"/>
  </cols>
  <sheetData>
    <row r="1" spans="1:8" ht="24" thickBot="1">
      <c r="A1" s="211" t="s">
        <v>115</v>
      </c>
      <c r="B1" s="212"/>
      <c r="C1" s="212"/>
      <c r="D1" s="212"/>
      <c r="E1" s="212"/>
      <c r="F1" s="212"/>
      <c r="G1" s="212"/>
      <c r="H1" s="213"/>
    </row>
    <row r="2" spans="1:8" ht="13.5" thickBot="1"/>
    <row r="3" spans="1:8" ht="30.75" thickBot="1">
      <c r="A3" s="157" t="s">
        <v>116</v>
      </c>
      <c r="B3" s="157" t="s">
        <v>117</v>
      </c>
      <c r="C3" s="158" t="s">
        <v>118</v>
      </c>
      <c r="E3" s="157" t="s">
        <v>100</v>
      </c>
      <c r="F3" s="159" t="s">
        <v>119</v>
      </c>
      <c r="G3" s="157" t="s">
        <v>120</v>
      </c>
      <c r="H3" s="157" t="s">
        <v>121</v>
      </c>
    </row>
    <row r="4" spans="1:8" ht="15">
      <c r="A4" s="160">
        <v>42887</v>
      </c>
      <c r="B4" s="161">
        <v>43008</v>
      </c>
      <c r="C4" s="162">
        <f>$B$4-$A$4-INT(($B$4-$A$4-IF(WEEKDAY($A$4)=1,0,8-WEEKDAY($A$4)))/7)-SUMPRODUCT(($F$4:$H$14&gt;=$A$4)*($F$4:$H$14&lt;=$B$4)*(WEEKDAY($F$4:$H$14)&lt;&gt;1))</f>
        <v>103</v>
      </c>
      <c r="E4" s="163" t="s">
        <v>122</v>
      </c>
      <c r="F4" s="164">
        <v>42736</v>
      </c>
      <c r="G4" s="164">
        <v>43101</v>
      </c>
      <c r="H4" s="164">
        <v>43466</v>
      </c>
    </row>
    <row r="5" spans="1:8" ht="15">
      <c r="E5" s="165" t="s">
        <v>123</v>
      </c>
      <c r="F5" s="166">
        <v>42842</v>
      </c>
      <c r="G5" s="166">
        <v>43192</v>
      </c>
      <c r="H5" s="166">
        <v>43577</v>
      </c>
    </row>
    <row r="6" spans="1:8" ht="30">
      <c r="A6" s="167" t="s">
        <v>118</v>
      </c>
      <c r="B6" s="168">
        <f>C4</f>
        <v>103</v>
      </c>
      <c r="E6" s="168" t="s">
        <v>124</v>
      </c>
      <c r="F6" s="169">
        <v>42856</v>
      </c>
      <c r="G6" s="169">
        <v>43221</v>
      </c>
      <c r="H6" s="169">
        <v>43586</v>
      </c>
    </row>
    <row r="7" spans="1:8" ht="15">
      <c r="E7" s="170" t="s">
        <v>125</v>
      </c>
      <c r="F7" s="169">
        <v>42863</v>
      </c>
      <c r="G7" s="169">
        <v>43228</v>
      </c>
      <c r="H7" s="169">
        <v>43593</v>
      </c>
    </row>
    <row r="8" spans="1:8" ht="15">
      <c r="A8" s="171"/>
      <c r="B8" s="172"/>
      <c r="C8" s="173"/>
      <c r="E8" s="165" t="s">
        <v>126</v>
      </c>
      <c r="F8" s="166">
        <v>42880</v>
      </c>
      <c r="G8" s="166">
        <v>43230</v>
      </c>
      <c r="H8" s="166">
        <v>43615</v>
      </c>
    </row>
    <row r="9" spans="1:8" ht="15">
      <c r="A9" s="173"/>
      <c r="B9" s="173"/>
      <c r="C9" s="173"/>
      <c r="E9" s="179" t="s">
        <v>21</v>
      </c>
      <c r="F9" s="180"/>
      <c r="G9" s="180"/>
      <c r="H9" s="180"/>
    </row>
    <row r="10" spans="1:8" ht="15">
      <c r="A10" s="171"/>
      <c r="B10" s="172"/>
      <c r="C10" s="173"/>
      <c r="E10" s="168" t="s">
        <v>127</v>
      </c>
      <c r="F10" s="169">
        <v>42930</v>
      </c>
      <c r="G10" s="169">
        <v>43295</v>
      </c>
      <c r="H10" s="169">
        <v>43660</v>
      </c>
    </row>
    <row r="11" spans="1:8" ht="15">
      <c r="E11" s="168" t="s">
        <v>97</v>
      </c>
      <c r="F11" s="169">
        <v>42962</v>
      </c>
      <c r="G11" s="169">
        <v>43327</v>
      </c>
      <c r="H11" s="169">
        <v>43692</v>
      </c>
    </row>
    <row r="12" spans="1:8" ht="15">
      <c r="A12" s="174"/>
      <c r="B12" s="175"/>
      <c r="E12" s="168" t="s">
        <v>128</v>
      </c>
      <c r="F12" s="169">
        <v>43040</v>
      </c>
      <c r="G12" s="169">
        <v>43405</v>
      </c>
      <c r="H12" s="169">
        <v>43770</v>
      </c>
    </row>
    <row r="13" spans="1:8" ht="15">
      <c r="E13" s="168" t="s">
        <v>99</v>
      </c>
      <c r="F13" s="169">
        <v>43050</v>
      </c>
      <c r="G13" s="169">
        <v>43415</v>
      </c>
      <c r="H13" s="169">
        <v>43780</v>
      </c>
    </row>
    <row r="14" spans="1:8" ht="15">
      <c r="E14" s="168" t="s">
        <v>24</v>
      </c>
      <c r="F14" s="169">
        <v>43094</v>
      </c>
      <c r="G14" s="169">
        <v>43459</v>
      </c>
      <c r="H14" s="169">
        <v>43824</v>
      </c>
    </row>
    <row r="16" spans="1:8" ht="51.75">
      <c r="A16" t="s">
        <v>129</v>
      </c>
      <c r="E16" s="176"/>
      <c r="F16" s="177" t="s">
        <v>130</v>
      </c>
      <c r="G16" s="179"/>
      <c r="H16" s="178" t="s">
        <v>131</v>
      </c>
    </row>
    <row r="21" spans="1:1">
      <c r="A21" s="181" t="s">
        <v>132</v>
      </c>
    </row>
  </sheetData>
  <mergeCells count="1">
    <mergeCell ref="A1:H1"/>
  </mergeCells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35</vt:i4>
      </vt:variant>
    </vt:vector>
  </HeadingPairs>
  <TitlesOfParts>
    <vt:vector size="40" baseType="lpstr">
      <vt:lpstr>Planning</vt:lpstr>
      <vt:lpstr>Gestion Absences</vt:lpstr>
      <vt:lpstr>Calendrier</vt:lpstr>
      <vt:lpstr>Paramètre DIVERS</vt:lpstr>
      <vt:lpstr>calculatrice de jours ouvrables</vt:lpstr>
      <vt:lpstr>Activités_de_représentation_du_personnel</vt:lpstr>
      <vt:lpstr>An</vt:lpstr>
      <vt:lpstr>Autres</vt:lpstr>
      <vt:lpstr>BDD</vt:lpstr>
      <vt:lpstr>Catégorie_d_absence</vt:lpstr>
      <vt:lpstr>Convenances_personnelles</vt:lpstr>
      <vt:lpstr>DATE</vt:lpstr>
      <vt:lpstr>dates</vt:lpstr>
      <vt:lpstr>débmois</vt:lpstr>
      <vt:lpstr>début</vt:lpstr>
      <vt:lpstr>desabs</vt:lpstr>
      <vt:lpstr>'Gestion Absences'!Employé</vt:lpstr>
      <vt:lpstr>Employé</vt:lpstr>
      <vt:lpstr>'Gestion Absences'!Excel_BuiltIn__FilterDatabase</vt:lpstr>
      <vt:lpstr>Planning!Excel_BuiltIn__FilterDatabase</vt:lpstr>
      <vt:lpstr>Planning!Excel_BuiltIn_Print_Area</vt:lpstr>
      <vt:lpstr>Exécution_du_contrat_de_travail</vt:lpstr>
      <vt:lpstr>fin</vt:lpstr>
      <vt:lpstr>Formation</vt:lpstr>
      <vt:lpstr>'Gestion Absences'!Impression_des_titres</vt:lpstr>
      <vt:lpstr>Planning!Impression_des_titres</vt:lpstr>
      <vt:lpstr>jf</vt:lpstr>
      <vt:lpstr>jfdate</vt:lpstr>
      <vt:lpstr>JJMM</vt:lpstr>
      <vt:lpstr>jourabbrege</vt:lpstr>
      <vt:lpstr>jourabbregé</vt:lpstr>
      <vt:lpstr>L_sal</vt:lpstr>
      <vt:lpstr>LONGDATE</vt:lpstr>
      <vt:lpstr>mois</vt:lpstr>
      <vt:lpstr>N_sal</vt:lpstr>
      <vt:lpstr>Santé_et_vie_familiale</vt:lpstr>
      <vt:lpstr>Vie_politique_activités_judiciaires_ou_d_intérêt_général_et_civiles</vt:lpstr>
      <vt:lpstr>Calendrier!Z_EB37BC58_7C8F_4B52_897D_04943C19F4A6_.wvu.FilterData</vt:lpstr>
      <vt:lpstr>Planning!Z_EB37BC58_7C8F_4B52_897D_04943C19F4A6_.wvu.FilterData</vt:lpstr>
      <vt:lpstr>Planning!Z_EB37BC58_7C8F_4B52_897D_04943C19F4A6_.wvu.PrintTitles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PLANNING ANNUEL</dc:title>
  <dc:creator>Infogestion, Renato Sottile</dc:creator>
  <cp:lastModifiedBy>Delta-Calor</cp:lastModifiedBy>
  <cp:revision>0</cp:revision>
  <cp:lastPrinted>2011-09-28T10:11:22Z</cp:lastPrinted>
  <dcterms:created xsi:type="dcterms:W3CDTF">2001-02-05T09:59:43Z</dcterms:created>
  <dcterms:modified xsi:type="dcterms:W3CDTF">2018-02-15T11:56:24Z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hinkcellXlWorkbookDoNotDelete">
    <vt:bool>false</vt:bool>
  </property>
</Properties>
</file>