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0490" windowHeight="7635" activeTab="3"/>
  </bookViews>
  <sheets>
    <sheet name="Suivi Chantier" sheetId="3" r:id="rId1"/>
    <sheet name="Type journée" sheetId="4" r:id="rId2"/>
    <sheet name="Salarié1" sheetId="1" r:id="rId3"/>
    <sheet name="Mensuel" sheetId="2" r:id="rId4"/>
  </sheets>
  <externalReferences>
    <externalReference r:id="rId5"/>
  </externalReferences>
  <definedNames>
    <definedName name="chantier">'Suivi Chantier'!$A$7:$A$350</definedName>
    <definedName name="chantier1">Salarié1!$M$7:$M$64</definedName>
    <definedName name="chantier2">Salarié1!$O$7:$O$64</definedName>
    <definedName name="chantier3">Salarié1!$Q$7:$Q$64</definedName>
    <definedName name="heuresc1">Salarié1!$N$7:$N$64</definedName>
    <definedName name="heuresc2">Salarié1!$P$7:$P$64</definedName>
    <definedName name="heuresc3">Salarié1!$R$7:$R$64</definedName>
    <definedName name="heuresdevis">'Suivi Chantier'!$B$4:$B$350</definedName>
    <definedName name="heuresreel">'Suivi Chantier'!$C$4:$C$350</definedName>
    <definedName name="heurestravail">Salarié1!$K$7:$K$64</definedName>
    <definedName name="ladate">Salarié1!$A$7:$A$64</definedName>
    <definedName name="T_Journee">Salarié1!$L$7:$L$64</definedName>
    <definedName name="typejournee">'Type journée'!$A$4:$A$30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2"/>
  <c r="G7"/>
  <c r="G8"/>
  <c r="G9"/>
  <c r="G10"/>
  <c r="G11"/>
  <c r="G12"/>
  <c r="G13"/>
  <c r="G14"/>
  <c r="G15"/>
  <c r="G16"/>
  <c r="G17"/>
  <c r="G6"/>
  <c r="D6"/>
  <c r="F6"/>
  <c r="F7"/>
  <c r="F8"/>
  <c r="F9"/>
  <c r="F10"/>
  <c r="F11"/>
  <c r="F12"/>
  <c r="F13"/>
  <c r="F14"/>
  <c r="F15"/>
  <c r="F16"/>
  <c r="F17"/>
  <c r="L13" i="1"/>
  <c r="E6" i="2"/>
  <c r="E7"/>
  <c r="E8"/>
  <c r="E9"/>
  <c r="E10"/>
  <c r="E11"/>
  <c r="E12"/>
  <c r="E13"/>
  <c r="E14"/>
  <c r="E15"/>
  <c r="E16"/>
  <c r="E17"/>
  <c r="D7"/>
  <c r="D8"/>
  <c r="D9"/>
  <c r="D10"/>
  <c r="D11"/>
  <c r="D12"/>
  <c r="D13"/>
  <c r="D14"/>
  <c r="D15"/>
  <c r="D16"/>
  <c r="D17"/>
  <c r="L8" i="1"/>
  <c r="C6" i="2"/>
  <c r="C7"/>
  <c r="C8"/>
  <c r="C9"/>
  <c r="C10"/>
  <c r="C11"/>
  <c r="C12"/>
  <c r="C13"/>
  <c r="C14"/>
  <c r="C15"/>
  <c r="C16"/>
  <c r="C17"/>
  <c r="B7"/>
  <c r="B8"/>
  <c r="B9"/>
  <c r="B10"/>
  <c r="B11"/>
  <c r="B12"/>
  <c r="B13"/>
  <c r="B14"/>
  <c r="B15"/>
  <c r="B16"/>
  <c r="B17"/>
  <c r="K64" i="1" l="1"/>
  <c r="K59"/>
  <c r="K60"/>
  <c r="K61"/>
  <c r="K62"/>
  <c r="K63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C4" i="3" l="1"/>
  <c r="K20" i="1" l="1"/>
  <c r="K21"/>
  <c r="K22"/>
  <c r="K23"/>
  <c r="K24"/>
  <c r="K25"/>
  <c r="K26"/>
  <c r="K27"/>
  <c r="K28"/>
  <c r="K29"/>
  <c r="K30"/>
  <c r="K31"/>
  <c r="K32"/>
  <c r="K33"/>
  <c r="K34"/>
  <c r="K35"/>
  <c r="K7"/>
  <c r="B7"/>
  <c r="L7" s="1"/>
  <c r="U7"/>
  <c r="V7"/>
  <c r="A8"/>
  <c r="U8"/>
  <c r="V8"/>
  <c r="U9"/>
  <c r="K9" s="1"/>
  <c r="V9"/>
  <c r="U10"/>
  <c r="V10"/>
  <c r="U11"/>
  <c r="K11" s="1"/>
  <c r="V11"/>
  <c r="U12"/>
  <c r="K12" s="1"/>
  <c r="V12"/>
  <c r="U13"/>
  <c r="V13"/>
  <c r="U14"/>
  <c r="V14"/>
  <c r="U15"/>
  <c r="V15"/>
  <c r="U16"/>
  <c r="V16"/>
  <c r="U17"/>
  <c r="V17"/>
  <c r="U18"/>
  <c r="V18"/>
  <c r="U19"/>
  <c r="V19"/>
  <c r="U20"/>
  <c r="V20"/>
  <c r="U21"/>
  <c r="V21"/>
  <c r="U22"/>
  <c r="V22"/>
  <c r="U23"/>
  <c r="V23"/>
  <c r="U24"/>
  <c r="V24"/>
  <c r="U25"/>
  <c r="V25"/>
  <c r="U26"/>
  <c r="V26"/>
  <c r="U27"/>
  <c r="V27"/>
  <c r="U28"/>
  <c r="V28"/>
  <c r="U29"/>
  <c r="V29"/>
  <c r="U30"/>
  <c r="V30"/>
  <c r="U31"/>
  <c r="V31"/>
  <c r="U32"/>
  <c r="V32"/>
  <c r="U33"/>
  <c r="V33"/>
  <c r="U34"/>
  <c r="V34"/>
  <c r="U35"/>
  <c r="V35"/>
  <c r="B8" l="1"/>
  <c r="K10"/>
  <c r="K8"/>
  <c r="N8" s="1"/>
  <c r="P8" s="1"/>
  <c r="R8" s="1"/>
  <c r="A9"/>
  <c r="A10" l="1"/>
  <c r="B9"/>
  <c r="L9" s="1"/>
  <c r="B10" l="1"/>
  <c r="L10" s="1"/>
  <c r="A11"/>
  <c r="B11" l="1"/>
  <c r="L11" s="1"/>
  <c r="A12"/>
  <c r="A13" l="1"/>
  <c r="B12"/>
  <c r="L12" s="1"/>
  <c r="A14" l="1"/>
  <c r="B13"/>
  <c r="A15" l="1"/>
  <c r="B14"/>
  <c r="L14" s="1"/>
  <c r="B15" l="1"/>
  <c r="A16"/>
  <c r="A17" l="1"/>
  <c r="B16"/>
  <c r="B17" l="1"/>
  <c r="A18"/>
  <c r="A19" l="1"/>
  <c r="B18"/>
  <c r="B19" l="1"/>
  <c r="A20"/>
  <c r="A21" l="1"/>
  <c r="B20"/>
  <c r="L20" s="1"/>
  <c r="B21" l="1"/>
  <c r="L21" s="1"/>
  <c r="A22"/>
  <c r="B22" l="1"/>
  <c r="L22" s="1"/>
  <c r="A23"/>
  <c r="B23" l="1"/>
  <c r="L23" s="1"/>
  <c r="A24"/>
  <c r="A25" l="1"/>
  <c r="B24"/>
  <c r="L24" s="1"/>
  <c r="B25" l="1"/>
  <c r="L25" s="1"/>
  <c r="A26"/>
  <c r="B26" l="1"/>
  <c r="L26" s="1"/>
  <c r="A27"/>
  <c r="B27" l="1"/>
  <c r="L27" s="1"/>
  <c r="A28"/>
  <c r="A29" l="1"/>
  <c r="B28"/>
  <c r="L28" s="1"/>
  <c r="B29" l="1"/>
  <c r="L29" s="1"/>
  <c r="A30"/>
  <c r="B30" l="1"/>
  <c r="L30" s="1"/>
  <c r="A31"/>
  <c r="B31" l="1"/>
  <c r="L31" s="1"/>
  <c r="A32"/>
  <c r="B32" l="1"/>
  <c r="L32" s="1"/>
  <c r="A33"/>
  <c r="B33" l="1"/>
  <c r="L33" s="1"/>
  <c r="A34"/>
  <c r="B34" l="1"/>
  <c r="L34" s="1"/>
  <c r="A35"/>
  <c r="A36" s="1"/>
  <c r="A37" l="1"/>
  <c r="B36"/>
  <c r="L36" s="1"/>
  <c r="B35"/>
  <c r="L35" s="1"/>
  <c r="A38" l="1"/>
  <c r="B37"/>
  <c r="L37" s="1"/>
  <c r="A39" l="1"/>
  <c r="B38"/>
  <c r="L38" s="1"/>
  <c r="A40" l="1"/>
  <c r="B39"/>
  <c r="L39" s="1"/>
  <c r="A41" l="1"/>
  <c r="B40"/>
  <c r="L40" s="1"/>
  <c r="A42" l="1"/>
  <c r="B41"/>
  <c r="L41" s="1"/>
  <c r="A43" l="1"/>
  <c r="B42"/>
  <c r="L42" s="1"/>
  <c r="A44" l="1"/>
  <c r="B43"/>
  <c r="L43" s="1"/>
  <c r="A45" l="1"/>
  <c r="B44"/>
  <c r="L44" s="1"/>
  <c r="A46" l="1"/>
  <c r="B45"/>
  <c r="L45" s="1"/>
  <c r="A47" l="1"/>
  <c r="B46"/>
  <c r="L46" s="1"/>
  <c r="A48" l="1"/>
  <c r="B47"/>
  <c r="L47" s="1"/>
  <c r="A49" l="1"/>
  <c r="B48"/>
  <c r="L48" s="1"/>
  <c r="A50" l="1"/>
  <c r="B49"/>
  <c r="L49" s="1"/>
  <c r="A51" l="1"/>
  <c r="B50"/>
  <c r="L50" s="1"/>
  <c r="A52" l="1"/>
  <c r="B51"/>
  <c r="L51" s="1"/>
  <c r="A53" l="1"/>
  <c r="B52"/>
  <c r="L52" s="1"/>
  <c r="A54" l="1"/>
  <c r="B53"/>
  <c r="L53" s="1"/>
  <c r="A55" l="1"/>
  <c r="B54"/>
  <c r="L54" s="1"/>
  <c r="A56" l="1"/>
  <c r="B55"/>
  <c r="L55" s="1"/>
  <c r="A57" l="1"/>
  <c r="B56"/>
  <c r="L56" s="1"/>
  <c r="A58" l="1"/>
  <c r="B57"/>
  <c r="L57" s="1"/>
  <c r="A59" l="1"/>
  <c r="B58"/>
  <c r="L58" s="1"/>
  <c r="A60" l="1"/>
  <c r="B59"/>
  <c r="L59" s="1"/>
  <c r="A61" l="1"/>
  <c r="B60"/>
  <c r="L60" s="1"/>
  <c r="A62" l="1"/>
  <c r="B61"/>
  <c r="L61" s="1"/>
  <c r="A63" l="1"/>
  <c r="B62"/>
  <c r="L62" s="1"/>
  <c r="A64" l="1"/>
  <c r="B63"/>
  <c r="L63" s="1"/>
  <c r="B64" l="1"/>
  <c r="L64" s="1"/>
</calcChain>
</file>

<file path=xl/sharedStrings.xml><?xml version="1.0" encoding="utf-8"?>
<sst xmlns="http://schemas.openxmlformats.org/spreadsheetml/2006/main" count="60" uniqueCount="41">
  <si>
    <t>Pointage</t>
  </si>
  <si>
    <t>Début journée</t>
  </si>
  <si>
    <t>repas</t>
  </si>
  <si>
    <t>fin journée</t>
  </si>
  <si>
    <t>heures travail</t>
  </si>
  <si>
    <t>Type journée</t>
  </si>
  <si>
    <t>amplitude</t>
  </si>
  <si>
    <t>pause</t>
  </si>
  <si>
    <t>PAR MOIS</t>
  </si>
  <si>
    <t>Nombre jours congé</t>
  </si>
  <si>
    <t>Nb jours Maladie</t>
  </si>
  <si>
    <t>Nb jour travail</t>
  </si>
  <si>
    <t>Nb jours récup'</t>
  </si>
  <si>
    <t>Nb jour ouvrés</t>
  </si>
  <si>
    <t>Nb heures dûes</t>
  </si>
  <si>
    <t>Nb heures faites</t>
  </si>
  <si>
    <t>Heures+/- du mois</t>
  </si>
  <si>
    <t>Solde</t>
  </si>
  <si>
    <t>HH</t>
  </si>
  <si>
    <t>mm</t>
  </si>
  <si>
    <t>Travail</t>
  </si>
  <si>
    <t>Congé payé</t>
  </si>
  <si>
    <t>Maladie</t>
  </si>
  <si>
    <t>Récup</t>
  </si>
  <si>
    <t>Client/chantier</t>
  </si>
  <si>
    <t>Heures devis</t>
  </si>
  <si>
    <t>Heures réel</t>
  </si>
  <si>
    <t>Chantier 1</t>
  </si>
  <si>
    <t>Chantier 2</t>
  </si>
  <si>
    <t xml:space="preserve">Chantier 3 </t>
  </si>
  <si>
    <t>Heures C1</t>
  </si>
  <si>
    <t>Heures C2</t>
  </si>
  <si>
    <t>Heures C3</t>
  </si>
  <si>
    <t>Trucbidule</t>
  </si>
  <si>
    <t>Machinchose</t>
  </si>
  <si>
    <t>Duchemolle</t>
  </si>
  <si>
    <t>Lui</t>
  </si>
  <si>
    <t>Elle</t>
  </si>
  <si>
    <t>Salarié1</t>
  </si>
  <si>
    <t>WE</t>
  </si>
  <si>
    <t>Salarié 1</t>
  </si>
</sst>
</file>

<file path=xl/styles.xml><?xml version="1.0" encoding="utf-8"?>
<styleSheet xmlns="http://schemas.openxmlformats.org/spreadsheetml/2006/main">
  <numFmts count="2">
    <numFmt numFmtId="164" formatCode="dddd"/>
    <numFmt numFmtId="169" formatCode="mmmm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14" fontId="0" fillId="0" borderId="1" xfId="0" applyNumberFormat="1" applyBorder="1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69" fontId="0" fillId="0" borderId="1" xfId="0" applyNumberFormat="1" applyBorder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tgi/Documents/pointage/pointageV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s déroulantes"/>
      <sheetName val="Vincent"/>
      <sheetName val="Seb"/>
      <sheetName val="Elie"/>
      <sheetName val="Eric"/>
      <sheetName val="Louis"/>
      <sheetName val="MODELE"/>
      <sheetName val="Feuil1"/>
      <sheetName val="Dylan"/>
      <sheetName val="Valeri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C8"/>
  <sheetViews>
    <sheetView workbookViewId="0">
      <selection activeCell="C4" sqref="C4"/>
    </sheetView>
  </sheetViews>
  <sheetFormatPr baseColWidth="10" defaultRowHeight="15"/>
  <cols>
    <col min="1" max="1" width="33.42578125" customWidth="1"/>
    <col min="2" max="2" width="14" customWidth="1"/>
  </cols>
  <sheetData>
    <row r="3" spans="1:3" s="3" customFormat="1">
      <c r="A3" s="3" t="s">
        <v>24</v>
      </c>
      <c r="B3" s="3" t="s">
        <v>25</v>
      </c>
      <c r="C3" s="3" t="s">
        <v>26</v>
      </c>
    </row>
    <row r="4" spans="1:3">
      <c r="A4" t="s">
        <v>33</v>
      </c>
      <c r="B4">
        <v>5</v>
      </c>
      <c r="C4">
        <f>SUMPRODUCT(chantier1)</f>
        <v>0</v>
      </c>
    </row>
    <row r="5" spans="1:3">
      <c r="A5" t="s">
        <v>34</v>
      </c>
      <c r="B5">
        <v>7</v>
      </c>
    </row>
    <row r="6" spans="1:3">
      <c r="A6" t="s">
        <v>35</v>
      </c>
      <c r="B6">
        <v>10</v>
      </c>
    </row>
    <row r="7" spans="1:3">
      <c r="A7" t="s">
        <v>36</v>
      </c>
      <c r="B7">
        <v>8</v>
      </c>
    </row>
    <row r="8" spans="1:3">
      <c r="A8" t="s">
        <v>37</v>
      </c>
      <c r="B8">
        <v>2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8"/>
  <sheetViews>
    <sheetView workbookViewId="0">
      <selection activeCell="A8" sqref="A8"/>
    </sheetView>
  </sheetViews>
  <sheetFormatPr baseColWidth="10" defaultRowHeight="15"/>
  <sheetData>
    <row r="1" spans="1:1">
      <c r="A1" s="3"/>
    </row>
    <row r="2" spans="1:1">
      <c r="A2" s="3"/>
    </row>
    <row r="3" spans="1:1">
      <c r="A3" s="3" t="s">
        <v>5</v>
      </c>
    </row>
    <row r="4" spans="1:1">
      <c r="A4" t="s">
        <v>20</v>
      </c>
    </row>
    <row r="5" spans="1:1">
      <c r="A5" t="s">
        <v>21</v>
      </c>
    </row>
    <row r="6" spans="1:1">
      <c r="A6" t="s">
        <v>22</v>
      </c>
    </row>
    <row r="7" spans="1:1">
      <c r="A7" t="s">
        <v>23</v>
      </c>
    </row>
    <row r="8" spans="1:1">
      <c r="A8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64"/>
  <sheetViews>
    <sheetView workbookViewId="0">
      <selection activeCell="J57" sqref="J57"/>
    </sheetView>
  </sheetViews>
  <sheetFormatPr baseColWidth="10" defaultRowHeight="15"/>
  <cols>
    <col min="3" max="10" width="4.7109375" style="4" customWidth="1"/>
    <col min="11" max="11" width="7.7109375" style="4" customWidth="1"/>
    <col min="12" max="12" width="12.140625" customWidth="1"/>
    <col min="13" max="13" width="15.42578125" style="7" customWidth="1"/>
    <col min="14" max="14" width="10.140625" customWidth="1"/>
    <col min="15" max="15" width="15.42578125" style="7" customWidth="1"/>
    <col min="16" max="16" width="9.5703125" customWidth="1"/>
    <col min="17" max="17" width="15.42578125" style="7" customWidth="1"/>
    <col min="18" max="20" width="10" customWidth="1"/>
  </cols>
  <sheetData>
    <row r="1" spans="1:22" s="1" customFormat="1" ht="23.25">
      <c r="A1" s="1" t="s">
        <v>0</v>
      </c>
      <c r="C1" s="9" t="s">
        <v>38</v>
      </c>
      <c r="E1" s="2"/>
      <c r="F1" s="2"/>
      <c r="G1" s="2"/>
      <c r="H1" s="2"/>
      <c r="I1" s="2"/>
      <c r="J1" s="2"/>
      <c r="K1" s="2"/>
      <c r="M1" s="6"/>
      <c r="O1" s="6"/>
      <c r="Q1" s="6"/>
    </row>
    <row r="5" spans="1:22" s="5" customFormat="1" ht="30" customHeight="1">
      <c r="C5" s="10" t="s">
        <v>1</v>
      </c>
      <c r="D5" s="10"/>
      <c r="E5" s="10" t="s">
        <v>2</v>
      </c>
      <c r="F5" s="10"/>
      <c r="G5" s="10"/>
      <c r="H5" s="10"/>
      <c r="I5" s="10" t="s">
        <v>3</v>
      </c>
      <c r="J5" s="10"/>
      <c r="K5" s="5" t="s">
        <v>4</v>
      </c>
      <c r="L5" s="8" t="s">
        <v>5</v>
      </c>
      <c r="M5" s="5" t="s">
        <v>27</v>
      </c>
      <c r="N5" s="5" t="s">
        <v>30</v>
      </c>
      <c r="O5" s="5" t="s">
        <v>28</v>
      </c>
      <c r="P5" s="5" t="s">
        <v>31</v>
      </c>
      <c r="Q5" s="5" t="s">
        <v>29</v>
      </c>
      <c r="R5" s="5" t="s">
        <v>32</v>
      </c>
      <c r="U5" s="5" t="s">
        <v>6</v>
      </c>
      <c r="V5" s="5" t="s">
        <v>7</v>
      </c>
    </row>
    <row r="6" spans="1:22">
      <c r="C6" s="4" t="s">
        <v>18</v>
      </c>
      <c r="D6" s="4" t="s">
        <v>19</v>
      </c>
      <c r="E6" s="4" t="s">
        <v>18</v>
      </c>
      <c r="F6" s="4" t="s">
        <v>19</v>
      </c>
      <c r="G6" s="4" t="s">
        <v>18</v>
      </c>
      <c r="H6" s="4" t="s">
        <v>19</v>
      </c>
      <c r="I6" s="4" t="s">
        <v>18</v>
      </c>
      <c r="J6" s="4" t="s">
        <v>19</v>
      </c>
    </row>
    <row r="7" spans="1:22">
      <c r="A7" s="12">
        <v>43408</v>
      </c>
      <c r="B7" s="13">
        <f t="shared" ref="B7:B35" si="0">A7</f>
        <v>43408</v>
      </c>
      <c r="C7" s="14"/>
      <c r="D7" s="14"/>
      <c r="E7" s="14"/>
      <c r="F7" s="14"/>
      <c r="G7" s="14"/>
      <c r="H7" s="14"/>
      <c r="I7" s="14"/>
      <c r="J7" s="14"/>
      <c r="K7" s="14" t="str">
        <f t="shared" ref="K7:K35" si="1">IF(C7&lt;&gt;"",U7-V7,"")</f>
        <v/>
      </c>
      <c r="L7" s="15" t="str">
        <f t="shared" ref="L7:L13" si="2">IF(OR((WEEKDAY(B7)=1),(WEEKDAY(B7)=7)),"WE","Travail")</f>
        <v>WE</v>
      </c>
      <c r="M7" s="16"/>
      <c r="N7" s="15"/>
      <c r="O7" s="16"/>
      <c r="P7" s="15"/>
      <c r="Q7" s="16"/>
      <c r="R7" s="15"/>
      <c r="S7" s="15"/>
      <c r="T7" s="15"/>
      <c r="U7" s="15">
        <f t="shared" ref="U7:U35" si="3">((I7-C7)*60+(J7-D7))/60</f>
        <v>0</v>
      </c>
      <c r="V7" s="15">
        <f t="shared" ref="V7:V35" si="4">((G7-E7)*60+(H7-F7))/60</f>
        <v>0</v>
      </c>
    </row>
    <row r="8" spans="1:22">
      <c r="A8" s="12">
        <f t="shared" ref="A8:A64" si="5">A7+1</f>
        <v>43409</v>
      </c>
      <c r="B8" s="13">
        <f t="shared" si="0"/>
        <v>43409</v>
      </c>
      <c r="C8" s="14">
        <v>8</v>
      </c>
      <c r="D8" s="14">
        <v>30</v>
      </c>
      <c r="E8" s="14">
        <v>12</v>
      </c>
      <c r="F8" s="14">
        <v>0</v>
      </c>
      <c r="G8" s="14">
        <v>13</v>
      </c>
      <c r="H8" s="14">
        <v>30</v>
      </c>
      <c r="I8" s="14">
        <v>17</v>
      </c>
      <c r="J8" s="14">
        <v>45</v>
      </c>
      <c r="K8" s="14">
        <f t="shared" si="1"/>
        <v>7.75</v>
      </c>
      <c r="L8" s="15" t="str">
        <f>IF(OR((WEEKDAY(B8)=1),(WEEKDAY(B8)=7)),"WE","Travail")</f>
        <v>Travail</v>
      </c>
      <c r="M8" s="16" t="s">
        <v>33</v>
      </c>
      <c r="N8" s="15">
        <f>K8</f>
        <v>7.75</v>
      </c>
      <c r="O8" s="16"/>
      <c r="P8" s="15">
        <f>K8-N8</f>
        <v>0</v>
      </c>
      <c r="Q8" s="16"/>
      <c r="R8" s="15">
        <f>K8-N8-P8</f>
        <v>0</v>
      </c>
      <c r="S8" s="15"/>
      <c r="T8" s="15"/>
      <c r="U8" s="15">
        <f t="shared" si="3"/>
        <v>9.25</v>
      </c>
      <c r="V8" s="15">
        <f t="shared" si="4"/>
        <v>1.5</v>
      </c>
    </row>
    <row r="9" spans="1:22">
      <c r="A9" s="12">
        <f t="shared" si="5"/>
        <v>43410</v>
      </c>
      <c r="B9" s="13">
        <f t="shared" si="0"/>
        <v>43410</v>
      </c>
      <c r="C9" s="14">
        <v>8</v>
      </c>
      <c r="D9" s="14">
        <v>30</v>
      </c>
      <c r="E9" s="14">
        <v>13</v>
      </c>
      <c r="F9" s="14">
        <v>0</v>
      </c>
      <c r="G9" s="14">
        <v>13</v>
      </c>
      <c r="H9" s="14">
        <v>30</v>
      </c>
      <c r="I9" s="14">
        <v>17</v>
      </c>
      <c r="J9" s="14">
        <v>0</v>
      </c>
      <c r="K9" s="14">
        <f t="shared" si="1"/>
        <v>8</v>
      </c>
      <c r="L9" s="15" t="str">
        <f t="shared" si="2"/>
        <v>Travail</v>
      </c>
      <c r="M9" s="16" t="s">
        <v>34</v>
      </c>
      <c r="N9" s="15">
        <v>8</v>
      </c>
      <c r="O9" s="16" t="s">
        <v>33</v>
      </c>
      <c r="P9" s="15">
        <v>2</v>
      </c>
      <c r="Q9" s="16" t="s">
        <v>36</v>
      </c>
      <c r="R9" s="15">
        <v>3</v>
      </c>
      <c r="S9" s="15"/>
      <c r="T9" s="15"/>
      <c r="U9" s="15">
        <f t="shared" si="3"/>
        <v>8.5</v>
      </c>
      <c r="V9" s="15">
        <f t="shared" si="4"/>
        <v>0.5</v>
      </c>
    </row>
    <row r="10" spans="1:22">
      <c r="A10" s="12">
        <f t="shared" si="5"/>
        <v>43411</v>
      </c>
      <c r="B10" s="13">
        <f t="shared" si="0"/>
        <v>43411</v>
      </c>
      <c r="C10" s="14">
        <v>8</v>
      </c>
      <c r="D10" s="14">
        <v>30</v>
      </c>
      <c r="E10" s="14">
        <v>12</v>
      </c>
      <c r="F10" s="14">
        <v>0</v>
      </c>
      <c r="G10" s="14">
        <v>13</v>
      </c>
      <c r="H10" s="14">
        <v>0</v>
      </c>
      <c r="I10" s="14">
        <v>18</v>
      </c>
      <c r="J10" s="14">
        <v>0</v>
      </c>
      <c r="K10" s="14">
        <f t="shared" si="1"/>
        <v>8.5</v>
      </c>
      <c r="L10" s="15" t="str">
        <f t="shared" si="2"/>
        <v>Travail</v>
      </c>
      <c r="M10" s="16" t="s">
        <v>35</v>
      </c>
      <c r="N10" s="15">
        <v>9</v>
      </c>
      <c r="O10" s="16"/>
      <c r="P10" s="15"/>
      <c r="Q10" s="16"/>
      <c r="R10" s="15"/>
      <c r="S10" s="15"/>
      <c r="T10" s="15"/>
      <c r="U10" s="15">
        <f t="shared" si="3"/>
        <v>9.5</v>
      </c>
      <c r="V10" s="15">
        <f t="shared" si="4"/>
        <v>1</v>
      </c>
    </row>
    <row r="11" spans="1:22">
      <c r="A11" s="12">
        <f t="shared" si="5"/>
        <v>43412</v>
      </c>
      <c r="B11" s="13">
        <f t="shared" si="0"/>
        <v>43412</v>
      </c>
      <c r="C11" s="14">
        <v>8</v>
      </c>
      <c r="D11" s="14">
        <v>30</v>
      </c>
      <c r="E11" s="14">
        <v>12</v>
      </c>
      <c r="F11" s="14">
        <v>45</v>
      </c>
      <c r="G11" s="14">
        <v>13</v>
      </c>
      <c r="H11" s="14">
        <v>30</v>
      </c>
      <c r="I11" s="14">
        <v>17</v>
      </c>
      <c r="J11" s="14">
        <v>0</v>
      </c>
      <c r="K11" s="14">
        <f t="shared" si="1"/>
        <v>7.75</v>
      </c>
      <c r="L11" s="15" t="str">
        <f t="shared" si="2"/>
        <v>Travail</v>
      </c>
      <c r="M11" s="16" t="s">
        <v>35</v>
      </c>
      <c r="N11" s="15"/>
      <c r="O11" s="16"/>
      <c r="P11" s="15"/>
      <c r="Q11" s="16"/>
      <c r="R11" s="15"/>
      <c r="S11" s="15"/>
      <c r="T11" s="15"/>
      <c r="U11" s="15">
        <f t="shared" si="3"/>
        <v>8.5</v>
      </c>
      <c r="V11" s="15">
        <f t="shared" si="4"/>
        <v>0.75</v>
      </c>
    </row>
    <row r="12" spans="1:22">
      <c r="A12" s="12">
        <f t="shared" si="5"/>
        <v>43413</v>
      </c>
      <c r="B12" s="13">
        <f t="shared" si="0"/>
        <v>43413</v>
      </c>
      <c r="C12" s="14">
        <v>8</v>
      </c>
      <c r="D12" s="14">
        <v>30</v>
      </c>
      <c r="E12" s="14">
        <v>12</v>
      </c>
      <c r="F12" s="14">
        <v>0</v>
      </c>
      <c r="G12" s="14">
        <v>13</v>
      </c>
      <c r="H12" s="14">
        <v>30</v>
      </c>
      <c r="I12" s="14">
        <v>19</v>
      </c>
      <c r="J12" s="14">
        <v>0</v>
      </c>
      <c r="K12" s="14">
        <f t="shared" si="1"/>
        <v>9</v>
      </c>
      <c r="L12" s="15" t="str">
        <f t="shared" si="2"/>
        <v>Travail</v>
      </c>
      <c r="M12" s="16" t="s">
        <v>35</v>
      </c>
      <c r="N12" s="15"/>
      <c r="O12" s="16"/>
      <c r="P12" s="15"/>
      <c r="Q12" s="16"/>
      <c r="R12" s="15"/>
      <c r="S12" s="15"/>
      <c r="T12" s="15"/>
      <c r="U12" s="15">
        <f t="shared" si="3"/>
        <v>10.5</v>
      </c>
      <c r="V12" s="15">
        <f t="shared" si="4"/>
        <v>1.5</v>
      </c>
    </row>
    <row r="13" spans="1:22">
      <c r="A13" s="12">
        <f t="shared" si="5"/>
        <v>43414</v>
      </c>
      <c r="B13" s="13">
        <f t="shared" si="0"/>
        <v>43414</v>
      </c>
      <c r="C13" s="14"/>
      <c r="D13" s="14"/>
      <c r="E13" s="14"/>
      <c r="F13" s="14"/>
      <c r="G13" s="14"/>
      <c r="H13" s="14"/>
      <c r="I13" s="14"/>
      <c r="J13" s="14"/>
      <c r="K13" s="14"/>
      <c r="L13" s="15" t="str">
        <f>IF(OR((WEEKDAY(B13)=1),(WEEKDAY(B13)=7)),"WE","Travail")</f>
        <v>WE</v>
      </c>
      <c r="M13" s="16"/>
      <c r="N13" s="15"/>
      <c r="O13" s="16"/>
      <c r="P13" s="15"/>
      <c r="Q13" s="16"/>
      <c r="R13" s="15"/>
      <c r="S13" s="15"/>
      <c r="T13" s="15"/>
      <c r="U13" s="15">
        <f t="shared" si="3"/>
        <v>0</v>
      </c>
      <c r="V13" s="15">
        <f t="shared" si="4"/>
        <v>0</v>
      </c>
    </row>
    <row r="14" spans="1:22">
      <c r="A14" s="12">
        <f t="shared" si="5"/>
        <v>43415</v>
      </c>
      <c r="B14" s="13">
        <f t="shared" si="0"/>
        <v>43415</v>
      </c>
      <c r="C14" s="14"/>
      <c r="D14" s="14"/>
      <c r="E14" s="14"/>
      <c r="F14" s="14"/>
      <c r="G14" s="14"/>
      <c r="H14" s="14"/>
      <c r="I14" s="14"/>
      <c r="J14" s="14"/>
      <c r="K14" s="14"/>
      <c r="L14" s="15" t="str">
        <f>IF(OR((WEEKDAY(B14)=1),(WEEKDAY(B14)=7)),"WE","Travail")</f>
        <v>WE</v>
      </c>
      <c r="M14" s="16"/>
      <c r="N14" s="15"/>
      <c r="O14" s="16"/>
      <c r="P14" s="15"/>
      <c r="Q14" s="16"/>
      <c r="R14" s="15"/>
      <c r="S14" s="15"/>
      <c r="T14" s="15"/>
      <c r="U14" s="15">
        <f t="shared" si="3"/>
        <v>0</v>
      </c>
      <c r="V14" s="15">
        <f t="shared" si="4"/>
        <v>0</v>
      </c>
    </row>
    <row r="15" spans="1:22">
      <c r="A15" s="12">
        <f t="shared" si="5"/>
        <v>43416</v>
      </c>
      <c r="B15" s="13">
        <f t="shared" si="0"/>
        <v>43416</v>
      </c>
      <c r="C15" s="14"/>
      <c r="D15" s="14"/>
      <c r="E15" s="14"/>
      <c r="F15" s="14"/>
      <c r="G15" s="14"/>
      <c r="H15" s="14"/>
      <c r="I15" s="14"/>
      <c r="J15" s="14"/>
      <c r="K15" s="14"/>
      <c r="L15" s="15" t="s">
        <v>21</v>
      </c>
      <c r="M15" s="16"/>
      <c r="N15" s="15"/>
      <c r="O15" s="16"/>
      <c r="P15" s="15"/>
      <c r="Q15" s="16"/>
      <c r="R15" s="15"/>
      <c r="S15" s="15"/>
      <c r="T15" s="15"/>
      <c r="U15" s="15">
        <f t="shared" si="3"/>
        <v>0</v>
      </c>
      <c r="V15" s="15">
        <f t="shared" si="4"/>
        <v>0</v>
      </c>
    </row>
    <row r="16" spans="1:22">
      <c r="A16" s="12">
        <f t="shared" si="5"/>
        <v>43417</v>
      </c>
      <c r="B16" s="13">
        <f t="shared" si="0"/>
        <v>43417</v>
      </c>
      <c r="C16" s="14"/>
      <c r="D16" s="14"/>
      <c r="E16" s="14"/>
      <c r="F16" s="14"/>
      <c r="G16" s="14"/>
      <c r="H16" s="14"/>
      <c r="I16" s="14"/>
      <c r="J16" s="14"/>
      <c r="K16" s="14"/>
      <c r="L16" s="15" t="s">
        <v>21</v>
      </c>
      <c r="M16" s="16"/>
      <c r="N16" s="15"/>
      <c r="O16" s="16"/>
      <c r="P16" s="15"/>
      <c r="Q16" s="16"/>
      <c r="R16" s="15"/>
      <c r="S16" s="15"/>
      <c r="T16" s="15"/>
      <c r="U16" s="15">
        <f t="shared" si="3"/>
        <v>0</v>
      </c>
      <c r="V16" s="15">
        <f t="shared" si="4"/>
        <v>0</v>
      </c>
    </row>
    <row r="17" spans="1:22">
      <c r="A17" s="12">
        <f t="shared" si="5"/>
        <v>43418</v>
      </c>
      <c r="B17" s="13">
        <f t="shared" si="0"/>
        <v>43418</v>
      </c>
      <c r="C17" s="14"/>
      <c r="D17" s="14"/>
      <c r="E17" s="14"/>
      <c r="F17" s="14"/>
      <c r="G17" s="14"/>
      <c r="H17" s="14"/>
      <c r="I17" s="14"/>
      <c r="J17" s="14"/>
      <c r="K17" s="14"/>
      <c r="L17" s="15" t="s">
        <v>21</v>
      </c>
      <c r="M17" s="16"/>
      <c r="N17" s="15"/>
      <c r="O17" s="16"/>
      <c r="P17" s="15"/>
      <c r="Q17" s="16"/>
      <c r="R17" s="15"/>
      <c r="S17" s="15"/>
      <c r="T17" s="15"/>
      <c r="U17" s="15">
        <f t="shared" si="3"/>
        <v>0</v>
      </c>
      <c r="V17" s="15">
        <f t="shared" si="4"/>
        <v>0</v>
      </c>
    </row>
    <row r="18" spans="1:22">
      <c r="A18" s="12">
        <f t="shared" si="5"/>
        <v>43419</v>
      </c>
      <c r="B18" s="13">
        <f t="shared" si="0"/>
        <v>43419</v>
      </c>
      <c r="C18" s="14"/>
      <c r="D18" s="14"/>
      <c r="E18" s="14"/>
      <c r="F18" s="14"/>
      <c r="G18" s="14"/>
      <c r="H18" s="14"/>
      <c r="I18" s="14"/>
      <c r="J18" s="14"/>
      <c r="K18" s="14"/>
      <c r="L18" s="15" t="s">
        <v>22</v>
      </c>
      <c r="M18" s="16"/>
      <c r="N18" s="15"/>
      <c r="O18" s="16"/>
      <c r="P18" s="15"/>
      <c r="Q18" s="16"/>
      <c r="R18" s="15"/>
      <c r="S18" s="15"/>
      <c r="T18" s="15"/>
      <c r="U18" s="15">
        <f t="shared" si="3"/>
        <v>0</v>
      </c>
      <c r="V18" s="15">
        <f t="shared" si="4"/>
        <v>0</v>
      </c>
    </row>
    <row r="19" spans="1:22">
      <c r="A19" s="12">
        <f t="shared" si="5"/>
        <v>43420</v>
      </c>
      <c r="B19" s="13">
        <f t="shared" si="0"/>
        <v>43420</v>
      </c>
      <c r="C19" s="14"/>
      <c r="D19" s="14"/>
      <c r="E19" s="14"/>
      <c r="F19" s="14"/>
      <c r="G19" s="14"/>
      <c r="H19" s="14"/>
      <c r="I19" s="14"/>
      <c r="J19" s="14"/>
      <c r="K19" s="14"/>
      <c r="L19" s="15" t="s">
        <v>23</v>
      </c>
      <c r="M19" s="16"/>
      <c r="N19" s="15"/>
      <c r="O19" s="16"/>
      <c r="P19" s="15"/>
      <c r="Q19" s="16"/>
      <c r="R19" s="15"/>
      <c r="S19" s="15"/>
      <c r="T19" s="15"/>
      <c r="U19" s="15">
        <f t="shared" si="3"/>
        <v>0</v>
      </c>
      <c r="V19" s="15">
        <f t="shared" si="4"/>
        <v>0</v>
      </c>
    </row>
    <row r="20" spans="1:22">
      <c r="A20" s="12">
        <f t="shared" si="5"/>
        <v>43421</v>
      </c>
      <c r="B20" s="13">
        <f t="shared" si="0"/>
        <v>43421</v>
      </c>
      <c r="C20" s="14"/>
      <c r="D20" s="14"/>
      <c r="E20" s="14"/>
      <c r="F20" s="14"/>
      <c r="G20" s="14"/>
      <c r="H20" s="14"/>
      <c r="I20" s="14"/>
      <c r="J20" s="14"/>
      <c r="K20" s="14" t="str">
        <f t="shared" si="1"/>
        <v/>
      </c>
      <c r="L20" s="15" t="str">
        <f t="shared" ref="L20" si="6">IF(OR((WEEKDAY(B20)=1),(WEEKDAY(B20)=7)),"WE","Travail")</f>
        <v>WE</v>
      </c>
      <c r="M20" s="16"/>
      <c r="N20" s="15"/>
      <c r="O20" s="16"/>
      <c r="P20" s="15"/>
      <c r="Q20" s="16"/>
      <c r="R20" s="15"/>
      <c r="S20" s="15"/>
      <c r="T20" s="15"/>
      <c r="U20" s="15">
        <f t="shared" si="3"/>
        <v>0</v>
      </c>
      <c r="V20" s="15">
        <f t="shared" si="4"/>
        <v>0</v>
      </c>
    </row>
    <row r="21" spans="1:22">
      <c r="A21" s="12">
        <f t="shared" si="5"/>
        <v>43422</v>
      </c>
      <c r="B21" s="13">
        <f t="shared" si="0"/>
        <v>43422</v>
      </c>
      <c r="C21" s="14"/>
      <c r="D21" s="14"/>
      <c r="E21" s="14"/>
      <c r="F21" s="14"/>
      <c r="G21" s="14"/>
      <c r="H21" s="14"/>
      <c r="I21" s="14"/>
      <c r="J21" s="14"/>
      <c r="K21" s="14" t="str">
        <f t="shared" si="1"/>
        <v/>
      </c>
      <c r="L21" s="15" t="str">
        <f>IF(OR((WEEKDAY(B21)=1),(WEEKDAY(B21)=7)),"WE","Travail")</f>
        <v>WE</v>
      </c>
      <c r="M21" s="16"/>
      <c r="N21" s="15"/>
      <c r="O21" s="16"/>
      <c r="P21" s="15"/>
      <c r="Q21" s="16"/>
      <c r="R21" s="15"/>
      <c r="S21" s="15"/>
      <c r="T21" s="15"/>
      <c r="U21" s="15">
        <f t="shared" si="3"/>
        <v>0</v>
      </c>
      <c r="V21" s="15">
        <f t="shared" si="4"/>
        <v>0</v>
      </c>
    </row>
    <row r="22" spans="1:22">
      <c r="A22" s="12">
        <f t="shared" si="5"/>
        <v>43423</v>
      </c>
      <c r="B22" s="13">
        <f t="shared" si="0"/>
        <v>43423</v>
      </c>
      <c r="C22" s="14"/>
      <c r="D22" s="14"/>
      <c r="E22" s="14"/>
      <c r="F22" s="14"/>
      <c r="G22" s="14"/>
      <c r="H22" s="14"/>
      <c r="I22" s="14"/>
      <c r="J22" s="14"/>
      <c r="K22" s="14" t="str">
        <f t="shared" si="1"/>
        <v/>
      </c>
      <c r="L22" s="15" t="str">
        <f>IF(OR((WEEKDAY(B22)=1),(WEEKDAY(B22)=7)),"WE","Travail")</f>
        <v>Travail</v>
      </c>
      <c r="M22" s="16"/>
      <c r="N22" s="15"/>
      <c r="O22" s="16"/>
      <c r="P22" s="15"/>
      <c r="Q22" s="16"/>
      <c r="R22" s="15"/>
      <c r="S22" s="15"/>
      <c r="T22" s="15"/>
      <c r="U22" s="15">
        <f t="shared" si="3"/>
        <v>0</v>
      </c>
      <c r="V22" s="15">
        <f t="shared" si="4"/>
        <v>0</v>
      </c>
    </row>
    <row r="23" spans="1:22">
      <c r="A23" s="12">
        <f t="shared" si="5"/>
        <v>43424</v>
      </c>
      <c r="B23" s="13">
        <f t="shared" si="0"/>
        <v>43424</v>
      </c>
      <c r="C23" s="14"/>
      <c r="D23" s="14"/>
      <c r="E23" s="14"/>
      <c r="F23" s="14"/>
      <c r="G23" s="14"/>
      <c r="H23" s="14"/>
      <c r="I23" s="14"/>
      <c r="J23" s="14"/>
      <c r="K23" s="14" t="str">
        <f t="shared" si="1"/>
        <v/>
      </c>
      <c r="L23" s="15" t="str">
        <f t="shared" ref="L23:L27" si="7">IF(OR((WEEKDAY(B23)=1),(WEEKDAY(B23)=7)),"WE","Travail")</f>
        <v>Travail</v>
      </c>
      <c r="M23" s="16"/>
      <c r="N23" s="15"/>
      <c r="O23" s="16"/>
      <c r="P23" s="15"/>
      <c r="Q23" s="16"/>
      <c r="R23" s="15"/>
      <c r="S23" s="15"/>
      <c r="T23" s="15"/>
      <c r="U23" s="15">
        <f t="shared" si="3"/>
        <v>0</v>
      </c>
      <c r="V23" s="15">
        <f t="shared" si="4"/>
        <v>0</v>
      </c>
    </row>
    <row r="24" spans="1:22">
      <c r="A24" s="12">
        <f t="shared" si="5"/>
        <v>43425</v>
      </c>
      <c r="B24" s="13">
        <f t="shared" si="0"/>
        <v>43425</v>
      </c>
      <c r="C24" s="14"/>
      <c r="D24" s="14"/>
      <c r="E24" s="14"/>
      <c r="F24" s="14"/>
      <c r="G24" s="14"/>
      <c r="H24" s="14"/>
      <c r="I24" s="14"/>
      <c r="J24" s="14"/>
      <c r="K24" s="14" t="str">
        <f t="shared" si="1"/>
        <v/>
      </c>
      <c r="L24" s="15" t="str">
        <f t="shared" si="7"/>
        <v>Travail</v>
      </c>
      <c r="M24" s="16"/>
      <c r="N24" s="15"/>
      <c r="O24" s="16"/>
      <c r="P24" s="15"/>
      <c r="Q24" s="16"/>
      <c r="R24" s="15"/>
      <c r="S24" s="15"/>
      <c r="T24" s="15"/>
      <c r="U24" s="15">
        <f t="shared" si="3"/>
        <v>0</v>
      </c>
      <c r="V24" s="15">
        <f t="shared" si="4"/>
        <v>0</v>
      </c>
    </row>
    <row r="25" spans="1:22">
      <c r="A25" s="12">
        <f t="shared" si="5"/>
        <v>43426</v>
      </c>
      <c r="B25" s="13">
        <f t="shared" si="0"/>
        <v>43426</v>
      </c>
      <c r="C25" s="14"/>
      <c r="D25" s="14"/>
      <c r="E25" s="14"/>
      <c r="F25" s="14"/>
      <c r="G25" s="14"/>
      <c r="H25" s="14"/>
      <c r="I25" s="14"/>
      <c r="J25" s="14"/>
      <c r="K25" s="14" t="str">
        <f t="shared" si="1"/>
        <v/>
      </c>
      <c r="L25" s="15" t="str">
        <f t="shared" si="7"/>
        <v>Travail</v>
      </c>
      <c r="M25" s="16"/>
      <c r="N25" s="15"/>
      <c r="O25" s="16"/>
      <c r="P25" s="15"/>
      <c r="Q25" s="16"/>
      <c r="R25" s="15"/>
      <c r="S25" s="15"/>
      <c r="T25" s="15"/>
      <c r="U25" s="15">
        <f t="shared" si="3"/>
        <v>0</v>
      </c>
      <c r="V25" s="15">
        <f t="shared" si="4"/>
        <v>0</v>
      </c>
    </row>
    <row r="26" spans="1:22">
      <c r="A26" s="12">
        <f t="shared" si="5"/>
        <v>43427</v>
      </c>
      <c r="B26" s="13">
        <f t="shared" si="0"/>
        <v>43427</v>
      </c>
      <c r="C26" s="14"/>
      <c r="D26" s="14"/>
      <c r="E26" s="14"/>
      <c r="F26" s="14"/>
      <c r="G26" s="14"/>
      <c r="H26" s="14"/>
      <c r="I26" s="14"/>
      <c r="J26" s="14"/>
      <c r="K26" s="14" t="str">
        <f t="shared" si="1"/>
        <v/>
      </c>
      <c r="L26" s="15" t="str">
        <f t="shared" si="7"/>
        <v>Travail</v>
      </c>
      <c r="M26" s="16"/>
      <c r="N26" s="15"/>
      <c r="O26" s="16"/>
      <c r="P26" s="15"/>
      <c r="Q26" s="16"/>
      <c r="R26" s="15"/>
      <c r="S26" s="15"/>
      <c r="T26" s="15"/>
      <c r="U26" s="15">
        <f t="shared" si="3"/>
        <v>0</v>
      </c>
      <c r="V26" s="15">
        <f t="shared" si="4"/>
        <v>0</v>
      </c>
    </row>
    <row r="27" spans="1:22">
      <c r="A27" s="12">
        <f t="shared" si="5"/>
        <v>43428</v>
      </c>
      <c r="B27" s="13">
        <f t="shared" si="0"/>
        <v>43428</v>
      </c>
      <c r="C27" s="14"/>
      <c r="D27" s="14"/>
      <c r="E27" s="14"/>
      <c r="F27" s="14"/>
      <c r="G27" s="14"/>
      <c r="H27" s="14"/>
      <c r="I27" s="14"/>
      <c r="J27" s="14"/>
      <c r="K27" s="14" t="str">
        <f t="shared" si="1"/>
        <v/>
      </c>
      <c r="L27" s="15" t="str">
        <f t="shared" si="7"/>
        <v>WE</v>
      </c>
      <c r="M27" s="16"/>
      <c r="N27" s="15"/>
      <c r="O27" s="16"/>
      <c r="P27" s="15"/>
      <c r="Q27" s="16"/>
      <c r="R27" s="15"/>
      <c r="S27" s="15"/>
      <c r="T27" s="15"/>
      <c r="U27" s="15">
        <f t="shared" si="3"/>
        <v>0</v>
      </c>
      <c r="V27" s="15">
        <f t="shared" si="4"/>
        <v>0</v>
      </c>
    </row>
    <row r="28" spans="1:22">
      <c r="A28" s="12">
        <f t="shared" si="5"/>
        <v>43429</v>
      </c>
      <c r="B28" s="13">
        <f t="shared" si="0"/>
        <v>43429</v>
      </c>
      <c r="C28" s="14"/>
      <c r="D28" s="14"/>
      <c r="E28" s="14"/>
      <c r="F28" s="14"/>
      <c r="G28" s="14"/>
      <c r="H28" s="14"/>
      <c r="I28" s="14"/>
      <c r="J28" s="14"/>
      <c r="K28" s="14" t="str">
        <f t="shared" si="1"/>
        <v/>
      </c>
      <c r="L28" s="15" t="str">
        <f>IF(OR((WEEKDAY(B28)=1),(WEEKDAY(B28)=7)),"WE","Travail")</f>
        <v>WE</v>
      </c>
      <c r="M28" s="16"/>
      <c r="N28" s="15"/>
      <c r="O28" s="16"/>
      <c r="P28" s="15"/>
      <c r="Q28" s="16"/>
      <c r="R28" s="15"/>
      <c r="S28" s="15"/>
      <c r="T28" s="15"/>
      <c r="U28" s="15">
        <f t="shared" si="3"/>
        <v>0</v>
      </c>
      <c r="V28" s="15">
        <f t="shared" si="4"/>
        <v>0</v>
      </c>
    </row>
    <row r="29" spans="1:22">
      <c r="A29" s="12">
        <f t="shared" si="5"/>
        <v>43430</v>
      </c>
      <c r="B29" s="13">
        <f t="shared" si="0"/>
        <v>43430</v>
      </c>
      <c r="C29" s="14"/>
      <c r="D29" s="14"/>
      <c r="E29" s="14"/>
      <c r="F29" s="14"/>
      <c r="G29" s="14"/>
      <c r="H29" s="14"/>
      <c r="I29" s="14"/>
      <c r="J29" s="14"/>
      <c r="K29" s="14" t="str">
        <f t="shared" si="1"/>
        <v/>
      </c>
      <c r="L29" s="15" t="str">
        <f>IF(OR((WEEKDAY(B29)=1),(WEEKDAY(B29)=7)),"WE","Travail")</f>
        <v>Travail</v>
      </c>
      <c r="M29" s="16"/>
      <c r="N29" s="15"/>
      <c r="O29" s="16"/>
      <c r="P29" s="15"/>
      <c r="Q29" s="16"/>
      <c r="R29" s="15"/>
      <c r="S29" s="15"/>
      <c r="T29" s="15"/>
      <c r="U29" s="15">
        <f t="shared" si="3"/>
        <v>0</v>
      </c>
      <c r="V29" s="15">
        <f t="shared" si="4"/>
        <v>0</v>
      </c>
    </row>
    <row r="30" spans="1:22">
      <c r="A30" s="12">
        <f t="shared" si="5"/>
        <v>43431</v>
      </c>
      <c r="B30" s="13">
        <f t="shared" si="0"/>
        <v>43431</v>
      </c>
      <c r="C30" s="14"/>
      <c r="D30" s="14"/>
      <c r="E30" s="14"/>
      <c r="F30" s="14"/>
      <c r="G30" s="14"/>
      <c r="H30" s="14"/>
      <c r="I30" s="14"/>
      <c r="J30" s="14"/>
      <c r="K30" s="14" t="str">
        <f t="shared" si="1"/>
        <v/>
      </c>
      <c r="L30" s="15" t="str">
        <f t="shared" ref="L30:L34" si="8">IF(OR((WEEKDAY(B30)=1),(WEEKDAY(B30)=7)),"WE","Travail")</f>
        <v>Travail</v>
      </c>
      <c r="M30" s="16"/>
      <c r="N30" s="15"/>
      <c r="O30" s="16"/>
      <c r="P30" s="15"/>
      <c r="Q30" s="16"/>
      <c r="R30" s="15"/>
      <c r="S30" s="15"/>
      <c r="T30" s="15"/>
      <c r="U30" s="15">
        <f t="shared" si="3"/>
        <v>0</v>
      </c>
      <c r="V30" s="15">
        <f t="shared" si="4"/>
        <v>0</v>
      </c>
    </row>
    <row r="31" spans="1:22">
      <c r="A31" s="12">
        <f t="shared" si="5"/>
        <v>43432</v>
      </c>
      <c r="B31" s="13">
        <f t="shared" si="0"/>
        <v>43432</v>
      </c>
      <c r="C31" s="14"/>
      <c r="D31" s="14"/>
      <c r="E31" s="14"/>
      <c r="F31" s="14"/>
      <c r="G31" s="14"/>
      <c r="H31" s="14"/>
      <c r="I31" s="14"/>
      <c r="J31" s="14"/>
      <c r="K31" s="14" t="str">
        <f t="shared" si="1"/>
        <v/>
      </c>
      <c r="L31" s="15" t="str">
        <f t="shared" si="8"/>
        <v>Travail</v>
      </c>
      <c r="M31" s="16"/>
      <c r="N31" s="15"/>
      <c r="O31" s="16"/>
      <c r="P31" s="15"/>
      <c r="Q31" s="16"/>
      <c r="R31" s="15"/>
      <c r="S31" s="15"/>
      <c r="T31" s="15"/>
      <c r="U31" s="15">
        <f t="shared" si="3"/>
        <v>0</v>
      </c>
      <c r="V31" s="15">
        <f t="shared" si="4"/>
        <v>0</v>
      </c>
    </row>
    <row r="32" spans="1:22">
      <c r="A32" s="12">
        <f t="shared" si="5"/>
        <v>43433</v>
      </c>
      <c r="B32" s="13">
        <f t="shared" si="0"/>
        <v>43433</v>
      </c>
      <c r="C32" s="14"/>
      <c r="D32" s="14"/>
      <c r="E32" s="14"/>
      <c r="F32" s="14"/>
      <c r="G32" s="14"/>
      <c r="H32" s="14"/>
      <c r="I32" s="14"/>
      <c r="J32" s="14"/>
      <c r="K32" s="14" t="str">
        <f t="shared" si="1"/>
        <v/>
      </c>
      <c r="L32" s="15" t="str">
        <f t="shared" si="8"/>
        <v>Travail</v>
      </c>
      <c r="M32" s="16"/>
      <c r="N32" s="15"/>
      <c r="O32" s="16"/>
      <c r="P32" s="15"/>
      <c r="Q32" s="16"/>
      <c r="R32" s="15"/>
      <c r="S32" s="15"/>
      <c r="T32" s="15"/>
      <c r="U32" s="15">
        <f t="shared" si="3"/>
        <v>0</v>
      </c>
      <c r="V32" s="15">
        <f t="shared" si="4"/>
        <v>0</v>
      </c>
    </row>
    <row r="33" spans="1:22">
      <c r="A33" s="12">
        <f t="shared" si="5"/>
        <v>43434</v>
      </c>
      <c r="B33" s="13">
        <f t="shared" si="0"/>
        <v>43434</v>
      </c>
      <c r="C33" s="14"/>
      <c r="D33" s="14"/>
      <c r="E33" s="14"/>
      <c r="F33" s="14"/>
      <c r="G33" s="14"/>
      <c r="H33" s="14"/>
      <c r="I33" s="14"/>
      <c r="J33" s="14"/>
      <c r="K33" s="14" t="str">
        <f t="shared" si="1"/>
        <v/>
      </c>
      <c r="L33" s="15" t="str">
        <f t="shared" si="8"/>
        <v>Travail</v>
      </c>
      <c r="M33" s="16"/>
      <c r="N33" s="15"/>
      <c r="O33" s="16"/>
      <c r="P33" s="15"/>
      <c r="Q33" s="16"/>
      <c r="R33" s="15"/>
      <c r="S33" s="15"/>
      <c r="T33" s="15"/>
      <c r="U33" s="15">
        <f t="shared" si="3"/>
        <v>0</v>
      </c>
      <c r="V33" s="15">
        <f t="shared" si="4"/>
        <v>0</v>
      </c>
    </row>
    <row r="34" spans="1:22">
      <c r="A34" s="12">
        <f t="shared" si="5"/>
        <v>43435</v>
      </c>
      <c r="B34" s="13">
        <f t="shared" si="0"/>
        <v>43435</v>
      </c>
      <c r="C34" s="14"/>
      <c r="D34" s="14"/>
      <c r="E34" s="14"/>
      <c r="F34" s="14"/>
      <c r="G34" s="14"/>
      <c r="H34" s="14"/>
      <c r="I34" s="14"/>
      <c r="J34" s="14"/>
      <c r="K34" s="14" t="str">
        <f t="shared" si="1"/>
        <v/>
      </c>
      <c r="L34" s="15" t="str">
        <f t="shared" si="8"/>
        <v>WE</v>
      </c>
      <c r="M34" s="16"/>
      <c r="N34" s="15"/>
      <c r="O34" s="16"/>
      <c r="P34" s="15"/>
      <c r="Q34" s="16"/>
      <c r="R34" s="15"/>
      <c r="S34" s="15"/>
      <c r="T34" s="15"/>
      <c r="U34" s="15">
        <f t="shared" si="3"/>
        <v>0</v>
      </c>
      <c r="V34" s="15">
        <f t="shared" si="4"/>
        <v>0</v>
      </c>
    </row>
    <row r="35" spans="1:22">
      <c r="A35" s="12">
        <f t="shared" si="5"/>
        <v>43436</v>
      </c>
      <c r="B35" s="13">
        <f t="shared" si="0"/>
        <v>43436</v>
      </c>
      <c r="C35" s="14"/>
      <c r="D35" s="14"/>
      <c r="E35" s="14"/>
      <c r="F35" s="14"/>
      <c r="G35" s="14"/>
      <c r="H35" s="14"/>
      <c r="I35" s="14"/>
      <c r="J35" s="14"/>
      <c r="K35" s="14" t="str">
        <f t="shared" si="1"/>
        <v/>
      </c>
      <c r="L35" s="15" t="str">
        <f>IF(OR((WEEKDAY(B35)=1),(WEEKDAY(B35)=7)),"WE","Travail")</f>
        <v>WE</v>
      </c>
      <c r="M35" s="16"/>
      <c r="N35" s="15"/>
      <c r="O35" s="16"/>
      <c r="P35" s="15"/>
      <c r="Q35" s="16"/>
      <c r="R35" s="15"/>
      <c r="S35" s="15"/>
      <c r="T35" s="15"/>
      <c r="U35" s="15">
        <f t="shared" si="3"/>
        <v>0</v>
      </c>
      <c r="V35" s="15">
        <f t="shared" si="4"/>
        <v>0</v>
      </c>
    </row>
    <row r="36" spans="1:22">
      <c r="A36" s="12">
        <f t="shared" si="5"/>
        <v>43437</v>
      </c>
      <c r="B36" s="13">
        <f t="shared" ref="B36:B59" si="9">A36</f>
        <v>43437</v>
      </c>
      <c r="C36" s="14"/>
      <c r="D36" s="14"/>
      <c r="E36" s="14"/>
      <c r="F36" s="14"/>
      <c r="G36" s="14"/>
      <c r="H36" s="14"/>
      <c r="I36" s="14"/>
      <c r="J36" s="14"/>
      <c r="K36" s="14" t="str">
        <f t="shared" ref="K36:K59" si="10">IF(C36&lt;&gt;"",U36-V36,"")</f>
        <v/>
      </c>
      <c r="L36" s="15" t="str">
        <f t="shared" ref="L36:L58" si="11">IF(OR((WEEKDAY(B36)=1),(WEEKDAY(B36)=7)),"WE","Travail")</f>
        <v>Travail</v>
      </c>
      <c r="M36" s="16"/>
      <c r="N36" s="15"/>
      <c r="O36" s="16"/>
      <c r="P36" s="15"/>
      <c r="Q36" s="16"/>
      <c r="R36" s="15"/>
      <c r="S36" s="15"/>
      <c r="T36" s="15"/>
      <c r="U36" s="15"/>
      <c r="V36" s="15"/>
    </row>
    <row r="37" spans="1:22">
      <c r="A37" s="12">
        <f t="shared" si="5"/>
        <v>43438</v>
      </c>
      <c r="B37" s="13">
        <f t="shared" si="9"/>
        <v>43438</v>
      </c>
      <c r="C37" s="14"/>
      <c r="D37" s="14"/>
      <c r="E37" s="14"/>
      <c r="F37" s="14"/>
      <c r="G37" s="14"/>
      <c r="H37" s="14"/>
      <c r="I37" s="14"/>
      <c r="J37" s="14"/>
      <c r="K37" s="14" t="str">
        <f t="shared" si="10"/>
        <v/>
      </c>
      <c r="L37" s="15" t="str">
        <f t="shared" si="11"/>
        <v>Travail</v>
      </c>
      <c r="M37" s="16"/>
      <c r="N37" s="15"/>
      <c r="O37" s="16"/>
      <c r="P37" s="15"/>
      <c r="Q37" s="16"/>
      <c r="R37" s="15"/>
      <c r="S37" s="15"/>
      <c r="T37" s="15"/>
      <c r="U37" s="15"/>
      <c r="V37" s="15"/>
    </row>
    <row r="38" spans="1:22">
      <c r="A38" s="12">
        <f t="shared" si="5"/>
        <v>43439</v>
      </c>
      <c r="B38" s="13">
        <f t="shared" si="9"/>
        <v>43439</v>
      </c>
      <c r="C38" s="14"/>
      <c r="D38" s="14"/>
      <c r="E38" s="14"/>
      <c r="F38" s="14"/>
      <c r="G38" s="14"/>
      <c r="H38" s="14"/>
      <c r="I38" s="14"/>
      <c r="J38" s="14"/>
      <c r="K38" s="14" t="str">
        <f t="shared" si="10"/>
        <v/>
      </c>
      <c r="L38" s="15" t="str">
        <f t="shared" si="11"/>
        <v>Travail</v>
      </c>
      <c r="M38" s="16"/>
      <c r="N38" s="15"/>
      <c r="O38" s="16"/>
      <c r="P38" s="15"/>
      <c r="Q38" s="16"/>
      <c r="R38" s="15"/>
      <c r="S38" s="15"/>
      <c r="T38" s="15"/>
      <c r="U38" s="15"/>
      <c r="V38" s="15"/>
    </row>
    <row r="39" spans="1:22">
      <c r="A39" s="12">
        <f t="shared" si="5"/>
        <v>43440</v>
      </c>
      <c r="B39" s="13">
        <f t="shared" si="9"/>
        <v>43440</v>
      </c>
      <c r="C39" s="14"/>
      <c r="D39" s="14"/>
      <c r="E39" s="14"/>
      <c r="F39" s="14"/>
      <c r="G39" s="14"/>
      <c r="H39" s="14"/>
      <c r="I39" s="14"/>
      <c r="J39" s="14"/>
      <c r="K39" s="14" t="str">
        <f t="shared" si="10"/>
        <v/>
      </c>
      <c r="L39" s="15" t="str">
        <f t="shared" si="11"/>
        <v>Travail</v>
      </c>
      <c r="M39" s="16"/>
      <c r="N39" s="15"/>
      <c r="O39" s="16"/>
      <c r="P39" s="15"/>
      <c r="Q39" s="16"/>
      <c r="R39" s="15"/>
      <c r="S39" s="15"/>
      <c r="T39" s="15"/>
      <c r="U39" s="15"/>
      <c r="V39" s="15"/>
    </row>
    <row r="40" spans="1:22">
      <c r="A40" s="12">
        <f t="shared" si="5"/>
        <v>43441</v>
      </c>
      <c r="B40" s="13">
        <f t="shared" si="9"/>
        <v>43441</v>
      </c>
      <c r="C40" s="14"/>
      <c r="D40" s="14"/>
      <c r="E40" s="14"/>
      <c r="F40" s="14"/>
      <c r="G40" s="14"/>
      <c r="H40" s="14"/>
      <c r="I40" s="14"/>
      <c r="J40" s="14"/>
      <c r="K40" s="14" t="str">
        <f t="shared" si="10"/>
        <v/>
      </c>
      <c r="L40" s="15" t="str">
        <f t="shared" si="11"/>
        <v>Travail</v>
      </c>
      <c r="M40" s="16"/>
      <c r="N40" s="15"/>
      <c r="O40" s="16"/>
      <c r="P40" s="15"/>
      <c r="Q40" s="16"/>
      <c r="R40" s="15"/>
      <c r="S40" s="15"/>
      <c r="T40" s="15"/>
      <c r="U40" s="15"/>
      <c r="V40" s="15"/>
    </row>
    <row r="41" spans="1:22">
      <c r="A41" s="12">
        <f t="shared" si="5"/>
        <v>43442</v>
      </c>
      <c r="B41" s="13">
        <f t="shared" si="9"/>
        <v>43442</v>
      </c>
      <c r="C41" s="14"/>
      <c r="D41" s="14"/>
      <c r="E41" s="14"/>
      <c r="F41" s="14"/>
      <c r="G41" s="14"/>
      <c r="H41" s="14"/>
      <c r="I41" s="14"/>
      <c r="J41" s="14"/>
      <c r="K41" s="14" t="str">
        <f t="shared" si="10"/>
        <v/>
      </c>
      <c r="L41" s="15" t="str">
        <f t="shared" si="11"/>
        <v>WE</v>
      </c>
      <c r="M41" s="16"/>
      <c r="N41" s="15"/>
      <c r="O41" s="16"/>
      <c r="P41" s="15"/>
      <c r="Q41" s="16"/>
      <c r="R41" s="15"/>
      <c r="S41" s="15"/>
      <c r="T41" s="15"/>
      <c r="U41" s="15"/>
      <c r="V41" s="15"/>
    </row>
    <row r="42" spans="1:22">
      <c r="A42" s="12">
        <f t="shared" si="5"/>
        <v>43443</v>
      </c>
      <c r="B42" s="13">
        <f t="shared" si="9"/>
        <v>43443</v>
      </c>
      <c r="C42" s="14"/>
      <c r="D42" s="14"/>
      <c r="E42" s="14"/>
      <c r="F42" s="14"/>
      <c r="G42" s="14"/>
      <c r="H42" s="14"/>
      <c r="I42" s="14"/>
      <c r="J42" s="14"/>
      <c r="K42" s="14" t="str">
        <f t="shared" si="10"/>
        <v/>
      </c>
      <c r="L42" s="15" t="str">
        <f t="shared" si="11"/>
        <v>WE</v>
      </c>
      <c r="M42" s="16"/>
      <c r="N42" s="15"/>
      <c r="O42" s="16"/>
      <c r="P42" s="15"/>
      <c r="Q42" s="16"/>
      <c r="R42" s="15"/>
      <c r="S42" s="15"/>
      <c r="T42" s="15"/>
      <c r="U42" s="15"/>
      <c r="V42" s="15"/>
    </row>
    <row r="43" spans="1:22">
      <c r="A43" s="12">
        <f t="shared" si="5"/>
        <v>43444</v>
      </c>
      <c r="B43" s="13">
        <f t="shared" si="9"/>
        <v>43444</v>
      </c>
      <c r="C43" s="14"/>
      <c r="D43" s="14"/>
      <c r="E43" s="14"/>
      <c r="F43" s="14"/>
      <c r="G43" s="14"/>
      <c r="H43" s="14"/>
      <c r="I43" s="14"/>
      <c r="J43" s="14"/>
      <c r="K43" s="14" t="str">
        <f t="shared" si="10"/>
        <v/>
      </c>
      <c r="L43" s="15" t="str">
        <f t="shared" si="11"/>
        <v>Travail</v>
      </c>
      <c r="M43" s="16"/>
      <c r="N43" s="15"/>
      <c r="O43" s="16"/>
      <c r="P43" s="15"/>
      <c r="Q43" s="16"/>
      <c r="R43" s="15"/>
      <c r="S43" s="15"/>
      <c r="T43" s="15"/>
      <c r="U43" s="15"/>
      <c r="V43" s="15"/>
    </row>
    <row r="44" spans="1:22">
      <c r="A44" s="12">
        <f t="shared" si="5"/>
        <v>43445</v>
      </c>
      <c r="B44" s="13">
        <f t="shared" si="9"/>
        <v>43445</v>
      </c>
      <c r="C44" s="14"/>
      <c r="D44" s="14"/>
      <c r="E44" s="14"/>
      <c r="F44" s="14"/>
      <c r="G44" s="14"/>
      <c r="H44" s="14"/>
      <c r="I44" s="14"/>
      <c r="J44" s="14"/>
      <c r="K44" s="14" t="str">
        <f t="shared" si="10"/>
        <v/>
      </c>
      <c r="L44" s="15" t="str">
        <f t="shared" si="11"/>
        <v>Travail</v>
      </c>
      <c r="M44" s="16"/>
      <c r="N44" s="15"/>
      <c r="O44" s="16"/>
      <c r="P44" s="15"/>
      <c r="Q44" s="16"/>
      <c r="R44" s="15"/>
      <c r="S44" s="15"/>
      <c r="T44" s="15"/>
      <c r="U44" s="15"/>
      <c r="V44" s="15"/>
    </row>
    <row r="45" spans="1:22">
      <c r="A45" s="12">
        <f t="shared" si="5"/>
        <v>43446</v>
      </c>
      <c r="B45" s="13">
        <f t="shared" si="9"/>
        <v>43446</v>
      </c>
      <c r="C45" s="14"/>
      <c r="D45" s="14"/>
      <c r="E45" s="14"/>
      <c r="F45" s="14"/>
      <c r="G45" s="14"/>
      <c r="H45" s="14"/>
      <c r="I45" s="14"/>
      <c r="J45" s="14"/>
      <c r="K45" s="14" t="str">
        <f t="shared" si="10"/>
        <v/>
      </c>
      <c r="L45" s="15" t="str">
        <f t="shared" si="11"/>
        <v>Travail</v>
      </c>
      <c r="M45" s="16"/>
      <c r="N45" s="15"/>
      <c r="O45" s="16"/>
      <c r="P45" s="15"/>
      <c r="Q45" s="16"/>
      <c r="R45" s="15"/>
      <c r="S45" s="15"/>
      <c r="T45" s="15"/>
      <c r="U45" s="15"/>
      <c r="V45" s="15"/>
    </row>
    <row r="46" spans="1:22">
      <c r="A46" s="12">
        <f t="shared" si="5"/>
        <v>43447</v>
      </c>
      <c r="B46" s="13">
        <f t="shared" si="9"/>
        <v>43447</v>
      </c>
      <c r="C46" s="14"/>
      <c r="D46" s="14"/>
      <c r="E46" s="14"/>
      <c r="F46" s="14"/>
      <c r="G46" s="14"/>
      <c r="H46" s="14"/>
      <c r="I46" s="14"/>
      <c r="J46" s="14"/>
      <c r="K46" s="14" t="str">
        <f t="shared" si="10"/>
        <v/>
      </c>
      <c r="L46" s="15" t="str">
        <f t="shared" si="11"/>
        <v>Travail</v>
      </c>
      <c r="M46" s="16"/>
      <c r="N46" s="15"/>
      <c r="O46" s="16"/>
      <c r="P46" s="15"/>
      <c r="Q46" s="16"/>
      <c r="R46" s="15"/>
      <c r="S46" s="15"/>
      <c r="T46" s="15"/>
      <c r="U46" s="15"/>
      <c r="V46" s="15"/>
    </row>
    <row r="47" spans="1:22">
      <c r="A47" s="12">
        <f t="shared" si="5"/>
        <v>43448</v>
      </c>
      <c r="B47" s="13">
        <f t="shared" si="9"/>
        <v>43448</v>
      </c>
      <c r="C47" s="14"/>
      <c r="D47" s="14"/>
      <c r="E47" s="14"/>
      <c r="F47" s="14"/>
      <c r="G47" s="14"/>
      <c r="H47" s="14"/>
      <c r="I47" s="14"/>
      <c r="J47" s="14"/>
      <c r="K47" s="14" t="str">
        <f t="shared" si="10"/>
        <v/>
      </c>
      <c r="L47" s="15" t="str">
        <f t="shared" si="11"/>
        <v>Travail</v>
      </c>
      <c r="M47" s="16"/>
      <c r="N47" s="15"/>
      <c r="O47" s="16"/>
      <c r="P47" s="15"/>
      <c r="Q47" s="16"/>
      <c r="R47" s="15"/>
      <c r="S47" s="15"/>
      <c r="T47" s="15"/>
      <c r="U47" s="15"/>
      <c r="V47" s="15"/>
    </row>
    <row r="48" spans="1:22">
      <c r="A48" s="12">
        <f t="shared" si="5"/>
        <v>43449</v>
      </c>
      <c r="B48" s="13">
        <f t="shared" si="9"/>
        <v>43449</v>
      </c>
      <c r="C48" s="14"/>
      <c r="D48" s="14"/>
      <c r="E48" s="14"/>
      <c r="F48" s="14"/>
      <c r="G48" s="14"/>
      <c r="H48" s="14"/>
      <c r="I48" s="14"/>
      <c r="J48" s="14"/>
      <c r="K48" s="14" t="str">
        <f t="shared" si="10"/>
        <v/>
      </c>
      <c r="L48" s="15" t="str">
        <f t="shared" si="11"/>
        <v>WE</v>
      </c>
      <c r="M48" s="16"/>
      <c r="N48" s="15"/>
      <c r="O48" s="16"/>
      <c r="P48" s="15"/>
      <c r="Q48" s="16"/>
      <c r="R48" s="15"/>
      <c r="S48" s="15"/>
      <c r="T48" s="15"/>
      <c r="U48" s="15"/>
      <c r="V48" s="15"/>
    </row>
    <row r="49" spans="1:22">
      <c r="A49" s="12">
        <f t="shared" si="5"/>
        <v>43450</v>
      </c>
      <c r="B49" s="13">
        <f t="shared" si="9"/>
        <v>43450</v>
      </c>
      <c r="C49" s="14"/>
      <c r="D49" s="14"/>
      <c r="E49" s="14"/>
      <c r="F49" s="14"/>
      <c r="G49" s="14"/>
      <c r="H49" s="14"/>
      <c r="I49" s="14"/>
      <c r="J49" s="14"/>
      <c r="K49" s="14" t="str">
        <f t="shared" si="10"/>
        <v/>
      </c>
      <c r="L49" s="15" t="str">
        <f t="shared" si="11"/>
        <v>WE</v>
      </c>
      <c r="M49" s="16"/>
      <c r="N49" s="15"/>
      <c r="O49" s="16"/>
      <c r="P49" s="15"/>
      <c r="Q49" s="16"/>
      <c r="R49" s="15"/>
      <c r="S49" s="15"/>
      <c r="T49" s="15"/>
      <c r="U49" s="15"/>
      <c r="V49" s="15"/>
    </row>
    <row r="50" spans="1:22">
      <c r="A50" s="12">
        <f t="shared" si="5"/>
        <v>43451</v>
      </c>
      <c r="B50" s="13">
        <f t="shared" si="9"/>
        <v>43451</v>
      </c>
      <c r="C50" s="14"/>
      <c r="D50" s="14"/>
      <c r="E50" s="14"/>
      <c r="F50" s="14"/>
      <c r="G50" s="14"/>
      <c r="H50" s="14"/>
      <c r="I50" s="14"/>
      <c r="J50" s="14"/>
      <c r="K50" s="14" t="str">
        <f t="shared" si="10"/>
        <v/>
      </c>
      <c r="L50" s="15" t="str">
        <f t="shared" si="11"/>
        <v>Travail</v>
      </c>
      <c r="M50" s="16"/>
      <c r="N50" s="15"/>
      <c r="O50" s="16"/>
      <c r="P50" s="15"/>
      <c r="Q50" s="16"/>
      <c r="R50" s="15"/>
      <c r="S50" s="15"/>
      <c r="T50" s="15"/>
      <c r="U50" s="15"/>
      <c r="V50" s="15"/>
    </row>
    <row r="51" spans="1:22">
      <c r="A51" s="12">
        <f t="shared" si="5"/>
        <v>43452</v>
      </c>
      <c r="B51" s="13">
        <f t="shared" si="9"/>
        <v>43452</v>
      </c>
      <c r="C51" s="14"/>
      <c r="D51" s="14"/>
      <c r="E51" s="14"/>
      <c r="F51" s="14"/>
      <c r="G51" s="14"/>
      <c r="H51" s="14"/>
      <c r="I51" s="14"/>
      <c r="J51" s="14"/>
      <c r="K51" s="14" t="str">
        <f t="shared" si="10"/>
        <v/>
      </c>
      <c r="L51" s="15" t="str">
        <f t="shared" si="11"/>
        <v>Travail</v>
      </c>
      <c r="M51" s="16"/>
      <c r="N51" s="15"/>
      <c r="O51" s="16"/>
      <c r="P51" s="15"/>
      <c r="Q51" s="16"/>
      <c r="R51" s="15"/>
      <c r="S51" s="15"/>
      <c r="T51" s="15"/>
      <c r="U51" s="15"/>
      <c r="V51" s="15"/>
    </row>
    <row r="52" spans="1:22">
      <c r="A52" s="12">
        <f t="shared" si="5"/>
        <v>43453</v>
      </c>
      <c r="B52" s="13">
        <f t="shared" si="9"/>
        <v>43453</v>
      </c>
      <c r="C52" s="14"/>
      <c r="D52" s="14"/>
      <c r="E52" s="14"/>
      <c r="F52" s="14"/>
      <c r="G52" s="14"/>
      <c r="H52" s="14"/>
      <c r="I52" s="14"/>
      <c r="J52" s="14"/>
      <c r="K52" s="14" t="str">
        <f t="shared" si="10"/>
        <v/>
      </c>
      <c r="L52" s="15" t="str">
        <f t="shared" si="11"/>
        <v>Travail</v>
      </c>
      <c r="M52" s="16"/>
      <c r="N52" s="15"/>
      <c r="O52" s="16"/>
      <c r="P52" s="15"/>
      <c r="Q52" s="16"/>
      <c r="R52" s="15"/>
      <c r="S52" s="15"/>
      <c r="T52" s="15"/>
      <c r="U52" s="15"/>
      <c r="V52" s="15"/>
    </row>
    <row r="53" spans="1:22">
      <c r="A53" s="12">
        <f t="shared" si="5"/>
        <v>43454</v>
      </c>
      <c r="B53" s="13">
        <f t="shared" si="9"/>
        <v>43454</v>
      </c>
      <c r="C53" s="14"/>
      <c r="D53" s="14"/>
      <c r="E53" s="14"/>
      <c r="F53" s="14"/>
      <c r="G53" s="14"/>
      <c r="H53" s="14"/>
      <c r="I53" s="14"/>
      <c r="J53" s="14"/>
      <c r="K53" s="14" t="str">
        <f t="shared" si="10"/>
        <v/>
      </c>
      <c r="L53" s="15" t="str">
        <f t="shared" si="11"/>
        <v>Travail</v>
      </c>
      <c r="M53" s="16"/>
      <c r="N53" s="15"/>
      <c r="O53" s="16"/>
      <c r="P53" s="15"/>
      <c r="Q53" s="16"/>
      <c r="R53" s="15"/>
      <c r="S53" s="15"/>
      <c r="T53" s="15"/>
      <c r="U53" s="15"/>
      <c r="V53" s="15"/>
    </row>
    <row r="54" spans="1:22">
      <c r="A54" s="12">
        <f t="shared" si="5"/>
        <v>43455</v>
      </c>
      <c r="B54" s="13">
        <f t="shared" si="9"/>
        <v>43455</v>
      </c>
      <c r="C54" s="14"/>
      <c r="D54" s="14"/>
      <c r="E54" s="14"/>
      <c r="F54" s="14"/>
      <c r="G54" s="14"/>
      <c r="H54" s="14"/>
      <c r="I54" s="14"/>
      <c r="J54" s="14"/>
      <c r="K54" s="14" t="str">
        <f t="shared" si="10"/>
        <v/>
      </c>
      <c r="L54" s="15" t="str">
        <f t="shared" si="11"/>
        <v>Travail</v>
      </c>
      <c r="M54" s="16"/>
      <c r="N54" s="15"/>
      <c r="O54" s="16"/>
      <c r="P54" s="15"/>
      <c r="Q54" s="16"/>
      <c r="R54" s="15"/>
      <c r="S54" s="15"/>
      <c r="T54" s="15"/>
      <c r="U54" s="15"/>
      <c r="V54" s="15"/>
    </row>
    <row r="55" spans="1:22">
      <c r="A55" s="12">
        <f t="shared" si="5"/>
        <v>43456</v>
      </c>
      <c r="B55" s="13">
        <f t="shared" si="9"/>
        <v>43456</v>
      </c>
      <c r="C55" s="14"/>
      <c r="D55" s="14"/>
      <c r="E55" s="14"/>
      <c r="F55" s="14"/>
      <c r="G55" s="14"/>
      <c r="H55" s="14"/>
      <c r="I55" s="14"/>
      <c r="J55" s="14"/>
      <c r="K55" s="14" t="str">
        <f t="shared" si="10"/>
        <v/>
      </c>
      <c r="L55" s="15" t="str">
        <f t="shared" si="11"/>
        <v>WE</v>
      </c>
      <c r="M55" s="16"/>
      <c r="N55" s="15"/>
      <c r="O55" s="16"/>
      <c r="P55" s="15"/>
      <c r="Q55" s="16"/>
      <c r="R55" s="15"/>
      <c r="S55" s="15"/>
      <c r="T55" s="15"/>
      <c r="U55" s="15"/>
      <c r="V55" s="15"/>
    </row>
    <row r="56" spans="1:22">
      <c r="A56" s="12">
        <f t="shared" si="5"/>
        <v>43457</v>
      </c>
      <c r="B56" s="13">
        <f t="shared" si="9"/>
        <v>43457</v>
      </c>
      <c r="C56" s="14"/>
      <c r="D56" s="14"/>
      <c r="E56" s="14"/>
      <c r="F56" s="14"/>
      <c r="G56" s="14"/>
      <c r="H56" s="14"/>
      <c r="I56" s="14"/>
      <c r="J56" s="14"/>
      <c r="K56" s="14" t="str">
        <f t="shared" si="10"/>
        <v/>
      </c>
      <c r="L56" s="15" t="str">
        <f t="shared" si="11"/>
        <v>WE</v>
      </c>
      <c r="M56" s="16"/>
      <c r="N56" s="15"/>
      <c r="O56" s="16"/>
      <c r="P56" s="15"/>
      <c r="Q56" s="16"/>
      <c r="R56" s="15"/>
      <c r="S56" s="15"/>
      <c r="T56" s="15"/>
      <c r="U56" s="15"/>
      <c r="V56" s="15"/>
    </row>
    <row r="57" spans="1:22">
      <c r="A57" s="12">
        <f t="shared" si="5"/>
        <v>43458</v>
      </c>
      <c r="B57" s="13">
        <f t="shared" si="9"/>
        <v>43458</v>
      </c>
      <c r="C57" s="14"/>
      <c r="D57" s="14"/>
      <c r="E57" s="14"/>
      <c r="F57" s="14"/>
      <c r="G57" s="14"/>
      <c r="H57" s="14"/>
      <c r="I57" s="14"/>
      <c r="J57" s="14"/>
      <c r="K57" s="14" t="str">
        <f t="shared" si="10"/>
        <v/>
      </c>
      <c r="L57" s="15" t="str">
        <f t="shared" si="11"/>
        <v>Travail</v>
      </c>
      <c r="M57" s="16"/>
      <c r="N57" s="15"/>
      <c r="O57" s="16"/>
      <c r="P57" s="15"/>
      <c r="Q57" s="16"/>
      <c r="R57" s="15"/>
      <c r="S57" s="15"/>
      <c r="T57" s="15"/>
      <c r="U57" s="15"/>
      <c r="V57" s="15"/>
    </row>
    <row r="58" spans="1:22">
      <c r="A58" s="12">
        <f t="shared" si="5"/>
        <v>43459</v>
      </c>
      <c r="B58" s="13">
        <f t="shared" si="9"/>
        <v>43459</v>
      </c>
      <c r="C58" s="14"/>
      <c r="D58" s="14"/>
      <c r="E58" s="14"/>
      <c r="F58" s="14"/>
      <c r="G58" s="14"/>
      <c r="H58" s="14"/>
      <c r="I58" s="14"/>
      <c r="J58" s="14"/>
      <c r="K58" s="14" t="str">
        <f t="shared" si="10"/>
        <v/>
      </c>
      <c r="L58" s="15" t="str">
        <f t="shared" si="11"/>
        <v>Travail</v>
      </c>
      <c r="M58" s="16"/>
      <c r="N58" s="15"/>
      <c r="O58" s="16"/>
      <c r="P58" s="15"/>
      <c r="Q58" s="16"/>
      <c r="R58" s="15"/>
      <c r="S58" s="15"/>
      <c r="T58" s="15"/>
      <c r="U58" s="15"/>
      <c r="V58" s="15"/>
    </row>
    <row r="59" spans="1:22">
      <c r="A59" s="12">
        <f t="shared" si="5"/>
        <v>43460</v>
      </c>
      <c r="B59" s="13">
        <f t="shared" si="9"/>
        <v>43460</v>
      </c>
      <c r="C59" s="14"/>
      <c r="D59" s="14"/>
      <c r="E59" s="14"/>
      <c r="F59" s="14"/>
      <c r="G59" s="14"/>
      <c r="H59" s="14"/>
      <c r="I59" s="14"/>
      <c r="J59" s="14"/>
      <c r="K59" s="14" t="str">
        <f t="shared" si="10"/>
        <v/>
      </c>
      <c r="L59" s="15" t="str">
        <f>IF(OR((WEEKDAY(B59)=1),(WEEKDAY(B59)=7)),"WE","Travail")</f>
        <v>Travail</v>
      </c>
      <c r="M59" s="16"/>
      <c r="N59" s="15"/>
      <c r="O59" s="16"/>
      <c r="P59" s="15"/>
      <c r="Q59" s="16"/>
      <c r="R59" s="15"/>
      <c r="S59" s="15"/>
      <c r="T59" s="15"/>
      <c r="U59" s="15"/>
      <c r="V59" s="15"/>
    </row>
    <row r="60" spans="1:22">
      <c r="A60" s="12">
        <f t="shared" si="5"/>
        <v>43461</v>
      </c>
      <c r="B60" s="13">
        <f t="shared" ref="B60:B64" si="12">A60</f>
        <v>43461</v>
      </c>
      <c r="C60" s="14"/>
      <c r="D60" s="14"/>
      <c r="E60" s="14"/>
      <c r="F60" s="14"/>
      <c r="G60" s="14"/>
      <c r="H60" s="14"/>
      <c r="I60" s="14"/>
      <c r="J60" s="14"/>
      <c r="K60" s="14" t="str">
        <f t="shared" ref="K60:K64" si="13">IF(C60&lt;&gt;"",U60-V60,"")</f>
        <v/>
      </c>
      <c r="L60" s="15" t="str">
        <f t="shared" ref="L60:L63" si="14">IF(OR((WEEKDAY(B60)=1),(WEEKDAY(B60)=7)),"WE","Travail")</f>
        <v>Travail</v>
      </c>
      <c r="M60" s="16"/>
      <c r="N60" s="15"/>
      <c r="O60" s="16"/>
      <c r="P60" s="15"/>
      <c r="Q60" s="16"/>
      <c r="R60" s="15"/>
      <c r="S60" s="15"/>
      <c r="T60" s="15"/>
      <c r="U60" s="15"/>
      <c r="V60" s="15"/>
    </row>
    <row r="61" spans="1:22">
      <c r="A61" s="12">
        <f t="shared" si="5"/>
        <v>43462</v>
      </c>
      <c r="B61" s="13">
        <f t="shared" si="12"/>
        <v>43462</v>
      </c>
      <c r="C61" s="14"/>
      <c r="D61" s="14"/>
      <c r="E61" s="14"/>
      <c r="F61" s="14"/>
      <c r="G61" s="14"/>
      <c r="H61" s="14"/>
      <c r="I61" s="14"/>
      <c r="J61" s="14"/>
      <c r="K61" s="14" t="str">
        <f t="shared" si="13"/>
        <v/>
      </c>
      <c r="L61" s="15" t="str">
        <f t="shared" si="14"/>
        <v>Travail</v>
      </c>
      <c r="M61" s="16"/>
      <c r="N61" s="15"/>
      <c r="O61" s="16"/>
      <c r="P61" s="15"/>
      <c r="Q61" s="16"/>
      <c r="R61" s="15"/>
      <c r="S61" s="15"/>
      <c r="T61" s="15"/>
      <c r="U61" s="15"/>
      <c r="V61" s="15"/>
    </row>
    <row r="62" spans="1:22">
      <c r="A62" s="12">
        <f t="shared" si="5"/>
        <v>43463</v>
      </c>
      <c r="B62" s="13">
        <f t="shared" si="12"/>
        <v>43463</v>
      </c>
      <c r="C62" s="14"/>
      <c r="D62" s="14"/>
      <c r="E62" s="14"/>
      <c r="F62" s="14"/>
      <c r="G62" s="14"/>
      <c r="H62" s="14"/>
      <c r="I62" s="14"/>
      <c r="J62" s="14"/>
      <c r="K62" s="14" t="str">
        <f t="shared" si="13"/>
        <v/>
      </c>
      <c r="L62" s="15" t="str">
        <f t="shared" si="14"/>
        <v>WE</v>
      </c>
      <c r="M62" s="16"/>
      <c r="N62" s="15"/>
      <c r="O62" s="16"/>
      <c r="P62" s="15"/>
      <c r="Q62" s="16"/>
      <c r="R62" s="15"/>
      <c r="S62" s="15"/>
      <c r="T62" s="15"/>
      <c r="U62" s="15"/>
      <c r="V62" s="15"/>
    </row>
    <row r="63" spans="1:22">
      <c r="A63" s="12">
        <f t="shared" si="5"/>
        <v>43464</v>
      </c>
      <c r="B63" s="13">
        <f t="shared" si="12"/>
        <v>43464</v>
      </c>
      <c r="C63" s="14"/>
      <c r="D63" s="14"/>
      <c r="E63" s="14"/>
      <c r="F63" s="14"/>
      <c r="G63" s="14"/>
      <c r="H63" s="14"/>
      <c r="I63" s="14"/>
      <c r="J63" s="14"/>
      <c r="K63" s="14" t="str">
        <f t="shared" si="13"/>
        <v/>
      </c>
      <c r="L63" s="15" t="str">
        <f t="shared" si="14"/>
        <v>WE</v>
      </c>
      <c r="M63" s="16"/>
      <c r="N63" s="15"/>
      <c r="O63" s="16"/>
      <c r="P63" s="15"/>
      <c r="Q63" s="16"/>
      <c r="R63" s="15"/>
      <c r="S63" s="15"/>
      <c r="T63" s="15"/>
      <c r="U63" s="15"/>
      <c r="V63" s="15"/>
    </row>
    <row r="64" spans="1:22">
      <c r="A64" s="12">
        <f t="shared" si="5"/>
        <v>43465</v>
      </c>
      <c r="B64" s="13">
        <f t="shared" si="12"/>
        <v>43465</v>
      </c>
      <c r="C64" s="14"/>
      <c r="D64" s="14"/>
      <c r="E64" s="14"/>
      <c r="F64" s="14"/>
      <c r="G64" s="14"/>
      <c r="H64" s="14"/>
      <c r="I64" s="14"/>
      <c r="J64" s="14"/>
      <c r="K64" s="14" t="str">
        <f t="shared" si="13"/>
        <v/>
      </c>
      <c r="L64" s="15" t="str">
        <f>IF(OR((WEEKDAY(B64)=1),(WEEKDAY(B64)=7)),"WE","Travail")</f>
        <v>Travail</v>
      </c>
      <c r="M64" s="16"/>
      <c r="N64" s="15"/>
      <c r="O64" s="16"/>
      <c r="P64" s="15"/>
      <c r="Q64" s="16"/>
      <c r="R64" s="15"/>
      <c r="S64" s="15"/>
      <c r="T64" s="15"/>
      <c r="U64" s="15"/>
      <c r="V64" s="15"/>
    </row>
  </sheetData>
  <mergeCells count="3">
    <mergeCell ref="C5:D5"/>
    <mergeCell ref="E5:H5"/>
    <mergeCell ref="I5:J5"/>
  </mergeCells>
  <conditionalFormatting sqref="A7:B64">
    <cfRule type="expression" dxfId="2" priority="1">
      <formula>EstFérié(A7)</formula>
    </cfRule>
    <cfRule type="expression" dxfId="1" priority="2">
      <formula>WEEKDAY(A7)=1</formula>
    </cfRule>
    <cfRule type="expression" dxfId="0" priority="3">
      <formula>WEEKDAY(A7)=7</formula>
    </cfRule>
  </conditionalFormatting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4688B2D-F5B4-4963-BC63-BB6EB83533A4}">
          <x14:formula1>
            <xm:f>'[1]Listes déroulantes'!#REF!</xm:f>
          </x14:formula1>
          <xm:sqref>M7 O7 Q7</xm:sqref>
        </x14:dataValidation>
        <x14:dataValidation type="list" allowBlank="1" showInputMessage="1" showErrorMessage="1" xr:uid="{9236FF61-2DE3-4B78-B3A4-999B28EFF405}">
          <x14:formula1>
            <xm:f>'Suivi Chantier'!$A$4:$A$99</xm:f>
          </x14:formula1>
          <xm:sqref>M8:M35 Q8:Q35 O8:O35</xm:sqref>
        </x14:dataValidation>
        <x14:dataValidation type="list" allowBlank="1" showInputMessage="1" showErrorMessage="1" xr:uid="{C0462068-AEDE-4FF2-9FF5-6A3FD8E99723}">
          <x14:formula1>
            <xm:f>'Type journée'!$A$4:$A$7</xm:f>
          </x14:formula1>
          <xm:sqref>L546:L1048576 L1:L5</xm:sqref>
        </x14:dataValidation>
        <x14:dataValidation type="list" allowBlank="1" showInputMessage="1" showErrorMessage="1" xr:uid="{3D86D6CD-3360-4101-9488-01885315FE0C}">
          <x14:formula1>
            <xm:f>'Type journée'!$A$4:$A$20</xm:f>
          </x14:formula1>
          <xm:sqref>L6:L545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22"/>
  <sheetViews>
    <sheetView tabSelected="1" workbookViewId="0">
      <selection activeCell="G21" sqref="G21"/>
    </sheetView>
  </sheetViews>
  <sheetFormatPr baseColWidth="10" defaultRowHeight="15"/>
  <sheetData>
    <row r="1" spans="1:10" ht="23.25">
      <c r="A1" s="1"/>
      <c r="B1" s="1"/>
      <c r="C1" s="1"/>
      <c r="D1" s="1"/>
      <c r="E1" s="1"/>
      <c r="F1" s="1"/>
      <c r="G1" s="1"/>
      <c r="H1" s="1"/>
      <c r="I1" s="1"/>
      <c r="J1" s="1"/>
    </row>
    <row r="3" spans="1:10">
      <c r="A3" t="s">
        <v>40</v>
      </c>
    </row>
    <row r="5" spans="1:10" ht="30">
      <c r="A5" s="17" t="s">
        <v>8</v>
      </c>
      <c r="B5" s="17" t="s">
        <v>9</v>
      </c>
      <c r="C5" s="17" t="s">
        <v>10</v>
      </c>
      <c r="D5" s="17" t="s">
        <v>11</v>
      </c>
      <c r="E5" s="17" t="s">
        <v>12</v>
      </c>
      <c r="F5" s="17" t="s">
        <v>13</v>
      </c>
      <c r="G5" s="17" t="s">
        <v>14</v>
      </c>
      <c r="H5" s="17" t="s">
        <v>15</v>
      </c>
      <c r="I5" s="17" t="s">
        <v>16</v>
      </c>
      <c r="J5" s="17" t="s">
        <v>17</v>
      </c>
    </row>
    <row r="6" spans="1:10">
      <c r="A6" s="18">
        <v>43101</v>
      </c>
      <c r="B6" s="14">
        <f>SUMPRODUCT((MONTH(ladate)=MONTH(A6))*(T_Journee="Congé payé"))</f>
        <v>0</v>
      </c>
      <c r="C6" s="19">
        <f>SUMPRODUCT((MONTH(ladate)=MONTH(A6))*(T_Journee="Maladie"))</f>
        <v>0</v>
      </c>
      <c r="D6" s="19">
        <f>SUMPRODUCT((MONTH(ladate)=MONTH(A6))*(T_Journee="Travail"))</f>
        <v>0</v>
      </c>
      <c r="E6" s="14">
        <f>SUMPRODUCT((MONTH(ladate)=MONTH(A6))*(T_Journee="Récup"))</f>
        <v>0</v>
      </c>
      <c r="F6" s="14">
        <f>SUMPRODUCT((MONTH(ladate)=MONTH(A6))*(T_Journee&lt;&gt;"WE"))</f>
        <v>0</v>
      </c>
      <c r="G6" s="14">
        <f>SUMPRODUCT((MONTH(ladate)=MONTH(A6))*(T_Journee="Travail"),heurestravail)</f>
        <v>0</v>
      </c>
      <c r="H6" s="14"/>
      <c r="I6" s="14"/>
      <c r="J6" s="14"/>
    </row>
    <row r="7" spans="1:10">
      <c r="A7" s="18">
        <v>43132</v>
      </c>
      <c r="B7" s="14">
        <f>SUMPRODUCT((MONTH(ladate)=MONTH(A7))*(T_Journee="Congé payé"))</f>
        <v>0</v>
      </c>
      <c r="C7" s="19">
        <f>SUMPRODUCT((MONTH(ladate)=MONTH(A7))*(T_Journee="Maladie"))</f>
        <v>0</v>
      </c>
      <c r="D7" s="19">
        <f>SUMPRODUCT((MONTH(ladate)=MONTH(A7))*(T_Journee="Travail"))</f>
        <v>0</v>
      </c>
      <c r="E7" s="14">
        <f>SUMPRODUCT((MONTH(ladate)=MONTH(A7))*(T_Journee="Récup"))</f>
        <v>0</v>
      </c>
      <c r="F7" s="14">
        <f>SUMPRODUCT((MONTH(ladate)=MONTH(A7))*(T_Journee&lt;&gt;"WE"))</f>
        <v>0</v>
      </c>
      <c r="G7" s="14">
        <f>SUMPRODUCT((MONTH(ladate)=MONTH(A7))*(T_Journee="Travail"),heurestravail)</f>
        <v>0</v>
      </c>
      <c r="H7" s="14"/>
      <c r="I7" s="14"/>
      <c r="J7" s="14"/>
    </row>
    <row r="8" spans="1:10">
      <c r="A8" s="18">
        <v>43160</v>
      </c>
      <c r="B8" s="14">
        <f>SUMPRODUCT((MONTH(ladate)=MONTH(A8))*(T_Journee="Congé payé"))</f>
        <v>0</v>
      </c>
      <c r="C8" s="19">
        <f>SUMPRODUCT((MONTH(ladate)=MONTH(A8))*(T_Journee="Maladie"))</f>
        <v>0</v>
      </c>
      <c r="D8" s="19">
        <f>SUMPRODUCT((MONTH(ladate)=MONTH(A8))*(T_Journee="Travail"))</f>
        <v>0</v>
      </c>
      <c r="E8" s="14">
        <f>SUMPRODUCT((MONTH(ladate)=MONTH(A8))*(T_Journee="Récup"))</f>
        <v>0</v>
      </c>
      <c r="F8" s="14">
        <f>SUMPRODUCT((MONTH(ladate)=MONTH(A8))*(T_Journee&lt;&gt;"WE"))</f>
        <v>0</v>
      </c>
      <c r="G8" s="14">
        <f>SUMPRODUCT((MONTH(ladate)=MONTH(A8))*(T_Journee="Travail"),heurestravail)</f>
        <v>0</v>
      </c>
      <c r="H8" s="14"/>
      <c r="I8" s="14"/>
      <c r="J8" s="14"/>
    </row>
    <row r="9" spans="1:10">
      <c r="A9" s="18">
        <v>43191</v>
      </c>
      <c r="B9" s="14">
        <f>SUMPRODUCT((MONTH(ladate)=MONTH(A9))*(T_Journee="Congé payé"))</f>
        <v>0</v>
      </c>
      <c r="C9" s="19">
        <f>SUMPRODUCT((MONTH(ladate)=MONTH(A9))*(T_Journee="Maladie"))</f>
        <v>0</v>
      </c>
      <c r="D9" s="19">
        <f>SUMPRODUCT((MONTH(ladate)=MONTH(A9))*(T_Journee="Travail"))</f>
        <v>0</v>
      </c>
      <c r="E9" s="14">
        <f>SUMPRODUCT((MONTH(ladate)=MONTH(A9))*(T_Journee="Récup"))</f>
        <v>0</v>
      </c>
      <c r="F9" s="14">
        <f>SUMPRODUCT((MONTH(ladate)=MONTH(A9))*(T_Journee&lt;&gt;"WE"))</f>
        <v>0</v>
      </c>
      <c r="G9" s="14">
        <f>SUMPRODUCT((MONTH(ladate)=MONTH(A9))*(T_Journee="Travail"),heurestravail)</f>
        <v>0</v>
      </c>
      <c r="H9" s="14"/>
      <c r="I9" s="14"/>
      <c r="J9" s="14"/>
    </row>
    <row r="10" spans="1:10">
      <c r="A10" s="18">
        <v>43221</v>
      </c>
      <c r="B10" s="14">
        <f>SUMPRODUCT((MONTH(ladate)=MONTH(A10))*(T_Journee="Congé payé"))</f>
        <v>0</v>
      </c>
      <c r="C10" s="19">
        <f>SUMPRODUCT((MONTH(ladate)=MONTH(A10))*(T_Journee="Maladie"))</f>
        <v>0</v>
      </c>
      <c r="D10" s="19">
        <f>SUMPRODUCT((MONTH(ladate)=MONTH(A10))*(T_Journee="Travail"))</f>
        <v>0</v>
      </c>
      <c r="E10" s="14">
        <f>SUMPRODUCT((MONTH(ladate)=MONTH(A10))*(T_Journee="Récup"))</f>
        <v>0</v>
      </c>
      <c r="F10" s="14">
        <f>SUMPRODUCT((MONTH(ladate)=MONTH(A10))*(T_Journee&lt;&gt;"WE"))</f>
        <v>0</v>
      </c>
      <c r="G10" s="14">
        <f>SUMPRODUCT((MONTH(ladate)=MONTH(A10))*(T_Journee="Travail"),heurestravail)</f>
        <v>0</v>
      </c>
      <c r="H10" s="14"/>
      <c r="I10" s="14"/>
      <c r="J10" s="14"/>
    </row>
    <row r="11" spans="1:10">
      <c r="A11" s="18">
        <v>43252</v>
      </c>
      <c r="B11" s="14">
        <f>SUMPRODUCT((MONTH(ladate)=MONTH(A11))*(T_Journee="Congé payé"))</f>
        <v>0</v>
      </c>
      <c r="C11" s="19">
        <f>SUMPRODUCT((MONTH(ladate)=MONTH(A11))*(T_Journee="Maladie"))</f>
        <v>0</v>
      </c>
      <c r="D11" s="19">
        <f>SUMPRODUCT((MONTH(ladate)=MONTH(A11))*(T_Journee="Travail"))</f>
        <v>0</v>
      </c>
      <c r="E11" s="14">
        <f>SUMPRODUCT((MONTH(ladate)=MONTH(A11))*(T_Journee="Récup"))</f>
        <v>0</v>
      </c>
      <c r="F11" s="14">
        <f>SUMPRODUCT((MONTH(ladate)=MONTH(A11))*(T_Journee&lt;&gt;"WE"))</f>
        <v>0</v>
      </c>
      <c r="G11" s="14">
        <f>SUMPRODUCT((MONTH(ladate)=MONTH(A11))*(T_Journee="Travail"),heurestravail)</f>
        <v>0</v>
      </c>
      <c r="H11" s="14"/>
      <c r="I11" s="14"/>
      <c r="J11" s="14"/>
    </row>
    <row r="12" spans="1:10">
      <c r="A12" s="18">
        <v>43282</v>
      </c>
      <c r="B12" s="14">
        <f>SUMPRODUCT((MONTH(ladate)=MONTH(A12))*(T_Journee="Congé payé"))</f>
        <v>0</v>
      </c>
      <c r="C12" s="19">
        <f>SUMPRODUCT((MONTH(ladate)=MONTH(A12))*(T_Journee="Maladie"))</f>
        <v>0</v>
      </c>
      <c r="D12" s="19">
        <f>SUMPRODUCT((MONTH(ladate)=MONTH(A12))*(T_Journee="Travail"))</f>
        <v>0</v>
      </c>
      <c r="E12" s="14">
        <f>SUMPRODUCT((MONTH(ladate)=MONTH(A12))*(T_Journee="Récup"))</f>
        <v>0</v>
      </c>
      <c r="F12" s="14">
        <f>SUMPRODUCT((MONTH(ladate)=MONTH(A12))*(T_Journee&lt;&gt;"WE"))</f>
        <v>0</v>
      </c>
      <c r="G12" s="14">
        <f>SUMPRODUCT((MONTH(ladate)=MONTH(A12))*(T_Journee="Travail"),heurestravail)</f>
        <v>0</v>
      </c>
      <c r="H12" s="14"/>
      <c r="I12" s="14"/>
      <c r="J12" s="14"/>
    </row>
    <row r="13" spans="1:10">
      <c r="A13" s="18">
        <v>43313</v>
      </c>
      <c r="B13" s="14">
        <f>SUMPRODUCT((MONTH(ladate)=MONTH(A13))*(T_Journee="Congé payé"))</f>
        <v>0</v>
      </c>
      <c r="C13" s="19">
        <f>SUMPRODUCT((MONTH(ladate)=MONTH(A13))*(T_Journee="Maladie"))</f>
        <v>0</v>
      </c>
      <c r="D13" s="19">
        <f>SUMPRODUCT((MONTH(ladate)=MONTH(A13))*(T_Journee="Travail"))</f>
        <v>0</v>
      </c>
      <c r="E13" s="14">
        <f>SUMPRODUCT((MONTH(ladate)=MONTH(A13))*(T_Journee="Récup"))</f>
        <v>0</v>
      </c>
      <c r="F13" s="14">
        <f>SUMPRODUCT((MONTH(ladate)=MONTH(A13))*(T_Journee&lt;&gt;"WE"))</f>
        <v>0</v>
      </c>
      <c r="G13" s="14">
        <f>SUMPRODUCT((MONTH(ladate)=MONTH(A13))*(T_Journee="Travail"),heurestravail)</f>
        <v>0</v>
      </c>
      <c r="H13" s="14"/>
      <c r="I13" s="14"/>
      <c r="J13" s="14"/>
    </row>
    <row r="14" spans="1:10">
      <c r="A14" s="18">
        <v>43344</v>
      </c>
      <c r="B14" s="14">
        <f>SUMPRODUCT((MONTH(ladate)=MONTH(A14))*(T_Journee="Congé payé"))</f>
        <v>0</v>
      </c>
      <c r="C14" s="19">
        <f>SUMPRODUCT((MONTH(ladate)=MONTH(A14))*(T_Journee="Maladie"))</f>
        <v>0</v>
      </c>
      <c r="D14" s="19">
        <f>SUMPRODUCT((MONTH(ladate)=MONTH(A14))*(T_Journee="Travail"))</f>
        <v>0</v>
      </c>
      <c r="E14" s="14">
        <f>SUMPRODUCT((MONTH(ladate)=MONTH(A14))*(T_Journee="Récup"))</f>
        <v>0</v>
      </c>
      <c r="F14" s="14">
        <f>SUMPRODUCT((MONTH(ladate)=MONTH(A14))*(T_Journee&lt;&gt;"WE"))</f>
        <v>0</v>
      </c>
      <c r="G14" s="14">
        <f>SUMPRODUCT((MONTH(ladate)=MONTH(A14))*(T_Journee="Travail"),heurestravail)</f>
        <v>0</v>
      </c>
      <c r="H14" s="14"/>
      <c r="I14" s="14"/>
      <c r="J14" s="14"/>
    </row>
    <row r="15" spans="1:10">
      <c r="A15" s="18">
        <v>43374</v>
      </c>
      <c r="B15" s="14">
        <f>SUMPRODUCT((MONTH(ladate)=MONTH(A15))*(T_Journee="Congé payé"))</f>
        <v>0</v>
      </c>
      <c r="C15" s="19">
        <f>SUMPRODUCT((MONTH(ladate)=MONTH(A15))*(T_Journee="Maladie"))</f>
        <v>0</v>
      </c>
      <c r="D15" s="19">
        <f>SUMPRODUCT((MONTH(ladate)=MONTH(A15))*(T_Journee="Travail"))</f>
        <v>0</v>
      </c>
      <c r="E15" s="14">
        <f>SUMPRODUCT((MONTH(ladate)=MONTH(A15))*(T_Journee="Récup"))</f>
        <v>0</v>
      </c>
      <c r="F15" s="14">
        <f>SUMPRODUCT((MONTH(ladate)=MONTH(A15))*(T_Journee&lt;&gt;"WE"))</f>
        <v>0</v>
      </c>
      <c r="G15" s="14">
        <f>SUMPRODUCT((MONTH(ladate)=MONTH(A15))*(T_Journee="Travail"),heurestravail)</f>
        <v>0</v>
      </c>
      <c r="H15" s="14"/>
      <c r="I15" s="14"/>
      <c r="J15" s="14"/>
    </row>
    <row r="16" spans="1:10">
      <c r="A16" s="18">
        <v>43405</v>
      </c>
      <c r="B16" s="14">
        <f>SUMPRODUCT((MONTH(ladate)=MONTH(A16))*(T_Journee="Congé payé"))</f>
        <v>3</v>
      </c>
      <c r="C16" s="19">
        <f>SUMPRODUCT((MONTH(ladate)=MONTH(A16))*(T_Journee="Maladie"))</f>
        <v>1</v>
      </c>
      <c r="D16" s="19">
        <f>SUMPRODUCT((MONTH(ladate)=MONTH(A16))*(T_Journee="Travail"))</f>
        <v>15</v>
      </c>
      <c r="E16" s="14">
        <f>SUMPRODUCT((MONTH(ladate)=MONTH(A16))*(T_Journee="Récup"))</f>
        <v>1</v>
      </c>
      <c r="F16" s="14">
        <f>SUMPRODUCT((MONTH(ladate)=MONTH(A16))*(T_Journee&lt;&gt;"WE"))</f>
        <v>20</v>
      </c>
      <c r="G16" s="14">
        <f>SUMPRODUCT((MONTH(ladate)=MONTH(A16))*(T_Journee="Travail"),heurestravail)</f>
        <v>41</v>
      </c>
      <c r="H16" s="14"/>
      <c r="I16" s="14"/>
      <c r="J16" s="14"/>
    </row>
    <row r="17" spans="1:10">
      <c r="A17" s="18">
        <v>43435</v>
      </c>
      <c r="B17" s="14">
        <f>SUMPRODUCT((MONTH(ladate)=MONTH(A17))*(T_Journee="Congé payé"))</f>
        <v>0</v>
      </c>
      <c r="C17" s="19">
        <f>SUMPRODUCT((MONTH(ladate)=MONTH(A17))*(T_Journee="Maladie"))</f>
        <v>0</v>
      </c>
      <c r="D17" s="19">
        <f>SUMPRODUCT((MONTH(ladate)=MONTH(A17))*(T_Journee="Travail"))</f>
        <v>21</v>
      </c>
      <c r="E17" s="14">
        <f>SUMPRODUCT((MONTH(ladate)=MONTH(A17))*(T_Journee="Récup"))</f>
        <v>0</v>
      </c>
      <c r="F17" s="14">
        <f>SUMPRODUCT((MONTH(ladate)=MONTH(A17))*(T_Journee&lt;&gt;"WE"))</f>
        <v>21</v>
      </c>
      <c r="G17" s="14">
        <f>SUMPRODUCT((MONTH(ladate)=MONTH(A17))*(T_Journee="Travail"),heurestravail)</f>
        <v>0</v>
      </c>
      <c r="H17" s="14"/>
      <c r="I17" s="14"/>
      <c r="J17" s="14"/>
    </row>
    <row r="20" spans="1:10">
      <c r="C20" s="11"/>
      <c r="E20" s="11"/>
    </row>
    <row r="21" spans="1:10">
      <c r="E21" s="11"/>
    </row>
    <row r="22" spans="1:10">
      <c r="E2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Suivi Chantier</vt:lpstr>
      <vt:lpstr>Type journée</vt:lpstr>
      <vt:lpstr>Salarié1</vt:lpstr>
      <vt:lpstr>Mensuel</vt:lpstr>
      <vt:lpstr>chantier</vt:lpstr>
      <vt:lpstr>chantier1</vt:lpstr>
      <vt:lpstr>chantier2</vt:lpstr>
      <vt:lpstr>chantier3</vt:lpstr>
      <vt:lpstr>heuresc1</vt:lpstr>
      <vt:lpstr>heuresc2</vt:lpstr>
      <vt:lpstr>heuresc3</vt:lpstr>
      <vt:lpstr>heuresdevis</vt:lpstr>
      <vt:lpstr>heuresreel</vt:lpstr>
      <vt:lpstr>heurestravail</vt:lpstr>
      <vt:lpstr>ladate</vt:lpstr>
      <vt:lpstr>T_Journee</vt:lpstr>
      <vt:lpstr>typejournee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entgi</dc:creator>
  <cp:lastModifiedBy>Delta-Calor</cp:lastModifiedBy>
  <dcterms:created xsi:type="dcterms:W3CDTF">2018-11-05T10:30:01Z</dcterms:created>
  <dcterms:modified xsi:type="dcterms:W3CDTF">2018-11-30T16:11:05Z</dcterms:modified>
</cp:coreProperties>
</file>