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75" windowWidth="20115" windowHeight="7995"/>
  </bookViews>
  <sheets>
    <sheet name="Feuil2" sheetId="1" r:id="rId1"/>
  </sheets>
  <calcPr calcId="125725"/>
</workbook>
</file>

<file path=xl/calcChain.xml><?xml version="1.0" encoding="utf-8"?>
<calcChain xmlns="http://schemas.openxmlformats.org/spreadsheetml/2006/main">
  <c r="I2" i="1"/>
  <c r="B6"/>
  <c r="B7" l="1"/>
  <c r="I3"/>
  <c r="I4" s="1"/>
  <c r="I5" s="1"/>
  <c r="C13" l="1"/>
  <c r="C27"/>
  <c r="C28" s="1"/>
  <c r="B8"/>
  <c r="B9" s="1"/>
  <c r="C14"/>
  <c r="C15" s="1"/>
  <c r="C16" s="1"/>
  <c r="D28" l="1"/>
  <c r="C29"/>
  <c r="D16"/>
  <c r="C17"/>
  <c r="C18" s="1"/>
  <c r="D13"/>
  <c r="D15"/>
  <c r="D27"/>
  <c r="D14"/>
  <c r="D17"/>
  <c r="D29" l="1"/>
  <c r="C30"/>
  <c r="D30" s="1"/>
  <c r="C19"/>
  <c r="D18"/>
  <c r="C20" l="1"/>
  <c r="D19"/>
  <c r="C21" l="1"/>
  <c r="D20"/>
  <c r="C22" l="1"/>
  <c r="D21"/>
  <c r="C23" l="1"/>
  <c r="D22"/>
  <c r="C24" l="1"/>
  <c r="D24" s="1"/>
  <c r="D23"/>
</calcChain>
</file>

<file path=xl/sharedStrings.xml><?xml version="1.0" encoding="utf-8"?>
<sst xmlns="http://schemas.openxmlformats.org/spreadsheetml/2006/main" count="34" uniqueCount="31">
  <si>
    <t>Taux</t>
  </si>
  <si>
    <t>Nombre de mensualités</t>
  </si>
  <si>
    <t>Valeur capitalisée</t>
  </si>
  <si>
    <t>Valeur actuelle</t>
  </si>
  <si>
    <t>&lt;--somme empruntée</t>
  </si>
  <si>
    <t>&lt;--nombre de mensualités en années</t>
  </si>
  <si>
    <t>&lt;--taux annuel du crédit</t>
  </si>
  <si>
    <t>Coût total en fin de remboursement</t>
  </si>
  <si>
    <t>Somme empruntée</t>
  </si>
  <si>
    <t>Nombre de mensualités en années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</si>
  <si>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</si>
  <si>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</si>
  <si>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</si>
  <si>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</si>
  <si>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</si>
  <si>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</si>
  <si>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</si>
  <si>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</si>
  <si>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</si>
  <si>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mois 10</t>
  </si>
  <si>
    <t>mois 11</t>
  </si>
  <si>
    <t>mois 12</t>
  </si>
  <si>
    <t>&lt;--somme restant due à la fin du crédit</t>
  </si>
  <si>
    <t>Taux mensuel</t>
  </si>
  <si>
    <t>Intêrets</t>
  </si>
  <si>
    <t>Mois</t>
  </si>
  <si>
    <t>Trim 1</t>
  </si>
  <si>
    <t>Trim 2</t>
  </si>
  <si>
    <t>Trim 3</t>
  </si>
  <si>
    <t>Trim 4</t>
  </si>
  <si>
    <t>Trimestres</t>
  </si>
</sst>
</file>

<file path=xl/styles.xml><?xml version="1.0" encoding="utf-8"?>
<styleSheet xmlns="http://schemas.openxmlformats.org/spreadsheetml/2006/main">
  <numFmts count="3">
    <numFmt numFmtId="164" formatCode="_ [$€-2]\ * #,##0.00_ ;_ [$€-2]\ * \-#,##0.00_ ;_ [$€-2]\ * &quot;-&quot;??_ ;_ @_ "/>
    <numFmt numFmtId="165" formatCode="#,##0.00\ &quot;€&quot;"/>
    <numFmt numFmtId="166" formatCode="#&quot; an(s)&quot;"/>
  </numFmts>
  <fonts count="3">
    <font>
      <sz val="10"/>
      <name val="Verdana"/>
      <family val="2"/>
    </font>
    <font>
      <b/>
      <sz val="10"/>
      <name val="Verdana"/>
      <family val="2"/>
    </font>
    <font>
      <b/>
      <sz val="10"/>
      <color rgb="FFFF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/>
    <xf numFmtId="10" fontId="0" fillId="0" borderId="0" xfId="0" applyNumberFormat="1"/>
    <xf numFmtId="165" fontId="0" fillId="0" borderId="0" xfId="0" applyNumberFormat="1"/>
    <xf numFmtId="166" fontId="0" fillId="0" borderId="0" xfId="0" applyNumberFormat="1"/>
    <xf numFmtId="165" fontId="2" fillId="0" borderId="0" xfId="0" applyNumberFormat="1" applyFont="1"/>
    <xf numFmtId="166" fontId="2" fillId="0" borderId="0" xfId="0" applyNumberFormat="1" applyFont="1"/>
    <xf numFmtId="10" fontId="2" fillId="0" borderId="0" xfId="0" applyNumberFormat="1" applyFon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30"/>
  <sheetViews>
    <sheetView tabSelected="1" workbookViewId="0">
      <selection activeCell="B5" sqref="B5"/>
    </sheetView>
  </sheetViews>
  <sheetFormatPr baseColWidth="10" defaultRowHeight="12.75"/>
  <cols>
    <col min="1" max="1" width="30.75" bestFit="1" customWidth="1"/>
    <col min="2" max="2" width="11.875" bestFit="1" customWidth="1"/>
    <col min="4" max="4" width="13.75" bestFit="1" customWidth="1"/>
    <col min="5" max="5" width="12.125" bestFit="1" customWidth="1"/>
    <col min="7" max="7" width="13.75" bestFit="1" customWidth="1"/>
    <col min="8" max="8" width="12" bestFit="1" customWidth="1"/>
  </cols>
  <sheetData>
    <row r="1" spans="1:9">
      <c r="A1" t="s">
        <v>3</v>
      </c>
      <c r="B1" s="3">
        <v>30000</v>
      </c>
      <c r="C1" t="s">
        <v>4</v>
      </c>
      <c r="H1" s="1">
        <v>30000</v>
      </c>
    </row>
    <row r="2" spans="1:9">
      <c r="A2" t="s">
        <v>2</v>
      </c>
      <c r="B2" s="3">
        <v>0</v>
      </c>
      <c r="C2" t="s">
        <v>22</v>
      </c>
      <c r="H2" s="2">
        <v>1.6E-2</v>
      </c>
      <c r="I2" s="1">
        <f>(H1*H2)/4</f>
        <v>120</v>
      </c>
    </row>
    <row r="3" spans="1:9">
      <c r="A3" t="s">
        <v>1</v>
      </c>
      <c r="B3" s="4">
        <v>1</v>
      </c>
      <c r="C3" t="s">
        <v>5</v>
      </c>
      <c r="H3" s="2">
        <v>1.7000000000000001E-2</v>
      </c>
      <c r="I3" s="1">
        <f>($H$1+I2)*H3/4</f>
        <v>128.01000000000002</v>
      </c>
    </row>
    <row r="4" spans="1:9">
      <c r="A4" t="s">
        <v>0</v>
      </c>
      <c r="B4" s="2">
        <v>2.5000000000000001E-2</v>
      </c>
      <c r="C4" t="s">
        <v>6</v>
      </c>
      <c r="H4" s="2">
        <v>1.7999999999999999E-2</v>
      </c>
      <c r="I4" s="1">
        <f>($H$1+I3)*H4/4</f>
        <v>135.57604499999999</v>
      </c>
    </row>
    <row r="5" spans="1:9">
      <c r="H5" s="2">
        <v>1.9E-2</v>
      </c>
      <c r="I5" s="1">
        <f>($H$1+I4)*H5/4</f>
        <v>143.14398621375</v>
      </c>
    </row>
    <row r="6" spans="1:9">
      <c r="A6" t="s">
        <v>7</v>
      </c>
      <c r="B6" s="5">
        <f>B1*(1+B4)^(B3/12)</f>
        <v>30061.795088095281</v>
      </c>
    </row>
    <row r="7" spans="1:9">
      <c r="A7" t="s">
        <v>8</v>
      </c>
      <c r="B7" s="5">
        <f>B6/(1+B4)^(B3/12)</f>
        <v>30000</v>
      </c>
    </row>
    <row r="8" spans="1:9">
      <c r="A8" t="s">
        <v>9</v>
      </c>
      <c r="B8" s="6">
        <f>LOG(B6/B7)/LOG(1+B4)*12</f>
        <v>0.99999999999994782</v>
      </c>
    </row>
    <row r="9" spans="1:9">
      <c r="A9" t="s">
        <v>0</v>
      </c>
      <c r="B9" s="7">
        <f>(B6/B7)^(1/(B8/12))-1</f>
        <v>2.4999999999999911E-2</v>
      </c>
    </row>
    <row r="12" spans="1:9">
      <c r="B12" s="9" t="s">
        <v>25</v>
      </c>
      <c r="C12" s="9" t="s">
        <v>24</v>
      </c>
      <c r="D12" s="9" t="s">
        <v>23</v>
      </c>
    </row>
    <row r="13" spans="1:9">
      <c r="B13" s="8" t="s">
        <v>10</v>
      </c>
      <c r="C13" s="10">
        <f>($B$6-$B$7)/12</f>
        <v>5.1495906746067703</v>
      </c>
      <c r="D13" s="11">
        <f>(($B$7+C13)/$B$7)^(1/($B$8/12))-1</f>
        <v>2.0617820571384726E-3</v>
      </c>
    </row>
    <row r="14" spans="1:9">
      <c r="B14" s="8" t="s">
        <v>11</v>
      </c>
      <c r="C14" s="10">
        <f>($B$6-$B$7)/12+C13</f>
        <v>10.299181349213541</v>
      </c>
      <c r="D14" s="11">
        <f t="shared" ref="D14:D24" si="0">(($B$7+C14)/$B$7)^(1/($B$8/12))-1</f>
        <v>4.1274601448180182E-3</v>
      </c>
    </row>
    <row r="15" spans="1:9">
      <c r="B15" s="8" t="s">
        <v>12</v>
      </c>
      <c r="C15" s="10">
        <f t="shared" ref="C15:C24" si="1">($B$6-$B$7)/12+C14</f>
        <v>15.448772023820311</v>
      </c>
      <c r="D15" s="11">
        <f t="shared" si="0"/>
        <v>6.1970409547109639E-3</v>
      </c>
    </row>
    <row r="16" spans="1:9">
      <c r="B16" s="8" t="s">
        <v>13</v>
      </c>
      <c r="C16" s="10">
        <f t="shared" si="1"/>
        <v>20.598362698427081</v>
      </c>
      <c r="D16" s="11">
        <f t="shared" si="0"/>
        <v>8.270531188832253E-3</v>
      </c>
    </row>
    <row r="17" spans="2:7">
      <c r="B17" s="8" t="s">
        <v>14</v>
      </c>
      <c r="C17" s="10">
        <f t="shared" si="1"/>
        <v>25.747953373033852</v>
      </c>
      <c r="D17" s="11">
        <f t="shared" si="0"/>
        <v>1.0347937559552989E-2</v>
      </c>
      <c r="E17" s="12"/>
      <c r="F17" s="13"/>
      <c r="G17" s="14"/>
    </row>
    <row r="18" spans="2:7">
      <c r="B18" s="8" t="s">
        <v>15</v>
      </c>
      <c r="C18" s="10">
        <f t="shared" si="1"/>
        <v>30.897544047640622</v>
      </c>
      <c r="D18" s="11">
        <f t="shared" si="0"/>
        <v>1.242926678961509E-2</v>
      </c>
      <c r="E18" s="12"/>
      <c r="F18" s="13"/>
      <c r="G18" s="14"/>
    </row>
    <row r="19" spans="2:7">
      <c r="B19" s="8" t="s">
        <v>16</v>
      </c>
      <c r="C19" s="10">
        <f t="shared" si="1"/>
        <v>36.047134722247392</v>
      </c>
      <c r="D19" s="11">
        <f t="shared" si="0"/>
        <v>1.4514525612145279E-2</v>
      </c>
      <c r="E19" s="12"/>
      <c r="F19" s="13"/>
      <c r="G19" s="14"/>
    </row>
    <row r="20" spans="2:7">
      <c r="B20" s="8" t="s">
        <v>17</v>
      </c>
      <c r="C20" s="10">
        <f t="shared" si="1"/>
        <v>41.196725396854163</v>
      </c>
      <c r="D20" s="11">
        <f t="shared" si="0"/>
        <v>1.6603720770669739E-2</v>
      </c>
      <c r="E20" s="12"/>
      <c r="F20" s="13"/>
      <c r="G20" s="14"/>
    </row>
    <row r="21" spans="2:7">
      <c r="B21" s="8" t="s">
        <v>18</v>
      </c>
      <c r="C21" s="10">
        <f t="shared" si="1"/>
        <v>46.346316071460933</v>
      </c>
      <c r="D21" s="11">
        <f t="shared" si="0"/>
        <v>1.8696859019127876E-2</v>
      </c>
      <c r="E21" s="12"/>
      <c r="F21" s="13"/>
      <c r="G21" s="14"/>
    </row>
    <row r="22" spans="2:7">
      <c r="B22" s="8" t="s">
        <v>19</v>
      </c>
      <c r="C22" s="10">
        <f t="shared" si="1"/>
        <v>51.495906746067703</v>
      </c>
      <c r="D22" s="11">
        <f t="shared" si="0"/>
        <v>2.0793947121886758E-2</v>
      </c>
      <c r="E22" s="12"/>
      <c r="F22" s="13"/>
      <c r="G22" s="14"/>
    </row>
    <row r="23" spans="2:7">
      <c r="B23" s="8" t="s">
        <v>20</v>
      </c>
      <c r="C23" s="10">
        <f t="shared" si="1"/>
        <v>56.645497420674474</v>
      </c>
      <c r="D23" s="11">
        <f t="shared" si="0"/>
        <v>2.2894991853755542E-2</v>
      </c>
      <c r="E23" s="12"/>
      <c r="F23" s="13"/>
      <c r="G23" s="14"/>
    </row>
    <row r="24" spans="2:7">
      <c r="B24" s="8" t="s">
        <v>21</v>
      </c>
      <c r="C24" s="10">
        <f t="shared" si="1"/>
        <v>61.795088095281244</v>
      </c>
      <c r="D24" s="11">
        <f t="shared" si="0"/>
        <v>2.4999999999999911E-2</v>
      </c>
      <c r="E24" s="12"/>
      <c r="F24" s="13"/>
      <c r="G24" s="14"/>
    </row>
    <row r="25" spans="2:7">
      <c r="E25" s="15"/>
      <c r="F25" s="15"/>
      <c r="G25" s="15"/>
    </row>
    <row r="26" spans="2:7">
      <c r="B26" s="9" t="s">
        <v>30</v>
      </c>
      <c r="C26" s="9" t="s">
        <v>24</v>
      </c>
      <c r="D26" s="9" t="s">
        <v>23</v>
      </c>
    </row>
    <row r="27" spans="2:7">
      <c r="B27" s="8" t="s">
        <v>26</v>
      </c>
      <c r="C27" s="10">
        <f>($B$6-$B$7)/4</f>
        <v>15.448772023820311</v>
      </c>
      <c r="D27" s="11">
        <f>(($B$7+C27)/$B$7)^(1/($B$8/12))-1</f>
        <v>6.1970409547109639E-3</v>
      </c>
    </row>
    <row r="28" spans="2:7">
      <c r="B28" s="8" t="s">
        <v>27</v>
      </c>
      <c r="C28" s="10">
        <f>($B$6-$B$7)/4+C27</f>
        <v>30.897544047640622</v>
      </c>
      <c r="D28" s="11">
        <f>(($B$7+C28)/$B$7)^(1/($B$8/12))-1</f>
        <v>1.242926678961509E-2</v>
      </c>
    </row>
    <row r="29" spans="2:7">
      <c r="B29" s="8" t="s">
        <v>28</v>
      </c>
      <c r="C29" s="10">
        <f>($B$6-$B$7)/4+C28</f>
        <v>46.346316071460933</v>
      </c>
      <c r="D29" s="11">
        <f>(($B$7+C29)/$B$7)^(1/($B$8/12))-1</f>
        <v>1.8696859019127876E-2</v>
      </c>
    </row>
    <row r="30" spans="2:7">
      <c r="B30" s="8" t="s">
        <v>29</v>
      </c>
      <c r="C30" s="10">
        <f>($B$6-$B$7)/4+C29</f>
        <v>61.795088095281244</v>
      </c>
      <c r="D30" s="11">
        <f>(($B$7+C30)/$B$7)^(1/($B$8/12))-1</f>
        <v>2.4999999999999911E-2</v>
      </c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Milou</dc:creator>
  <cp:lastModifiedBy>Hervé</cp:lastModifiedBy>
  <dcterms:created xsi:type="dcterms:W3CDTF">2014-07-12T19:37:29Z</dcterms:created>
  <dcterms:modified xsi:type="dcterms:W3CDTF">2014-07-13T08:53:32Z</dcterms:modified>
</cp:coreProperties>
</file>