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552" yWindow="552" windowWidth="21840" windowHeight="13176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28" i="1"/>
  <c r="K4"/>
  <c r="C28"/>
  <c r="D28"/>
  <c r="E28"/>
  <c r="F28"/>
  <c r="G28"/>
  <c r="H28"/>
  <c r="I28"/>
  <c r="J28"/>
  <c r="K28"/>
  <c r="L28"/>
  <c r="B28"/>
  <c r="A28"/>
  <c r="C26"/>
  <c r="D26"/>
  <c r="E26"/>
  <c r="F26"/>
  <c r="G26"/>
  <c r="H26"/>
  <c r="I26"/>
  <c r="J26"/>
  <c r="K26"/>
  <c r="L26"/>
  <c r="B26"/>
  <c r="A26"/>
  <c r="N26"/>
  <c r="K3"/>
  <c r="C22"/>
  <c r="D22"/>
  <c r="E22"/>
  <c r="F22"/>
  <c r="G22"/>
  <c r="H22"/>
  <c r="I22"/>
  <c r="J22"/>
  <c r="K22"/>
  <c r="L22"/>
  <c r="B22"/>
  <c r="A22"/>
  <c r="C20"/>
  <c r="D20"/>
  <c r="E20"/>
  <c r="F20"/>
  <c r="G20"/>
  <c r="H20"/>
  <c r="I20"/>
  <c r="J20"/>
  <c r="K20"/>
  <c r="L20"/>
  <c r="B20"/>
  <c r="A20"/>
  <c r="N22"/>
  <c r="N20"/>
  <c r="A14"/>
  <c r="B14"/>
  <c r="C14"/>
  <c r="D14"/>
  <c r="E14"/>
  <c r="F14"/>
  <c r="G14"/>
  <c r="H14"/>
  <c r="I14"/>
  <c r="J14"/>
  <c r="K14"/>
  <c r="L14"/>
  <c r="A16"/>
  <c r="B16"/>
  <c r="C16"/>
  <c r="D16"/>
  <c r="E16"/>
  <c r="F16"/>
  <c r="G16"/>
  <c r="H16"/>
  <c r="I16"/>
  <c r="J16"/>
  <c r="K16"/>
  <c r="L16"/>
  <c r="N16"/>
  <c r="J4"/>
  <c r="N14"/>
  <c r="A8"/>
  <c r="B8"/>
  <c r="C8"/>
  <c r="D8"/>
  <c r="E8"/>
  <c r="F8"/>
  <c r="G8"/>
  <c r="H8"/>
  <c r="I8"/>
  <c r="J8"/>
  <c r="K8"/>
  <c r="L8"/>
  <c r="N8"/>
  <c r="A10"/>
  <c r="B10"/>
  <c r="C10"/>
  <c r="D10"/>
  <c r="E10"/>
  <c r="F10"/>
  <c r="G10"/>
  <c r="H10"/>
  <c r="I10"/>
  <c r="J10"/>
  <c r="K10"/>
  <c r="L10"/>
  <c r="N10"/>
  <c r="J3"/>
</calcChain>
</file>

<file path=xl/sharedStrings.xml><?xml version="1.0" encoding="utf-8"?>
<sst xmlns="http://schemas.openxmlformats.org/spreadsheetml/2006/main" count="30" uniqueCount="18">
  <si>
    <t>Year to date
01/01/2018 - 09/30/2018</t>
  </si>
  <si>
    <t>Login</t>
  </si>
  <si>
    <t>Agency</t>
  </si>
  <si>
    <t>Turnover</t>
  </si>
  <si>
    <t>Nb segments</t>
  </si>
  <si>
    <t>Evolution</t>
  </si>
  <si>
    <t>AAA</t>
  </si>
  <si>
    <t>BBB</t>
  </si>
  <si>
    <t>Paul</t>
  </si>
  <si>
    <t>jac</t>
  </si>
  <si>
    <t>Previsionnel fin 2018</t>
  </si>
  <si>
    <t>Comparison year to date
01/01/2017 - 30/09/2017</t>
  </si>
  <si>
    <t>Periode
01/10/2017 - 31/12/2017</t>
  </si>
  <si>
    <t>somme de F3 et H3</t>
  </si>
  <si>
    <t>somme de F4 et H4</t>
  </si>
  <si>
    <t>voir N10 et N22</t>
  </si>
  <si>
    <t>voir N16 et N28</t>
  </si>
  <si>
    <t>les 5,5 des formules est la moitié de 11 mois</t>
  </si>
</sst>
</file>

<file path=xl/styles.xml><?xml version="1.0" encoding="utf-8"?>
<styleSheet xmlns="http://schemas.openxmlformats.org/spreadsheetml/2006/main">
  <numFmts count="5">
    <numFmt numFmtId="164" formatCode="_ * #,##0.00_)\ &quot;€&quot;_ ;_ * \(#,##0.00\)\ &quot;€&quot;_ ;_ * &quot;-&quot;??_)\ &quot;€&quot;_ ;_ @_ "/>
    <numFmt numFmtId="165" formatCode="_ * #,##0.00_)\ _€_ ;_ * \(#,##0.00\)\ _€_ ;_ * &quot;-&quot;??_)\ _€_ ;_ @_ "/>
    <numFmt numFmtId="166" formatCode="#,##0_-&quot;€&quot;"/>
    <numFmt numFmtId="167" formatCode="_ * #,##0_)\ &quot;€&quot;_ ;_ * \(#,##0\)\ &quot;€&quot;_ ;_ * &quot;-&quot;??_)\ &quot;€&quot;_ ;_ @_ "/>
    <numFmt numFmtId="168" formatCode="_ * #,##0_)\ _€_ ;_ * \(#,##0\)\ _€_ ;_ * &quot;-&quot;??_)\ _€_ ;_ @_ "/>
  </numFmts>
  <fonts count="1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</font>
    <font>
      <b/>
      <sz val="11"/>
      <color rgb="FF008000"/>
      <name val="Calibri"/>
    </font>
    <font>
      <b/>
      <sz val="11"/>
      <color rgb="FF800000"/>
      <name val="Calibri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horizontal="center" vertical="center" wrapText="1"/>
    </xf>
    <xf numFmtId="167" fontId="0" fillId="0" borderId="0" xfId="2" applyNumberFormat="1" applyFont="1"/>
    <xf numFmtId="168" fontId="0" fillId="0" borderId="0" xfId="1" applyNumberFormat="1" applyFont="1"/>
    <xf numFmtId="0" fontId="2" fillId="0" borderId="3" xfId="0" applyFont="1" applyBorder="1"/>
    <xf numFmtId="0" fontId="2" fillId="0" borderId="4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6" fontId="0" fillId="0" borderId="3" xfId="0" applyNumberFormat="1" applyBorder="1"/>
    <xf numFmtId="3" fontId="0" fillId="0" borderId="0" xfId="0" applyNumberFormat="1" applyBorder="1" applyAlignment="1">
      <alignment horizontal="center"/>
    </xf>
    <xf numFmtId="9" fontId="3" fillId="0" borderId="0" xfId="0" applyNumberFormat="1" applyFont="1" applyBorder="1" applyAlignment="1">
      <alignment horizontal="center"/>
    </xf>
    <xf numFmtId="166" fontId="0" fillId="0" borderId="0" xfId="0" applyNumberFormat="1" applyBorder="1"/>
    <xf numFmtId="3" fontId="0" fillId="0" borderId="4" xfId="0" applyNumberFormat="1" applyBorder="1" applyAlignment="1">
      <alignment horizontal="center"/>
    </xf>
    <xf numFmtId="166" fontId="0" fillId="0" borderId="5" xfId="0" applyNumberFormat="1" applyBorder="1"/>
    <xf numFmtId="3" fontId="0" fillId="0" borderId="8" xfId="0" applyNumberFormat="1" applyBorder="1" applyAlignment="1">
      <alignment horizontal="center"/>
    </xf>
    <xf numFmtId="9" fontId="4" fillId="0" borderId="8" xfId="0" applyNumberFormat="1" applyFont="1" applyBorder="1" applyAlignment="1">
      <alignment horizontal="center"/>
    </xf>
    <xf numFmtId="166" fontId="0" fillId="0" borderId="8" xfId="0" applyNumberFormat="1" applyBorder="1"/>
    <xf numFmtId="3" fontId="0" fillId="0" borderId="6" xfId="0" applyNumberForma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66" fontId="0" fillId="0" borderId="0" xfId="0" applyNumberFormat="1"/>
    <xf numFmtId="0" fontId="0" fillId="0" borderId="0" xfId="0" applyNumberFormat="1" applyAlignment="1">
      <alignment horizontal="center"/>
    </xf>
    <xf numFmtId="166" fontId="8" fillId="0" borderId="0" xfId="0" applyNumberFormat="1" applyFont="1"/>
    <xf numFmtId="166" fontId="7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center"/>
    </xf>
    <xf numFmtId="0" fontId="8" fillId="0" borderId="0" xfId="0" applyNumberFormat="1" applyFont="1" applyAlignment="1">
      <alignment horizontal="center"/>
    </xf>
    <xf numFmtId="0" fontId="9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" fontId="8" fillId="0" borderId="0" xfId="0" applyNumberFormat="1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7" xfId="0" applyFont="1" applyBorder="1" applyAlignment="1">
      <alignment horizontal="center" vertical="center" wrapText="1"/>
    </xf>
    <xf numFmtId="0" fontId="0" fillId="0" borderId="2" xfId="0" applyBorder="1"/>
    <xf numFmtId="0" fontId="2" fillId="0" borderId="0" xfId="0" applyFont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/>
    </xf>
    <xf numFmtId="0" fontId="10" fillId="0" borderId="0" xfId="0" applyFont="1"/>
  </cellXfs>
  <cellStyles count="5">
    <cellStyle name="Lien hypertexte" xfId="3" builtinId="8" hidden="1"/>
    <cellStyle name="Lien hypertexte visité" xfId="4" builtinId="9" hidden="1"/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731520</xdr:colOff>
      <xdr:row>2</xdr:row>
      <xdr:rowOff>99060</xdr:rowOff>
    </xdr:from>
    <xdr:to>
      <xdr:col>11</xdr:col>
      <xdr:colOff>838200</xdr:colOff>
      <xdr:row>2</xdr:row>
      <xdr:rowOff>106680</xdr:rowOff>
    </xdr:to>
    <xdr:cxnSp macro="">
      <xdr:nvCxnSpPr>
        <xdr:cNvPr id="11" name="Connecteur droit avec flèche 10"/>
        <xdr:cNvCxnSpPr/>
      </xdr:nvCxnSpPr>
      <xdr:spPr>
        <a:xfrm flipH="1" flipV="1">
          <a:off x="9646920" y="678180"/>
          <a:ext cx="960120" cy="7620"/>
        </a:xfrm>
        <a:prstGeom prst="straightConnector1">
          <a:avLst/>
        </a:prstGeom>
        <a:ln w="12700"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762000</xdr:colOff>
      <xdr:row>3</xdr:row>
      <xdr:rowOff>114300</xdr:rowOff>
    </xdr:from>
    <xdr:to>
      <xdr:col>12</xdr:col>
      <xdr:colOff>15240</xdr:colOff>
      <xdr:row>3</xdr:row>
      <xdr:rowOff>121920</xdr:rowOff>
    </xdr:to>
    <xdr:cxnSp macro="">
      <xdr:nvCxnSpPr>
        <xdr:cNvPr id="12" name="Connecteur droit avec flèche 11"/>
        <xdr:cNvCxnSpPr/>
      </xdr:nvCxnSpPr>
      <xdr:spPr>
        <a:xfrm flipH="1" flipV="1">
          <a:off x="9677400" y="891540"/>
          <a:ext cx="960120" cy="7620"/>
        </a:xfrm>
        <a:prstGeom prst="straightConnector1">
          <a:avLst/>
        </a:prstGeom>
        <a:ln w="12700"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746760</xdr:colOff>
      <xdr:row>5</xdr:row>
      <xdr:rowOff>114300</xdr:rowOff>
    </xdr:from>
    <xdr:to>
      <xdr:col>2</xdr:col>
      <xdr:colOff>7620</xdr:colOff>
      <xdr:row>7</xdr:row>
      <xdr:rowOff>83820</xdr:rowOff>
    </xdr:to>
    <xdr:cxnSp macro="">
      <xdr:nvCxnSpPr>
        <xdr:cNvPr id="4" name="Connecteur droit avec flèche 3"/>
        <xdr:cNvCxnSpPr/>
      </xdr:nvCxnSpPr>
      <xdr:spPr>
        <a:xfrm flipH="1">
          <a:off x="746760" y="1287780"/>
          <a:ext cx="967740" cy="365760"/>
        </a:xfrm>
        <a:prstGeom prst="straightConnector1">
          <a:avLst/>
        </a:prstGeom>
        <a:ln w="12700"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9"/>
  <sheetViews>
    <sheetView tabSelected="1" workbookViewId="0">
      <selection activeCell="F6" sqref="F6"/>
    </sheetView>
  </sheetViews>
  <sheetFormatPr baseColWidth="10" defaultRowHeight="15.6"/>
  <cols>
    <col min="6" max="7" width="12.5" bestFit="1" customWidth="1"/>
    <col min="10" max="10" width="13.59765625" customWidth="1"/>
  </cols>
  <sheetData>
    <row r="1" spans="1:15" ht="30" customHeight="1">
      <c r="A1" s="36"/>
      <c r="B1" s="37"/>
      <c r="C1" s="38" t="s">
        <v>0</v>
      </c>
      <c r="D1" s="39"/>
      <c r="E1" s="39"/>
      <c r="F1" s="40" t="s">
        <v>11</v>
      </c>
      <c r="G1" s="41"/>
      <c r="H1" s="42" t="s">
        <v>12</v>
      </c>
      <c r="I1" s="43"/>
      <c r="J1" s="44" t="s">
        <v>10</v>
      </c>
      <c r="K1" s="44"/>
    </row>
    <row r="2" spans="1:15">
      <c r="A2" s="4" t="s">
        <v>1</v>
      </c>
      <c r="B2" s="5" t="s">
        <v>2</v>
      </c>
      <c r="C2" s="10" t="s">
        <v>3</v>
      </c>
      <c r="D2" s="11" t="s">
        <v>4</v>
      </c>
      <c r="E2" s="11" t="s">
        <v>5</v>
      </c>
      <c r="F2" s="11" t="s">
        <v>3</v>
      </c>
      <c r="G2" s="12" t="s">
        <v>4</v>
      </c>
      <c r="H2" s="1" t="s">
        <v>3</v>
      </c>
      <c r="I2" s="1" t="s">
        <v>4</v>
      </c>
      <c r="J2" s="1" t="s">
        <v>3</v>
      </c>
      <c r="K2" s="1" t="s">
        <v>4</v>
      </c>
    </row>
    <row r="3" spans="1:15">
      <c r="A3" s="6" t="s">
        <v>6</v>
      </c>
      <c r="B3" s="7" t="s">
        <v>8</v>
      </c>
      <c r="C3" s="13">
        <v>275363.56</v>
      </c>
      <c r="D3" s="14">
        <v>1078</v>
      </c>
      <c r="E3" s="15">
        <v>0.37863352928975003</v>
      </c>
      <c r="F3" s="16">
        <v>199736.59</v>
      </c>
      <c r="G3" s="17">
        <v>831</v>
      </c>
      <c r="H3" s="2">
        <v>86657.11</v>
      </c>
      <c r="I3" s="3">
        <v>378</v>
      </c>
      <c r="J3" s="28">
        <f>N10</f>
        <v>572787.39999999991</v>
      </c>
      <c r="K3" s="34">
        <f>N22</f>
        <v>2418.0000000000005</v>
      </c>
      <c r="M3" s="23" t="s">
        <v>15</v>
      </c>
      <c r="N3" s="26"/>
    </row>
    <row r="4" spans="1:15">
      <c r="A4" s="8" t="s">
        <v>7</v>
      </c>
      <c r="B4" s="9" t="s">
        <v>9</v>
      </c>
      <c r="C4" s="18">
        <v>150711</v>
      </c>
      <c r="D4" s="19">
        <v>472</v>
      </c>
      <c r="E4" s="20">
        <v>-4.6461399405254997E-2</v>
      </c>
      <c r="F4" s="21">
        <v>158054.43</v>
      </c>
      <c r="G4" s="22">
        <v>521</v>
      </c>
      <c r="H4" s="2">
        <v>53147.66</v>
      </c>
      <c r="I4" s="3">
        <v>171</v>
      </c>
      <c r="J4" s="28">
        <f>N16</f>
        <v>422404.17999999993</v>
      </c>
      <c r="K4" s="34">
        <f>N28</f>
        <v>1384</v>
      </c>
      <c r="M4" s="23" t="s">
        <v>16</v>
      </c>
    </row>
    <row r="6" spans="1:15">
      <c r="A6" s="23" t="s">
        <v>8</v>
      </c>
      <c r="C6" s="45" t="s">
        <v>17</v>
      </c>
    </row>
    <row r="7" spans="1:15">
      <c r="A7" s="25">
        <v>42736</v>
      </c>
      <c r="B7" s="25">
        <v>42767</v>
      </c>
      <c r="C7" s="25">
        <v>42795</v>
      </c>
      <c r="D7" s="25">
        <v>42826</v>
      </c>
      <c r="E7" s="25">
        <v>42856</v>
      </c>
      <c r="F7" s="25">
        <v>42887</v>
      </c>
      <c r="G7" s="25">
        <v>42917</v>
      </c>
      <c r="H7" s="25">
        <v>42948</v>
      </c>
      <c r="I7" s="25">
        <v>42979</v>
      </c>
      <c r="J7" s="25">
        <v>43009</v>
      </c>
      <c r="K7" s="25">
        <v>43040</v>
      </c>
      <c r="L7" s="25">
        <v>43070</v>
      </c>
      <c r="N7" s="27">
        <v>2017</v>
      </c>
    </row>
    <row r="8" spans="1:15">
      <c r="A8" s="29">
        <f>($F$3+$H$3)/12-($F$3+$H$3)/144*5.5</f>
        <v>12927.493402777778</v>
      </c>
      <c r="B8" s="29">
        <f>A8+($F$3+$H$3)/144</f>
        <v>14916.338541666668</v>
      </c>
      <c r="C8" s="29">
        <f t="shared" ref="C8:L8" si="0">B8+($F$3+$H$3)/144</f>
        <v>16905.183680555558</v>
      </c>
      <c r="D8" s="29">
        <f t="shared" si="0"/>
        <v>18894.028819444447</v>
      </c>
      <c r="E8" s="29">
        <f t="shared" si="0"/>
        <v>20882.873958333337</v>
      </c>
      <c r="F8" s="29">
        <f t="shared" si="0"/>
        <v>22871.719097222227</v>
      </c>
      <c r="G8" s="29">
        <f t="shared" si="0"/>
        <v>24860.564236111117</v>
      </c>
      <c r="H8" s="29">
        <f t="shared" si="0"/>
        <v>26849.409375000007</v>
      </c>
      <c r="I8" s="29">
        <f t="shared" si="0"/>
        <v>28838.254513888896</v>
      </c>
      <c r="J8" s="29">
        <f t="shared" si="0"/>
        <v>30827.099652777786</v>
      </c>
      <c r="K8" s="29">
        <f t="shared" si="0"/>
        <v>32815.944791666676</v>
      </c>
      <c r="L8" s="29">
        <f t="shared" si="0"/>
        <v>34804.789930555562</v>
      </c>
      <c r="N8" s="30">
        <f>SUM(A8:L8)</f>
        <v>286393.70000000007</v>
      </c>
      <c r="O8" s="23" t="s">
        <v>13</v>
      </c>
    </row>
    <row r="9" spans="1:15">
      <c r="A9" s="25">
        <v>43101</v>
      </c>
      <c r="B9" s="25">
        <v>43132</v>
      </c>
      <c r="C9" s="25">
        <v>43160</v>
      </c>
      <c r="D9" s="25">
        <v>43191</v>
      </c>
      <c r="E9" s="25">
        <v>43221</v>
      </c>
      <c r="F9" s="25">
        <v>43252</v>
      </c>
      <c r="G9" s="25">
        <v>43282</v>
      </c>
      <c r="H9" s="25">
        <v>43313</v>
      </c>
      <c r="I9" s="25">
        <v>43344</v>
      </c>
      <c r="J9" s="25">
        <v>43374</v>
      </c>
      <c r="K9" s="25">
        <v>43405</v>
      </c>
      <c r="L9" s="25">
        <v>43435</v>
      </c>
      <c r="N9" s="27">
        <v>2018</v>
      </c>
    </row>
    <row r="10" spans="1:15">
      <c r="A10" s="29">
        <f>L8+($F$3+$H$3)/144</f>
        <v>36793.635069444448</v>
      </c>
      <c r="B10" s="29">
        <f>A10+($F$3+$H$3)/144</f>
        <v>38782.480208333334</v>
      </c>
      <c r="C10" s="29">
        <f t="shared" ref="C10:L10" si="1">B10+($F$3+$H$3)/144</f>
        <v>40771.32534722222</v>
      </c>
      <c r="D10" s="29">
        <f t="shared" si="1"/>
        <v>42760.170486111107</v>
      </c>
      <c r="E10" s="29">
        <f t="shared" si="1"/>
        <v>44749.015624999993</v>
      </c>
      <c r="F10" s="29">
        <f t="shared" si="1"/>
        <v>46737.860763888879</v>
      </c>
      <c r="G10" s="29">
        <f t="shared" si="1"/>
        <v>48726.705902777765</v>
      </c>
      <c r="H10" s="29">
        <f t="shared" si="1"/>
        <v>50715.551041666651</v>
      </c>
      <c r="I10" s="29">
        <f t="shared" si="1"/>
        <v>52704.396180555537</v>
      </c>
      <c r="J10" s="29">
        <f t="shared" si="1"/>
        <v>54693.241319444423</v>
      </c>
      <c r="K10" s="29">
        <f t="shared" si="1"/>
        <v>56682.08645833331</v>
      </c>
      <c r="L10" s="29">
        <f t="shared" si="1"/>
        <v>58670.931597222196</v>
      </c>
      <c r="N10" s="30">
        <f>SUM(A10:L10)</f>
        <v>572787.39999999991</v>
      </c>
    </row>
    <row r="11" spans="1:15">
      <c r="F11" s="26"/>
      <c r="G11" s="26"/>
      <c r="J11" s="25"/>
      <c r="K11" s="25"/>
      <c r="L11" s="25"/>
    </row>
    <row r="12" spans="1:15">
      <c r="A12" s="23" t="s">
        <v>9</v>
      </c>
    </row>
    <row r="13" spans="1:15">
      <c r="A13" s="25">
        <v>42736</v>
      </c>
      <c r="B13" s="25">
        <v>42767</v>
      </c>
      <c r="C13" s="25">
        <v>42795</v>
      </c>
      <c r="D13" s="25">
        <v>42826</v>
      </c>
      <c r="E13" s="25">
        <v>42856</v>
      </c>
      <c r="F13" s="25">
        <v>42887</v>
      </c>
      <c r="G13" s="25">
        <v>42917</v>
      </c>
      <c r="H13" s="25">
        <v>42948</v>
      </c>
      <c r="I13" s="25">
        <v>42979</v>
      </c>
      <c r="J13" s="25">
        <v>43009</v>
      </c>
      <c r="K13" s="25">
        <v>43040</v>
      </c>
      <c r="L13" s="25">
        <v>43070</v>
      </c>
      <c r="N13" s="24">
        <v>2017</v>
      </c>
    </row>
    <row r="14" spans="1:15">
      <c r="A14" s="29">
        <f>($F$4+$H$4)/12-($F$4+$H$4)/144*5.5</f>
        <v>9533.4276736111133</v>
      </c>
      <c r="B14" s="29">
        <f>A14+($F$4+$H$4)/144</f>
        <v>11000.108854166669</v>
      </c>
      <c r="C14" s="29">
        <f t="shared" ref="C14:L14" si="2">B14+($F$4+$H$4)/144</f>
        <v>12466.790034722224</v>
      </c>
      <c r="D14" s="29">
        <f t="shared" si="2"/>
        <v>13933.471215277779</v>
      </c>
      <c r="E14" s="29">
        <f t="shared" si="2"/>
        <v>15400.152395833335</v>
      </c>
      <c r="F14" s="29">
        <f t="shared" si="2"/>
        <v>16866.83357638889</v>
      </c>
      <c r="G14" s="29">
        <f t="shared" si="2"/>
        <v>18333.514756944445</v>
      </c>
      <c r="H14" s="29">
        <f t="shared" si="2"/>
        <v>19800.195937500001</v>
      </c>
      <c r="I14" s="29">
        <f t="shared" si="2"/>
        <v>21266.877118055556</v>
      </c>
      <c r="J14" s="29">
        <f t="shared" si="2"/>
        <v>22733.558298611111</v>
      </c>
      <c r="K14" s="29">
        <f t="shared" si="2"/>
        <v>24200.239479166667</v>
      </c>
      <c r="L14" s="29">
        <f t="shared" si="2"/>
        <v>25666.920659722222</v>
      </c>
      <c r="N14" s="30">
        <f>SUM(A14:L14)</f>
        <v>211202.08999999997</v>
      </c>
      <c r="O14" s="23" t="s">
        <v>14</v>
      </c>
    </row>
    <row r="15" spans="1:15">
      <c r="A15" s="25">
        <v>43101</v>
      </c>
      <c r="B15" s="25">
        <v>43132</v>
      </c>
      <c r="C15" s="25">
        <v>43160</v>
      </c>
      <c r="D15" s="25">
        <v>43191</v>
      </c>
      <c r="E15" s="25">
        <v>43221</v>
      </c>
      <c r="F15" s="25">
        <v>43252</v>
      </c>
      <c r="G15" s="25">
        <v>43282</v>
      </c>
      <c r="H15" s="25">
        <v>43313</v>
      </c>
      <c r="I15" s="25">
        <v>43344</v>
      </c>
      <c r="J15" s="25">
        <v>43374</v>
      </c>
      <c r="K15" s="25">
        <v>43405</v>
      </c>
      <c r="L15" s="25">
        <v>43435</v>
      </c>
      <c r="N15" s="32">
        <v>2018</v>
      </c>
    </row>
    <row r="16" spans="1:15">
      <c r="A16" s="29">
        <f>L14+($F$4+$H$4)/144</f>
        <v>27133.601840277777</v>
      </c>
      <c r="B16" s="29">
        <f>A16+($F$4+$H$4)/144</f>
        <v>28600.283020833333</v>
      </c>
      <c r="C16" s="29">
        <f t="shared" ref="C16:L16" si="3">B16+($F$4+$H$4)/144</f>
        <v>30066.964201388888</v>
      </c>
      <c r="D16" s="29">
        <f t="shared" si="3"/>
        <v>31533.645381944443</v>
      </c>
      <c r="E16" s="29">
        <f t="shared" si="3"/>
        <v>33000.326562499999</v>
      </c>
      <c r="F16" s="29">
        <f t="shared" si="3"/>
        <v>34467.007743055554</v>
      </c>
      <c r="G16" s="29">
        <f t="shared" si="3"/>
        <v>35933.688923611109</v>
      </c>
      <c r="H16" s="29">
        <f t="shared" si="3"/>
        <v>37400.370104166665</v>
      </c>
      <c r="I16" s="29">
        <f t="shared" si="3"/>
        <v>38867.05128472222</v>
      </c>
      <c r="J16" s="29">
        <f t="shared" si="3"/>
        <v>40333.732465277775</v>
      </c>
      <c r="K16" s="29">
        <f t="shared" si="3"/>
        <v>41800.413645833331</v>
      </c>
      <c r="L16" s="29">
        <f t="shared" si="3"/>
        <v>43267.094826388886</v>
      </c>
      <c r="N16" s="30">
        <f t="shared" ref="N16" si="4">SUM(A16:L16)</f>
        <v>422404.17999999993</v>
      </c>
    </row>
    <row r="18" spans="1:16">
      <c r="A18" s="23" t="s">
        <v>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</row>
    <row r="19" spans="1:16">
      <c r="A19" s="25">
        <v>42736</v>
      </c>
      <c r="B19" s="25">
        <v>42767</v>
      </c>
      <c r="C19" s="25">
        <v>42795</v>
      </c>
      <c r="D19" s="25">
        <v>42826</v>
      </c>
      <c r="E19" s="25">
        <v>42856</v>
      </c>
      <c r="F19" s="25">
        <v>42887</v>
      </c>
      <c r="G19" s="25">
        <v>42917</v>
      </c>
      <c r="H19" s="25">
        <v>42948</v>
      </c>
      <c r="I19" s="25">
        <v>42979</v>
      </c>
      <c r="J19" s="25">
        <v>43009</v>
      </c>
      <c r="K19" s="25">
        <v>43040</v>
      </c>
      <c r="L19" s="25">
        <v>43070</v>
      </c>
      <c r="M19" s="23"/>
      <c r="N19" s="27">
        <v>2017</v>
      </c>
      <c r="O19" s="23"/>
      <c r="P19" s="23"/>
    </row>
    <row r="20" spans="1:16">
      <c r="A20" s="33">
        <f>($G$3+$I$3)/12-($G$3+$I$3)/144*5.5</f>
        <v>54.572916666666664</v>
      </c>
      <c r="B20" s="33">
        <f>A20+($G$3+$I$3)/144</f>
        <v>62.96875</v>
      </c>
      <c r="C20" s="33">
        <f t="shared" ref="C20:L20" si="5">B20+($G$3+$I$3)/144</f>
        <v>71.364583333333329</v>
      </c>
      <c r="D20" s="33">
        <f t="shared" si="5"/>
        <v>79.760416666666657</v>
      </c>
      <c r="E20" s="33">
        <f t="shared" si="5"/>
        <v>88.156249999999986</v>
      </c>
      <c r="F20" s="33">
        <f t="shared" si="5"/>
        <v>96.552083333333314</v>
      </c>
      <c r="G20" s="33">
        <f t="shared" si="5"/>
        <v>104.94791666666664</v>
      </c>
      <c r="H20" s="33">
        <f t="shared" si="5"/>
        <v>113.34374999999997</v>
      </c>
      <c r="I20" s="33">
        <f t="shared" si="5"/>
        <v>121.7395833333333</v>
      </c>
      <c r="J20" s="33">
        <f t="shared" si="5"/>
        <v>130.13541666666663</v>
      </c>
      <c r="K20" s="33">
        <f t="shared" si="5"/>
        <v>138.53124999999997</v>
      </c>
      <c r="L20" s="33">
        <f t="shared" si="5"/>
        <v>146.92708333333331</v>
      </c>
      <c r="M20" s="23"/>
      <c r="N20" s="31">
        <f>SUM(A20:L20)</f>
        <v>1208.9999999999998</v>
      </c>
      <c r="O20" s="23" t="s">
        <v>13</v>
      </c>
      <c r="P20" s="23"/>
    </row>
    <row r="21" spans="1:16">
      <c r="A21" s="25">
        <v>43101</v>
      </c>
      <c r="B21" s="25">
        <v>43132</v>
      </c>
      <c r="C21" s="25">
        <v>43160</v>
      </c>
      <c r="D21" s="25">
        <v>43191</v>
      </c>
      <c r="E21" s="25">
        <v>43221</v>
      </c>
      <c r="F21" s="25">
        <v>43252</v>
      </c>
      <c r="G21" s="25">
        <v>43282</v>
      </c>
      <c r="H21" s="25">
        <v>43313</v>
      </c>
      <c r="I21" s="25">
        <v>43344</v>
      </c>
      <c r="J21" s="25">
        <v>43374</v>
      </c>
      <c r="K21" s="25">
        <v>43405</v>
      </c>
      <c r="L21" s="25">
        <v>43435</v>
      </c>
      <c r="M21" s="23"/>
      <c r="N21" s="27">
        <v>2018</v>
      </c>
      <c r="O21" s="23"/>
      <c r="P21" s="23"/>
    </row>
    <row r="22" spans="1:16">
      <c r="A22" s="33">
        <f>L20+($G$3+$I$3)/144</f>
        <v>155.32291666666666</v>
      </c>
      <c r="B22" s="33">
        <f>A22+($G$3+$I$3)/144</f>
        <v>163.71875</v>
      </c>
      <c r="C22" s="33">
        <f t="shared" ref="C22:L22" si="6">B22+($G$3+$I$3)/144</f>
        <v>172.11458333333334</v>
      </c>
      <c r="D22" s="33">
        <f t="shared" si="6"/>
        <v>180.51041666666669</v>
      </c>
      <c r="E22" s="33">
        <f t="shared" si="6"/>
        <v>188.90625000000003</v>
      </c>
      <c r="F22" s="33">
        <f t="shared" si="6"/>
        <v>197.30208333333337</v>
      </c>
      <c r="G22" s="33">
        <f t="shared" si="6"/>
        <v>205.69791666666671</v>
      </c>
      <c r="H22" s="33">
        <f t="shared" si="6"/>
        <v>214.09375000000006</v>
      </c>
      <c r="I22" s="33">
        <f t="shared" si="6"/>
        <v>222.4895833333334</v>
      </c>
      <c r="J22" s="33">
        <f t="shared" si="6"/>
        <v>230.88541666666674</v>
      </c>
      <c r="K22" s="33">
        <f t="shared" si="6"/>
        <v>239.28125000000009</v>
      </c>
      <c r="L22" s="33">
        <f t="shared" si="6"/>
        <v>247.67708333333343</v>
      </c>
      <c r="M22" s="23"/>
      <c r="N22" s="31">
        <f>SUM(A22:L22)</f>
        <v>2418.0000000000005</v>
      </c>
      <c r="O22" s="23"/>
      <c r="P22" s="23"/>
    </row>
    <row r="23" spans="1:16">
      <c r="A23" s="23"/>
      <c r="B23" s="23"/>
      <c r="C23" s="23"/>
      <c r="D23" s="23"/>
      <c r="E23" s="23"/>
      <c r="F23" s="26"/>
      <c r="G23" s="26"/>
      <c r="H23" s="23"/>
      <c r="I23" s="23"/>
      <c r="J23" s="25"/>
      <c r="K23" s="25"/>
      <c r="L23" s="25"/>
      <c r="M23" s="23"/>
      <c r="N23" s="23"/>
      <c r="O23" s="23"/>
      <c r="P23" s="23"/>
    </row>
    <row r="24" spans="1:16">
      <c r="A24" s="23" t="s">
        <v>9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</row>
    <row r="25" spans="1:16">
      <c r="A25" s="25">
        <v>42736</v>
      </c>
      <c r="B25" s="25">
        <v>42767</v>
      </c>
      <c r="C25" s="25">
        <v>42795</v>
      </c>
      <c r="D25" s="25">
        <v>42826</v>
      </c>
      <c r="E25" s="25">
        <v>42856</v>
      </c>
      <c r="F25" s="25">
        <v>42887</v>
      </c>
      <c r="G25" s="25">
        <v>42917</v>
      </c>
      <c r="H25" s="25">
        <v>42948</v>
      </c>
      <c r="I25" s="25">
        <v>42979</v>
      </c>
      <c r="J25" s="25">
        <v>43009</v>
      </c>
      <c r="K25" s="25">
        <v>43040</v>
      </c>
      <c r="L25" s="25">
        <v>43070</v>
      </c>
      <c r="M25" s="23"/>
      <c r="N25" s="24">
        <v>2017</v>
      </c>
      <c r="O25" s="23"/>
      <c r="P25" s="23"/>
    </row>
    <row r="26" spans="1:16">
      <c r="A26" s="33">
        <f>($G$4+$I$4)/12-($G$4+$I$4)/144*5.5</f>
        <v>31.236111111111111</v>
      </c>
      <c r="B26" s="33">
        <f>A26+($G$4+$I$4)/144</f>
        <v>36.041666666666664</v>
      </c>
      <c r="C26" s="33">
        <f t="shared" ref="C26:L26" si="7">B26+($G$4+$I$4)/144</f>
        <v>40.847222222222221</v>
      </c>
      <c r="D26" s="33">
        <f t="shared" si="7"/>
        <v>45.652777777777779</v>
      </c>
      <c r="E26" s="33">
        <f t="shared" si="7"/>
        <v>50.458333333333336</v>
      </c>
      <c r="F26" s="33">
        <f t="shared" si="7"/>
        <v>55.263888888888893</v>
      </c>
      <c r="G26" s="33">
        <f t="shared" si="7"/>
        <v>60.06944444444445</v>
      </c>
      <c r="H26" s="33">
        <f t="shared" si="7"/>
        <v>64.875</v>
      </c>
      <c r="I26" s="33">
        <f t="shared" si="7"/>
        <v>69.680555555555557</v>
      </c>
      <c r="J26" s="33">
        <f t="shared" si="7"/>
        <v>74.486111111111114</v>
      </c>
      <c r="K26" s="33">
        <f t="shared" si="7"/>
        <v>79.291666666666671</v>
      </c>
      <c r="L26" s="33">
        <f t="shared" si="7"/>
        <v>84.097222222222229</v>
      </c>
      <c r="M26" s="23"/>
      <c r="N26" s="31">
        <f>SUM(A26:L26)</f>
        <v>692</v>
      </c>
      <c r="O26" s="23" t="s">
        <v>14</v>
      </c>
      <c r="P26" s="23"/>
    </row>
    <row r="27" spans="1:16">
      <c r="A27" s="25">
        <v>43101</v>
      </c>
      <c r="B27" s="25">
        <v>43132</v>
      </c>
      <c r="C27" s="25">
        <v>43160</v>
      </c>
      <c r="D27" s="25">
        <v>43191</v>
      </c>
      <c r="E27" s="25">
        <v>43221</v>
      </c>
      <c r="F27" s="25">
        <v>43252</v>
      </c>
      <c r="G27" s="25">
        <v>43282</v>
      </c>
      <c r="H27" s="25">
        <v>43313</v>
      </c>
      <c r="I27" s="25">
        <v>43344</v>
      </c>
      <c r="J27" s="25">
        <v>43374</v>
      </c>
      <c r="K27" s="25">
        <v>43405</v>
      </c>
      <c r="L27" s="25">
        <v>43435</v>
      </c>
      <c r="M27" s="23"/>
      <c r="N27" s="32">
        <v>2018</v>
      </c>
      <c r="O27" s="23"/>
      <c r="P27" s="23"/>
    </row>
    <row r="28" spans="1:16">
      <c r="A28" s="33">
        <f>L26+($G$4+$I$4)/144</f>
        <v>88.902777777777786</v>
      </c>
      <c r="B28" s="33">
        <f>A28+($G$4+$I$4)/144</f>
        <v>93.708333333333343</v>
      </c>
      <c r="C28" s="33">
        <f t="shared" ref="C28:L28" si="8">B28+($G$4+$I$4)/144</f>
        <v>98.5138888888889</v>
      </c>
      <c r="D28" s="33">
        <f t="shared" si="8"/>
        <v>103.31944444444446</v>
      </c>
      <c r="E28" s="33">
        <f t="shared" si="8"/>
        <v>108.12500000000001</v>
      </c>
      <c r="F28" s="33">
        <f t="shared" si="8"/>
        <v>112.93055555555557</v>
      </c>
      <c r="G28" s="33">
        <f t="shared" si="8"/>
        <v>117.73611111111113</v>
      </c>
      <c r="H28" s="33">
        <f t="shared" si="8"/>
        <v>122.54166666666669</v>
      </c>
      <c r="I28" s="33">
        <f t="shared" si="8"/>
        <v>127.34722222222224</v>
      </c>
      <c r="J28" s="33">
        <f t="shared" si="8"/>
        <v>132.1527777777778</v>
      </c>
      <c r="K28" s="33">
        <f t="shared" si="8"/>
        <v>136.95833333333334</v>
      </c>
      <c r="L28" s="33">
        <f t="shared" si="8"/>
        <v>141.76388888888889</v>
      </c>
      <c r="M28" s="23"/>
      <c r="N28" s="35">
        <f>SUM(A28:L28)</f>
        <v>1384</v>
      </c>
      <c r="O28" s="23"/>
      <c r="P28" s="23"/>
    </row>
    <row r="29" spans="1:16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</sheetData>
  <mergeCells count="5">
    <mergeCell ref="A1:B1"/>
    <mergeCell ref="C1:E1"/>
    <mergeCell ref="F1:G1"/>
    <mergeCell ref="H1:I1"/>
    <mergeCell ref="J1:K1"/>
  </mergeCells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Joyning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Debel</dc:creator>
  <cp:lastModifiedBy>Hervé</cp:lastModifiedBy>
  <dcterms:created xsi:type="dcterms:W3CDTF">2018-10-23T10:27:08Z</dcterms:created>
  <dcterms:modified xsi:type="dcterms:W3CDTF">2018-10-24T18:34:26Z</dcterms:modified>
</cp:coreProperties>
</file>