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9200" windowHeight="6936" activeTab="1"/>
  </bookViews>
  <sheets>
    <sheet name="Fichiers sources - tous projets" sheetId="1" r:id="rId1"/>
    <sheet name="Graphiques" sheetId="2" r:id="rId2"/>
  </sheets>
  <definedNames>
    <definedName name="_xlnm._FilterDatabase" localSheetId="0" hidden="1">'Fichiers sources - tous projets'!$A$5:$S$13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1"/>
  <c r="D22"/>
  <c r="D23"/>
  <c r="E23" l="1"/>
  <c r="D7" i="2"/>
  <c r="B6"/>
  <c r="E24" i="1"/>
  <c r="E25"/>
  <c r="E21"/>
  <c r="E26"/>
  <c r="E22"/>
  <c r="B7" i="2" l="1"/>
  <c r="C7" s="1"/>
  <c r="D16"/>
  <c r="B16"/>
  <c r="C16" l="1"/>
  <c r="D11"/>
  <c r="B11"/>
  <c r="D6"/>
  <c r="C6" s="1"/>
  <c r="C11" l="1"/>
</calcChain>
</file>

<file path=xl/sharedStrings.xml><?xml version="1.0" encoding="utf-8"?>
<sst xmlns="http://schemas.openxmlformats.org/spreadsheetml/2006/main" count="175" uniqueCount="42">
  <si>
    <t>FAMILLE</t>
  </si>
  <si>
    <t>PROJET</t>
  </si>
  <si>
    <t>% AVANCEMENT</t>
  </si>
  <si>
    <t>REPRE VISUELLE 2</t>
  </si>
  <si>
    <t>RECURRENCE</t>
  </si>
  <si>
    <t>DEMARRAGE</t>
  </si>
  <si>
    <t>ECHEANCE</t>
  </si>
  <si>
    <t>INNOVATION</t>
  </si>
  <si>
    <t>ACTION CAMPUS GROUPE</t>
  </si>
  <si>
    <t>PRODUCTIVITE / COUT</t>
  </si>
  <si>
    <t>IMPACTS STRAT</t>
  </si>
  <si>
    <t>EXPERIENCE COLLABORATEUR</t>
  </si>
  <si>
    <t>CP</t>
  </si>
  <si>
    <t>Nom resp projet interne</t>
  </si>
  <si>
    <t>CP EXT</t>
  </si>
  <si>
    <t>SPONSOR</t>
  </si>
  <si>
    <t>Marketing</t>
  </si>
  <si>
    <t>Compta</t>
  </si>
  <si>
    <t>Finance</t>
  </si>
  <si>
    <t>Stat</t>
  </si>
  <si>
    <t>RH</t>
  </si>
  <si>
    <t>IT</t>
  </si>
  <si>
    <t>Lancement de la comm</t>
  </si>
  <si>
    <t>En cours</t>
  </si>
  <si>
    <t>Terminé</t>
  </si>
  <si>
    <t>Non démarré</t>
  </si>
  <si>
    <t>GDPR</t>
  </si>
  <si>
    <t>Modernisation</t>
  </si>
  <si>
    <t>Changement d'éditeur</t>
  </si>
  <si>
    <t>Formation des Managers</t>
  </si>
  <si>
    <t>Communication des actions RSE</t>
  </si>
  <si>
    <t>Recrutements d'alternants</t>
  </si>
  <si>
    <t>x</t>
  </si>
  <si>
    <t>STATUT</t>
  </si>
  <si>
    <t>PHASE</t>
  </si>
  <si>
    <t>AMELIORATION DE LA PERCEPTION CLIENT</t>
  </si>
  <si>
    <t>MACRO-PLANNING</t>
  </si>
  <si>
    <t>Durée (jours)</t>
  </si>
  <si>
    <t>Date de début</t>
  </si>
  <si>
    <t>Date de fin</t>
  </si>
  <si>
    <t>Nom projet</t>
  </si>
  <si>
    <t>Trophée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</si>
</sst>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sz val="16"/>
      <color theme="0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  <font>
      <u/>
      <sz val="11"/>
      <color theme="10"/>
      <name val="Calibri"/>
      <family val="2"/>
      <scheme val="minor"/>
    </font>
    <font>
      <sz val="14"/>
      <color theme="0"/>
      <name val="Century Gothic"/>
      <family val="2"/>
      <charset val="238"/>
    </font>
    <font>
      <i/>
      <sz val="8"/>
      <color rgb="FF333333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theme="2" tint="-0.74996185186315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6" fillId="6" borderId="0" xfId="0" applyFont="1" applyFill="1" applyBorder="1" applyAlignment="1">
      <alignment horizontal="left" vertical="center" wrapText="1" readingOrder="1"/>
    </xf>
    <xf numFmtId="14" fontId="7" fillId="7" borderId="0" xfId="0" applyNumberFormat="1" applyFont="1" applyFill="1" applyBorder="1" applyAlignment="1">
      <alignment horizontal="left" vertical="center" wrapText="1" readingOrder="1"/>
    </xf>
    <xf numFmtId="0" fontId="7" fillId="7" borderId="0" xfId="0" applyFont="1" applyFill="1" applyBorder="1" applyAlignment="1">
      <alignment horizontal="left" vertical="center" wrapText="1" readingOrder="1"/>
    </xf>
    <xf numFmtId="0" fontId="7" fillId="8" borderId="0" xfId="0" applyFont="1" applyFill="1" applyBorder="1" applyAlignment="1">
      <alignment horizontal="center" vertical="center" wrapText="1" readingOrder="1"/>
    </xf>
    <xf numFmtId="0" fontId="6" fillId="6" borderId="0" xfId="0" applyFont="1" applyFill="1" applyBorder="1" applyAlignment="1">
      <alignment horizontal="center" vertical="center" wrapText="1" readingOrder="1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9" fillId="0" borderId="0" xfId="1" applyFont="1" applyFill="1" applyAlignment="1">
      <alignment vertical="center"/>
    </xf>
    <xf numFmtId="14" fontId="7" fillId="7" borderId="0" xfId="0" applyNumberFormat="1" applyFont="1" applyFill="1" applyBorder="1" applyAlignment="1">
      <alignment horizontal="center" vertical="center" wrapText="1" readingOrder="1"/>
    </xf>
    <xf numFmtId="0" fontId="4" fillId="4" borderId="0" xfId="0" applyFont="1" applyFill="1" applyAlignment="1">
      <alignment horizontal="center" vertical="center"/>
    </xf>
    <xf numFmtId="0" fontId="5" fillId="5" borderId="0" xfId="0" applyFont="1" applyFill="1" applyBorder="1" applyAlignment="1">
      <alignment horizontal="center" vertical="center" wrapText="1" readingOrder="1"/>
    </xf>
    <xf numFmtId="0" fontId="1" fillId="0" borderId="0" xfId="0" applyFont="1"/>
    <xf numFmtId="0" fontId="10" fillId="0" borderId="0" xfId="0" applyFont="1"/>
  </cellXfs>
  <cellStyles count="2">
    <cellStyle name="Lien hypertexte" xfId="1" builtinId="8"/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2"/>
          <c:order val="2"/>
          <c:tx>
            <c:strRef>
              <c:f>Graphiques!$B$5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Graphiques!$A$6:$A$7</c:f>
              <c:strCache>
                <c:ptCount val="2"/>
                <c:pt idx="0">
                  <c:v>Formation des Managers</c:v>
                </c:pt>
                <c:pt idx="1">
                  <c:v>Lancement de la comm</c:v>
                </c:pt>
              </c:strCache>
            </c:strRef>
          </c:cat>
          <c:val>
            <c:numRef>
              <c:f>Graphiques!$B$6:$B$7</c:f>
              <c:numCache>
                <c:formatCode>dd/mm/yyyy</c:formatCode>
                <c:ptCount val="2"/>
                <c:pt idx="0">
                  <c:v>43466</c:v>
                </c:pt>
                <c:pt idx="1">
                  <c:v>43770</c:v>
                </c:pt>
              </c:numCache>
            </c:numRef>
          </c:val>
        </c:ser>
        <c:ser>
          <c:idx val="3"/>
          <c:order val="3"/>
          <c:tx>
            <c:strRef>
              <c:f>Graphiques!$C$5</c:f>
              <c:strCache>
                <c:ptCount val="1"/>
                <c:pt idx="0">
                  <c:v>Durée (jours)</c:v>
                </c:pt>
              </c:strCache>
            </c:strRef>
          </c:tx>
          <c:cat>
            <c:strRef>
              <c:f>Graphiques!$A$6:$A$7</c:f>
              <c:strCache>
                <c:ptCount val="2"/>
                <c:pt idx="0">
                  <c:v>Formation des Managers</c:v>
                </c:pt>
                <c:pt idx="1">
                  <c:v>Lancement de la comm</c:v>
                </c:pt>
              </c:strCache>
            </c:strRef>
          </c:cat>
          <c:val>
            <c:numRef>
              <c:f>Graphiques!$C$6:$C$7</c:f>
              <c:numCache>
                <c:formatCode>General</c:formatCode>
                <c:ptCount val="2"/>
                <c:pt idx="0">
                  <c:v>274</c:v>
                </c:pt>
                <c:pt idx="1">
                  <c:v>59</c:v>
                </c:pt>
              </c:numCache>
            </c:numRef>
          </c:val>
        </c:ser>
        <c:ser>
          <c:idx val="0"/>
          <c:order val="0"/>
          <c:tx>
            <c:strRef>
              <c:f>Graphiques!$B$5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Graphiques!$A$6:$A$7</c:f>
              <c:strCache>
                <c:ptCount val="2"/>
                <c:pt idx="0">
                  <c:v>Formation des Managers</c:v>
                </c:pt>
                <c:pt idx="1">
                  <c:v>Lancement de la comm</c:v>
                </c:pt>
              </c:strCache>
            </c:strRef>
          </c:cat>
          <c:val>
            <c:numRef>
              <c:f>Graphiques!$B$6:$B$7</c:f>
              <c:numCache>
                <c:formatCode>dd/mm/yyyy</c:formatCode>
                <c:ptCount val="2"/>
                <c:pt idx="0">
                  <c:v>43466</c:v>
                </c:pt>
                <c:pt idx="1">
                  <c:v>43770</c:v>
                </c:pt>
              </c:numCache>
            </c:numRef>
          </c:val>
        </c:ser>
        <c:ser>
          <c:idx val="1"/>
          <c:order val="1"/>
          <c:tx>
            <c:strRef>
              <c:f>Graphiques!$C$5</c:f>
              <c:strCache>
                <c:ptCount val="1"/>
                <c:pt idx="0">
                  <c:v>Durée (jours)</c:v>
                </c:pt>
              </c:strCache>
            </c:strRef>
          </c:tx>
          <c:cat>
            <c:strRef>
              <c:f>Graphiques!$A$6:$A$7</c:f>
              <c:strCache>
                <c:ptCount val="2"/>
                <c:pt idx="0">
                  <c:v>Formation des Managers</c:v>
                </c:pt>
                <c:pt idx="1">
                  <c:v>Lancement de la comm</c:v>
                </c:pt>
              </c:strCache>
            </c:strRef>
          </c:cat>
          <c:val>
            <c:numRef>
              <c:f>Graphiques!$C$6:$C$7</c:f>
              <c:numCache>
                <c:formatCode>General</c:formatCode>
                <c:ptCount val="2"/>
                <c:pt idx="0">
                  <c:v>274</c:v>
                </c:pt>
                <c:pt idx="1">
                  <c:v>59</c:v>
                </c:pt>
              </c:numCache>
            </c:numRef>
          </c:val>
        </c:ser>
        <c:overlap val="100"/>
        <c:axId val="137121792"/>
        <c:axId val="137123328"/>
      </c:barChart>
      <c:catAx>
        <c:axId val="137121792"/>
        <c:scaling>
          <c:orientation val="maxMin"/>
        </c:scaling>
        <c:axPos val="l"/>
        <c:tickLblPos val="nextTo"/>
        <c:crossAx val="137123328"/>
        <c:crosses val="autoZero"/>
        <c:auto val="1"/>
        <c:lblAlgn val="ctr"/>
        <c:lblOffset val="100"/>
      </c:catAx>
      <c:valAx>
        <c:axId val="137123328"/>
        <c:scaling>
          <c:orientation val="minMax"/>
          <c:max val="43829"/>
          <c:min val="43466"/>
        </c:scaling>
        <c:axPos val="t"/>
        <c:majorGridlines/>
        <c:numFmt formatCode="dd/mm/yyyy" sourceLinked="1"/>
        <c:tickLblPos val="nextTo"/>
        <c:crossAx val="137121792"/>
        <c:crosses val="autoZero"/>
        <c:crossBetween val="between"/>
      </c:valAx>
    </c:plotArea>
    <c:legend>
      <c:legendPos val="r"/>
      <c:legendEntry>
        <c:idx val="2"/>
        <c:delete val="1"/>
      </c:legendEntry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Graphiques!$B$10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Graphiques!$A$11</c:f>
              <c:strCache>
                <c:ptCount val="1"/>
                <c:pt idx="0">
                  <c:v>Trophée</c:v>
                </c:pt>
              </c:strCache>
            </c:strRef>
          </c:cat>
          <c:val>
            <c:numRef>
              <c:f>Graphiques!$B$11</c:f>
              <c:numCache>
                <c:formatCode>dd/mm/yyyy</c:formatCode>
                <c:ptCount val="1"/>
                <c:pt idx="0">
                  <c:v>43739</c:v>
                </c:pt>
              </c:numCache>
            </c:numRef>
          </c:val>
        </c:ser>
        <c:ser>
          <c:idx val="1"/>
          <c:order val="1"/>
          <c:tx>
            <c:strRef>
              <c:f>Graphiques!$C$10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rgbClr val="FFC000"/>
            </a:solidFill>
          </c:spPr>
          <c:cat>
            <c:strRef>
              <c:f>Graphiques!$A$11</c:f>
              <c:strCache>
                <c:ptCount val="1"/>
                <c:pt idx="0">
                  <c:v>Trophée</c:v>
                </c:pt>
              </c:strCache>
            </c:strRef>
          </c:cat>
          <c:val>
            <c:numRef>
              <c:f>Graphiques!$C$11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overlap val="100"/>
        <c:axId val="137152384"/>
        <c:axId val="137153920"/>
      </c:barChart>
      <c:catAx>
        <c:axId val="137152384"/>
        <c:scaling>
          <c:orientation val="maxMin"/>
        </c:scaling>
        <c:axPos val="l"/>
        <c:tickLblPos val="nextTo"/>
        <c:crossAx val="137153920"/>
        <c:crosses val="autoZero"/>
        <c:auto val="1"/>
        <c:lblAlgn val="ctr"/>
        <c:lblOffset val="100"/>
      </c:catAx>
      <c:valAx>
        <c:axId val="137153920"/>
        <c:scaling>
          <c:orientation val="minMax"/>
          <c:max val="43829"/>
          <c:min val="43466"/>
        </c:scaling>
        <c:axPos val="t"/>
        <c:majorGridlines/>
        <c:numFmt formatCode="dd/mm/yyyy" sourceLinked="1"/>
        <c:tickLblPos val="nextTo"/>
        <c:crossAx val="137152384"/>
        <c:crosses val="autoZero"/>
        <c:crossBetween val="between"/>
      </c:valAx>
    </c:plotArea>
    <c:legend>
      <c:legendPos val="r"/>
      <c:legendEntry>
        <c:idx val="0"/>
        <c:delete val="1"/>
      </c:legendEntry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Graphiques!$B$15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Graphiques!$A$16</c:f>
              <c:strCache>
                <c:ptCount val="1"/>
                <c:pt idx="0">
                  <c:v>Recrutements d'alternants</c:v>
                </c:pt>
              </c:strCache>
            </c:strRef>
          </c:cat>
          <c:val>
            <c:numRef>
              <c:f>Graphiques!$B$16</c:f>
              <c:numCache>
                <c:formatCode>dd/mm/yyyy</c:formatCode>
                <c:ptCount val="1"/>
                <c:pt idx="0">
                  <c:v>43545</c:v>
                </c:pt>
              </c:numCache>
            </c:numRef>
          </c:val>
        </c:ser>
        <c:ser>
          <c:idx val="1"/>
          <c:order val="1"/>
          <c:tx>
            <c:strRef>
              <c:f>Graphiques!$C$15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rgbClr val="FFC000"/>
            </a:solidFill>
          </c:spPr>
          <c:cat>
            <c:strRef>
              <c:f>Graphiques!$A$16</c:f>
              <c:strCache>
                <c:ptCount val="1"/>
                <c:pt idx="0">
                  <c:v>Recrutements d'alternants</c:v>
                </c:pt>
              </c:strCache>
            </c:strRef>
          </c:cat>
          <c:val>
            <c:numRef>
              <c:f>Graphiques!$C$16</c:f>
              <c:numCache>
                <c:formatCode>General</c:formatCode>
                <c:ptCount val="1"/>
                <c:pt idx="0">
                  <c:v>128</c:v>
                </c:pt>
              </c:numCache>
            </c:numRef>
          </c:val>
        </c:ser>
        <c:overlap val="100"/>
        <c:axId val="138031104"/>
        <c:axId val="138032640"/>
      </c:barChart>
      <c:catAx>
        <c:axId val="138031104"/>
        <c:scaling>
          <c:orientation val="maxMin"/>
        </c:scaling>
        <c:axPos val="l"/>
        <c:tickLblPos val="nextTo"/>
        <c:crossAx val="138032640"/>
        <c:crosses val="autoZero"/>
        <c:auto val="1"/>
        <c:lblAlgn val="ctr"/>
        <c:lblOffset val="100"/>
      </c:catAx>
      <c:valAx>
        <c:axId val="138032640"/>
        <c:scaling>
          <c:orientation val="minMax"/>
          <c:max val="43829"/>
          <c:min val="43466"/>
        </c:scaling>
        <c:axPos val="t"/>
        <c:majorGridlines/>
        <c:numFmt formatCode="dd/mm/yyyy" sourceLinked="1"/>
        <c:tickLblPos val="nextTo"/>
        <c:crossAx val="138031104"/>
        <c:crosses val="autoZero"/>
        <c:crossBetween val="between"/>
      </c:valAx>
    </c:plotArea>
    <c:legend>
      <c:legendPos val="r"/>
      <c:legendEntry>
        <c:idx val="0"/>
        <c:delete val="1"/>
      </c:legendEntry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8466</xdr:colOff>
      <xdr:row>4</xdr:row>
      <xdr:rowOff>16932</xdr:rowOff>
    </xdr:from>
    <xdr:to>
      <xdr:col>14</xdr:col>
      <xdr:colOff>787400</xdr:colOff>
      <xdr:row>7</xdr:row>
      <xdr:rowOff>169334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16933</xdr:colOff>
      <xdr:row>8</xdr:row>
      <xdr:rowOff>262467</xdr:rowOff>
    </xdr:from>
    <xdr:to>
      <xdr:col>15</xdr:col>
      <xdr:colOff>0</xdr:colOff>
      <xdr:row>12</xdr:row>
      <xdr:rowOff>186266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8467</xdr:colOff>
      <xdr:row>13</xdr:row>
      <xdr:rowOff>262467</xdr:rowOff>
    </xdr:from>
    <xdr:to>
      <xdr:col>14</xdr:col>
      <xdr:colOff>787401</xdr:colOff>
      <xdr:row>17</xdr:row>
      <xdr:rowOff>59266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Projet" displayName="TblProjet" ref="A5:S13" totalsRowShown="0" headerRowDxfId="0">
  <autoFilter ref="A5:S13"/>
  <tableColumns count="19">
    <tableColumn id="1" name="FAMILLE"/>
    <tableColumn id="2" name="PROJET"/>
    <tableColumn id="3" name="STATUT"/>
    <tableColumn id="4" name="PHASE"/>
    <tableColumn id="5" name="% AVANCEMENT"/>
    <tableColumn id="6" name="REPRE VISUELLE 2"/>
    <tableColumn id="7" name="RECURRENCE"/>
    <tableColumn id="8" name="DEMARRAGE" dataDxfId="2"/>
    <tableColumn id="9" name="ECHEANCE" dataDxfId="1"/>
    <tableColumn id="10" name="INNOVATION"/>
    <tableColumn id="11" name="ACTION CAMPUS GROUPE"/>
    <tableColumn id="12" name="AMELIORATION DE LA PERCEPTION CLIENT"/>
    <tableColumn id="13" name="PRODUCTIVITE / COUT"/>
    <tableColumn id="14" name="IMPACTS STRAT"/>
    <tableColumn id="15" name="EXPERIENCE COLLABORATEUR"/>
    <tableColumn id="16" name="CP"/>
    <tableColumn id="17" name="Nom resp projet interne"/>
    <tableColumn id="18" name="CP EXT"/>
    <tableColumn id="19" name="SPONSO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6"/>
  <sheetViews>
    <sheetView workbookViewId="0">
      <selection activeCell="B26" sqref="B26"/>
    </sheetView>
  </sheetViews>
  <sheetFormatPr baseColWidth="10" defaultRowHeight="14.4"/>
  <cols>
    <col min="1" max="1" width="21.5546875" customWidth="1"/>
    <col min="2" max="2" width="28.109375" customWidth="1"/>
    <col min="3" max="3" width="14.6640625" customWidth="1"/>
    <col min="5" max="5" width="17" customWidth="1"/>
    <col min="6" max="6" width="18" customWidth="1"/>
    <col min="7" max="7" width="14.109375" customWidth="1"/>
    <col min="8" max="8" width="13.77734375" customWidth="1"/>
    <col min="9" max="9" width="11.88671875" customWidth="1"/>
    <col min="10" max="10" width="14.109375" customWidth="1"/>
    <col min="11" max="11" width="25" customWidth="1"/>
    <col min="12" max="12" width="38.88671875" customWidth="1"/>
    <col min="13" max="13" width="22" customWidth="1"/>
    <col min="14" max="14" width="16.44140625" customWidth="1"/>
    <col min="15" max="15" width="28.33203125" customWidth="1"/>
    <col min="16" max="16" width="11.5546875" customWidth="1"/>
    <col min="17" max="17" width="23" customWidth="1"/>
    <col min="18" max="19" width="11.5546875" customWidth="1"/>
  </cols>
  <sheetData>
    <row r="1" spans="1:19">
      <c r="A1" s="2"/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2"/>
      <c r="O1" s="2"/>
      <c r="P1" s="2"/>
      <c r="Q1" s="2"/>
      <c r="R1" s="2"/>
      <c r="S1" s="2"/>
    </row>
    <row r="2" spans="1:19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2"/>
      <c r="O2" s="2"/>
      <c r="P2" s="2"/>
      <c r="Q2" s="2"/>
      <c r="R2" s="2"/>
      <c r="S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2"/>
      <c r="O3" s="2"/>
      <c r="P3" s="2"/>
      <c r="Q3" s="2"/>
      <c r="R3" s="2"/>
      <c r="S3" s="2"/>
    </row>
    <row r="4" spans="1:19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2"/>
      <c r="O4" s="2"/>
      <c r="P4" s="2"/>
      <c r="Q4" s="2"/>
      <c r="R4" s="2"/>
      <c r="S4" s="2"/>
    </row>
    <row r="5" spans="1:19">
      <c r="A5" s="4" t="s">
        <v>0</v>
      </c>
      <c r="B5" s="4" t="s">
        <v>1</v>
      </c>
      <c r="C5" s="4" t="s">
        <v>33</v>
      </c>
      <c r="D5" s="4" t="s">
        <v>34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35</v>
      </c>
      <c r="M5" s="4" t="s">
        <v>9</v>
      </c>
      <c r="N5" s="4" t="s">
        <v>10</v>
      </c>
      <c r="O5" s="4" t="s">
        <v>11</v>
      </c>
      <c r="P5" s="4" t="s">
        <v>12</v>
      </c>
      <c r="Q5" s="4" t="s">
        <v>13</v>
      </c>
      <c r="R5" s="4" t="s">
        <v>14</v>
      </c>
      <c r="S5" s="4" t="s">
        <v>15</v>
      </c>
    </row>
    <row r="6" spans="1:19">
      <c r="A6" t="s">
        <v>16</v>
      </c>
      <c r="B6" t="s">
        <v>22</v>
      </c>
      <c r="C6" t="s">
        <v>23</v>
      </c>
      <c r="D6" t="s">
        <v>32</v>
      </c>
      <c r="E6" t="s">
        <v>32</v>
      </c>
      <c r="F6" t="s">
        <v>32</v>
      </c>
      <c r="G6" t="s">
        <v>32</v>
      </c>
      <c r="H6" s="1">
        <v>43770</v>
      </c>
      <c r="I6" s="1">
        <v>43829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</row>
    <row r="7" spans="1:19">
      <c r="A7" t="s">
        <v>17</v>
      </c>
      <c r="B7" t="s">
        <v>31</v>
      </c>
      <c r="C7" t="s">
        <v>23</v>
      </c>
      <c r="D7" t="s">
        <v>32</v>
      </c>
      <c r="E7" t="s">
        <v>32</v>
      </c>
      <c r="F7" t="s">
        <v>32</v>
      </c>
      <c r="G7" t="s">
        <v>32</v>
      </c>
      <c r="H7" s="1">
        <v>43545</v>
      </c>
      <c r="I7" s="1">
        <v>43673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</row>
    <row r="8" spans="1:19">
      <c r="A8" t="s">
        <v>18</v>
      </c>
      <c r="B8" t="s">
        <v>30</v>
      </c>
      <c r="C8" t="s">
        <v>24</v>
      </c>
      <c r="D8" t="s">
        <v>32</v>
      </c>
      <c r="E8" t="s">
        <v>32</v>
      </c>
      <c r="F8" t="s">
        <v>32</v>
      </c>
      <c r="G8" t="s">
        <v>32</v>
      </c>
      <c r="H8" s="1">
        <v>43497</v>
      </c>
      <c r="I8" s="1">
        <v>43771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</row>
    <row r="9" spans="1:19">
      <c r="A9" t="s">
        <v>19</v>
      </c>
      <c r="B9" t="s">
        <v>26</v>
      </c>
      <c r="C9" t="s">
        <v>25</v>
      </c>
      <c r="D9" t="s">
        <v>32</v>
      </c>
      <c r="E9" t="s">
        <v>32</v>
      </c>
      <c r="F9" t="s">
        <v>32</v>
      </c>
      <c r="G9" t="s">
        <v>32</v>
      </c>
      <c r="H9" s="1">
        <v>43466</v>
      </c>
      <c r="I9" s="1">
        <v>43679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</row>
    <row r="10" spans="1:19">
      <c r="A10" t="s">
        <v>20</v>
      </c>
      <c r="B10" t="s">
        <v>41</v>
      </c>
      <c r="C10" t="s">
        <v>23</v>
      </c>
      <c r="D10" t="s">
        <v>32</v>
      </c>
      <c r="E10" t="s">
        <v>32</v>
      </c>
      <c r="F10" t="s">
        <v>32</v>
      </c>
      <c r="G10" t="s">
        <v>32</v>
      </c>
      <c r="H10" s="1">
        <v>43739</v>
      </c>
      <c r="I10" s="1">
        <v>43801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</row>
    <row r="11" spans="1:19">
      <c r="A11" t="s">
        <v>21</v>
      </c>
      <c r="B11" t="s">
        <v>27</v>
      </c>
      <c r="C11" t="s">
        <v>24</v>
      </c>
      <c r="D11" t="s">
        <v>32</v>
      </c>
      <c r="E11" t="s">
        <v>32</v>
      </c>
      <c r="F11" t="s">
        <v>32</v>
      </c>
      <c r="G11" t="s">
        <v>32</v>
      </c>
      <c r="H11" s="1">
        <v>43619</v>
      </c>
      <c r="I11" s="1">
        <v>43801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</row>
    <row r="12" spans="1:19">
      <c r="A12" t="s">
        <v>16</v>
      </c>
      <c r="B12" t="s">
        <v>29</v>
      </c>
      <c r="C12" t="s">
        <v>23</v>
      </c>
      <c r="D12" t="s">
        <v>32</v>
      </c>
      <c r="E12" t="s">
        <v>32</v>
      </c>
      <c r="F12" t="s">
        <v>32</v>
      </c>
      <c r="G12" t="s">
        <v>32</v>
      </c>
      <c r="H12" s="1">
        <v>43466</v>
      </c>
      <c r="I12" s="1">
        <v>43740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</row>
    <row r="13" spans="1:19">
      <c r="A13" t="s">
        <v>17</v>
      </c>
      <c r="B13" t="s">
        <v>28</v>
      </c>
      <c r="C13" t="s">
        <v>24</v>
      </c>
      <c r="D13" t="s">
        <v>32</v>
      </c>
      <c r="E13" t="s">
        <v>32</v>
      </c>
      <c r="F13" t="s">
        <v>32</v>
      </c>
      <c r="G13" t="s">
        <v>32</v>
      </c>
      <c r="H13" s="1">
        <v>43497</v>
      </c>
      <c r="I13" s="1">
        <v>43587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</row>
    <row r="14" spans="1:19">
      <c r="D14" s="17"/>
    </row>
    <row r="17" spans="3:5">
      <c r="C17" s="11"/>
    </row>
    <row r="21" spans="3:5">
      <c r="D21" s="17" t="str">
        <f>IF(A12="","",IF(COUNTIF($A$6:A12,A12)&gt;1,"",MAX($D$14:$D20)+1))</f>
        <v/>
      </c>
      <c r="E21" t="str">
        <f ca="1">IF(ROWS($D$15:$D21)&gt;MAX($D$15:$D$30),"",OFFSET($A$6,MATCH(ROWS($D$15:$D21),$D$15:$D$30,0)-1,0))</f>
        <v/>
      </c>
    </row>
    <row r="22" spans="3:5">
      <c r="D22" s="17" t="str">
        <f>IF(A13="","",IF(COUNTIF($A$6:A13,A13)&gt;1,"",MAX($D$14:$D21)+1))</f>
        <v/>
      </c>
      <c r="E22" t="str">
        <f ca="1">IF(ROWS($D$15:$D22)&gt;MAX($D$15:$D$30),"",OFFSET($A$6,MATCH(ROWS($D$15:$D22),$D$15:$D$30,0)-1,0))</f>
        <v/>
      </c>
    </row>
    <row r="23" spans="3:5">
      <c r="D23" s="17" t="str">
        <f>IF(A13="","",IF(COUNTIF(A$5:A13,A13)&gt;1,"",MAX($D$14:$D22)+1))</f>
        <v/>
      </c>
      <c r="E23" t="str">
        <f ca="1">IF(ROWS($D$15:$D23)&gt;MAX($D$15:$D$30),"",OFFSET($A$6,MATCH(ROWS($D$15:$D23),$D$15:$D$30,0)-1,0))</f>
        <v/>
      </c>
    </row>
    <row r="24" spans="3:5">
      <c r="E24" t="str">
        <f ca="1">IF(ROWS($D$15:$D24)&gt;MAX($D$15:$D$30),"",OFFSET($A$6,MATCH(ROWS($D$15:$D24),$D$15:$D$30,0)-1,0))</f>
        <v/>
      </c>
    </row>
    <row r="25" spans="3:5">
      <c r="E25" t="str">
        <f ca="1">IF(ROWS($D$15:$D25)&gt;MAX($D$15:$D$30),"",OFFSET($A$6,MATCH(ROWS($D$15:$D25),$D$15:$D$30,0)-1,0))</f>
        <v/>
      </c>
    </row>
    <row r="26" spans="3:5">
      <c r="E26" t="str">
        <f ca="1">IF(ROWS($D$15:$D26)&gt;MAX($D$15:$D$30),"",OFFSET($A$6,MATCH(ROWS($D$15:$D26),$D$15:$D$30,0)-1,0))</f>
        <v/>
      </c>
    </row>
  </sheetData>
  <dataValidations count="1">
    <dataValidation type="list" allowBlank="1" showInputMessage="1" showErrorMessage="1" sqref="P5 A5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0"/>
  <sheetViews>
    <sheetView showGridLines="0" tabSelected="1" zoomScale="90" zoomScaleNormal="90" workbookViewId="0">
      <selection activeCell="A14" sqref="A14:O14"/>
    </sheetView>
  </sheetViews>
  <sheetFormatPr baseColWidth="10" defaultRowHeight="14.4"/>
  <cols>
    <col min="1" max="1" width="25.33203125" customWidth="1"/>
    <col min="2" max="2" width="23.44140625" bestFit="1" customWidth="1"/>
    <col min="3" max="3" width="25.5546875" bestFit="1" customWidth="1"/>
    <col min="4" max="4" width="12.44140625" bestFit="1" customWidth="1"/>
  </cols>
  <sheetData>
    <row r="1" spans="1:18" ht="14.55" customHeight="1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8" ht="14.5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8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8" ht="20.55" customHeight="1">
      <c r="A4" s="16" t="s">
        <v>16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1"/>
      <c r="Q4" s="11"/>
      <c r="R4" s="11"/>
    </row>
    <row r="5" spans="1:18" ht="14.55" customHeight="1">
      <c r="A5" s="6" t="s">
        <v>40</v>
      </c>
      <c r="B5" s="6" t="s">
        <v>38</v>
      </c>
      <c r="C5" s="10" t="s">
        <v>37</v>
      </c>
      <c r="D5" s="6" t="s">
        <v>39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>
      <c r="A6" s="7" t="s">
        <v>29</v>
      </c>
      <c r="B6" s="14">
        <f>VLOOKUP(A6,'Fichiers sources - tous projets'!B5:I13,7,0)</f>
        <v>43466</v>
      </c>
      <c r="C6" s="9">
        <f>D6-B6</f>
        <v>274</v>
      </c>
      <c r="D6" s="14">
        <f>VLOOKUP(A6,'Fichiers sources - tous projets'!B6:I14,8,0)</f>
        <v>43740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11"/>
    </row>
    <row r="7" spans="1:18">
      <c r="A7" s="8" t="s">
        <v>22</v>
      </c>
      <c r="B7" s="14">
        <f>VLOOKUP(A7,'Fichiers sources - tous projets'!B5:I13,7,0)</f>
        <v>43770</v>
      </c>
      <c r="C7" s="9">
        <f>D7-B7</f>
        <v>59</v>
      </c>
      <c r="D7" s="14">
        <f>VLOOKUP(A7,'Fichiers sources - tous projets'!B5:I13,8,0)</f>
        <v>43829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  <c r="R7" s="11"/>
    </row>
    <row r="8" spans="1:18" s="11" customFormat="1">
      <c r="I8" s="12"/>
    </row>
    <row r="9" spans="1:18" ht="21">
      <c r="A9" s="16" t="s">
        <v>20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8">
      <c r="A10" s="6" t="s">
        <v>40</v>
      </c>
      <c r="B10" s="6" t="s">
        <v>38</v>
      </c>
      <c r="C10" s="10" t="s">
        <v>37</v>
      </c>
      <c r="D10" s="6" t="s">
        <v>39</v>
      </c>
    </row>
    <row r="11" spans="1:18">
      <c r="A11" s="8" t="s">
        <v>41</v>
      </c>
      <c r="B11" s="14">
        <f>VLOOKUP(A11,'Fichiers sources - tous projets'!B5:I13,7,0)</f>
        <v>43739</v>
      </c>
      <c r="C11" s="9">
        <f>D11-B11</f>
        <v>62</v>
      </c>
      <c r="D11" s="14">
        <f>VLOOKUP(A11,'Fichiers sources - tous projets'!B5:I13,8,0)</f>
        <v>43801</v>
      </c>
    </row>
    <row r="12" spans="1:18" ht="16.8" customHeight="1">
      <c r="A12" s="11"/>
      <c r="B12" s="11"/>
      <c r="C12" s="11"/>
      <c r="D12" s="11"/>
    </row>
    <row r="13" spans="1:18" ht="16.8">
      <c r="A13" s="13"/>
      <c r="B13" s="13"/>
      <c r="C13" s="13"/>
      <c r="D13" s="13"/>
    </row>
    <row r="14" spans="1:18" ht="21">
      <c r="A14" s="16" t="s">
        <v>17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8">
      <c r="A15" s="6" t="s">
        <v>40</v>
      </c>
      <c r="B15" s="6" t="s">
        <v>38</v>
      </c>
      <c r="C15" s="10" t="s">
        <v>37</v>
      </c>
      <c r="D15" s="6" t="s">
        <v>39</v>
      </c>
    </row>
    <row r="16" spans="1:18" ht="26.4">
      <c r="A16" s="8" t="s">
        <v>31</v>
      </c>
      <c r="B16" s="14">
        <f>VLOOKUP(A16,'Fichiers sources - tous projets'!B5:I13,7,0)</f>
        <v>43545</v>
      </c>
      <c r="C16" s="9">
        <f>D16-B16</f>
        <v>128</v>
      </c>
      <c r="D16" s="14">
        <f>VLOOKUP(A16,'Fichiers sources - tous projets'!B5:I13,8,0)</f>
        <v>43673</v>
      </c>
    </row>
    <row r="17" spans="1:4" s="11" customFormat="1"/>
    <row r="18" spans="1:4" s="11" customFormat="1" ht="16.8">
      <c r="A18" s="13"/>
      <c r="B18" s="13"/>
      <c r="C18" s="13"/>
      <c r="D18" s="13"/>
    </row>
    <row r="19" spans="1:4" s="11" customFormat="1" ht="16.8">
      <c r="A19" s="13"/>
      <c r="B19" s="13"/>
      <c r="C19" s="13"/>
      <c r="D19" s="13"/>
    </row>
    <row r="20" spans="1:4">
      <c r="B20" s="18"/>
    </row>
  </sheetData>
  <mergeCells count="4">
    <mergeCell ref="A1:Q2"/>
    <mergeCell ref="A4:O4"/>
    <mergeCell ref="A9:O9"/>
    <mergeCell ref="A14:O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Fichiers sources - tous projets</vt:lpstr>
      <vt:lpstr>Graphiques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TIRILLY Pauline</dc:creator>
  <cp:lastModifiedBy>Hervé</cp:lastModifiedBy>
  <dcterms:created xsi:type="dcterms:W3CDTF">2019-03-27T12:22:56Z</dcterms:created>
  <dcterms:modified xsi:type="dcterms:W3CDTF">2019-03-30T16:04:14Z</dcterms:modified>
</cp:coreProperties>
</file>