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17235" windowHeight="14070" activeTab="1"/>
  </bookViews>
  <sheets>
    <sheet name="Planning Americain" sheetId="1" r:id="rId1"/>
    <sheet name="Horaire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6" i="2" l="1"/>
  <c r="R17" i="2"/>
  <c r="R18" i="2"/>
  <c r="R15" i="2"/>
  <c r="R10" i="2"/>
  <c r="R11" i="2"/>
  <c r="R12" i="2"/>
  <c r="R9" i="2"/>
  <c r="R4" i="2"/>
  <c r="R5" i="2"/>
  <c r="R6" i="2"/>
  <c r="R3" i="2"/>
  <c r="D16" i="2" a="1"/>
  <c r="D18" i="2" a="1"/>
  <c r="D17" i="2" a="1"/>
  <c r="D15" i="2" a="1"/>
  <c r="D10" i="2" a="1"/>
  <c r="D12" i="2" a="1"/>
  <c r="D11" i="2" a="1"/>
  <c r="D9" i="2" a="1"/>
  <c r="C16" i="2" a="1"/>
  <c r="C18" i="2" a="1"/>
  <c r="C17" i="2" a="1"/>
  <c r="C15" i="2" a="1"/>
  <c r="C11" i="2" a="1"/>
  <c r="C12" i="2" a="1"/>
  <c r="C10" i="2" a="1"/>
  <c r="C9" i="2" a="1"/>
  <c r="D5" i="2" a="1"/>
  <c r="D6" i="2" a="1"/>
  <c r="D4" i="2" a="1"/>
  <c r="D3" i="2" a="1"/>
  <c r="C4" i="2" a="1"/>
  <c r="C6" i="2" a="1"/>
  <c r="C5" i="2" a="1"/>
  <c r="C3" i="2" a="1"/>
  <c r="D17" i="2" l="1"/>
  <c r="D18" i="2"/>
  <c r="D16" i="2"/>
  <c r="D15" i="2"/>
  <c r="D11" i="2"/>
  <c r="D12" i="2"/>
  <c r="D10" i="2"/>
  <c r="D9" i="2"/>
  <c r="C17" i="2"/>
  <c r="C18" i="2"/>
  <c r="C16" i="2"/>
  <c r="C15" i="2"/>
  <c r="C12" i="2"/>
  <c r="C11" i="2"/>
  <c r="C10" i="2"/>
  <c r="C9" i="2"/>
  <c r="D6" i="2"/>
  <c r="D5" i="2"/>
  <c r="D4" i="2"/>
  <c r="D3" i="2"/>
  <c r="C5" i="2"/>
  <c r="C6" i="2"/>
  <c r="C4" i="2"/>
  <c r="C3" i="2"/>
  <c r="F27" i="1" l="1"/>
  <c r="AQ180" i="1"/>
  <c r="AQ182" i="1" s="1"/>
  <c r="AP180" i="1"/>
  <c r="AP182" i="1" s="1"/>
  <c r="AO180" i="1"/>
  <c r="AO182" i="1" s="1"/>
  <c r="AN180" i="1"/>
  <c r="AN182" i="1" s="1"/>
  <c r="AM180" i="1"/>
  <c r="AM182" i="1" s="1"/>
  <c r="AL180" i="1"/>
  <c r="AL182" i="1" s="1"/>
  <c r="AK180" i="1"/>
  <c r="AK182" i="1" s="1"/>
  <c r="AJ180" i="1"/>
  <c r="AJ182" i="1" s="1"/>
  <c r="AI180" i="1"/>
  <c r="AI182" i="1" s="1"/>
  <c r="AH180" i="1"/>
  <c r="AH182" i="1" s="1"/>
  <c r="AG180" i="1"/>
  <c r="AG182" i="1" s="1"/>
  <c r="AF180" i="1"/>
  <c r="AF182" i="1" s="1"/>
  <c r="AE180" i="1"/>
  <c r="AE182" i="1" s="1"/>
  <c r="AD180" i="1"/>
  <c r="AD182" i="1" s="1"/>
  <c r="AC180" i="1"/>
  <c r="AC182" i="1" s="1"/>
  <c r="AB180" i="1"/>
  <c r="AB182" i="1" s="1"/>
  <c r="AA180" i="1"/>
  <c r="AA182" i="1" s="1"/>
  <c r="Z180" i="1"/>
  <c r="Z182" i="1" s="1"/>
  <c r="Y180" i="1"/>
  <c r="Y182" i="1" s="1"/>
  <c r="X180" i="1"/>
  <c r="X182" i="1" s="1"/>
  <c r="W180" i="1"/>
  <c r="W182" i="1" s="1"/>
  <c r="V180" i="1"/>
  <c r="V182" i="1" s="1"/>
  <c r="U180" i="1"/>
  <c r="U182" i="1" s="1"/>
  <c r="T180" i="1"/>
  <c r="T182" i="1" s="1"/>
  <c r="S180" i="1"/>
  <c r="S182" i="1" s="1"/>
  <c r="R180" i="1"/>
  <c r="R182" i="1" s="1"/>
  <c r="Q180" i="1"/>
  <c r="Q182" i="1" s="1"/>
  <c r="P180" i="1"/>
  <c r="P182" i="1" s="1"/>
  <c r="O180" i="1"/>
  <c r="O182" i="1" s="1"/>
  <c r="N180" i="1"/>
  <c r="N182" i="1" s="1"/>
  <c r="M180" i="1"/>
  <c r="M182" i="1" s="1"/>
  <c r="L180" i="1"/>
  <c r="L182" i="1" s="1"/>
  <c r="K180" i="1"/>
  <c r="K182" i="1" s="1"/>
  <c r="J180" i="1"/>
  <c r="J182" i="1" s="1"/>
  <c r="I180" i="1"/>
  <c r="I182" i="1" s="1"/>
  <c r="H180" i="1"/>
  <c r="H182" i="1" s="1"/>
  <c r="G180" i="1"/>
  <c r="G182" i="1" s="1"/>
  <c r="F180" i="1"/>
  <c r="F182" i="1" s="1"/>
  <c r="D179" i="1"/>
  <c r="B179" i="1"/>
  <c r="D178" i="1"/>
  <c r="B178" i="1"/>
  <c r="D177" i="1"/>
  <c r="B177" i="1"/>
  <c r="D176" i="1"/>
  <c r="B176" i="1"/>
  <c r="D175" i="1"/>
  <c r="B175" i="1"/>
  <c r="D174" i="1"/>
  <c r="B174" i="1"/>
  <c r="D173" i="1"/>
  <c r="B173" i="1"/>
  <c r="D172" i="1"/>
  <c r="B172" i="1"/>
  <c r="D171" i="1"/>
  <c r="B171" i="1"/>
  <c r="D170" i="1"/>
  <c r="B170" i="1"/>
  <c r="D169" i="1"/>
  <c r="B169" i="1"/>
  <c r="D168" i="1"/>
  <c r="B168" i="1"/>
  <c r="D167" i="1"/>
  <c r="B167" i="1"/>
  <c r="D166" i="1"/>
  <c r="B166" i="1"/>
  <c r="D165" i="1"/>
  <c r="B165" i="1"/>
  <c r="D164" i="1"/>
  <c r="B164" i="1"/>
  <c r="D163" i="1"/>
  <c r="B163" i="1"/>
  <c r="D162" i="1"/>
  <c r="B162" i="1"/>
  <c r="D161" i="1"/>
  <c r="D160" i="1"/>
  <c r="D159" i="1"/>
  <c r="F157" i="1"/>
  <c r="AJ156" i="1"/>
  <c r="AI156" i="1"/>
  <c r="AQ154" i="1"/>
  <c r="AQ156" i="1" s="1"/>
  <c r="AP154" i="1"/>
  <c r="AP156" i="1" s="1"/>
  <c r="AO154" i="1"/>
  <c r="AO156" i="1" s="1"/>
  <c r="AN154" i="1"/>
  <c r="AN156" i="1" s="1"/>
  <c r="AM154" i="1"/>
  <c r="AM156" i="1" s="1"/>
  <c r="AL154" i="1"/>
  <c r="AL156" i="1" s="1"/>
  <c r="AK154" i="1"/>
  <c r="AK156" i="1" s="1"/>
  <c r="AJ154" i="1"/>
  <c r="AI154" i="1"/>
  <c r="AH154" i="1"/>
  <c r="AH156" i="1" s="1"/>
  <c r="AG154" i="1"/>
  <c r="AG156" i="1" s="1"/>
  <c r="AF154" i="1"/>
  <c r="AF156" i="1" s="1"/>
  <c r="AE154" i="1"/>
  <c r="AE156" i="1" s="1"/>
  <c r="AD154" i="1"/>
  <c r="AD156" i="1" s="1"/>
  <c r="AC154" i="1"/>
  <c r="AC156" i="1" s="1"/>
  <c r="AB154" i="1"/>
  <c r="AB156" i="1" s="1"/>
  <c r="AA154" i="1"/>
  <c r="AA156" i="1" s="1"/>
  <c r="Z154" i="1"/>
  <c r="Z156" i="1" s="1"/>
  <c r="Y154" i="1"/>
  <c r="Y156" i="1" s="1"/>
  <c r="X154" i="1"/>
  <c r="X156" i="1" s="1"/>
  <c r="W154" i="1"/>
  <c r="W156" i="1" s="1"/>
  <c r="V154" i="1"/>
  <c r="V156" i="1" s="1"/>
  <c r="U154" i="1"/>
  <c r="U156" i="1" s="1"/>
  <c r="T154" i="1"/>
  <c r="T156" i="1" s="1"/>
  <c r="S154" i="1"/>
  <c r="S156" i="1" s="1"/>
  <c r="R154" i="1"/>
  <c r="R156" i="1" s="1"/>
  <c r="Q154" i="1"/>
  <c r="Q156" i="1" s="1"/>
  <c r="P154" i="1"/>
  <c r="P156" i="1" s="1"/>
  <c r="O154" i="1"/>
  <c r="O156" i="1" s="1"/>
  <c r="N154" i="1"/>
  <c r="N156" i="1" s="1"/>
  <c r="M154" i="1"/>
  <c r="M156" i="1" s="1"/>
  <c r="L154" i="1"/>
  <c r="L156" i="1" s="1"/>
  <c r="K154" i="1"/>
  <c r="K156" i="1" s="1"/>
  <c r="J154" i="1"/>
  <c r="J156" i="1" s="1"/>
  <c r="I154" i="1"/>
  <c r="I156" i="1" s="1"/>
  <c r="H154" i="1"/>
  <c r="H156" i="1" s="1"/>
  <c r="G154" i="1"/>
  <c r="G156" i="1" s="1"/>
  <c r="F154" i="1"/>
  <c r="F156" i="1" s="1"/>
  <c r="D153" i="1"/>
  <c r="B153" i="1"/>
  <c r="D152" i="1"/>
  <c r="B152" i="1"/>
  <c r="D151" i="1"/>
  <c r="B151" i="1"/>
  <c r="D150" i="1"/>
  <c r="B150" i="1"/>
  <c r="D149" i="1"/>
  <c r="B149" i="1"/>
  <c r="D148" i="1"/>
  <c r="B148" i="1"/>
  <c r="D147" i="1"/>
  <c r="B147" i="1"/>
  <c r="D146" i="1"/>
  <c r="B146" i="1"/>
  <c r="D145" i="1"/>
  <c r="B145" i="1"/>
  <c r="D144" i="1"/>
  <c r="B144" i="1"/>
  <c r="D143" i="1"/>
  <c r="B143" i="1"/>
  <c r="D142" i="1"/>
  <c r="B142" i="1"/>
  <c r="D141" i="1"/>
  <c r="B141" i="1"/>
  <c r="D140" i="1"/>
  <c r="B140" i="1"/>
  <c r="D139" i="1"/>
  <c r="B139" i="1"/>
  <c r="D138" i="1"/>
  <c r="B138" i="1"/>
  <c r="D137" i="1"/>
  <c r="B137" i="1"/>
  <c r="D136" i="1"/>
  <c r="B136" i="1"/>
  <c r="D135" i="1"/>
  <c r="D134" i="1"/>
  <c r="D133" i="1"/>
  <c r="F131" i="1"/>
  <c r="AP130" i="1"/>
  <c r="AN130" i="1"/>
  <c r="AM130" i="1"/>
  <c r="AH130" i="1"/>
  <c r="AE130" i="1"/>
  <c r="G130" i="1"/>
  <c r="AQ128" i="1"/>
  <c r="AQ130" i="1" s="1"/>
  <c r="AP128" i="1"/>
  <c r="AO128" i="1"/>
  <c r="AO130" i="1" s="1"/>
  <c r="AN128" i="1"/>
  <c r="AM128" i="1"/>
  <c r="AL128" i="1"/>
  <c r="AL130" i="1" s="1"/>
  <c r="AK128" i="1"/>
  <c r="AK130" i="1" s="1"/>
  <c r="AJ128" i="1"/>
  <c r="AJ130" i="1" s="1"/>
  <c r="AI128" i="1"/>
  <c r="AI130" i="1" s="1"/>
  <c r="AH128" i="1"/>
  <c r="AG128" i="1"/>
  <c r="AG130" i="1" s="1"/>
  <c r="AF128" i="1"/>
  <c r="AF130" i="1" s="1"/>
  <c r="AE128" i="1"/>
  <c r="AD128" i="1"/>
  <c r="AD130" i="1" s="1"/>
  <c r="AC128" i="1"/>
  <c r="AC130" i="1" s="1"/>
  <c r="AB128" i="1"/>
  <c r="AB130" i="1" s="1"/>
  <c r="AA128" i="1"/>
  <c r="AA130" i="1" s="1"/>
  <c r="Z128" i="1"/>
  <c r="Z130" i="1" s="1"/>
  <c r="Y128" i="1"/>
  <c r="Y130" i="1" s="1"/>
  <c r="X128" i="1"/>
  <c r="X130" i="1" s="1"/>
  <c r="W128" i="1"/>
  <c r="W130" i="1" s="1"/>
  <c r="V128" i="1"/>
  <c r="V130" i="1" s="1"/>
  <c r="U128" i="1"/>
  <c r="U130" i="1" s="1"/>
  <c r="T128" i="1"/>
  <c r="T130" i="1" s="1"/>
  <c r="S128" i="1"/>
  <c r="S130" i="1" s="1"/>
  <c r="R128" i="1"/>
  <c r="R130" i="1" s="1"/>
  <c r="Q128" i="1"/>
  <c r="Q130" i="1" s="1"/>
  <c r="P128" i="1"/>
  <c r="P130" i="1" s="1"/>
  <c r="O128" i="1"/>
  <c r="O130" i="1" s="1"/>
  <c r="N128" i="1"/>
  <c r="N130" i="1" s="1"/>
  <c r="M128" i="1"/>
  <c r="M130" i="1" s="1"/>
  <c r="L128" i="1"/>
  <c r="L130" i="1" s="1"/>
  <c r="K128" i="1"/>
  <c r="K130" i="1" s="1"/>
  <c r="J128" i="1"/>
  <c r="J130" i="1" s="1"/>
  <c r="I128" i="1"/>
  <c r="I130" i="1" s="1"/>
  <c r="H128" i="1"/>
  <c r="H130" i="1" s="1"/>
  <c r="G128" i="1"/>
  <c r="F128" i="1"/>
  <c r="F130" i="1" s="1"/>
  <c r="D127" i="1"/>
  <c r="B127" i="1"/>
  <c r="D126" i="1"/>
  <c r="B126" i="1"/>
  <c r="D125" i="1"/>
  <c r="B125" i="1"/>
  <c r="D124" i="1"/>
  <c r="B124" i="1"/>
  <c r="D123" i="1"/>
  <c r="B123" i="1"/>
  <c r="D122" i="1"/>
  <c r="B122" i="1"/>
  <c r="D121" i="1"/>
  <c r="B121" i="1"/>
  <c r="D120" i="1"/>
  <c r="B120" i="1"/>
  <c r="D119" i="1"/>
  <c r="B119" i="1"/>
  <c r="D118" i="1"/>
  <c r="B118" i="1"/>
  <c r="D117" i="1"/>
  <c r="B117" i="1"/>
  <c r="D116" i="1"/>
  <c r="B116" i="1"/>
  <c r="D115" i="1"/>
  <c r="B115" i="1"/>
  <c r="D114" i="1"/>
  <c r="B114" i="1"/>
  <c r="D113" i="1"/>
  <c r="B113" i="1"/>
  <c r="D112" i="1"/>
  <c r="B112" i="1"/>
  <c r="D111" i="1"/>
  <c r="B111" i="1"/>
  <c r="D110" i="1"/>
  <c r="B110" i="1"/>
  <c r="D109" i="1"/>
  <c r="D108" i="1"/>
  <c r="D107" i="1"/>
  <c r="F105" i="1"/>
  <c r="AQ104" i="1"/>
  <c r="AL104" i="1"/>
  <c r="AJ104" i="1"/>
  <c r="AI104" i="1"/>
  <c r="F104" i="1"/>
  <c r="AQ102" i="1"/>
  <c r="AP102" i="1"/>
  <c r="AP104" i="1" s="1"/>
  <c r="AO102" i="1"/>
  <c r="AO104" i="1" s="1"/>
  <c r="AN102" i="1"/>
  <c r="AN104" i="1" s="1"/>
  <c r="AM102" i="1"/>
  <c r="AM104" i="1" s="1"/>
  <c r="AL102" i="1"/>
  <c r="AK102" i="1"/>
  <c r="AK104" i="1" s="1"/>
  <c r="AJ102" i="1"/>
  <c r="AI102" i="1"/>
  <c r="AH102" i="1"/>
  <c r="AH104" i="1" s="1"/>
  <c r="AG102" i="1"/>
  <c r="AG104" i="1" s="1"/>
  <c r="AF102" i="1"/>
  <c r="AF104" i="1" s="1"/>
  <c r="AE102" i="1"/>
  <c r="AE104" i="1" s="1"/>
  <c r="AD102" i="1"/>
  <c r="AD104" i="1" s="1"/>
  <c r="AC102" i="1"/>
  <c r="AC104" i="1" s="1"/>
  <c r="AB102" i="1"/>
  <c r="AB104" i="1" s="1"/>
  <c r="AA102" i="1"/>
  <c r="AA104" i="1" s="1"/>
  <c r="Z102" i="1"/>
  <c r="Z104" i="1" s="1"/>
  <c r="Y102" i="1"/>
  <c r="Y104" i="1" s="1"/>
  <c r="X102" i="1"/>
  <c r="X104" i="1" s="1"/>
  <c r="W102" i="1"/>
  <c r="W104" i="1" s="1"/>
  <c r="V102" i="1"/>
  <c r="V104" i="1" s="1"/>
  <c r="U102" i="1"/>
  <c r="U104" i="1" s="1"/>
  <c r="T102" i="1"/>
  <c r="T104" i="1" s="1"/>
  <c r="S102" i="1"/>
  <c r="S104" i="1" s="1"/>
  <c r="R102" i="1"/>
  <c r="R104" i="1" s="1"/>
  <c r="Q102" i="1"/>
  <c r="Q104" i="1" s="1"/>
  <c r="P102" i="1"/>
  <c r="P104" i="1" s="1"/>
  <c r="O102" i="1"/>
  <c r="O104" i="1" s="1"/>
  <c r="N102" i="1"/>
  <c r="N104" i="1" s="1"/>
  <c r="M102" i="1"/>
  <c r="M104" i="1" s="1"/>
  <c r="L102" i="1"/>
  <c r="L104" i="1" s="1"/>
  <c r="K102" i="1"/>
  <c r="K104" i="1" s="1"/>
  <c r="J102" i="1"/>
  <c r="J104" i="1" s="1"/>
  <c r="I102" i="1"/>
  <c r="I104" i="1" s="1"/>
  <c r="H102" i="1"/>
  <c r="H104" i="1" s="1"/>
  <c r="G102" i="1"/>
  <c r="G104" i="1" s="1"/>
  <c r="F102" i="1"/>
  <c r="D101" i="1"/>
  <c r="B101" i="1"/>
  <c r="D100" i="1"/>
  <c r="B100" i="1"/>
  <c r="D99" i="1"/>
  <c r="B99" i="1"/>
  <c r="D98" i="1"/>
  <c r="B98" i="1"/>
  <c r="D97" i="1"/>
  <c r="B97" i="1"/>
  <c r="D96" i="1"/>
  <c r="B96" i="1"/>
  <c r="D95" i="1"/>
  <c r="B95" i="1"/>
  <c r="D94" i="1"/>
  <c r="B94" i="1"/>
  <c r="D93" i="1"/>
  <c r="B93" i="1"/>
  <c r="D92" i="1"/>
  <c r="B92" i="1"/>
  <c r="D91" i="1"/>
  <c r="B91" i="1"/>
  <c r="D90" i="1"/>
  <c r="B90" i="1"/>
  <c r="D89" i="1"/>
  <c r="B89" i="1"/>
  <c r="D88" i="1"/>
  <c r="B88" i="1"/>
  <c r="D87" i="1"/>
  <c r="B87" i="1"/>
  <c r="D86" i="1"/>
  <c r="B86" i="1"/>
  <c r="D85" i="1"/>
  <c r="B85" i="1"/>
  <c r="D84" i="1"/>
  <c r="B84" i="1"/>
  <c r="D83" i="1"/>
  <c r="D82" i="1"/>
  <c r="D81" i="1"/>
  <c r="F79" i="1"/>
  <c r="AP78" i="1"/>
  <c r="AO78" i="1"/>
  <c r="AN78" i="1"/>
  <c r="AM78" i="1"/>
  <c r="AH78" i="1"/>
  <c r="AF78" i="1"/>
  <c r="AE78" i="1"/>
  <c r="AQ76" i="1"/>
  <c r="AQ78" i="1" s="1"/>
  <c r="AP76" i="1"/>
  <c r="AO76" i="1"/>
  <c r="AN76" i="1"/>
  <c r="AM76" i="1"/>
  <c r="AL76" i="1"/>
  <c r="AL78" i="1" s="1"/>
  <c r="AK76" i="1"/>
  <c r="AK78" i="1" s="1"/>
  <c r="AJ76" i="1"/>
  <c r="AJ78" i="1" s="1"/>
  <c r="AI76" i="1"/>
  <c r="AI78" i="1" s="1"/>
  <c r="AH76" i="1"/>
  <c r="AG76" i="1"/>
  <c r="AG78" i="1" s="1"/>
  <c r="AF76" i="1"/>
  <c r="AE76" i="1"/>
  <c r="AD76" i="1"/>
  <c r="AD78" i="1" s="1"/>
  <c r="AC76" i="1"/>
  <c r="AC78" i="1" s="1"/>
  <c r="AB76" i="1"/>
  <c r="AB78" i="1" s="1"/>
  <c r="AA76" i="1"/>
  <c r="AA78" i="1" s="1"/>
  <c r="Z76" i="1"/>
  <c r="Z78" i="1" s="1"/>
  <c r="Y76" i="1"/>
  <c r="Y78" i="1" s="1"/>
  <c r="X76" i="1"/>
  <c r="X78" i="1" s="1"/>
  <c r="W76" i="1"/>
  <c r="W78" i="1" s="1"/>
  <c r="V76" i="1"/>
  <c r="V78" i="1" s="1"/>
  <c r="U76" i="1"/>
  <c r="U78" i="1" s="1"/>
  <c r="T76" i="1"/>
  <c r="T78" i="1" s="1"/>
  <c r="S76" i="1"/>
  <c r="S78" i="1" s="1"/>
  <c r="R76" i="1"/>
  <c r="R78" i="1" s="1"/>
  <c r="Q76" i="1"/>
  <c r="Q78" i="1" s="1"/>
  <c r="P76" i="1"/>
  <c r="P78" i="1" s="1"/>
  <c r="O76" i="1"/>
  <c r="O78" i="1" s="1"/>
  <c r="N76" i="1"/>
  <c r="N78" i="1" s="1"/>
  <c r="M76" i="1"/>
  <c r="M78" i="1" s="1"/>
  <c r="L76" i="1"/>
  <c r="L78" i="1" s="1"/>
  <c r="K76" i="1"/>
  <c r="K78" i="1" s="1"/>
  <c r="J76" i="1"/>
  <c r="J78" i="1" s="1"/>
  <c r="I76" i="1"/>
  <c r="I78" i="1" s="1"/>
  <c r="H76" i="1"/>
  <c r="H78" i="1" s="1"/>
  <c r="G76" i="1"/>
  <c r="G78" i="1" s="1"/>
  <c r="F76" i="1"/>
  <c r="F78" i="1" s="1"/>
  <c r="C76" i="1"/>
  <c r="D75" i="1"/>
  <c r="C75" i="1" s="1"/>
  <c r="B75" i="1"/>
  <c r="D74" i="1"/>
  <c r="B74" i="1"/>
  <c r="D73" i="1"/>
  <c r="C125" i="1" s="1"/>
  <c r="C73" i="1"/>
  <c r="B73" i="1"/>
  <c r="D72" i="1"/>
  <c r="B72" i="1"/>
  <c r="D71" i="1"/>
  <c r="B71" i="1"/>
  <c r="D70" i="1"/>
  <c r="B70" i="1"/>
  <c r="D69" i="1"/>
  <c r="B69" i="1"/>
  <c r="D68" i="1"/>
  <c r="B68" i="1"/>
  <c r="D67" i="1"/>
  <c r="B67" i="1"/>
  <c r="D66" i="1"/>
  <c r="B66" i="1"/>
  <c r="D65" i="1"/>
  <c r="B65" i="1"/>
  <c r="D64" i="1"/>
  <c r="B64" i="1"/>
  <c r="D63" i="1"/>
  <c r="B63" i="1"/>
  <c r="D62" i="1"/>
  <c r="B62" i="1"/>
  <c r="D61" i="1"/>
  <c r="B61" i="1"/>
  <c r="D60" i="1"/>
  <c r="B60" i="1"/>
  <c r="D59" i="1"/>
  <c r="B59" i="1"/>
  <c r="D58" i="1"/>
  <c r="B58" i="1"/>
  <c r="D57" i="1"/>
  <c r="D56" i="1"/>
  <c r="D55" i="1"/>
  <c r="F53" i="1"/>
  <c r="AQ52" i="1"/>
  <c r="AM52" i="1"/>
  <c r="AK52" i="1"/>
  <c r="AJ52" i="1"/>
  <c r="AI52" i="1"/>
  <c r="AE52" i="1"/>
  <c r="AC52" i="1"/>
  <c r="AB52" i="1"/>
  <c r="AA52" i="1"/>
  <c r="U52" i="1"/>
  <c r="T52" i="1"/>
  <c r="S52" i="1"/>
  <c r="M52" i="1"/>
  <c r="L52" i="1"/>
  <c r="K52" i="1"/>
  <c r="AQ50" i="1"/>
  <c r="AP50" i="1"/>
  <c r="AP52" i="1" s="1"/>
  <c r="AO50" i="1"/>
  <c r="AO52" i="1" s="1"/>
  <c r="AN50" i="1"/>
  <c r="AN52" i="1" s="1"/>
  <c r="AM50" i="1"/>
  <c r="AL50" i="1"/>
  <c r="AL52" i="1" s="1"/>
  <c r="AK50" i="1"/>
  <c r="AJ50" i="1"/>
  <c r="AI50" i="1"/>
  <c r="AH50" i="1"/>
  <c r="AH52" i="1" s="1"/>
  <c r="AG50" i="1"/>
  <c r="AG52" i="1" s="1"/>
  <c r="AF50" i="1"/>
  <c r="AF52" i="1" s="1"/>
  <c r="AE50" i="1"/>
  <c r="AD50" i="1"/>
  <c r="AD52" i="1" s="1"/>
  <c r="AC50" i="1"/>
  <c r="AB50" i="1"/>
  <c r="AA50" i="1"/>
  <c r="Z50" i="1"/>
  <c r="Z52" i="1" s="1"/>
  <c r="Y50" i="1"/>
  <c r="Y52" i="1" s="1"/>
  <c r="X50" i="1"/>
  <c r="X52" i="1" s="1"/>
  <c r="W50" i="1"/>
  <c r="W52" i="1" s="1"/>
  <c r="V50" i="1"/>
  <c r="V52" i="1" s="1"/>
  <c r="U50" i="1"/>
  <c r="T50" i="1"/>
  <c r="S50" i="1"/>
  <c r="R50" i="1"/>
  <c r="R52" i="1" s="1"/>
  <c r="Q50" i="1"/>
  <c r="Q52" i="1" s="1"/>
  <c r="P50" i="1"/>
  <c r="P52" i="1" s="1"/>
  <c r="O50" i="1"/>
  <c r="O52" i="1" s="1"/>
  <c r="N50" i="1"/>
  <c r="N52" i="1" s="1"/>
  <c r="M50" i="1"/>
  <c r="L50" i="1"/>
  <c r="K50" i="1"/>
  <c r="J50" i="1"/>
  <c r="J52" i="1" s="1"/>
  <c r="I50" i="1"/>
  <c r="I52" i="1" s="1"/>
  <c r="H50" i="1"/>
  <c r="H52" i="1" s="1"/>
  <c r="G50" i="1"/>
  <c r="G52" i="1" s="1"/>
  <c r="F50" i="1"/>
  <c r="F52" i="1" s="1"/>
  <c r="D49" i="1"/>
  <c r="B49" i="1"/>
  <c r="D48" i="1"/>
  <c r="C22" i="1" s="1"/>
  <c r="C48" i="1"/>
  <c r="B48" i="1"/>
  <c r="D47" i="1"/>
  <c r="C47" i="1"/>
  <c r="B47" i="1"/>
  <c r="D46" i="1"/>
  <c r="B46" i="1"/>
  <c r="D45" i="1"/>
  <c r="B45" i="1"/>
  <c r="D44" i="1"/>
  <c r="C44" i="1" s="1"/>
  <c r="B44" i="1"/>
  <c r="D43" i="1"/>
  <c r="C43" i="1"/>
  <c r="B43" i="1"/>
  <c r="D42" i="1"/>
  <c r="B42" i="1"/>
  <c r="D41" i="1"/>
  <c r="B41" i="1"/>
  <c r="D40" i="1"/>
  <c r="C14" i="1" s="1"/>
  <c r="C40" i="1"/>
  <c r="B40" i="1"/>
  <c r="D39" i="1"/>
  <c r="B39" i="1"/>
  <c r="D38" i="1"/>
  <c r="B38" i="1"/>
  <c r="D37" i="1"/>
  <c r="C11" i="1" s="1"/>
  <c r="B37" i="1"/>
  <c r="D36" i="1"/>
  <c r="C36" i="1" s="1"/>
  <c r="B36" i="1"/>
  <c r="D35" i="1"/>
  <c r="C87" i="1" s="1"/>
  <c r="C35" i="1"/>
  <c r="B35" i="1"/>
  <c r="AU34" i="1"/>
  <c r="D34" i="1"/>
  <c r="B34" i="1"/>
  <c r="AU33" i="1"/>
  <c r="D33" i="1"/>
  <c r="C7" i="1" s="1"/>
  <c r="B33" i="1"/>
  <c r="AU32" i="1"/>
  <c r="D32" i="1"/>
  <c r="B32" i="1"/>
  <c r="AU31" i="1"/>
  <c r="D31" i="1"/>
  <c r="AU30" i="1"/>
  <c r="D30" i="1"/>
  <c r="AU29" i="1"/>
  <c r="D29" i="1"/>
  <c r="AU28" i="1"/>
  <c r="AU27" i="1"/>
  <c r="AU26" i="1"/>
  <c r="AP26" i="1"/>
  <c r="AO26" i="1"/>
  <c r="AL26" i="1"/>
  <c r="AH26" i="1"/>
  <c r="AG26" i="1"/>
  <c r="AD26" i="1"/>
  <c r="I26" i="1"/>
  <c r="AU25" i="1"/>
  <c r="AU24" i="1"/>
  <c r="AQ24" i="1"/>
  <c r="AQ26" i="1" s="1"/>
  <c r="AP24" i="1"/>
  <c r="AO24" i="1"/>
  <c r="AN24" i="1"/>
  <c r="AN26" i="1" s="1"/>
  <c r="AM24" i="1"/>
  <c r="AM26" i="1" s="1"/>
  <c r="AL24" i="1"/>
  <c r="AK24" i="1"/>
  <c r="AK26" i="1" s="1"/>
  <c r="AJ24" i="1"/>
  <c r="AJ26" i="1" s="1"/>
  <c r="AI24" i="1"/>
  <c r="AI26" i="1" s="1"/>
  <c r="AH24" i="1"/>
  <c r="AG24" i="1"/>
  <c r="AF24" i="1"/>
  <c r="AF26" i="1" s="1"/>
  <c r="AE24" i="1"/>
  <c r="AE26" i="1" s="1"/>
  <c r="AD24" i="1"/>
  <c r="AC24" i="1"/>
  <c r="AC26" i="1" s="1"/>
  <c r="AB24" i="1"/>
  <c r="AB26" i="1" s="1"/>
  <c r="AA24" i="1"/>
  <c r="AA26" i="1" s="1"/>
  <c r="Z24" i="1"/>
  <c r="Z26" i="1" s="1"/>
  <c r="Y24" i="1"/>
  <c r="Y26" i="1" s="1"/>
  <c r="X24" i="1"/>
  <c r="X26" i="1" s="1"/>
  <c r="W24" i="1"/>
  <c r="W26" i="1" s="1"/>
  <c r="V24" i="1"/>
  <c r="V26" i="1" s="1"/>
  <c r="U24" i="1"/>
  <c r="U26" i="1" s="1"/>
  <c r="T24" i="1"/>
  <c r="T26" i="1" s="1"/>
  <c r="S24" i="1"/>
  <c r="S26" i="1" s="1"/>
  <c r="R24" i="1"/>
  <c r="R26" i="1" s="1"/>
  <c r="Q24" i="1"/>
  <c r="Q26" i="1" s="1"/>
  <c r="P24" i="1"/>
  <c r="P26" i="1" s="1"/>
  <c r="O24" i="1"/>
  <c r="O26" i="1" s="1"/>
  <c r="N24" i="1"/>
  <c r="N26" i="1" s="1"/>
  <c r="M24" i="1"/>
  <c r="M26" i="1" s="1"/>
  <c r="L24" i="1"/>
  <c r="L26" i="1" s="1"/>
  <c r="K24" i="1"/>
  <c r="K26" i="1" s="1"/>
  <c r="J24" i="1"/>
  <c r="J26" i="1" s="1"/>
  <c r="I24" i="1"/>
  <c r="H24" i="1"/>
  <c r="H26" i="1" s="1"/>
  <c r="G24" i="1"/>
  <c r="G26" i="1" s="1"/>
  <c r="F24" i="1"/>
  <c r="F26" i="1" s="1"/>
  <c r="AU23" i="1"/>
  <c r="D23" i="1"/>
  <c r="C153" i="1" s="1"/>
  <c r="B23" i="1"/>
  <c r="AT34" i="1" s="1"/>
  <c r="AU22" i="1"/>
  <c r="D22" i="1"/>
  <c r="C178" i="1" s="1"/>
  <c r="B22" i="1"/>
  <c r="AT33" i="1" s="1"/>
  <c r="AU21" i="1"/>
  <c r="D21" i="1"/>
  <c r="C177" i="1" s="1"/>
  <c r="C21" i="1"/>
  <c r="B21" i="1"/>
  <c r="AT32" i="1" s="1"/>
  <c r="AU20" i="1"/>
  <c r="D20" i="1"/>
  <c r="C150" i="1" s="1"/>
  <c r="C20" i="1"/>
  <c r="B20" i="1"/>
  <c r="AT31" i="1" s="1"/>
  <c r="AU19" i="1"/>
  <c r="AT19" i="1"/>
  <c r="D19" i="1"/>
  <c r="C175" i="1" s="1"/>
  <c r="B19" i="1"/>
  <c r="AT30" i="1" s="1"/>
  <c r="AU18" i="1"/>
  <c r="AT18" i="1"/>
  <c r="D18" i="1"/>
  <c r="C148" i="1" s="1"/>
  <c r="B18" i="1"/>
  <c r="AT29" i="1" s="1"/>
  <c r="AU17" i="1"/>
  <c r="D17" i="1"/>
  <c r="C69" i="1" s="1"/>
  <c r="C17" i="1"/>
  <c r="B17" i="1"/>
  <c r="AT28" i="1" s="1"/>
  <c r="AU16" i="1"/>
  <c r="D16" i="1"/>
  <c r="C16" i="1" s="1"/>
  <c r="B16" i="1"/>
  <c r="AT27" i="1" s="1"/>
  <c r="AU15" i="1"/>
  <c r="AT15" i="1"/>
  <c r="D15" i="1"/>
  <c r="C145" i="1" s="1"/>
  <c r="B15" i="1"/>
  <c r="AT26" i="1" s="1"/>
  <c r="AU14" i="1"/>
  <c r="D14" i="1"/>
  <c r="C170" i="1" s="1"/>
  <c r="B14" i="1"/>
  <c r="AT25" i="1" s="1"/>
  <c r="D13" i="1"/>
  <c r="C169" i="1" s="1"/>
  <c r="B13" i="1"/>
  <c r="AT24" i="1" s="1"/>
  <c r="D12" i="1"/>
  <c r="C12" i="1" s="1"/>
  <c r="B12" i="1"/>
  <c r="D11" i="1"/>
  <c r="C167" i="1" s="1"/>
  <c r="AT22" i="1"/>
  <c r="D10" i="1"/>
  <c r="C140" i="1" s="1"/>
  <c r="AT21" i="1"/>
  <c r="D9" i="1"/>
  <c r="C61" i="1" s="1"/>
  <c r="AT20" i="1"/>
  <c r="D8" i="1"/>
  <c r="C34" i="1" s="1"/>
  <c r="C8" i="1"/>
  <c r="D7" i="1"/>
  <c r="C137" i="1" s="1"/>
  <c r="D6" i="1"/>
  <c r="C162" i="1" s="1"/>
  <c r="AT17" i="1"/>
  <c r="D5" i="1"/>
  <c r="AT16" i="1"/>
  <c r="D4" i="1"/>
  <c r="C4" i="1" s="1"/>
  <c r="D3" i="1"/>
  <c r="AT14" i="1"/>
  <c r="E3" i="2" a="1"/>
  <c r="E4" i="2" a="1"/>
  <c r="E6" i="2" a="1"/>
  <c r="E5" i="2" a="1"/>
  <c r="F3" i="2" a="1"/>
  <c r="F5" i="2" a="1"/>
  <c r="F6" i="2" a="1"/>
  <c r="F4" i="2" a="1"/>
  <c r="E9" i="2" a="1"/>
  <c r="E15" i="2" a="1"/>
  <c r="E17" i="2" a="1"/>
  <c r="E18" i="2" a="1"/>
  <c r="E16" i="2" a="1"/>
  <c r="E11" i="2" a="1"/>
  <c r="E12" i="2" a="1"/>
  <c r="E10" i="2" a="1"/>
  <c r="H3" i="2" a="1"/>
  <c r="J3" i="2" a="1"/>
  <c r="L3" i="2" a="1"/>
  <c r="N3" i="2" a="1"/>
  <c r="P3" i="2" a="1"/>
  <c r="G3" i="2" a="1"/>
  <c r="I3" i="2" a="1"/>
  <c r="K3" i="2" a="1"/>
  <c r="M3" i="2" a="1"/>
  <c r="O3" i="2" a="1"/>
  <c r="G9" i="2" a="1"/>
  <c r="I9" i="2" a="1"/>
  <c r="K9" i="2" a="1"/>
  <c r="M9" i="2" a="1"/>
  <c r="O9" i="2" a="1"/>
  <c r="O15" i="2" a="1"/>
  <c r="M15" i="2" a="1"/>
  <c r="K15" i="2" a="1"/>
  <c r="I15" i="2" a="1"/>
  <c r="G15" i="2" a="1"/>
  <c r="H9" i="2" a="1"/>
  <c r="J9" i="2" a="1"/>
  <c r="L9" i="2" a="1"/>
  <c r="N9" i="2" a="1"/>
  <c r="P9" i="2" a="1"/>
  <c r="P15" i="2" a="1"/>
  <c r="N15" i="2" a="1"/>
  <c r="L15" i="2" a="1"/>
  <c r="J15" i="2" a="1"/>
  <c r="H15" i="2" a="1"/>
  <c r="M6" i="2" a="1"/>
  <c r="O5" i="2" a="1"/>
  <c r="N6" i="2" a="1"/>
  <c r="J6" i="2" a="1"/>
  <c r="H6" i="2" a="1"/>
  <c r="N5" i="2" a="1"/>
  <c r="J5" i="2" a="1"/>
  <c r="H5" i="2" a="1"/>
  <c r="N4" i="2" a="1"/>
  <c r="L4" i="2" a="1"/>
  <c r="H4" i="2" a="1"/>
  <c r="O6" i="2" a="1"/>
  <c r="I6" i="2" a="1"/>
  <c r="P6" i="2" a="1"/>
  <c r="L6" i="2" a="1"/>
  <c r="P5" i="2" a="1"/>
  <c r="L5" i="2" a="1"/>
  <c r="P4" i="2" a="1"/>
  <c r="J4" i="2" a="1"/>
  <c r="K6" i="2" a="1"/>
  <c r="G6" i="2" a="1"/>
  <c r="M5" i="2" a="1"/>
  <c r="K5" i="2" a="1"/>
  <c r="I5" i="2" a="1"/>
  <c r="G5" i="2" a="1"/>
  <c r="O4" i="2" a="1"/>
  <c r="M4" i="2" a="1"/>
  <c r="K4" i="2" a="1"/>
  <c r="I4" i="2" a="1"/>
  <c r="G4" i="2" a="1"/>
  <c r="M12" i="2" a="1"/>
  <c r="O11" i="2" a="1"/>
  <c r="N12" i="2" a="1"/>
  <c r="J12" i="2" a="1"/>
  <c r="H12" i="2" a="1"/>
  <c r="N11" i="2" a="1"/>
  <c r="J11" i="2" a="1"/>
  <c r="H11" i="2" a="1"/>
  <c r="N10" i="2" a="1"/>
  <c r="L10" i="2" a="1"/>
  <c r="H10" i="2" a="1"/>
  <c r="K12" i="2" a="1"/>
  <c r="G12" i="2" a="1"/>
  <c r="P12" i="2" a="1"/>
  <c r="L12" i="2" a="1"/>
  <c r="P11" i="2" a="1"/>
  <c r="L11" i="2" a="1"/>
  <c r="P10" i="2" a="1"/>
  <c r="J10" i="2" a="1"/>
  <c r="O12" i="2" a="1"/>
  <c r="I12" i="2" a="1"/>
  <c r="M11" i="2" a="1"/>
  <c r="K11" i="2" a="1"/>
  <c r="I11" i="2" a="1"/>
  <c r="G11" i="2" a="1"/>
  <c r="O10" i="2" a="1"/>
  <c r="M10" i="2" a="1"/>
  <c r="K10" i="2" a="1"/>
  <c r="I10" i="2" a="1"/>
  <c r="G10" i="2" a="1"/>
  <c r="K18" i="2" a="1"/>
  <c r="O17" i="2" a="1"/>
  <c r="N18" i="2" a="1"/>
  <c r="J18" i="2" a="1"/>
  <c r="H18" i="2" a="1"/>
  <c r="N17" i="2" a="1"/>
  <c r="J17" i="2" a="1"/>
  <c r="P16" i="2" a="1"/>
  <c r="L16" i="2" a="1"/>
  <c r="H16" i="2" a="1"/>
  <c r="M18" i="2" a="1"/>
  <c r="G18" i="2" a="1"/>
  <c r="P18" i="2" a="1"/>
  <c r="L18" i="2" a="1"/>
  <c r="P17" i="2" a="1"/>
  <c r="L17" i="2" a="1"/>
  <c r="H17" i="2" a="1"/>
  <c r="N16" i="2" a="1"/>
  <c r="J16" i="2" a="1"/>
  <c r="O18" i="2" a="1"/>
  <c r="I18" i="2" a="1"/>
  <c r="M17" i="2" a="1"/>
  <c r="K17" i="2" a="1"/>
  <c r="I17" i="2" a="1"/>
  <c r="G17" i="2" a="1"/>
  <c r="O16" i="2" a="1"/>
  <c r="M16" i="2" a="1"/>
  <c r="K16" i="2" a="1"/>
  <c r="I16" i="2" a="1"/>
  <c r="G16" i="2" a="1"/>
  <c r="F9" i="2" a="1"/>
  <c r="F15" i="2" a="1"/>
  <c r="F17" i="2" a="1"/>
  <c r="F18" i="2" a="1"/>
  <c r="F16" i="2" a="1"/>
  <c r="F11" i="2" a="1"/>
  <c r="F12" i="2" a="1"/>
  <c r="F10" i="2" a="1"/>
  <c r="F10" i="2" l="1"/>
  <c r="F12" i="2"/>
  <c r="F11" i="2"/>
  <c r="F16" i="2"/>
  <c r="F18" i="2"/>
  <c r="F17" i="2"/>
  <c r="F15" i="2"/>
  <c r="F9" i="2"/>
  <c r="G16" i="2"/>
  <c r="I16" i="2"/>
  <c r="K16" i="2"/>
  <c r="M16" i="2"/>
  <c r="O16" i="2"/>
  <c r="G17" i="2"/>
  <c r="I17" i="2"/>
  <c r="K17" i="2"/>
  <c r="M17" i="2"/>
  <c r="I18" i="2"/>
  <c r="O18" i="2"/>
  <c r="J16" i="2"/>
  <c r="N16" i="2"/>
  <c r="H17" i="2"/>
  <c r="L17" i="2"/>
  <c r="P17" i="2"/>
  <c r="L18" i="2"/>
  <c r="P18" i="2"/>
  <c r="G18" i="2"/>
  <c r="M18" i="2"/>
  <c r="H16" i="2"/>
  <c r="L16" i="2"/>
  <c r="P16" i="2"/>
  <c r="J17" i="2"/>
  <c r="N17" i="2"/>
  <c r="H18" i="2"/>
  <c r="J18" i="2"/>
  <c r="N18" i="2"/>
  <c r="O17" i="2"/>
  <c r="K18" i="2"/>
  <c r="G10" i="2"/>
  <c r="I10" i="2"/>
  <c r="K10" i="2"/>
  <c r="M10" i="2"/>
  <c r="O10" i="2"/>
  <c r="G11" i="2"/>
  <c r="I11" i="2"/>
  <c r="K11" i="2"/>
  <c r="M11" i="2"/>
  <c r="I12" i="2"/>
  <c r="O12" i="2"/>
  <c r="J10" i="2"/>
  <c r="P10" i="2"/>
  <c r="L11" i="2"/>
  <c r="P11" i="2"/>
  <c r="L12" i="2"/>
  <c r="P12" i="2"/>
  <c r="G12" i="2"/>
  <c r="K12" i="2"/>
  <c r="H10" i="2"/>
  <c r="L10" i="2"/>
  <c r="N10" i="2"/>
  <c r="H11" i="2"/>
  <c r="J11" i="2"/>
  <c r="N11" i="2"/>
  <c r="H12" i="2"/>
  <c r="J12" i="2"/>
  <c r="N12" i="2"/>
  <c r="O11" i="2"/>
  <c r="M12" i="2"/>
  <c r="G4" i="2"/>
  <c r="I4" i="2"/>
  <c r="K4" i="2"/>
  <c r="M4" i="2"/>
  <c r="O4" i="2"/>
  <c r="G5" i="2"/>
  <c r="I5" i="2"/>
  <c r="K5" i="2"/>
  <c r="M5" i="2"/>
  <c r="G6" i="2"/>
  <c r="K6" i="2"/>
  <c r="J4" i="2"/>
  <c r="P4" i="2"/>
  <c r="L5" i="2"/>
  <c r="P5" i="2"/>
  <c r="L6" i="2"/>
  <c r="P6" i="2"/>
  <c r="I6" i="2"/>
  <c r="O6" i="2"/>
  <c r="H4" i="2"/>
  <c r="L4" i="2"/>
  <c r="N4" i="2"/>
  <c r="H5" i="2"/>
  <c r="J5" i="2"/>
  <c r="N5" i="2"/>
  <c r="H6" i="2"/>
  <c r="J6" i="2"/>
  <c r="N6" i="2"/>
  <c r="O5" i="2"/>
  <c r="M6" i="2"/>
  <c r="H15" i="2"/>
  <c r="J15" i="2"/>
  <c r="L15" i="2"/>
  <c r="N15" i="2"/>
  <c r="P15" i="2"/>
  <c r="P9" i="2"/>
  <c r="N9" i="2"/>
  <c r="L9" i="2"/>
  <c r="J9" i="2"/>
  <c r="H9" i="2"/>
  <c r="G15" i="2"/>
  <c r="I15" i="2"/>
  <c r="K15" i="2"/>
  <c r="M15" i="2"/>
  <c r="O15" i="2"/>
  <c r="O9" i="2"/>
  <c r="M9" i="2"/>
  <c r="K9" i="2"/>
  <c r="I9" i="2"/>
  <c r="G9" i="2"/>
  <c r="O3" i="2"/>
  <c r="M3" i="2"/>
  <c r="K3" i="2"/>
  <c r="I3" i="2"/>
  <c r="G3" i="2"/>
  <c r="P3" i="2"/>
  <c r="N3" i="2"/>
  <c r="L3" i="2"/>
  <c r="J3" i="2"/>
  <c r="H3" i="2"/>
  <c r="E10" i="2"/>
  <c r="E12" i="2"/>
  <c r="E11" i="2"/>
  <c r="E16" i="2"/>
  <c r="E18" i="2"/>
  <c r="E17" i="2"/>
  <c r="E15" i="2"/>
  <c r="E9" i="2"/>
  <c r="F4" i="2"/>
  <c r="F6" i="2"/>
  <c r="F5" i="2"/>
  <c r="F3" i="2"/>
  <c r="E5" i="2"/>
  <c r="E6" i="2"/>
  <c r="E4" i="2"/>
  <c r="E3" i="2"/>
  <c r="AT23" i="1"/>
  <c r="C161" i="1"/>
  <c r="C84" i="1"/>
  <c r="C6" i="1"/>
  <c r="C32" i="1"/>
  <c r="C30" i="1"/>
  <c r="C3" i="1"/>
  <c r="C159" i="1"/>
  <c r="C31" i="1"/>
  <c r="C10" i="1"/>
  <c r="C18" i="1"/>
  <c r="C42" i="1"/>
  <c r="C56" i="1"/>
  <c r="C64" i="1"/>
  <c r="C72" i="1"/>
  <c r="C83" i="1"/>
  <c r="C91" i="1"/>
  <c r="C99" i="1"/>
  <c r="C113" i="1"/>
  <c r="C121" i="1"/>
  <c r="C135" i="1"/>
  <c r="C143" i="1"/>
  <c r="C151" i="1"/>
  <c r="C165" i="1"/>
  <c r="C173" i="1"/>
  <c r="C39" i="1"/>
  <c r="C5" i="1"/>
  <c r="C13" i="1"/>
  <c r="C15" i="1"/>
  <c r="C23" i="1"/>
  <c r="C33" i="1"/>
  <c r="C37" i="1"/>
  <c r="C45" i="1"/>
  <c r="C59" i="1"/>
  <c r="C67" i="1"/>
  <c r="C86" i="1"/>
  <c r="C94" i="1"/>
  <c r="C108" i="1"/>
  <c r="C116" i="1"/>
  <c r="C124" i="1"/>
  <c r="C138" i="1"/>
  <c r="C146" i="1"/>
  <c r="C160" i="1"/>
  <c r="C168" i="1"/>
  <c r="C176" i="1"/>
  <c r="C62" i="1"/>
  <c r="C70" i="1"/>
  <c r="C81" i="1"/>
  <c r="C89" i="1"/>
  <c r="C97" i="1"/>
  <c r="C111" i="1"/>
  <c r="C119" i="1"/>
  <c r="C127" i="1"/>
  <c r="C133" i="1"/>
  <c r="C141" i="1"/>
  <c r="C149" i="1"/>
  <c r="C163" i="1"/>
  <c r="C171" i="1"/>
  <c r="C179" i="1"/>
  <c r="C57" i="1"/>
  <c r="C65" i="1"/>
  <c r="C92" i="1"/>
  <c r="C100" i="1"/>
  <c r="C114" i="1"/>
  <c r="C122" i="1"/>
  <c r="C136" i="1"/>
  <c r="C144" i="1"/>
  <c r="C152" i="1"/>
  <c r="C166" i="1"/>
  <c r="C174" i="1"/>
  <c r="C38" i="1"/>
  <c r="C46" i="1"/>
  <c r="C60" i="1"/>
  <c r="C68" i="1"/>
  <c r="C95" i="1"/>
  <c r="C109" i="1"/>
  <c r="C117" i="1"/>
  <c r="C139" i="1"/>
  <c r="C147" i="1"/>
  <c r="C9" i="1"/>
  <c r="C19" i="1"/>
  <c r="C29" i="1"/>
  <c r="C41" i="1"/>
  <c r="C49" i="1"/>
  <c r="C55" i="1"/>
  <c r="C63" i="1"/>
  <c r="C71" i="1"/>
  <c r="C82" i="1"/>
  <c r="C90" i="1"/>
  <c r="C98" i="1"/>
  <c r="C112" i="1"/>
  <c r="C120" i="1"/>
  <c r="C134" i="1"/>
  <c r="C142" i="1"/>
  <c r="C164" i="1"/>
  <c r="C172" i="1"/>
  <c r="C58" i="1"/>
  <c r="C66" i="1"/>
  <c r="C74" i="1"/>
  <c r="C85" i="1"/>
  <c r="C93" i="1"/>
  <c r="C101" i="1"/>
  <c r="C107" i="1"/>
  <c r="C115" i="1"/>
  <c r="C123" i="1"/>
  <c r="C88" i="1"/>
  <c r="C96" i="1"/>
  <c r="C110" i="1"/>
  <c r="C118" i="1"/>
  <c r="C126" i="1"/>
</calcChain>
</file>

<file path=xl/sharedStrings.xml><?xml version="1.0" encoding="utf-8"?>
<sst xmlns="http://schemas.openxmlformats.org/spreadsheetml/2006/main" count="346" uniqueCount="44">
  <si>
    <t>cumul S</t>
  </si>
  <si>
    <t>cumul J</t>
  </si>
  <si>
    <t>OFF</t>
  </si>
  <si>
    <t>Lundi</t>
  </si>
  <si>
    <t>x</t>
  </si>
  <si>
    <t>X</t>
  </si>
  <si>
    <t>Coco</t>
  </si>
  <si>
    <t>Julien</t>
  </si>
  <si>
    <t>Marc</t>
  </si>
  <si>
    <t>LUNDI</t>
  </si>
  <si>
    <t>MARDI</t>
  </si>
  <si>
    <t>MERCREDI</t>
  </si>
  <si>
    <t>JEUDI</t>
  </si>
  <si>
    <t>Poste 1</t>
  </si>
  <si>
    <t xml:space="preserve">TOTAL </t>
  </si>
  <si>
    <t>Poste 2</t>
  </si>
  <si>
    <t>VILLAGE</t>
  </si>
  <si>
    <t>Possible de créer toute autre légende, tous les caractères sont pris en compte dans le calcul des heures</t>
  </si>
  <si>
    <t>front</t>
  </si>
  <si>
    <t>b</t>
  </si>
  <si>
    <t>backoff</t>
  </si>
  <si>
    <t>V</t>
  </si>
  <si>
    <t>vv</t>
  </si>
  <si>
    <t>indiquer OFF en colonne E en face du nom du receptionniste off ce jour là</t>
  </si>
  <si>
    <t>Pas de pause repas</t>
  </si>
  <si>
    <t>Pause obligatoire après 6h</t>
  </si>
  <si>
    <t>Amplitude horaire</t>
  </si>
  <si>
    <t>Contrôle jour off</t>
  </si>
  <si>
    <t>TOTAL PREVUS</t>
  </si>
  <si>
    <t>BESOINS ESTIMES (A REMPLIR)</t>
  </si>
  <si>
    <t>DIFFERENCE</t>
  </si>
  <si>
    <t>Mardi</t>
  </si>
  <si>
    <t>Réel</t>
  </si>
  <si>
    <t>différence</t>
  </si>
  <si>
    <t>Mercredi</t>
  </si>
  <si>
    <t>Jeudi</t>
  </si>
  <si>
    <t>Vendredi</t>
  </si>
  <si>
    <t>Samedi</t>
  </si>
  <si>
    <t>Dimanche</t>
  </si>
  <si>
    <t>q</t>
  </si>
  <si>
    <t>z</t>
  </si>
  <si>
    <t>Poste 3</t>
  </si>
  <si>
    <t>Postes</t>
  </si>
  <si>
    <t>Périodes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</si>
</sst>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[$-F800]dddd\,\ mmmm\ dd\,\ yyyy"/>
    <numFmt numFmtId="165" formatCode="_-* #,##0.00\ _F_-;\-* #,##0.00\ _F_-;_-* &quot;-&quot;??\ _F_-;_-@_-"/>
    <numFmt numFmtId="166" formatCode="[h]:mm:ss;@"/>
    <numFmt numFmtId="167" formatCode="h:mm;@"/>
    <numFmt numFmtId="168" formatCode="[$-F400]h:mm:ss\ AM/PM"/>
    <numFmt numFmtId="169" formatCode="_-* #,##0.0\ _F_-;\-* #,##0.0\ _F_-;_-* &quot;-&quot;?\ _F_-;_-@_-"/>
    <numFmt numFmtId="170" formatCode="#,##0_ ;\-#,##0\ "/>
  </numFmts>
  <fonts count="12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sz val="10"/>
      <color rgb="FFFFFF00"/>
      <name val="Arial"/>
      <family val="2"/>
    </font>
    <font>
      <b/>
      <sz val="10"/>
      <color rgb="FFFF0000"/>
      <name val="Arial"/>
      <family val="2"/>
    </font>
    <font>
      <sz val="8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5" fillId="0" borderId="0" applyFont="0" applyFill="0" applyBorder="0" applyAlignment="0" applyProtection="0"/>
  </cellStyleXfs>
  <cellXfs count="123">
    <xf numFmtId="0" fontId="0" fillId="0" borderId="0" xfId="0"/>
    <xf numFmtId="2" fontId="4" fillId="0" borderId="6" xfId="0" applyNumberFormat="1" applyFont="1" applyBorder="1" applyAlignment="1">
      <alignment horizontal="left" vertical="center"/>
    </xf>
    <xf numFmtId="166" fontId="6" fillId="2" borderId="6" xfId="1" applyNumberFormat="1" applyFont="1" applyFill="1" applyBorder="1" applyAlignment="1">
      <alignment horizontal="center" vertical="center"/>
    </xf>
    <xf numFmtId="167" fontId="6" fillId="2" borderId="6" xfId="1" applyNumberFormat="1" applyFont="1" applyFill="1" applyBorder="1" applyAlignment="1">
      <alignment horizontal="center" vertical="center"/>
    </xf>
    <xf numFmtId="0" fontId="1" fillId="0" borderId="11" xfId="0" applyFont="1" applyBorder="1" applyAlignment="1" applyProtection="1">
      <alignment horizontal="left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vertical="center" textRotation="255"/>
      <protection locked="0"/>
    </xf>
    <xf numFmtId="0" fontId="7" fillId="0" borderId="14" xfId="0" applyFont="1" applyBorder="1" applyAlignment="1" applyProtection="1">
      <alignment vertical="center" textRotation="255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vertical="center" textRotation="255"/>
      <protection locked="0"/>
    </xf>
    <xf numFmtId="0" fontId="7" fillId="0" borderId="18" xfId="0" applyFont="1" applyBorder="1" applyAlignment="1" applyProtection="1">
      <alignment vertical="center" textRotation="255"/>
      <protection locked="0"/>
    </xf>
    <xf numFmtId="168" fontId="0" fillId="0" borderId="0" xfId="0" applyNumberFormat="1"/>
    <xf numFmtId="168" fontId="0" fillId="0" borderId="19" xfId="0" applyNumberFormat="1" applyBorder="1"/>
    <xf numFmtId="168" fontId="0" fillId="0" borderId="21" xfId="0" applyNumberFormat="1" applyBorder="1"/>
    <xf numFmtId="168" fontId="0" fillId="0" borderId="22" xfId="0" applyNumberFormat="1" applyBorder="1"/>
    <xf numFmtId="168" fontId="0" fillId="0" borderId="23" xfId="0" applyNumberFormat="1" applyBorder="1"/>
    <xf numFmtId="168" fontId="0" fillId="0" borderId="24" xfId="0" applyNumberFormat="1" applyBorder="1"/>
    <xf numFmtId="0" fontId="1" fillId="0" borderId="25" xfId="0" applyFont="1" applyBorder="1"/>
    <xf numFmtId="164" fontId="5" fillId="0" borderId="6" xfId="0" applyNumberFormat="1" applyFont="1" applyBorder="1"/>
    <xf numFmtId="0" fontId="5" fillId="0" borderId="0" xfId="0" applyFont="1"/>
    <xf numFmtId="0" fontId="5" fillId="0" borderId="30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0" fontId="5" fillId="6" borderId="33" xfId="0" applyFont="1" applyFill="1" applyBorder="1" applyAlignment="1" applyProtection="1">
      <alignment horizontal="center" vertical="center"/>
      <protection locked="0"/>
    </xf>
    <xf numFmtId="0" fontId="9" fillId="7" borderId="33" xfId="0" applyFont="1" applyFill="1" applyBorder="1" applyAlignment="1" applyProtection="1">
      <alignment horizontal="center" vertical="center"/>
      <protection locked="0"/>
    </xf>
    <xf numFmtId="0" fontId="5" fillId="8" borderId="33" xfId="0" applyFont="1" applyFill="1" applyBorder="1" applyAlignment="1" applyProtection="1">
      <alignment horizontal="center" vertical="center"/>
      <protection locked="0"/>
    </xf>
    <xf numFmtId="2" fontId="4" fillId="9" borderId="6" xfId="0" applyNumberFormat="1" applyFont="1" applyFill="1" applyBorder="1" applyAlignment="1">
      <alignment horizontal="left" vertical="center"/>
    </xf>
    <xf numFmtId="0" fontId="1" fillId="9" borderId="15" xfId="0" applyFont="1" applyFill="1" applyBorder="1" applyAlignment="1" applyProtection="1">
      <alignment horizontal="left" vertical="center"/>
      <protection locked="0"/>
    </xf>
    <xf numFmtId="0" fontId="5" fillId="4" borderId="36" xfId="0" applyFont="1" applyFill="1" applyBorder="1" applyAlignment="1" applyProtection="1">
      <alignment horizontal="center" vertical="center"/>
      <protection locked="0"/>
    </xf>
    <xf numFmtId="0" fontId="0" fillId="10" borderId="0" xfId="0" applyFill="1"/>
    <xf numFmtId="167" fontId="5" fillId="0" borderId="0" xfId="0" applyNumberFormat="1" applyFont="1"/>
    <xf numFmtId="2" fontId="0" fillId="0" borderId="30" xfId="0" applyNumberFormat="1" applyBorder="1"/>
    <xf numFmtId="0" fontId="1" fillId="0" borderId="32" xfId="0" applyFont="1" applyBorder="1" applyAlignment="1">
      <alignment horizontal="center" vertical="center"/>
    </xf>
    <xf numFmtId="2" fontId="0" fillId="0" borderId="33" xfId="0" applyNumberFormat="1" applyBorder="1"/>
    <xf numFmtId="0" fontId="1" fillId="0" borderId="18" xfId="0" applyFont="1" applyBorder="1" applyAlignment="1">
      <alignment horizontal="center" vertical="center"/>
    </xf>
    <xf numFmtId="0" fontId="1" fillId="0" borderId="40" xfId="0" applyFont="1" applyBorder="1" applyAlignment="1" applyProtection="1">
      <alignment horizontal="left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41" xfId="0" applyFont="1" applyBorder="1" applyAlignment="1" applyProtection="1">
      <alignment horizontal="center" vertical="center"/>
      <protection locked="0"/>
    </xf>
    <xf numFmtId="0" fontId="7" fillId="0" borderId="41" xfId="0" applyFont="1" applyBorder="1" applyAlignment="1" applyProtection="1">
      <alignment vertical="center" textRotation="255"/>
      <protection locked="0"/>
    </xf>
    <xf numFmtId="0" fontId="7" fillId="0" borderId="42" xfId="0" applyFont="1" applyBorder="1" applyAlignment="1" applyProtection="1">
      <alignment vertical="center" textRotation="255"/>
      <protection locked="0"/>
    </xf>
    <xf numFmtId="0" fontId="0" fillId="0" borderId="31" xfId="0" applyBorder="1" applyAlignment="1" applyProtection="1">
      <alignment horizontal="left" vertical="center"/>
      <protection locked="0"/>
    </xf>
    <xf numFmtId="0" fontId="5" fillId="11" borderId="31" xfId="0" applyFont="1" applyFill="1" applyBorder="1" applyAlignment="1" applyProtection="1">
      <alignment horizontal="center" vertical="center"/>
      <protection locked="0"/>
    </xf>
    <xf numFmtId="0" fontId="5" fillId="11" borderId="32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5" fillId="11" borderId="17" xfId="0" applyFont="1" applyFill="1" applyBorder="1" applyAlignment="1" applyProtection="1">
      <alignment horizontal="center" vertical="center"/>
      <protection locked="0"/>
    </xf>
    <xf numFmtId="0" fontId="5" fillId="11" borderId="18" xfId="0" applyFont="1" applyFill="1" applyBorder="1" applyAlignment="1" applyProtection="1">
      <alignment horizontal="center" vertical="center"/>
      <protection locked="0"/>
    </xf>
    <xf numFmtId="0" fontId="5" fillId="0" borderId="43" xfId="0" applyFont="1" applyBorder="1" applyAlignment="1" applyProtection="1">
      <alignment horizontal="left" vertical="center"/>
      <protection locked="0"/>
    </xf>
    <xf numFmtId="0" fontId="5" fillId="0" borderId="43" xfId="0" applyFont="1" applyBorder="1" applyAlignment="1" applyProtection="1">
      <alignment horizontal="center" vertical="center"/>
      <protection locked="0"/>
    </xf>
    <xf numFmtId="0" fontId="5" fillId="0" borderId="44" xfId="0" applyFont="1" applyBorder="1" applyAlignment="1" applyProtection="1">
      <alignment horizontal="center" vertical="center"/>
      <protection locked="0"/>
    </xf>
    <xf numFmtId="0" fontId="0" fillId="9" borderId="0" xfId="0" applyFill="1"/>
    <xf numFmtId="2" fontId="0" fillId="0" borderId="36" xfId="0" applyNumberFormat="1" applyBorder="1"/>
    <xf numFmtId="0" fontId="1" fillId="0" borderId="4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/>
    </xf>
    <xf numFmtId="169" fontId="0" fillId="0" borderId="0" xfId="0" applyNumberFormat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3" fillId="0" borderId="9" xfId="0" applyNumberFormat="1" applyFont="1" applyBorder="1" applyAlignment="1" applyProtection="1">
      <alignment vertical="center"/>
      <protection locked="0"/>
    </xf>
    <xf numFmtId="20" fontId="3" fillId="0" borderId="10" xfId="0" applyNumberFormat="1" applyFont="1" applyBorder="1" applyAlignment="1" applyProtection="1">
      <alignment vertical="center"/>
      <protection locked="0"/>
    </xf>
    <xf numFmtId="20" fontId="3" fillId="3" borderId="10" xfId="0" applyNumberFormat="1" applyFont="1" applyFill="1" applyBorder="1" applyAlignment="1" applyProtection="1">
      <alignment vertical="center"/>
      <protection locked="0"/>
    </xf>
    <xf numFmtId="20" fontId="3" fillId="3" borderId="9" xfId="0" applyNumberFormat="1" applyFont="1" applyFill="1" applyBorder="1" applyAlignment="1" applyProtection="1">
      <alignment vertical="center"/>
      <protection locked="0"/>
    </xf>
    <xf numFmtId="20" fontId="3" fillId="0" borderId="10" xfId="0" applyNumberFormat="1" applyFont="1" applyFill="1" applyBorder="1" applyAlignment="1" applyProtection="1">
      <alignment vertical="center"/>
      <protection locked="0"/>
    </xf>
    <xf numFmtId="20" fontId="3" fillId="0" borderId="9" xfId="0" applyNumberFormat="1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0" fillId="0" borderId="0" xfId="0" quotePrefix="1"/>
    <xf numFmtId="168" fontId="0" fillId="0" borderId="34" xfId="0" applyNumberFormat="1" applyBorder="1" applyAlignment="1">
      <alignment horizontal="center"/>
    </xf>
    <xf numFmtId="49" fontId="0" fillId="0" borderId="0" xfId="0" applyNumberFormat="1"/>
    <xf numFmtId="168" fontId="0" fillId="0" borderId="0" xfId="0" quotePrefix="1" applyNumberFormat="1" applyBorder="1"/>
    <xf numFmtId="2" fontId="2" fillId="0" borderId="30" xfId="0" applyNumberFormat="1" applyFont="1" applyBorder="1" applyAlignment="1">
      <alignment horizontal="center" vertical="center"/>
    </xf>
    <xf numFmtId="2" fontId="2" fillId="0" borderId="31" xfId="0" applyNumberFormat="1" applyFont="1" applyBorder="1" applyAlignment="1">
      <alignment horizontal="center" vertical="center"/>
    </xf>
    <xf numFmtId="2" fontId="2" fillId="0" borderId="33" xfId="0" applyNumberFormat="1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2" fontId="2" fillId="0" borderId="36" xfId="0" applyNumberFormat="1" applyFont="1" applyBorder="1" applyAlignment="1">
      <alignment horizontal="center" vertical="center"/>
    </xf>
    <xf numFmtId="2" fontId="2" fillId="0" borderId="4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164" fontId="1" fillId="2" borderId="4" xfId="0" applyNumberFormat="1" applyFont="1" applyFill="1" applyBorder="1" applyAlignment="1" applyProtection="1">
      <alignment horizontal="center" vertical="center"/>
      <protection locked="0"/>
    </xf>
    <xf numFmtId="164" fontId="1" fillId="2" borderId="5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39" xfId="0" applyNumberFormat="1" applyFont="1" applyFill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left"/>
      <protection locked="0"/>
    </xf>
    <xf numFmtId="0" fontId="5" fillId="0" borderId="35" xfId="0" applyFont="1" applyBorder="1" applyAlignment="1" applyProtection="1">
      <alignment horizontal="left"/>
      <protection locked="0"/>
    </xf>
    <xf numFmtId="0" fontId="5" fillId="0" borderId="37" xfId="0" applyFont="1" applyBorder="1" applyAlignment="1" applyProtection="1">
      <alignment horizontal="left"/>
      <protection locked="0"/>
    </xf>
    <xf numFmtId="0" fontId="5" fillId="0" borderId="38" xfId="0" applyFont="1" applyBorder="1" applyAlignment="1" applyProtection="1">
      <alignment horizontal="left"/>
      <protection locked="0"/>
    </xf>
    <xf numFmtId="0" fontId="1" fillId="0" borderId="3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31" xfId="0" applyFont="1" applyBorder="1" applyAlignment="1" applyProtection="1">
      <alignment horizontal="left"/>
      <protection locked="0"/>
    </xf>
    <xf numFmtId="0" fontId="5" fillId="0" borderId="32" xfId="0" applyFont="1" applyBorder="1" applyAlignment="1" applyProtection="1">
      <alignment horizontal="left"/>
      <protection locked="0"/>
    </xf>
    <xf numFmtId="0" fontId="8" fillId="0" borderId="34" xfId="0" applyFont="1" applyBorder="1" applyAlignment="1" applyProtection="1">
      <alignment horizontal="left"/>
      <protection locked="0"/>
    </xf>
    <xf numFmtId="0" fontId="8" fillId="0" borderId="35" xfId="0" applyFont="1" applyBorder="1" applyAlignment="1" applyProtection="1">
      <alignment horizontal="left"/>
      <protection locked="0"/>
    </xf>
    <xf numFmtId="164" fontId="5" fillId="5" borderId="2" xfId="0" applyNumberFormat="1" applyFont="1" applyFill="1" applyBorder="1" applyAlignment="1">
      <alignment horizontal="center" wrapText="1"/>
    </xf>
    <xf numFmtId="164" fontId="5" fillId="5" borderId="26" xfId="0" applyNumberFormat="1" applyFont="1" applyFill="1" applyBorder="1" applyAlignment="1">
      <alignment horizontal="center" wrapText="1"/>
    </xf>
    <xf numFmtId="164" fontId="5" fillId="5" borderId="1" xfId="0" applyNumberFormat="1" applyFont="1" applyFill="1" applyBorder="1" applyAlignment="1">
      <alignment horizontal="center" wrapText="1"/>
    </xf>
    <xf numFmtId="164" fontId="5" fillId="5" borderId="6" xfId="0" applyNumberFormat="1" applyFont="1" applyFill="1" applyBorder="1" applyAlignment="1">
      <alignment horizontal="center" wrapText="1"/>
    </xf>
    <xf numFmtId="164" fontId="5" fillId="5" borderId="0" xfId="0" applyNumberFormat="1" applyFont="1" applyFill="1" applyAlignment="1">
      <alignment horizontal="center" wrapText="1"/>
    </xf>
    <xf numFmtId="164" fontId="5" fillId="5" borderId="27" xfId="0" applyNumberFormat="1" applyFont="1" applyFill="1" applyBorder="1" applyAlignment="1">
      <alignment horizontal="center" wrapText="1"/>
    </xf>
    <xf numFmtId="164" fontId="5" fillId="5" borderId="8" xfId="0" applyNumberFormat="1" applyFont="1" applyFill="1" applyBorder="1" applyAlignment="1">
      <alignment horizontal="center" wrapText="1"/>
    </xf>
    <xf numFmtId="164" fontId="5" fillId="5" borderId="28" xfId="0" applyNumberFormat="1" applyFont="1" applyFill="1" applyBorder="1" applyAlignment="1">
      <alignment horizontal="center" wrapText="1"/>
    </xf>
    <xf numFmtId="164" fontId="5" fillId="5" borderId="29" xfId="0" applyNumberFormat="1" applyFont="1" applyFill="1" applyBorder="1" applyAlignment="1">
      <alignment horizontal="center" wrapText="1"/>
    </xf>
    <xf numFmtId="168" fontId="0" fillId="0" borderId="22" xfId="0" applyNumberFormat="1" applyBorder="1" applyAlignment="1">
      <alignment horizontal="center"/>
    </xf>
    <xf numFmtId="168" fontId="0" fillId="0" borderId="12" xfId="0" applyNumberFormat="1" applyBorder="1" applyAlignment="1">
      <alignment horizontal="center"/>
    </xf>
    <xf numFmtId="168" fontId="0" fillId="0" borderId="19" xfId="0" applyNumberFormat="1" applyBorder="1" applyAlignment="1">
      <alignment horizontal="center"/>
    </xf>
    <xf numFmtId="168" fontId="0" fillId="0" borderId="20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24" xfId="0" applyNumberFormat="1" applyBorder="1" applyAlignment="1">
      <alignment horizontal="center"/>
    </xf>
    <xf numFmtId="168" fontId="0" fillId="0" borderId="16" xfId="0" applyNumberFormat="1" applyBorder="1" applyAlignment="1">
      <alignment horizontal="center"/>
    </xf>
    <xf numFmtId="168" fontId="0" fillId="0" borderId="23" xfId="0" applyNumberFormat="1" applyBorder="1" applyAlignment="1">
      <alignment horizontal="center"/>
    </xf>
    <xf numFmtId="168" fontId="0" fillId="0" borderId="17" xfId="0" applyNumberFormat="1" applyBorder="1"/>
    <xf numFmtId="1" fontId="0" fillId="0" borderId="20" xfId="0" applyNumberFormat="1" applyBorder="1"/>
    <xf numFmtId="1" fontId="0" fillId="0" borderId="22" xfId="0" applyNumberFormat="1" applyBorder="1"/>
    <xf numFmtId="0" fontId="0" fillId="0" borderId="17" xfId="0" applyBorder="1"/>
  </cellXfs>
  <cellStyles count="2">
    <cellStyle name="Milliers_plages horaires" xfId="1"/>
    <cellStyle name="Normal" xfId="0" builtinId="0"/>
  </cellStyles>
  <dxfs count="658"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rgb="FF00642D"/>
      </font>
      <fill>
        <patternFill>
          <bgColor rgb="FFCCFEB0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lubmedoffice-my.sharepoint.com/personal/moussau_clubmed_com/Documents/Bureau/QHSE/QHSE%20Hospitality/RH/Planning%20Horaire%20et%20Am&#233;ricain%20automatis&#233;%20VF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Employés W&amp;S"/>
      <sheetName val="DONNEES"/>
      <sheetName val="Planning Américain W&amp;S"/>
      <sheetName val="Planning Horaire Auto"/>
    </sheetNames>
    <sheetDataSet>
      <sheetData sheetId="0">
        <row r="2">
          <cell r="A2" t="str">
            <v>COCO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C197"/>
  <sheetViews>
    <sheetView workbookViewId="0">
      <selection activeCell="H7" sqref="H7"/>
    </sheetView>
  </sheetViews>
  <sheetFormatPr baseColWidth="10" defaultColWidth="8.875" defaultRowHeight="14.25"/>
  <cols>
    <col min="1" max="1" width="8.75" customWidth="1"/>
    <col min="2" max="2" width="28.375" customWidth="1"/>
    <col min="3" max="3" width="9.125" customWidth="1"/>
    <col min="4" max="4" width="9" customWidth="1"/>
    <col min="5" max="5" width="5.625" customWidth="1"/>
    <col min="6" max="43" width="5.375" customWidth="1"/>
    <col min="44" max="44" width="11.375" customWidth="1"/>
    <col min="45" max="45" width="5.625" customWidth="1"/>
    <col min="46" max="46" width="24.5" customWidth="1"/>
    <col min="47" max="47" width="11.125" customWidth="1"/>
  </cols>
  <sheetData>
    <row r="1" spans="1:133" ht="15" thickBot="1">
      <c r="A1" s="20" t="s">
        <v>16</v>
      </c>
      <c r="B1" s="70" t="s">
        <v>3</v>
      </c>
      <c r="C1" s="87" t="s">
        <v>0</v>
      </c>
      <c r="D1" s="89" t="s">
        <v>1</v>
      </c>
      <c r="E1" s="83" t="s">
        <v>2</v>
      </c>
      <c r="F1" s="85">
        <v>45719</v>
      </c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6"/>
      <c r="AR1" s="21"/>
      <c r="AS1" s="102" t="s">
        <v>17</v>
      </c>
      <c r="AT1" s="103"/>
      <c r="AU1" s="104"/>
    </row>
    <row r="2" spans="1:133" ht="15" thickBot="1">
      <c r="B2" s="71"/>
      <c r="C2" s="88"/>
      <c r="D2" s="90"/>
      <c r="E2" s="84"/>
      <c r="F2" s="64">
        <v>0.25</v>
      </c>
      <c r="G2" s="65">
        <v>0.27083333333333331</v>
      </c>
      <c r="H2" s="66">
        <v>0.29166666666666669</v>
      </c>
      <c r="I2" s="67">
        <v>0.3125</v>
      </c>
      <c r="J2" s="66">
        <v>0.33333333333333298</v>
      </c>
      <c r="K2" s="67">
        <v>0.35416666666666702</v>
      </c>
      <c r="L2" s="66">
        <v>0.375</v>
      </c>
      <c r="M2" s="68">
        <v>0.39583333333333298</v>
      </c>
      <c r="N2" s="69">
        <v>0.41666666666666702</v>
      </c>
      <c r="O2" s="68">
        <v>0.4375</v>
      </c>
      <c r="P2" s="69">
        <v>0.45833333333333298</v>
      </c>
      <c r="Q2" s="68">
        <v>0.47916666666666602</v>
      </c>
      <c r="R2" s="66">
        <v>0.5</v>
      </c>
      <c r="S2" s="67">
        <v>0.52083333333333304</v>
      </c>
      <c r="T2" s="66">
        <v>0.54166666666666596</v>
      </c>
      <c r="U2" s="67">
        <v>0.5625</v>
      </c>
      <c r="V2" s="65">
        <v>0.58333333333333304</v>
      </c>
      <c r="W2" s="68">
        <v>0.60416666666666596</v>
      </c>
      <c r="X2" s="69">
        <v>0.625</v>
      </c>
      <c r="Y2" s="68">
        <v>0.64583333333333304</v>
      </c>
      <c r="Z2" s="69">
        <v>0.66666666666666596</v>
      </c>
      <c r="AA2" s="68">
        <v>0.6875</v>
      </c>
      <c r="AB2" s="68">
        <v>0.70833333333333304</v>
      </c>
      <c r="AC2" s="69">
        <v>0.72916666666666596</v>
      </c>
      <c r="AD2" s="68">
        <v>0.75</v>
      </c>
      <c r="AE2" s="64">
        <v>0.77083333333333304</v>
      </c>
      <c r="AF2" s="66">
        <v>0.79166666666666596</v>
      </c>
      <c r="AG2" s="66">
        <v>0.8125</v>
      </c>
      <c r="AH2" s="67">
        <v>0.83333333333333304</v>
      </c>
      <c r="AI2" s="66">
        <v>0.85416666666666596</v>
      </c>
      <c r="AJ2" s="69">
        <v>0.874999999999999</v>
      </c>
      <c r="AK2" s="68">
        <v>0.89583333333333304</v>
      </c>
      <c r="AL2" s="68">
        <v>0.91666666666666596</v>
      </c>
      <c r="AM2" s="69">
        <v>0.937499999999999</v>
      </c>
      <c r="AN2" s="68">
        <v>0.95833333333333304</v>
      </c>
      <c r="AO2" s="69">
        <v>0.97916666666666596</v>
      </c>
      <c r="AP2" s="68">
        <v>0.999999999999999</v>
      </c>
      <c r="AQ2" s="68">
        <v>1.0208333333333299</v>
      </c>
      <c r="AR2" s="22"/>
      <c r="AS2" s="105"/>
      <c r="AT2" s="106"/>
      <c r="AU2" s="107"/>
    </row>
    <row r="3" spans="1:133" ht="15" thickBot="1">
      <c r="B3" s="1" t="s">
        <v>6</v>
      </c>
      <c r="C3" s="2">
        <f>D3+D29+D55+D81+D107+D133+D159</f>
        <v>1.75</v>
      </c>
      <c r="D3" s="3">
        <f t="shared" ref="D3:D23" si="0">1/48*COUNTIF(F3:AQ3,"&lt;&gt;")</f>
        <v>0.33333333333333331</v>
      </c>
      <c r="E3" s="4"/>
      <c r="F3" s="5" t="s">
        <v>39</v>
      </c>
      <c r="G3" s="6"/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6" t="s">
        <v>4</v>
      </c>
      <c r="N3" s="6"/>
      <c r="O3" s="6"/>
      <c r="P3" s="11"/>
      <c r="Q3" s="11" t="s">
        <v>4</v>
      </c>
      <c r="R3" s="11" t="s">
        <v>4</v>
      </c>
      <c r="S3" s="11" t="s">
        <v>4</v>
      </c>
      <c r="T3" s="11" t="s">
        <v>4</v>
      </c>
      <c r="U3" s="11" t="s">
        <v>4</v>
      </c>
      <c r="V3" s="6"/>
      <c r="W3" s="6"/>
      <c r="X3" s="6"/>
      <c r="Y3" s="6" t="s">
        <v>4</v>
      </c>
      <c r="Z3" s="6" t="s">
        <v>4</v>
      </c>
      <c r="AA3" s="6" t="s">
        <v>4</v>
      </c>
      <c r="AB3" s="6" t="s">
        <v>4</v>
      </c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7"/>
      <c r="AQ3" s="8"/>
      <c r="AR3" s="22"/>
      <c r="AS3" s="108"/>
      <c r="AT3" s="109"/>
      <c r="AU3" s="110"/>
    </row>
    <row r="4" spans="1:133" ht="15" thickBot="1">
      <c r="B4" s="1" t="s">
        <v>7</v>
      </c>
      <c r="C4" s="2">
        <f t="shared" ref="C4:C23" si="1">D4+D30+D56+D82+D108+D134+D160</f>
        <v>1.5625</v>
      </c>
      <c r="D4" s="3">
        <f t="shared" si="0"/>
        <v>0.1875</v>
      </c>
      <c r="E4" s="9"/>
      <c r="F4" s="10"/>
      <c r="G4" s="11" t="s">
        <v>4</v>
      </c>
      <c r="H4" s="11" t="s">
        <v>40</v>
      </c>
      <c r="I4" s="11"/>
      <c r="J4" s="11"/>
      <c r="K4" s="11" t="s">
        <v>4</v>
      </c>
      <c r="L4" s="11" t="s">
        <v>4</v>
      </c>
      <c r="M4" s="11"/>
      <c r="N4" s="11" t="s">
        <v>4</v>
      </c>
      <c r="O4" s="11"/>
      <c r="P4" s="11"/>
      <c r="Q4" s="11"/>
      <c r="R4" s="11"/>
      <c r="S4" s="11"/>
      <c r="T4" s="11"/>
      <c r="U4" s="11" t="s">
        <v>4</v>
      </c>
      <c r="V4" s="11" t="s">
        <v>4</v>
      </c>
      <c r="W4" s="11" t="s">
        <v>4</v>
      </c>
      <c r="X4" s="11" t="s">
        <v>4</v>
      </c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2"/>
      <c r="AQ4" s="13"/>
      <c r="AR4" s="22"/>
    </row>
    <row r="5" spans="1:133">
      <c r="B5" s="1" t="s">
        <v>8</v>
      </c>
      <c r="C5" s="2">
        <f t="shared" si="1"/>
        <v>1.6666666666666665</v>
      </c>
      <c r="D5" s="3">
        <f t="shared" si="0"/>
        <v>0.16666666666666666</v>
      </c>
      <c r="E5" s="9"/>
      <c r="F5" s="10"/>
      <c r="G5" s="11"/>
      <c r="H5" s="11"/>
      <c r="I5" s="11"/>
      <c r="J5" s="11" t="s">
        <v>4</v>
      </c>
      <c r="K5" s="11" t="s">
        <v>4</v>
      </c>
      <c r="L5" s="11" t="s">
        <v>4</v>
      </c>
      <c r="M5" s="11" t="s">
        <v>4</v>
      </c>
      <c r="N5" s="11"/>
      <c r="O5" s="11"/>
      <c r="P5" s="11"/>
      <c r="Q5" s="11" t="s">
        <v>4</v>
      </c>
      <c r="R5" s="11" t="s">
        <v>4</v>
      </c>
      <c r="S5" s="11" t="s">
        <v>4</v>
      </c>
      <c r="T5" s="11" t="s">
        <v>4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2"/>
      <c r="AQ5" s="13"/>
      <c r="AR5" s="22"/>
      <c r="AS5" s="23" t="s">
        <v>4</v>
      </c>
      <c r="AT5" s="98" t="s">
        <v>18</v>
      </c>
      <c r="AU5" s="99"/>
    </row>
    <row r="6" spans="1:133">
      <c r="B6" s="1"/>
      <c r="C6" s="2">
        <f t="shared" si="1"/>
        <v>0</v>
      </c>
      <c r="D6" s="3">
        <f t="shared" si="0"/>
        <v>0</v>
      </c>
      <c r="E6" s="9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2"/>
      <c r="AQ6" s="13"/>
      <c r="AR6" s="22"/>
      <c r="AS6" s="24" t="s">
        <v>19</v>
      </c>
      <c r="AT6" s="92" t="s">
        <v>20</v>
      </c>
      <c r="AU6" s="93"/>
    </row>
    <row r="7" spans="1:133" ht="12.75" customHeight="1">
      <c r="B7" s="1"/>
      <c r="C7" s="2">
        <f t="shared" si="1"/>
        <v>0</v>
      </c>
      <c r="D7" s="3">
        <f>1/48*COUNTIF(F7:AQ7,"&lt;&gt;")</f>
        <v>0</v>
      </c>
      <c r="E7" s="9"/>
      <c r="F7" s="10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2"/>
      <c r="AQ7" s="13"/>
      <c r="AR7" s="22"/>
      <c r="AS7" s="24" t="s">
        <v>21</v>
      </c>
      <c r="AT7" s="92" t="s">
        <v>22</v>
      </c>
      <c r="AU7" s="93"/>
    </row>
    <row r="8" spans="1:133">
      <c r="B8" s="1"/>
      <c r="C8" s="2">
        <f t="shared" si="1"/>
        <v>0</v>
      </c>
      <c r="D8" s="3">
        <f t="shared" si="0"/>
        <v>0</v>
      </c>
      <c r="E8" s="9"/>
      <c r="F8" s="10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2"/>
      <c r="AQ8" s="13"/>
      <c r="AR8" s="22"/>
      <c r="AS8" s="25" t="s">
        <v>2</v>
      </c>
      <c r="AT8" s="100" t="s">
        <v>23</v>
      </c>
      <c r="AU8" s="101"/>
    </row>
    <row r="9" spans="1:133">
      <c r="B9" s="1"/>
      <c r="C9" s="2">
        <f t="shared" si="1"/>
        <v>0</v>
      </c>
      <c r="D9" s="3">
        <f>1/48*COUNTIF(F9:AQ9,"&lt;&gt;")</f>
        <v>0</v>
      </c>
      <c r="E9" s="9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2"/>
      <c r="AQ9" s="13"/>
      <c r="AR9" s="22"/>
      <c r="AS9" s="26" t="s">
        <v>5</v>
      </c>
      <c r="AT9" s="92" t="s">
        <v>24</v>
      </c>
      <c r="AU9" s="93"/>
    </row>
    <row r="10" spans="1:133" ht="12" customHeight="1">
      <c r="B10" s="1"/>
      <c r="C10" s="2">
        <f t="shared" si="1"/>
        <v>0</v>
      </c>
      <c r="D10" s="3">
        <f>1/48*COUNTIF(F10:AQ10,"&lt;&gt;")</f>
        <v>0</v>
      </c>
      <c r="E10" s="9"/>
      <c r="F10" s="10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2"/>
      <c r="AQ10" s="13"/>
      <c r="AR10" s="22"/>
      <c r="AS10" s="27"/>
      <c r="AT10" s="92" t="s">
        <v>25</v>
      </c>
      <c r="AU10" s="93"/>
    </row>
    <row r="11" spans="1:133" s="31" customFormat="1" ht="15" thickBot="1">
      <c r="A11"/>
      <c r="B11" s="28"/>
      <c r="C11" s="2">
        <f t="shared" si="1"/>
        <v>0</v>
      </c>
      <c r="D11" s="3">
        <f t="shared" si="0"/>
        <v>0</v>
      </c>
      <c r="E11" s="29"/>
      <c r="F11" s="1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2"/>
      <c r="AQ11" s="13"/>
      <c r="AR11" s="22"/>
      <c r="AS11" s="30"/>
      <c r="AT11" s="94" t="s">
        <v>26</v>
      </c>
      <c r="AU11" s="95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 ht="15" thickBot="1">
      <c r="B12" s="1" t="str">
        <f xml:space="preserve"> '[1]Liste Employés W&amp;S'!A11 &amp; " " &amp; '[1]Liste Employés W&amp;S'!B11</f>
        <v xml:space="preserve"> </v>
      </c>
      <c r="C12" s="2">
        <f>D12+D38+D64+D90+D116+D142+D168</f>
        <v>0</v>
      </c>
      <c r="D12" s="3">
        <f t="shared" si="0"/>
        <v>0</v>
      </c>
      <c r="E12" s="9"/>
      <c r="F12" s="10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2"/>
      <c r="AQ12" s="13"/>
      <c r="AR12" s="22"/>
      <c r="AS12" s="22"/>
    </row>
    <row r="13" spans="1:133" ht="15" thickBot="1">
      <c r="B13" s="1" t="str">
        <f xml:space="preserve"> '[1]Liste Employés W&amp;S'!A12 &amp; " " &amp; '[1]Liste Employés W&amp;S'!B12</f>
        <v xml:space="preserve"> </v>
      </c>
      <c r="C13" s="2">
        <f t="shared" si="1"/>
        <v>0</v>
      </c>
      <c r="D13" s="3">
        <f t="shared" si="0"/>
        <v>0</v>
      </c>
      <c r="E13" s="9"/>
      <c r="F13" s="10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2"/>
      <c r="AQ13" s="13"/>
      <c r="AR13" s="22"/>
      <c r="AS13" s="32"/>
      <c r="AT13" s="96" t="s">
        <v>27</v>
      </c>
      <c r="AU13" s="97"/>
    </row>
    <row r="14" spans="1:133">
      <c r="B14" s="1" t="str">
        <f xml:space="preserve"> '[1]Liste Employés W&amp;S'!A13 &amp; " " &amp; '[1]Liste Employés W&amp;S'!B13</f>
        <v xml:space="preserve"> </v>
      </c>
      <c r="C14" s="2">
        <f t="shared" si="1"/>
        <v>0</v>
      </c>
      <c r="D14" s="3">
        <f t="shared" si="0"/>
        <v>0</v>
      </c>
      <c r="E14" s="9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2"/>
      <c r="AQ14" s="13"/>
      <c r="AR14" s="22"/>
      <c r="AS14" s="32"/>
      <c r="AT14" s="33" t="str">
        <f>B3</f>
        <v>Coco</v>
      </c>
      <c r="AU14" s="34">
        <f>COUNTA((E3,E29,E55,E81,E107,E133,E159))</f>
        <v>0</v>
      </c>
    </row>
    <row r="15" spans="1:133">
      <c r="B15" s="1" t="str">
        <f xml:space="preserve"> '[1]Liste Employés W&amp;S'!A14 &amp; " " &amp; '[1]Liste Employés W&amp;S'!B14</f>
        <v xml:space="preserve"> </v>
      </c>
      <c r="C15" s="2">
        <f t="shared" si="1"/>
        <v>0</v>
      </c>
      <c r="D15" s="3">
        <f t="shared" si="0"/>
        <v>0</v>
      </c>
      <c r="E15" s="9"/>
      <c r="F15" s="10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2"/>
      <c r="AQ15" s="13"/>
      <c r="AT15" s="35" t="str">
        <f t="shared" ref="AT15:AT34" si="2">B4</f>
        <v>Julien</v>
      </c>
      <c r="AU15" s="36">
        <f>COUNTA((E4,E30,E56,E82,E108,E134,E160))</f>
        <v>0</v>
      </c>
    </row>
    <row r="16" spans="1:133">
      <c r="B16" s="1" t="str">
        <f xml:space="preserve"> '[1]Liste Employés W&amp;S'!A15 &amp; " " &amp; '[1]Liste Employés W&amp;S'!B15</f>
        <v xml:space="preserve"> </v>
      </c>
      <c r="C16" s="2">
        <f t="shared" si="1"/>
        <v>0</v>
      </c>
      <c r="D16" s="3">
        <f t="shared" si="0"/>
        <v>0</v>
      </c>
      <c r="E16" s="9"/>
      <c r="F16" s="10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2"/>
      <c r="AQ16" s="13"/>
      <c r="AT16" s="35" t="str">
        <f t="shared" si="2"/>
        <v>Marc</v>
      </c>
      <c r="AU16" s="36">
        <f>COUNTA((E5,E31,E57,E83,E109,E135,E161))</f>
        <v>0</v>
      </c>
    </row>
    <row r="17" spans="2:47">
      <c r="B17" s="1" t="str">
        <f xml:space="preserve"> '[1]Liste Employés W&amp;S'!A16 &amp; " " &amp; '[1]Liste Employés W&amp;S'!B16</f>
        <v xml:space="preserve"> </v>
      </c>
      <c r="C17" s="2">
        <f t="shared" si="1"/>
        <v>0</v>
      </c>
      <c r="D17" s="3">
        <f t="shared" si="0"/>
        <v>0</v>
      </c>
      <c r="E17" s="9"/>
      <c r="F17" s="1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2"/>
      <c r="AQ17" s="13"/>
      <c r="AT17" s="35">
        <f t="shared" si="2"/>
        <v>0</v>
      </c>
      <c r="AU17" s="36">
        <f>COUNTA((E6,E32,E58,E84,E110,E136,E162))</f>
        <v>0</v>
      </c>
    </row>
    <row r="18" spans="2:47">
      <c r="B18" s="1" t="str">
        <f xml:space="preserve"> '[1]Liste Employés W&amp;S'!A17 &amp; " " &amp; '[1]Liste Employés W&amp;S'!B17</f>
        <v xml:space="preserve"> </v>
      </c>
      <c r="C18" s="2">
        <f t="shared" si="1"/>
        <v>0</v>
      </c>
      <c r="D18" s="3">
        <f t="shared" si="0"/>
        <v>0</v>
      </c>
      <c r="E18" s="9"/>
      <c r="F18" s="10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2"/>
      <c r="AQ18" s="13"/>
      <c r="AT18" s="35">
        <f t="shared" si="2"/>
        <v>0</v>
      </c>
      <c r="AU18" s="36">
        <f>COUNTA((E7,E33,E59,E85,E111,E137,E163))</f>
        <v>0</v>
      </c>
    </row>
    <row r="19" spans="2:47">
      <c r="B19" s="1" t="str">
        <f xml:space="preserve"> '[1]Liste Employés W&amp;S'!A18 &amp; " " &amp; '[1]Liste Employés W&amp;S'!B18</f>
        <v xml:space="preserve"> </v>
      </c>
      <c r="C19" s="2">
        <f t="shared" si="1"/>
        <v>0</v>
      </c>
      <c r="D19" s="3">
        <f t="shared" si="0"/>
        <v>0</v>
      </c>
      <c r="E19" s="9"/>
      <c r="F19" s="1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2"/>
      <c r="AQ19" s="13"/>
      <c r="AT19" s="35">
        <f t="shared" si="2"/>
        <v>0</v>
      </c>
      <c r="AU19" s="36">
        <f>COUNTA((E8,E34,E60,E86,E112,E138,E164))</f>
        <v>0</v>
      </c>
    </row>
    <row r="20" spans="2:47">
      <c r="B20" s="1" t="str">
        <f xml:space="preserve"> '[1]Liste Employés W&amp;S'!A19 &amp; " " &amp; '[1]Liste Employés W&amp;S'!B19</f>
        <v xml:space="preserve"> </v>
      </c>
      <c r="C20" s="2">
        <f t="shared" si="1"/>
        <v>0</v>
      </c>
      <c r="D20" s="3">
        <f t="shared" si="0"/>
        <v>0</v>
      </c>
      <c r="E20" s="9"/>
      <c r="F20" s="10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2"/>
      <c r="AQ20" s="13"/>
      <c r="AT20" s="35">
        <f t="shared" si="2"/>
        <v>0</v>
      </c>
      <c r="AU20" s="36">
        <f>COUNTA((E9,E35,E61,E87,E113,E139,E165))</f>
        <v>0</v>
      </c>
    </row>
    <row r="21" spans="2:47">
      <c r="B21" s="1" t="str">
        <f xml:space="preserve"> '[1]Liste Employés W&amp;S'!A20 &amp; " " &amp; '[1]Liste Employés W&amp;S'!B20</f>
        <v xml:space="preserve"> </v>
      </c>
      <c r="C21" s="2">
        <f t="shared" si="1"/>
        <v>0</v>
      </c>
      <c r="D21" s="3">
        <f t="shared" si="0"/>
        <v>0</v>
      </c>
      <c r="E21" s="9"/>
      <c r="F21" s="1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2"/>
      <c r="AQ21" s="13"/>
      <c r="AT21" s="35">
        <f t="shared" si="2"/>
        <v>0</v>
      </c>
      <c r="AU21" s="36">
        <f>COUNTA((E10,E36,E62,E88,E114,E140,E166))</f>
        <v>0</v>
      </c>
    </row>
    <row r="22" spans="2:47">
      <c r="B22" s="1" t="str">
        <f xml:space="preserve"> '[1]Liste Employés W&amp;S'!A21 &amp; " " &amp; '[1]Liste Employés W&amp;S'!B21</f>
        <v xml:space="preserve"> </v>
      </c>
      <c r="C22" s="2">
        <f t="shared" si="1"/>
        <v>0</v>
      </c>
      <c r="D22" s="3">
        <f t="shared" si="0"/>
        <v>0</v>
      </c>
      <c r="E22" s="9"/>
      <c r="F22" s="1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2"/>
      <c r="AQ22" s="13"/>
      <c r="AT22" s="35">
        <f t="shared" si="2"/>
        <v>0</v>
      </c>
      <c r="AU22" s="36">
        <f>COUNTA((E11,E37,E63,E89,E115,E141,E167))</f>
        <v>0</v>
      </c>
    </row>
    <row r="23" spans="2:47" ht="15" thickBot="1">
      <c r="B23" s="1" t="str">
        <f xml:space="preserve"> '[1]Liste Employés W&amp;S'!A22 &amp; " " &amp; '[1]Liste Employés W&amp;S'!B22</f>
        <v xml:space="preserve"> </v>
      </c>
      <c r="C23" s="2">
        <f t="shared" si="1"/>
        <v>0</v>
      </c>
      <c r="D23" s="3">
        <f t="shared" si="0"/>
        <v>0</v>
      </c>
      <c r="E23" s="37"/>
      <c r="F23" s="38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40"/>
      <c r="AQ23" s="41"/>
      <c r="AT23" s="35" t="str">
        <f t="shared" si="2"/>
        <v xml:space="preserve"> </v>
      </c>
      <c r="AU23" s="36">
        <f>COUNTA((E12,E38,E64,E90,E116,E142,E168))</f>
        <v>0</v>
      </c>
    </row>
    <row r="24" spans="2:47">
      <c r="B24" s="76" t="s">
        <v>28</v>
      </c>
      <c r="C24" s="77"/>
      <c r="D24" s="77"/>
      <c r="E24" s="42"/>
      <c r="F24" s="43">
        <f>COUNTA(F3:F23)</f>
        <v>1</v>
      </c>
      <c r="G24" s="43">
        <f t="shared" ref="G24:AQ24" si="3">COUNTA(G3:G23)</f>
        <v>1</v>
      </c>
      <c r="H24" s="43">
        <f>COUNTA(H3:H23)</f>
        <v>2</v>
      </c>
      <c r="I24" s="43">
        <f t="shared" si="3"/>
        <v>1</v>
      </c>
      <c r="J24" s="43">
        <f t="shared" si="3"/>
        <v>2</v>
      </c>
      <c r="K24" s="43">
        <f t="shared" si="3"/>
        <v>3</v>
      </c>
      <c r="L24" s="43">
        <f t="shared" si="3"/>
        <v>3</v>
      </c>
      <c r="M24" s="43">
        <f t="shared" si="3"/>
        <v>2</v>
      </c>
      <c r="N24" s="43">
        <f t="shared" si="3"/>
        <v>1</v>
      </c>
      <c r="O24" s="43">
        <f t="shared" si="3"/>
        <v>0</v>
      </c>
      <c r="P24" s="43">
        <f t="shared" si="3"/>
        <v>0</v>
      </c>
      <c r="Q24" s="43">
        <f t="shared" si="3"/>
        <v>2</v>
      </c>
      <c r="R24" s="43">
        <f t="shared" si="3"/>
        <v>2</v>
      </c>
      <c r="S24" s="43">
        <f t="shared" si="3"/>
        <v>2</v>
      </c>
      <c r="T24" s="43">
        <f t="shared" si="3"/>
        <v>2</v>
      </c>
      <c r="U24" s="43">
        <f t="shared" si="3"/>
        <v>2</v>
      </c>
      <c r="V24" s="43">
        <f t="shared" si="3"/>
        <v>1</v>
      </c>
      <c r="W24" s="43">
        <f t="shared" si="3"/>
        <v>1</v>
      </c>
      <c r="X24" s="43">
        <f t="shared" si="3"/>
        <v>1</v>
      </c>
      <c r="Y24" s="43">
        <f t="shared" si="3"/>
        <v>1</v>
      </c>
      <c r="Z24" s="43">
        <f t="shared" si="3"/>
        <v>1</v>
      </c>
      <c r="AA24" s="43">
        <f t="shared" si="3"/>
        <v>1</v>
      </c>
      <c r="AB24" s="43">
        <f t="shared" si="3"/>
        <v>1</v>
      </c>
      <c r="AC24" s="43">
        <f t="shared" si="3"/>
        <v>0</v>
      </c>
      <c r="AD24" s="43">
        <f t="shared" si="3"/>
        <v>0</v>
      </c>
      <c r="AE24" s="43">
        <f t="shared" si="3"/>
        <v>0</v>
      </c>
      <c r="AF24" s="43">
        <f t="shared" si="3"/>
        <v>0</v>
      </c>
      <c r="AG24" s="43">
        <f t="shared" si="3"/>
        <v>0</v>
      </c>
      <c r="AH24" s="43">
        <f t="shared" si="3"/>
        <v>0</v>
      </c>
      <c r="AI24" s="43">
        <f t="shared" si="3"/>
        <v>0</v>
      </c>
      <c r="AJ24" s="43">
        <f t="shared" si="3"/>
        <v>0</v>
      </c>
      <c r="AK24" s="43">
        <f t="shared" si="3"/>
        <v>0</v>
      </c>
      <c r="AL24" s="43">
        <f t="shared" si="3"/>
        <v>0</v>
      </c>
      <c r="AM24" s="43">
        <f t="shared" si="3"/>
        <v>0</v>
      </c>
      <c r="AN24" s="43">
        <f t="shared" si="3"/>
        <v>0</v>
      </c>
      <c r="AO24" s="43">
        <f t="shared" si="3"/>
        <v>0</v>
      </c>
      <c r="AP24" s="43">
        <f t="shared" si="3"/>
        <v>0</v>
      </c>
      <c r="AQ24" s="44">
        <f t="shared" si="3"/>
        <v>0</v>
      </c>
      <c r="AT24" s="35" t="str">
        <f t="shared" si="2"/>
        <v xml:space="preserve"> </v>
      </c>
      <c r="AU24" s="36">
        <f>COUNTA((E13,E39,E65,E91,E117,E143,E169))</f>
        <v>0</v>
      </c>
    </row>
    <row r="25" spans="2:47">
      <c r="B25" s="78" t="s">
        <v>29</v>
      </c>
      <c r="C25" s="79"/>
      <c r="D25" s="79"/>
      <c r="E25" s="45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7"/>
      <c r="AT25" s="35" t="str">
        <f t="shared" si="2"/>
        <v xml:space="preserve"> </v>
      </c>
      <c r="AU25" s="36">
        <f>COUNTA((E14,E40,E66,E92,E118,E144,E170))</f>
        <v>0</v>
      </c>
    </row>
    <row r="26" spans="2:47" ht="15" thickBot="1">
      <c r="B26" s="80" t="s">
        <v>30</v>
      </c>
      <c r="C26" s="81"/>
      <c r="D26" s="81"/>
      <c r="E26" s="48"/>
      <c r="F26" s="49">
        <f>F24-F25</f>
        <v>1</v>
      </c>
      <c r="G26" s="49">
        <f t="shared" ref="G26:AQ26" si="4">G24-G25</f>
        <v>1</v>
      </c>
      <c r="H26" s="49">
        <f t="shared" si="4"/>
        <v>2</v>
      </c>
      <c r="I26" s="49">
        <f t="shared" si="4"/>
        <v>1</v>
      </c>
      <c r="J26" s="49">
        <f t="shared" si="4"/>
        <v>2</v>
      </c>
      <c r="K26" s="49">
        <f t="shared" si="4"/>
        <v>3</v>
      </c>
      <c r="L26" s="49">
        <f t="shared" si="4"/>
        <v>3</v>
      </c>
      <c r="M26" s="49">
        <f t="shared" si="4"/>
        <v>2</v>
      </c>
      <c r="N26" s="49">
        <f t="shared" si="4"/>
        <v>1</v>
      </c>
      <c r="O26" s="49">
        <f t="shared" si="4"/>
        <v>0</v>
      </c>
      <c r="P26" s="49">
        <f t="shared" si="4"/>
        <v>0</v>
      </c>
      <c r="Q26" s="49">
        <f t="shared" si="4"/>
        <v>2</v>
      </c>
      <c r="R26" s="49">
        <f t="shared" si="4"/>
        <v>2</v>
      </c>
      <c r="S26" s="49">
        <f t="shared" si="4"/>
        <v>2</v>
      </c>
      <c r="T26" s="49">
        <f t="shared" si="4"/>
        <v>2</v>
      </c>
      <c r="U26" s="49">
        <f t="shared" si="4"/>
        <v>2</v>
      </c>
      <c r="V26" s="49">
        <f t="shared" si="4"/>
        <v>1</v>
      </c>
      <c r="W26" s="49">
        <f t="shared" si="4"/>
        <v>1</v>
      </c>
      <c r="X26" s="49">
        <f t="shared" si="4"/>
        <v>1</v>
      </c>
      <c r="Y26" s="49">
        <f t="shared" si="4"/>
        <v>1</v>
      </c>
      <c r="Z26" s="49">
        <f t="shared" si="4"/>
        <v>1</v>
      </c>
      <c r="AA26" s="49">
        <f t="shared" si="4"/>
        <v>1</v>
      </c>
      <c r="AB26" s="49">
        <f t="shared" si="4"/>
        <v>1</v>
      </c>
      <c r="AC26" s="49">
        <f t="shared" si="4"/>
        <v>0</v>
      </c>
      <c r="AD26" s="49">
        <f t="shared" si="4"/>
        <v>0</v>
      </c>
      <c r="AE26" s="49">
        <f t="shared" si="4"/>
        <v>0</v>
      </c>
      <c r="AF26" s="49">
        <f t="shared" si="4"/>
        <v>0</v>
      </c>
      <c r="AG26" s="49">
        <f t="shared" si="4"/>
        <v>0</v>
      </c>
      <c r="AH26" s="49">
        <f t="shared" si="4"/>
        <v>0</v>
      </c>
      <c r="AI26" s="49">
        <f t="shared" si="4"/>
        <v>0</v>
      </c>
      <c r="AJ26" s="49">
        <f t="shared" si="4"/>
        <v>0</v>
      </c>
      <c r="AK26" s="49">
        <f t="shared" si="4"/>
        <v>0</v>
      </c>
      <c r="AL26" s="49">
        <f t="shared" si="4"/>
        <v>0</v>
      </c>
      <c r="AM26" s="49">
        <f t="shared" si="4"/>
        <v>0</v>
      </c>
      <c r="AN26" s="49">
        <f t="shared" si="4"/>
        <v>0</v>
      </c>
      <c r="AO26" s="49">
        <f t="shared" si="4"/>
        <v>0</v>
      </c>
      <c r="AP26" s="49">
        <f t="shared" si="4"/>
        <v>0</v>
      </c>
      <c r="AQ26" s="50">
        <f t="shared" si="4"/>
        <v>0</v>
      </c>
      <c r="AT26" s="35" t="str">
        <f t="shared" si="2"/>
        <v xml:space="preserve"> </v>
      </c>
      <c r="AU26" s="36">
        <f>COUNTA((E15,E41,E67,E93,E119,E145,E171))</f>
        <v>0</v>
      </c>
    </row>
    <row r="27" spans="2:47" ht="15" thickBot="1">
      <c r="B27" s="70" t="s">
        <v>31</v>
      </c>
      <c r="C27" s="87" t="s">
        <v>0</v>
      </c>
      <c r="D27" s="89" t="s">
        <v>1</v>
      </c>
      <c r="E27" s="83" t="s">
        <v>2</v>
      </c>
      <c r="F27" s="91">
        <f>$F$1+1</f>
        <v>45720</v>
      </c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6"/>
      <c r="AT27" s="35" t="str">
        <f t="shared" si="2"/>
        <v xml:space="preserve"> </v>
      </c>
      <c r="AU27" s="36">
        <f>COUNTA((E16,E42,E68,E94,E120,E146,E172))</f>
        <v>0</v>
      </c>
    </row>
    <row r="28" spans="2:47" ht="15" thickBot="1">
      <c r="B28" s="71"/>
      <c r="C28" s="88"/>
      <c r="D28" s="90"/>
      <c r="E28" s="84"/>
      <c r="F28" s="64">
        <v>0.25</v>
      </c>
      <c r="G28" s="65">
        <v>0.27083333333333331</v>
      </c>
      <c r="H28" s="66">
        <v>0.29166666666666669</v>
      </c>
      <c r="I28" s="67">
        <v>0.3125</v>
      </c>
      <c r="J28" s="66">
        <v>0.33333333333333298</v>
      </c>
      <c r="K28" s="67">
        <v>0.35416666666666702</v>
      </c>
      <c r="L28" s="66">
        <v>0.375</v>
      </c>
      <c r="M28" s="68">
        <v>0.39583333333333298</v>
      </c>
      <c r="N28" s="69">
        <v>0.41666666666666702</v>
      </c>
      <c r="O28" s="68">
        <v>0.4375</v>
      </c>
      <c r="P28" s="69">
        <v>0.45833333333333298</v>
      </c>
      <c r="Q28" s="68">
        <v>0.47916666666666602</v>
      </c>
      <c r="R28" s="66">
        <v>0.5</v>
      </c>
      <c r="S28" s="67">
        <v>0.52083333333333304</v>
      </c>
      <c r="T28" s="66">
        <v>0.54166666666666596</v>
      </c>
      <c r="U28" s="67">
        <v>0.5625</v>
      </c>
      <c r="V28" s="65">
        <v>0.58333333333333304</v>
      </c>
      <c r="W28" s="68">
        <v>0.60416666666666596</v>
      </c>
      <c r="X28" s="69">
        <v>0.625</v>
      </c>
      <c r="Y28" s="68">
        <v>0.64583333333333304</v>
      </c>
      <c r="Z28" s="69">
        <v>0.66666666666666596</v>
      </c>
      <c r="AA28" s="68">
        <v>0.6875</v>
      </c>
      <c r="AB28" s="68">
        <v>0.70833333333333304</v>
      </c>
      <c r="AC28" s="69">
        <v>0.72916666666666596</v>
      </c>
      <c r="AD28" s="68">
        <v>0.75</v>
      </c>
      <c r="AE28" s="64">
        <v>0.77083333333333304</v>
      </c>
      <c r="AF28" s="66">
        <v>0.79166666666666596</v>
      </c>
      <c r="AG28" s="66">
        <v>0.8125</v>
      </c>
      <c r="AH28" s="67">
        <v>0.83333333333333304</v>
      </c>
      <c r="AI28" s="66">
        <v>0.85416666666666596</v>
      </c>
      <c r="AJ28" s="69">
        <v>0.874999999999999</v>
      </c>
      <c r="AK28" s="68">
        <v>0.89583333333333304</v>
      </c>
      <c r="AL28" s="68">
        <v>0.91666666666666596</v>
      </c>
      <c r="AM28" s="69">
        <v>0.937499999999999</v>
      </c>
      <c r="AN28" s="68">
        <v>0.95833333333333304</v>
      </c>
      <c r="AO28" s="69">
        <v>0.97916666666666596</v>
      </c>
      <c r="AP28" s="68">
        <v>0.999999999999999</v>
      </c>
      <c r="AQ28" s="68">
        <v>1.0208333333333299</v>
      </c>
      <c r="AR28" s="22"/>
      <c r="AS28" s="51"/>
      <c r="AT28" s="35" t="str">
        <f t="shared" si="2"/>
        <v xml:space="preserve"> </v>
      </c>
      <c r="AU28" s="36">
        <f>COUNTA((E17,E43,E69,E95,E121,E147,E173))</f>
        <v>0</v>
      </c>
    </row>
    <row r="29" spans="2:47">
      <c r="B29" s="1" t="s">
        <v>6</v>
      </c>
      <c r="C29" s="2">
        <f t="shared" ref="C29:C47" si="5">D3+D29+D55+D81+D107+D133+D159</f>
        <v>1.75</v>
      </c>
      <c r="D29" s="3">
        <f>1/48*COUNTIF(F29:AQ29,"&lt;&gt;")</f>
        <v>0.16666666666666666</v>
      </c>
      <c r="E29" s="4"/>
      <c r="F29" s="5"/>
      <c r="G29" s="6"/>
      <c r="H29" s="6"/>
      <c r="I29" s="6" t="s">
        <v>5</v>
      </c>
      <c r="J29" s="6" t="s">
        <v>5</v>
      </c>
      <c r="K29" s="6" t="s">
        <v>5</v>
      </c>
      <c r="L29" s="6" t="s">
        <v>5</v>
      </c>
      <c r="M29" s="6"/>
      <c r="N29" s="6"/>
      <c r="O29" s="6"/>
      <c r="P29" s="6"/>
      <c r="Q29" s="6"/>
      <c r="R29" s="6" t="s">
        <v>5</v>
      </c>
      <c r="S29" s="6" t="s">
        <v>5</v>
      </c>
      <c r="T29" s="6" t="s">
        <v>5</v>
      </c>
      <c r="U29" s="6" t="s">
        <v>5</v>
      </c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7"/>
      <c r="AQ29" s="8"/>
      <c r="AT29" s="35" t="str">
        <f t="shared" si="2"/>
        <v xml:space="preserve"> </v>
      </c>
      <c r="AU29" s="36">
        <f>COUNTA((E18,E44,E70,E96,E122,E148,E174))</f>
        <v>0</v>
      </c>
    </row>
    <row r="30" spans="2:47">
      <c r="B30" s="1" t="s">
        <v>7</v>
      </c>
      <c r="C30" s="2">
        <f t="shared" si="5"/>
        <v>1.5625</v>
      </c>
      <c r="D30" s="3">
        <f t="shared" ref="D30:D49" si="6">1/48*COUNTIF(F30:AQ30,"&lt;&gt;")</f>
        <v>0.125</v>
      </c>
      <c r="E30" s="9"/>
      <c r="F30" s="10"/>
      <c r="G30" s="11"/>
      <c r="H30" s="11"/>
      <c r="I30" s="11" t="s">
        <v>4</v>
      </c>
      <c r="J30" s="11"/>
      <c r="K30" s="11" t="s">
        <v>4</v>
      </c>
      <c r="L30" s="11" t="s">
        <v>4</v>
      </c>
      <c r="M30" s="11" t="s">
        <v>4</v>
      </c>
      <c r="N30" s="11" t="s">
        <v>4</v>
      </c>
      <c r="O30" s="11" t="s">
        <v>4</v>
      </c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2"/>
      <c r="AQ30" s="13"/>
      <c r="AT30" s="35" t="str">
        <f t="shared" si="2"/>
        <v xml:space="preserve"> </v>
      </c>
      <c r="AU30" s="36">
        <f>COUNTA((E19,E45,E71,E97,E123,E149,E175))</f>
        <v>0</v>
      </c>
    </row>
    <row r="31" spans="2:47">
      <c r="B31" s="1" t="s">
        <v>8</v>
      </c>
      <c r="C31" s="2">
        <f t="shared" si="5"/>
        <v>1.6666666666666665</v>
      </c>
      <c r="D31" s="3">
        <f t="shared" si="6"/>
        <v>0.25</v>
      </c>
      <c r="E31" s="9"/>
      <c r="F31" s="10"/>
      <c r="G31" s="11" t="s">
        <v>4</v>
      </c>
      <c r="H31" s="11" t="s">
        <v>4</v>
      </c>
      <c r="I31" s="11" t="s">
        <v>4</v>
      </c>
      <c r="J31" s="11" t="s">
        <v>4</v>
      </c>
      <c r="K31" s="11"/>
      <c r="L31" s="11"/>
      <c r="M31" s="11"/>
      <c r="N31" s="11"/>
      <c r="O31" s="11" t="s">
        <v>4</v>
      </c>
      <c r="P31" s="11" t="s">
        <v>4</v>
      </c>
      <c r="Q31" s="11" t="s">
        <v>4</v>
      </c>
      <c r="R31" s="11" t="s">
        <v>4</v>
      </c>
      <c r="S31" s="11"/>
      <c r="T31" s="11"/>
      <c r="U31" s="11"/>
      <c r="V31" s="11" t="s">
        <v>4</v>
      </c>
      <c r="W31" s="11" t="s">
        <v>4</v>
      </c>
      <c r="X31" s="11" t="s">
        <v>4</v>
      </c>
      <c r="Y31" s="11" t="s">
        <v>4</v>
      </c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2"/>
      <c r="AQ31" s="13"/>
      <c r="AT31" s="35" t="str">
        <f t="shared" si="2"/>
        <v xml:space="preserve"> </v>
      </c>
      <c r="AU31" s="36">
        <f>COUNTA((E20,E46,E72,E98,E124,E150,E176))</f>
        <v>0</v>
      </c>
    </row>
    <row r="32" spans="2:47">
      <c r="B32" s="1" t="str">
        <f xml:space="preserve"> '[1]Liste Employés W&amp;S'!A5 &amp; " " &amp; '[1]Liste Employés W&amp;S'!B5</f>
        <v xml:space="preserve"> </v>
      </c>
      <c r="C32" s="2">
        <f t="shared" si="5"/>
        <v>0</v>
      </c>
      <c r="D32" s="3">
        <f t="shared" si="6"/>
        <v>0</v>
      </c>
      <c r="E32" s="9"/>
      <c r="F32" s="1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2"/>
      <c r="AQ32" s="13"/>
      <c r="AT32" s="35" t="str">
        <f t="shared" si="2"/>
        <v xml:space="preserve"> </v>
      </c>
      <c r="AU32" s="36">
        <f>COUNTA((E21,E47,E73,E99,E125,E151,E177))</f>
        <v>0</v>
      </c>
    </row>
    <row r="33" spans="1:133">
      <c r="B33" s="1" t="str">
        <f xml:space="preserve"> '[1]Liste Employés W&amp;S'!A6 &amp; " " &amp; '[1]Liste Employés W&amp;S'!B6</f>
        <v xml:space="preserve"> </v>
      </c>
      <c r="C33" s="2">
        <f t="shared" si="5"/>
        <v>0</v>
      </c>
      <c r="D33" s="3">
        <f t="shared" si="6"/>
        <v>0</v>
      </c>
      <c r="E33" s="9"/>
      <c r="F33" s="1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2"/>
      <c r="AQ33" s="13"/>
      <c r="AT33" s="35" t="str">
        <f t="shared" si="2"/>
        <v xml:space="preserve"> </v>
      </c>
      <c r="AU33" s="36">
        <f>COUNTA((E22,E48,E74,E100,E126,E152,E178))</f>
        <v>0</v>
      </c>
    </row>
    <row r="34" spans="1:133" ht="15" thickBot="1">
      <c r="B34" s="1" t="str">
        <f xml:space="preserve"> '[1]Liste Employés W&amp;S'!A7 &amp; " " &amp; '[1]Liste Employés W&amp;S'!B7</f>
        <v xml:space="preserve"> </v>
      </c>
      <c r="C34" s="2">
        <f t="shared" si="5"/>
        <v>0</v>
      </c>
      <c r="D34" s="3">
        <f t="shared" si="6"/>
        <v>0</v>
      </c>
      <c r="E34" s="9"/>
      <c r="F34" s="10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2"/>
      <c r="AQ34" s="13"/>
      <c r="AT34" s="52" t="str">
        <f t="shared" si="2"/>
        <v xml:space="preserve"> </v>
      </c>
      <c r="AU34" s="53">
        <f>COUNTA((E23,E49,E75,E101,E127,E153,E179))</f>
        <v>0</v>
      </c>
    </row>
    <row r="35" spans="1:133" ht="11.25" customHeight="1">
      <c r="B35" s="1" t="str">
        <f xml:space="preserve"> '[1]Liste Employés W&amp;S'!A8 &amp; " " &amp; '[1]Liste Employés W&amp;S'!B8</f>
        <v xml:space="preserve"> </v>
      </c>
      <c r="C35" s="2">
        <f t="shared" si="5"/>
        <v>0</v>
      </c>
      <c r="D35" s="3">
        <f t="shared" si="6"/>
        <v>0</v>
      </c>
      <c r="E35" s="9"/>
      <c r="F35" s="1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2"/>
      <c r="AQ35" s="13"/>
    </row>
    <row r="36" spans="1:133" ht="18" customHeight="1">
      <c r="B36" s="1" t="str">
        <f xml:space="preserve"> '[1]Liste Employés W&amp;S'!A9 &amp; " " &amp; '[1]Liste Employés W&amp;S'!B9</f>
        <v xml:space="preserve"> </v>
      </c>
      <c r="C36" s="2">
        <f t="shared" si="5"/>
        <v>0</v>
      </c>
      <c r="D36" s="3">
        <f t="shared" si="6"/>
        <v>0</v>
      </c>
      <c r="E36" s="9"/>
      <c r="F36" s="10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2"/>
      <c r="AQ36" s="13"/>
      <c r="AT36" s="14"/>
    </row>
    <row r="37" spans="1:133" s="31" customFormat="1" ht="17.45" customHeight="1">
      <c r="A37"/>
      <c r="B37" s="28" t="str">
        <f xml:space="preserve"> '[1]Liste Employés W&amp;S'!A10 &amp; " " &amp; '[1]Liste Employés W&amp;S'!B10</f>
        <v xml:space="preserve"> </v>
      </c>
      <c r="C37" s="2">
        <f t="shared" si="5"/>
        <v>0</v>
      </c>
      <c r="D37" s="3">
        <f t="shared" si="6"/>
        <v>0</v>
      </c>
      <c r="E37" s="29"/>
      <c r="F37" s="10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2"/>
      <c r="AQ37" s="13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</row>
    <row r="38" spans="1:133">
      <c r="B38" s="1" t="str">
        <f xml:space="preserve"> '[1]Liste Employés W&amp;S'!A11 &amp; " " &amp; '[1]Liste Employés W&amp;S'!B11</f>
        <v xml:space="preserve"> </v>
      </c>
      <c r="C38" s="2">
        <f t="shared" si="5"/>
        <v>0</v>
      </c>
      <c r="D38" s="3">
        <f t="shared" si="6"/>
        <v>0</v>
      </c>
      <c r="E38" s="9"/>
      <c r="F38" s="10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2"/>
      <c r="AQ38" s="13"/>
      <c r="AT38" s="14"/>
    </row>
    <row r="39" spans="1:133">
      <c r="B39" s="1" t="str">
        <f xml:space="preserve"> '[1]Liste Employés W&amp;S'!A12 &amp; " " &amp; '[1]Liste Employés W&amp;S'!B12</f>
        <v xml:space="preserve"> </v>
      </c>
      <c r="C39" s="2">
        <f t="shared" si="5"/>
        <v>0</v>
      </c>
      <c r="D39" s="3">
        <f t="shared" si="6"/>
        <v>0</v>
      </c>
      <c r="E39" s="9"/>
      <c r="F39" s="1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2"/>
      <c r="AQ39" s="13"/>
    </row>
    <row r="40" spans="1:133">
      <c r="B40" s="1" t="str">
        <f xml:space="preserve"> '[1]Liste Employés W&amp;S'!A13 &amp; " " &amp; '[1]Liste Employés W&amp;S'!B13</f>
        <v xml:space="preserve"> </v>
      </c>
      <c r="C40" s="2">
        <f t="shared" si="5"/>
        <v>0</v>
      </c>
      <c r="D40" s="3">
        <f t="shared" si="6"/>
        <v>0</v>
      </c>
      <c r="E40" s="9"/>
      <c r="F40" s="1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2"/>
      <c r="AQ40" s="13"/>
    </row>
    <row r="41" spans="1:133">
      <c r="B41" s="1" t="str">
        <f xml:space="preserve"> '[1]Liste Employés W&amp;S'!A14 &amp; " " &amp; '[1]Liste Employés W&amp;S'!B14</f>
        <v xml:space="preserve"> </v>
      </c>
      <c r="C41" s="2">
        <f t="shared" si="5"/>
        <v>0</v>
      </c>
      <c r="D41" s="3">
        <f t="shared" si="6"/>
        <v>0</v>
      </c>
      <c r="E41" s="9"/>
      <c r="F41" s="10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2"/>
      <c r="AQ41" s="13"/>
    </row>
    <row r="42" spans="1:133">
      <c r="B42" s="1" t="str">
        <f xml:space="preserve"> '[1]Liste Employés W&amp;S'!A15 &amp; " " &amp; '[1]Liste Employés W&amp;S'!B15</f>
        <v xml:space="preserve"> </v>
      </c>
      <c r="C42" s="2">
        <f t="shared" si="5"/>
        <v>0</v>
      </c>
      <c r="D42" s="3">
        <f t="shared" si="6"/>
        <v>0</v>
      </c>
      <c r="E42" s="9"/>
      <c r="F42" s="10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2"/>
      <c r="AQ42" s="13"/>
    </row>
    <row r="43" spans="1:133">
      <c r="B43" s="1" t="str">
        <f xml:space="preserve"> '[1]Liste Employés W&amp;S'!A16 &amp; " " &amp; '[1]Liste Employés W&amp;S'!B16</f>
        <v xml:space="preserve"> </v>
      </c>
      <c r="C43" s="2">
        <f t="shared" si="5"/>
        <v>0</v>
      </c>
      <c r="D43" s="3">
        <f t="shared" si="6"/>
        <v>0</v>
      </c>
      <c r="E43" s="9"/>
      <c r="F43" s="10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2"/>
      <c r="AQ43" s="13"/>
    </row>
    <row r="44" spans="1:133">
      <c r="B44" s="1" t="str">
        <f xml:space="preserve"> '[1]Liste Employés W&amp;S'!A17 &amp; " " &amp; '[1]Liste Employés W&amp;S'!B17</f>
        <v xml:space="preserve"> </v>
      </c>
      <c r="C44" s="2">
        <f t="shared" si="5"/>
        <v>0</v>
      </c>
      <c r="D44" s="3">
        <f t="shared" si="6"/>
        <v>0</v>
      </c>
      <c r="E44" s="9"/>
      <c r="F44" s="1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2"/>
      <c r="AQ44" s="13"/>
    </row>
    <row r="45" spans="1:133">
      <c r="B45" s="1" t="str">
        <f xml:space="preserve"> '[1]Liste Employés W&amp;S'!A18 &amp; " " &amp; '[1]Liste Employés W&amp;S'!B18</f>
        <v xml:space="preserve"> </v>
      </c>
      <c r="C45" s="2">
        <f t="shared" si="5"/>
        <v>0</v>
      </c>
      <c r="D45" s="3">
        <f t="shared" si="6"/>
        <v>0</v>
      </c>
      <c r="E45" s="9"/>
      <c r="F45" s="1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2"/>
      <c r="AQ45" s="13"/>
    </row>
    <row r="46" spans="1:133">
      <c r="B46" s="1" t="str">
        <f xml:space="preserve"> '[1]Liste Employés W&amp;S'!A19 &amp; " " &amp; '[1]Liste Employés W&amp;S'!B19</f>
        <v xml:space="preserve"> </v>
      </c>
      <c r="C46" s="2">
        <f t="shared" si="5"/>
        <v>0</v>
      </c>
      <c r="D46" s="3">
        <f t="shared" si="6"/>
        <v>0</v>
      </c>
      <c r="E46" s="9"/>
      <c r="F46" s="1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2"/>
      <c r="AQ46" s="13"/>
    </row>
    <row r="47" spans="1:133">
      <c r="B47" s="1" t="str">
        <f xml:space="preserve"> '[1]Liste Employés W&amp;S'!A20 &amp; " " &amp; '[1]Liste Employés W&amp;S'!B20</f>
        <v xml:space="preserve"> </v>
      </c>
      <c r="C47" s="2">
        <f t="shared" si="5"/>
        <v>0</v>
      </c>
      <c r="D47" s="3">
        <f t="shared" si="6"/>
        <v>0</v>
      </c>
      <c r="E47" s="9"/>
      <c r="F47" s="10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2"/>
      <c r="AQ47" s="13"/>
    </row>
    <row r="48" spans="1:133">
      <c r="B48" s="1" t="str">
        <f xml:space="preserve"> '[1]Liste Employés W&amp;S'!A21 &amp; " " &amp; '[1]Liste Employés W&amp;S'!B21</f>
        <v xml:space="preserve"> </v>
      </c>
      <c r="C48" s="2">
        <f>D22+D48+D74+D101+D127+D153+D179</f>
        <v>0</v>
      </c>
      <c r="D48" s="3">
        <f t="shared" si="6"/>
        <v>0</v>
      </c>
      <c r="E48" s="9"/>
      <c r="F48" s="10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2"/>
      <c r="AQ48" s="13"/>
    </row>
    <row r="49" spans="2:133" ht="15" thickBot="1">
      <c r="B49" s="1" t="str">
        <f xml:space="preserve"> '[1]Liste Employés W&amp;S'!A22 &amp; " " &amp; '[1]Liste Employés W&amp;S'!B22</f>
        <v xml:space="preserve"> </v>
      </c>
      <c r="C49" s="2">
        <f>D23+D49+D76+D102+D128+D154+D180</f>
        <v>0</v>
      </c>
      <c r="D49" s="3">
        <f t="shared" si="6"/>
        <v>0</v>
      </c>
      <c r="E49" s="37"/>
      <c r="F49" s="38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40"/>
      <c r="AQ49" s="41"/>
    </row>
    <row r="50" spans="2:133">
      <c r="B50" s="76" t="s">
        <v>32</v>
      </c>
      <c r="C50" s="77"/>
      <c r="D50" s="77"/>
      <c r="E50" s="42"/>
      <c r="F50" s="43">
        <f t="shared" ref="F50:AQ50" si="7">COUNTIF(F29:F46,"x")</f>
        <v>0</v>
      </c>
      <c r="G50" s="43">
        <f t="shared" si="7"/>
        <v>1</v>
      </c>
      <c r="H50" s="43">
        <f t="shared" si="7"/>
        <v>1</v>
      </c>
      <c r="I50" s="43">
        <f t="shared" si="7"/>
        <v>3</v>
      </c>
      <c r="J50" s="43">
        <f t="shared" si="7"/>
        <v>2</v>
      </c>
      <c r="K50" s="43">
        <f t="shared" si="7"/>
        <v>2</v>
      </c>
      <c r="L50" s="43">
        <f t="shared" si="7"/>
        <v>2</v>
      </c>
      <c r="M50" s="43">
        <f t="shared" si="7"/>
        <v>1</v>
      </c>
      <c r="N50" s="43">
        <f t="shared" si="7"/>
        <v>1</v>
      </c>
      <c r="O50" s="43">
        <f t="shared" si="7"/>
        <v>2</v>
      </c>
      <c r="P50" s="43">
        <f t="shared" si="7"/>
        <v>1</v>
      </c>
      <c r="Q50" s="43">
        <f t="shared" si="7"/>
        <v>1</v>
      </c>
      <c r="R50" s="43">
        <f t="shared" si="7"/>
        <v>2</v>
      </c>
      <c r="S50" s="43">
        <f t="shared" si="7"/>
        <v>1</v>
      </c>
      <c r="T50" s="43">
        <f t="shared" si="7"/>
        <v>1</v>
      </c>
      <c r="U50" s="43">
        <f t="shared" si="7"/>
        <v>1</v>
      </c>
      <c r="V50" s="43">
        <f t="shared" si="7"/>
        <v>1</v>
      </c>
      <c r="W50" s="43">
        <f t="shared" si="7"/>
        <v>1</v>
      </c>
      <c r="X50" s="43">
        <f t="shared" si="7"/>
        <v>1</v>
      </c>
      <c r="Y50" s="43">
        <f t="shared" si="7"/>
        <v>1</v>
      </c>
      <c r="Z50" s="43">
        <f t="shared" si="7"/>
        <v>0</v>
      </c>
      <c r="AA50" s="43">
        <f t="shared" si="7"/>
        <v>0</v>
      </c>
      <c r="AB50" s="43">
        <f t="shared" si="7"/>
        <v>0</v>
      </c>
      <c r="AC50" s="43">
        <f t="shared" si="7"/>
        <v>0</v>
      </c>
      <c r="AD50" s="43">
        <f t="shared" si="7"/>
        <v>0</v>
      </c>
      <c r="AE50" s="43">
        <f t="shared" si="7"/>
        <v>0</v>
      </c>
      <c r="AF50" s="43">
        <f t="shared" si="7"/>
        <v>0</v>
      </c>
      <c r="AG50" s="43">
        <f t="shared" si="7"/>
        <v>0</v>
      </c>
      <c r="AH50" s="43">
        <f t="shared" si="7"/>
        <v>0</v>
      </c>
      <c r="AI50" s="43">
        <f t="shared" si="7"/>
        <v>0</v>
      </c>
      <c r="AJ50" s="43">
        <f t="shared" si="7"/>
        <v>0</v>
      </c>
      <c r="AK50" s="43">
        <f t="shared" si="7"/>
        <v>0</v>
      </c>
      <c r="AL50" s="43">
        <f t="shared" si="7"/>
        <v>0</v>
      </c>
      <c r="AM50" s="43">
        <f t="shared" si="7"/>
        <v>0</v>
      </c>
      <c r="AN50" s="43">
        <f t="shared" si="7"/>
        <v>0</v>
      </c>
      <c r="AO50" s="43">
        <f t="shared" si="7"/>
        <v>0</v>
      </c>
      <c r="AP50" s="43">
        <f t="shared" si="7"/>
        <v>0</v>
      </c>
      <c r="AQ50" s="44">
        <f t="shared" si="7"/>
        <v>0</v>
      </c>
    </row>
    <row r="51" spans="2:133">
      <c r="B51" s="78" t="s">
        <v>29</v>
      </c>
      <c r="C51" s="79"/>
      <c r="D51" s="79"/>
      <c r="E51" s="45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7"/>
    </row>
    <row r="52" spans="2:133" ht="15" thickBot="1">
      <c r="B52" s="80" t="s">
        <v>33</v>
      </c>
      <c r="C52" s="81"/>
      <c r="D52" s="81"/>
      <c r="E52" s="48"/>
      <c r="F52" s="49">
        <f>F50-F51</f>
        <v>0</v>
      </c>
      <c r="G52" s="49">
        <f t="shared" ref="G52:AQ52" si="8">G50-G51</f>
        <v>1</v>
      </c>
      <c r="H52" s="49">
        <f t="shared" si="8"/>
        <v>1</v>
      </c>
      <c r="I52" s="49">
        <f t="shared" si="8"/>
        <v>3</v>
      </c>
      <c r="J52" s="49">
        <f t="shared" si="8"/>
        <v>2</v>
      </c>
      <c r="K52" s="49">
        <f t="shared" si="8"/>
        <v>2</v>
      </c>
      <c r="L52" s="49">
        <f t="shared" si="8"/>
        <v>2</v>
      </c>
      <c r="M52" s="49">
        <f t="shared" si="8"/>
        <v>1</v>
      </c>
      <c r="N52" s="49">
        <f t="shared" si="8"/>
        <v>1</v>
      </c>
      <c r="O52" s="49">
        <f t="shared" si="8"/>
        <v>2</v>
      </c>
      <c r="P52" s="49">
        <f t="shared" si="8"/>
        <v>1</v>
      </c>
      <c r="Q52" s="49">
        <f t="shared" si="8"/>
        <v>1</v>
      </c>
      <c r="R52" s="49">
        <f t="shared" si="8"/>
        <v>2</v>
      </c>
      <c r="S52" s="49">
        <f t="shared" si="8"/>
        <v>1</v>
      </c>
      <c r="T52" s="49">
        <f t="shared" si="8"/>
        <v>1</v>
      </c>
      <c r="U52" s="49">
        <f t="shared" si="8"/>
        <v>1</v>
      </c>
      <c r="V52" s="49">
        <f t="shared" si="8"/>
        <v>1</v>
      </c>
      <c r="W52" s="49">
        <f t="shared" si="8"/>
        <v>1</v>
      </c>
      <c r="X52" s="49">
        <f t="shared" si="8"/>
        <v>1</v>
      </c>
      <c r="Y52" s="49">
        <f t="shared" si="8"/>
        <v>1</v>
      </c>
      <c r="Z52" s="49">
        <f t="shared" si="8"/>
        <v>0</v>
      </c>
      <c r="AA52" s="49">
        <f t="shared" si="8"/>
        <v>0</v>
      </c>
      <c r="AB52" s="49">
        <f t="shared" si="8"/>
        <v>0</v>
      </c>
      <c r="AC52" s="49">
        <f t="shared" si="8"/>
        <v>0</v>
      </c>
      <c r="AD52" s="49">
        <f t="shared" si="8"/>
        <v>0</v>
      </c>
      <c r="AE52" s="49">
        <f t="shared" si="8"/>
        <v>0</v>
      </c>
      <c r="AF52" s="49">
        <f t="shared" si="8"/>
        <v>0</v>
      </c>
      <c r="AG52" s="49">
        <f t="shared" si="8"/>
        <v>0</v>
      </c>
      <c r="AH52" s="49">
        <f t="shared" si="8"/>
        <v>0</v>
      </c>
      <c r="AI52" s="49">
        <f t="shared" si="8"/>
        <v>0</v>
      </c>
      <c r="AJ52" s="49">
        <f t="shared" si="8"/>
        <v>0</v>
      </c>
      <c r="AK52" s="49">
        <f t="shared" si="8"/>
        <v>0</v>
      </c>
      <c r="AL52" s="49">
        <f t="shared" si="8"/>
        <v>0</v>
      </c>
      <c r="AM52" s="49">
        <f t="shared" si="8"/>
        <v>0</v>
      </c>
      <c r="AN52" s="49">
        <f t="shared" si="8"/>
        <v>0</v>
      </c>
      <c r="AO52" s="49">
        <f t="shared" si="8"/>
        <v>0</v>
      </c>
      <c r="AP52" s="49">
        <f t="shared" si="8"/>
        <v>0</v>
      </c>
      <c r="AQ52" s="50">
        <f t="shared" si="8"/>
        <v>0</v>
      </c>
    </row>
    <row r="53" spans="2:133" ht="15" thickBot="1">
      <c r="B53" s="70" t="s">
        <v>34</v>
      </c>
      <c r="C53" s="87"/>
      <c r="D53" s="89"/>
      <c r="E53" s="83" t="s">
        <v>2</v>
      </c>
      <c r="F53" s="85">
        <f>$F$1+2</f>
        <v>45721</v>
      </c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6"/>
    </row>
    <row r="54" spans="2:133" ht="15" thickBot="1">
      <c r="B54" s="71"/>
      <c r="C54" s="88"/>
      <c r="D54" s="90"/>
      <c r="E54" s="84"/>
      <c r="F54" s="64">
        <v>0.25</v>
      </c>
      <c r="G54" s="65">
        <v>0.27083333333333331</v>
      </c>
      <c r="H54" s="66">
        <v>0.29166666666666669</v>
      </c>
      <c r="I54" s="67">
        <v>0.3125</v>
      </c>
      <c r="J54" s="66">
        <v>0.33333333333333298</v>
      </c>
      <c r="K54" s="67">
        <v>0.35416666666666702</v>
      </c>
      <c r="L54" s="66">
        <v>0.375</v>
      </c>
      <c r="M54" s="68">
        <v>0.39583333333333298</v>
      </c>
      <c r="N54" s="69">
        <v>0.41666666666666702</v>
      </c>
      <c r="O54" s="68">
        <v>0.4375</v>
      </c>
      <c r="P54" s="69">
        <v>0.45833333333333298</v>
      </c>
      <c r="Q54" s="68">
        <v>0.47916666666666602</v>
      </c>
      <c r="R54" s="66">
        <v>0.5</v>
      </c>
      <c r="S54" s="67">
        <v>0.52083333333333304</v>
      </c>
      <c r="T54" s="66">
        <v>0.54166666666666596</v>
      </c>
      <c r="U54" s="67">
        <v>0.5625</v>
      </c>
      <c r="V54" s="65">
        <v>0.58333333333333304</v>
      </c>
      <c r="W54" s="68">
        <v>0.60416666666666596</v>
      </c>
      <c r="X54" s="69">
        <v>0.625</v>
      </c>
      <c r="Y54" s="68">
        <v>0.64583333333333304</v>
      </c>
      <c r="Z54" s="69">
        <v>0.66666666666666596</v>
      </c>
      <c r="AA54" s="68">
        <v>0.6875</v>
      </c>
      <c r="AB54" s="68">
        <v>0.70833333333333304</v>
      </c>
      <c r="AC54" s="69">
        <v>0.72916666666666596</v>
      </c>
      <c r="AD54" s="68">
        <v>0.75</v>
      </c>
      <c r="AE54" s="64">
        <v>0.77083333333333304</v>
      </c>
      <c r="AF54" s="66">
        <v>0.79166666666666596</v>
      </c>
      <c r="AG54" s="66">
        <v>0.8125</v>
      </c>
      <c r="AH54" s="67">
        <v>0.83333333333333304</v>
      </c>
      <c r="AI54" s="66">
        <v>0.85416666666666596</v>
      </c>
      <c r="AJ54" s="69">
        <v>0.874999999999999</v>
      </c>
      <c r="AK54" s="68">
        <v>0.89583333333333304</v>
      </c>
      <c r="AL54" s="68">
        <v>0.91666666666666596</v>
      </c>
      <c r="AM54" s="69">
        <v>0.937499999999999</v>
      </c>
      <c r="AN54" s="68">
        <v>0.95833333333333304</v>
      </c>
      <c r="AO54" s="69">
        <v>0.97916666666666596</v>
      </c>
      <c r="AP54" s="68">
        <v>0.999999999999999</v>
      </c>
      <c r="AQ54" s="68">
        <v>1.0208333333333299</v>
      </c>
      <c r="AR54" s="22"/>
    </row>
    <row r="55" spans="2:133">
      <c r="B55" s="1" t="s">
        <v>6</v>
      </c>
      <c r="C55" s="2">
        <f t="shared" ref="C55:C73" si="9">D3+D29+D55+D81+D107+D133+D159</f>
        <v>1.75</v>
      </c>
      <c r="D55" s="3">
        <f>1/48*COUNTIF(F55:AQ55,"&lt;&gt;")</f>
        <v>0.25</v>
      </c>
      <c r="E55" s="4"/>
      <c r="F55" s="11" t="s">
        <v>4</v>
      </c>
      <c r="G55" s="11" t="s">
        <v>4</v>
      </c>
      <c r="H55" s="11" t="s">
        <v>4</v>
      </c>
      <c r="I55" s="11" t="s">
        <v>4</v>
      </c>
      <c r="J55" s="11"/>
      <c r="K55" s="11"/>
      <c r="L55" s="11"/>
      <c r="M55" s="11"/>
      <c r="N55" s="11" t="s">
        <v>4</v>
      </c>
      <c r="O55" s="11" t="s">
        <v>4</v>
      </c>
      <c r="P55" s="11" t="s">
        <v>4</v>
      </c>
      <c r="Q55" s="11" t="s">
        <v>4</v>
      </c>
      <c r="R55" s="11"/>
      <c r="S55" s="11"/>
      <c r="T55" s="11"/>
      <c r="U55" s="11" t="s">
        <v>4</v>
      </c>
      <c r="V55" s="11" t="s">
        <v>4</v>
      </c>
      <c r="W55" s="11" t="s">
        <v>4</v>
      </c>
      <c r="X55" s="11" t="s">
        <v>4</v>
      </c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7"/>
      <c r="AQ55" s="8"/>
    </row>
    <row r="56" spans="2:133">
      <c r="B56" s="1" t="s">
        <v>7</v>
      </c>
      <c r="C56" s="2">
        <f t="shared" si="9"/>
        <v>1.5625</v>
      </c>
      <c r="D56" s="3">
        <f t="shared" ref="D56:D75" si="10">1/48*COUNTIF(F56:AQ56,"&lt;&gt;")</f>
        <v>0.25</v>
      </c>
      <c r="E56" s="9"/>
      <c r="F56" s="10"/>
      <c r="G56" s="11"/>
      <c r="H56" s="11"/>
      <c r="I56" s="11"/>
      <c r="J56" s="11" t="s">
        <v>4</v>
      </c>
      <c r="K56" s="11" t="s">
        <v>4</v>
      </c>
      <c r="L56" s="11" t="s">
        <v>4</v>
      </c>
      <c r="M56" s="11" t="s">
        <v>4</v>
      </c>
      <c r="N56" s="11"/>
      <c r="O56" s="11"/>
      <c r="P56" s="11"/>
      <c r="Q56" s="11"/>
      <c r="R56" s="11" t="s">
        <v>4</v>
      </c>
      <c r="S56" s="11" t="s">
        <v>4</v>
      </c>
      <c r="T56" s="11" t="s">
        <v>4</v>
      </c>
      <c r="U56" s="11" t="s">
        <v>4</v>
      </c>
      <c r="V56" s="11"/>
      <c r="W56" s="11"/>
      <c r="X56" s="11"/>
      <c r="Y56" s="11" t="s">
        <v>4</v>
      </c>
      <c r="Z56" s="11" t="s">
        <v>4</v>
      </c>
      <c r="AA56" s="11" t="s">
        <v>4</v>
      </c>
      <c r="AB56" s="11" t="s">
        <v>4</v>
      </c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2"/>
      <c r="AQ56" s="13"/>
    </row>
    <row r="57" spans="2:133">
      <c r="B57" s="1" t="s">
        <v>8</v>
      </c>
      <c r="C57" s="2">
        <f t="shared" si="9"/>
        <v>1.6666666666666665</v>
      </c>
      <c r="D57" s="3">
        <f t="shared" si="10"/>
        <v>0.25</v>
      </c>
      <c r="E57" s="9"/>
      <c r="F57" s="10"/>
      <c r="G57" s="11" t="s">
        <v>4</v>
      </c>
      <c r="H57" s="11" t="s">
        <v>4</v>
      </c>
      <c r="I57" s="11" t="s">
        <v>4</v>
      </c>
      <c r="J57" s="11" t="s">
        <v>4</v>
      </c>
      <c r="K57" s="11"/>
      <c r="L57" s="11"/>
      <c r="M57" s="11"/>
      <c r="N57" s="11"/>
      <c r="O57" s="11" t="s">
        <v>4</v>
      </c>
      <c r="P57" s="11" t="s">
        <v>4</v>
      </c>
      <c r="Q57" s="11" t="s">
        <v>4</v>
      </c>
      <c r="R57" s="11" t="s">
        <v>4</v>
      </c>
      <c r="S57" s="11"/>
      <c r="T57" s="11"/>
      <c r="U57" s="11"/>
      <c r="V57" s="11" t="s">
        <v>4</v>
      </c>
      <c r="W57" s="11" t="s">
        <v>4</v>
      </c>
      <c r="X57" s="11" t="s">
        <v>4</v>
      </c>
      <c r="Y57" s="11" t="s">
        <v>4</v>
      </c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2"/>
      <c r="AQ57" s="13"/>
    </row>
    <row r="58" spans="2:133">
      <c r="B58" s="1" t="str">
        <f xml:space="preserve"> '[1]Liste Employés W&amp;S'!A5 &amp; " " &amp; '[1]Liste Employés W&amp;S'!B5</f>
        <v xml:space="preserve"> </v>
      </c>
      <c r="C58" s="2">
        <f t="shared" si="9"/>
        <v>0</v>
      </c>
      <c r="D58" s="3">
        <f t="shared" si="10"/>
        <v>0</v>
      </c>
      <c r="E58" s="9"/>
      <c r="F58" s="10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2"/>
      <c r="AQ58" s="13"/>
    </row>
    <row r="59" spans="2:133">
      <c r="B59" s="1" t="str">
        <f xml:space="preserve"> '[1]Liste Employés W&amp;S'!A6 &amp; " " &amp; '[1]Liste Employés W&amp;S'!B6</f>
        <v xml:space="preserve"> </v>
      </c>
      <c r="C59" s="2">
        <f t="shared" si="9"/>
        <v>0</v>
      </c>
      <c r="D59" s="3">
        <f t="shared" si="10"/>
        <v>0</v>
      </c>
      <c r="E59" s="9"/>
      <c r="F59" s="10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2"/>
      <c r="AQ59" s="13"/>
    </row>
    <row r="60" spans="2:133">
      <c r="B60" s="1" t="str">
        <f xml:space="preserve"> '[1]Liste Employés W&amp;S'!A7 &amp; " " &amp; '[1]Liste Employés W&amp;S'!B7</f>
        <v xml:space="preserve"> </v>
      </c>
      <c r="C60" s="2">
        <f t="shared" si="9"/>
        <v>0</v>
      </c>
      <c r="D60" s="3">
        <f t="shared" si="10"/>
        <v>0</v>
      </c>
      <c r="E60" s="9"/>
      <c r="F60" s="10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2"/>
      <c r="AQ60" s="13"/>
    </row>
    <row r="61" spans="2:133">
      <c r="B61" s="1" t="str">
        <f xml:space="preserve"> '[1]Liste Employés W&amp;S'!A8 &amp; " " &amp; '[1]Liste Employés W&amp;S'!B8</f>
        <v xml:space="preserve"> </v>
      </c>
      <c r="C61" s="2">
        <f t="shared" si="9"/>
        <v>0</v>
      </c>
      <c r="D61" s="3">
        <f t="shared" si="10"/>
        <v>0</v>
      </c>
      <c r="E61" s="9"/>
      <c r="F61" s="10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2"/>
      <c r="AQ61" s="13"/>
    </row>
    <row r="62" spans="2:133">
      <c r="B62" s="1" t="str">
        <f xml:space="preserve"> '[1]Liste Employés W&amp;S'!A9 &amp; " " &amp; '[1]Liste Employés W&amp;S'!B9</f>
        <v xml:space="preserve"> </v>
      </c>
      <c r="C62" s="2">
        <f t="shared" si="9"/>
        <v>0</v>
      </c>
      <c r="D62" s="3">
        <f t="shared" si="10"/>
        <v>0</v>
      </c>
      <c r="E62" s="9"/>
      <c r="F62" s="10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2"/>
      <c r="AQ62" s="13"/>
    </row>
    <row r="63" spans="2:133" s="31" customFormat="1">
      <c r="B63" s="28" t="str">
        <f xml:space="preserve"> '[1]Liste Employés W&amp;S'!A10 &amp; " " &amp; '[1]Liste Employés W&amp;S'!B10</f>
        <v xml:space="preserve"> </v>
      </c>
      <c r="C63" s="2">
        <f t="shared" si="9"/>
        <v>0</v>
      </c>
      <c r="D63" s="3">
        <f t="shared" si="10"/>
        <v>0</v>
      </c>
      <c r="E63" s="29"/>
      <c r="F63" s="10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2"/>
      <c r="AQ63" s="1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</row>
    <row r="64" spans="2:133">
      <c r="B64" s="1" t="str">
        <f xml:space="preserve"> '[1]Liste Employés W&amp;S'!A11 &amp; " " &amp; '[1]Liste Employés W&amp;S'!B11</f>
        <v xml:space="preserve"> </v>
      </c>
      <c r="C64" s="2">
        <f t="shared" si="9"/>
        <v>0</v>
      </c>
      <c r="D64" s="3">
        <f t="shared" si="10"/>
        <v>0</v>
      </c>
      <c r="E64" s="9"/>
      <c r="F64" s="10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2"/>
      <c r="AQ64" s="13"/>
    </row>
    <row r="65" spans="2:44">
      <c r="B65" s="1" t="str">
        <f xml:space="preserve"> '[1]Liste Employés W&amp;S'!A12 &amp; " " &amp; '[1]Liste Employés W&amp;S'!B12</f>
        <v xml:space="preserve"> </v>
      </c>
      <c r="C65" s="2">
        <f t="shared" si="9"/>
        <v>0</v>
      </c>
      <c r="D65" s="3">
        <f t="shared" si="10"/>
        <v>0</v>
      </c>
      <c r="E65" s="9"/>
      <c r="F65" s="10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2"/>
      <c r="AQ65" s="13"/>
    </row>
    <row r="66" spans="2:44">
      <c r="B66" s="1" t="str">
        <f xml:space="preserve"> '[1]Liste Employés W&amp;S'!A13 &amp; " " &amp; '[1]Liste Employés W&amp;S'!B13</f>
        <v xml:space="preserve"> </v>
      </c>
      <c r="C66" s="2">
        <f t="shared" si="9"/>
        <v>0</v>
      </c>
      <c r="D66" s="3">
        <f t="shared" si="10"/>
        <v>0</v>
      </c>
      <c r="E66" s="9"/>
      <c r="F66" s="10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2"/>
      <c r="AQ66" s="13"/>
    </row>
    <row r="67" spans="2:44">
      <c r="B67" s="1" t="str">
        <f xml:space="preserve"> '[1]Liste Employés W&amp;S'!A14 &amp; " " &amp; '[1]Liste Employés W&amp;S'!B14</f>
        <v xml:space="preserve"> </v>
      </c>
      <c r="C67" s="2">
        <f t="shared" si="9"/>
        <v>0</v>
      </c>
      <c r="D67" s="3">
        <f t="shared" si="10"/>
        <v>0</v>
      </c>
      <c r="E67" s="9"/>
      <c r="F67" s="10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2"/>
      <c r="AQ67" s="13"/>
    </row>
    <row r="68" spans="2:44">
      <c r="B68" s="1" t="str">
        <f xml:space="preserve"> '[1]Liste Employés W&amp;S'!A15 &amp; " " &amp; '[1]Liste Employés W&amp;S'!B15</f>
        <v xml:space="preserve"> </v>
      </c>
      <c r="C68" s="2">
        <f t="shared" si="9"/>
        <v>0</v>
      </c>
      <c r="D68" s="3">
        <f t="shared" si="10"/>
        <v>0</v>
      </c>
      <c r="E68" s="9"/>
      <c r="F68" s="10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2"/>
      <c r="AQ68" s="13"/>
    </row>
    <row r="69" spans="2:44">
      <c r="B69" s="1" t="str">
        <f xml:space="preserve"> '[1]Liste Employés W&amp;S'!A16 &amp; " " &amp; '[1]Liste Employés W&amp;S'!B16</f>
        <v xml:space="preserve"> </v>
      </c>
      <c r="C69" s="2">
        <f t="shared" si="9"/>
        <v>0</v>
      </c>
      <c r="D69" s="3">
        <f t="shared" si="10"/>
        <v>0</v>
      </c>
      <c r="E69" s="9"/>
      <c r="F69" s="10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2"/>
      <c r="AQ69" s="13"/>
    </row>
    <row r="70" spans="2:44">
      <c r="B70" s="1" t="str">
        <f xml:space="preserve"> '[1]Liste Employés W&amp;S'!A17 &amp; " " &amp; '[1]Liste Employés W&amp;S'!B17</f>
        <v xml:space="preserve"> </v>
      </c>
      <c r="C70" s="2">
        <f t="shared" si="9"/>
        <v>0</v>
      </c>
      <c r="D70" s="3">
        <f t="shared" si="10"/>
        <v>0</v>
      </c>
      <c r="E70" s="9"/>
      <c r="F70" s="10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2"/>
      <c r="AQ70" s="13"/>
    </row>
    <row r="71" spans="2:44">
      <c r="B71" s="1" t="str">
        <f xml:space="preserve"> '[1]Liste Employés W&amp;S'!A18 &amp; " " &amp; '[1]Liste Employés W&amp;S'!B18</f>
        <v xml:space="preserve"> </v>
      </c>
      <c r="C71" s="2">
        <f t="shared" si="9"/>
        <v>0</v>
      </c>
      <c r="D71" s="3">
        <f t="shared" si="10"/>
        <v>0</v>
      </c>
      <c r="E71" s="9"/>
      <c r="F71" s="10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2"/>
      <c r="AQ71" s="13"/>
    </row>
    <row r="72" spans="2:44">
      <c r="B72" s="1" t="str">
        <f xml:space="preserve"> '[1]Liste Employés W&amp;S'!A19 &amp; " " &amp; '[1]Liste Employés W&amp;S'!B19</f>
        <v xml:space="preserve"> </v>
      </c>
      <c r="C72" s="2">
        <f t="shared" si="9"/>
        <v>0</v>
      </c>
      <c r="D72" s="3">
        <f t="shared" si="10"/>
        <v>0</v>
      </c>
      <c r="E72" s="9"/>
      <c r="F72" s="10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2"/>
      <c r="AQ72" s="13"/>
    </row>
    <row r="73" spans="2:44">
      <c r="B73" s="1" t="str">
        <f xml:space="preserve"> '[1]Liste Employés W&amp;S'!A20 &amp; " " &amp; '[1]Liste Employés W&amp;S'!B20</f>
        <v xml:space="preserve"> </v>
      </c>
      <c r="C73" s="2">
        <f t="shared" si="9"/>
        <v>0</v>
      </c>
      <c r="D73" s="3">
        <f t="shared" si="10"/>
        <v>0</v>
      </c>
      <c r="E73" s="9"/>
      <c r="F73" s="10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2"/>
      <c r="AQ73" s="13"/>
    </row>
    <row r="74" spans="2:44">
      <c r="B74" s="1" t="str">
        <f xml:space="preserve"> '[1]Liste Employés W&amp;S'!A21 &amp; " " &amp; '[1]Liste Employés W&amp;S'!B21</f>
        <v xml:space="preserve"> </v>
      </c>
      <c r="C74" s="2">
        <f>D23+D49+D74+D101+D127+D153+D179</f>
        <v>0</v>
      </c>
      <c r="D74" s="3">
        <f t="shared" si="10"/>
        <v>0</v>
      </c>
      <c r="E74" s="9"/>
      <c r="F74" s="10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2"/>
      <c r="AQ74" s="13"/>
    </row>
    <row r="75" spans="2:44" ht="15" thickBot="1">
      <c r="B75" s="1" t="str">
        <f xml:space="preserve"> '[1]Liste Employés W&amp;S'!A22 &amp; " " &amp; '[1]Liste Employés W&amp;S'!B22</f>
        <v xml:space="preserve"> </v>
      </c>
      <c r="C75" s="2">
        <f>D24+D50+D75+D102+D128+D154+D180</f>
        <v>0</v>
      </c>
      <c r="D75" s="3">
        <f t="shared" si="10"/>
        <v>0</v>
      </c>
      <c r="E75" s="37"/>
      <c r="F75" s="38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40"/>
      <c r="AQ75" s="41"/>
    </row>
    <row r="76" spans="2:44">
      <c r="B76" s="76" t="s">
        <v>32</v>
      </c>
      <c r="C76" s="77">
        <f>D51+D77+D103+D129+D155+D181+D206</f>
        <v>0</v>
      </c>
      <c r="D76" s="77"/>
      <c r="E76" s="42"/>
      <c r="F76" s="43">
        <f t="shared" ref="F76:AQ76" si="11">COUNTIF(F55:F72,"x")</f>
        <v>1</v>
      </c>
      <c r="G76" s="43">
        <f t="shared" si="11"/>
        <v>2</v>
      </c>
      <c r="H76" s="43">
        <f t="shared" si="11"/>
        <v>2</v>
      </c>
      <c r="I76" s="43">
        <f t="shared" si="11"/>
        <v>2</v>
      </c>
      <c r="J76" s="43">
        <f t="shared" si="11"/>
        <v>2</v>
      </c>
      <c r="K76" s="43">
        <f t="shared" si="11"/>
        <v>1</v>
      </c>
      <c r="L76" s="43">
        <f t="shared" si="11"/>
        <v>1</v>
      </c>
      <c r="M76" s="43">
        <f t="shared" si="11"/>
        <v>1</v>
      </c>
      <c r="N76" s="43">
        <f t="shared" si="11"/>
        <v>1</v>
      </c>
      <c r="O76" s="43">
        <f t="shared" si="11"/>
        <v>2</v>
      </c>
      <c r="P76" s="43">
        <f t="shared" si="11"/>
        <v>2</v>
      </c>
      <c r="Q76" s="43">
        <f t="shared" si="11"/>
        <v>2</v>
      </c>
      <c r="R76" s="43">
        <f t="shared" si="11"/>
        <v>2</v>
      </c>
      <c r="S76" s="43">
        <f t="shared" si="11"/>
        <v>1</v>
      </c>
      <c r="T76" s="43">
        <f t="shared" si="11"/>
        <v>1</v>
      </c>
      <c r="U76" s="43">
        <f t="shared" si="11"/>
        <v>2</v>
      </c>
      <c r="V76" s="43">
        <f t="shared" si="11"/>
        <v>2</v>
      </c>
      <c r="W76" s="43">
        <f t="shared" si="11"/>
        <v>2</v>
      </c>
      <c r="X76" s="43">
        <f t="shared" si="11"/>
        <v>2</v>
      </c>
      <c r="Y76" s="43">
        <f t="shared" si="11"/>
        <v>2</v>
      </c>
      <c r="Z76" s="43">
        <f t="shared" si="11"/>
        <v>1</v>
      </c>
      <c r="AA76" s="43">
        <f t="shared" si="11"/>
        <v>1</v>
      </c>
      <c r="AB76" s="43">
        <f t="shared" si="11"/>
        <v>1</v>
      </c>
      <c r="AC76" s="43">
        <f t="shared" si="11"/>
        <v>0</v>
      </c>
      <c r="AD76" s="43">
        <f t="shared" si="11"/>
        <v>0</v>
      </c>
      <c r="AE76" s="43">
        <f t="shared" si="11"/>
        <v>0</v>
      </c>
      <c r="AF76" s="43">
        <f t="shared" si="11"/>
        <v>0</v>
      </c>
      <c r="AG76" s="43">
        <f t="shared" si="11"/>
        <v>0</v>
      </c>
      <c r="AH76" s="43">
        <f t="shared" si="11"/>
        <v>0</v>
      </c>
      <c r="AI76" s="43">
        <f t="shared" si="11"/>
        <v>0</v>
      </c>
      <c r="AJ76" s="43">
        <f t="shared" si="11"/>
        <v>0</v>
      </c>
      <c r="AK76" s="43">
        <f t="shared" si="11"/>
        <v>0</v>
      </c>
      <c r="AL76" s="43">
        <f t="shared" si="11"/>
        <v>0</v>
      </c>
      <c r="AM76" s="43">
        <f t="shared" si="11"/>
        <v>0</v>
      </c>
      <c r="AN76" s="43">
        <f t="shared" si="11"/>
        <v>0</v>
      </c>
      <c r="AO76" s="43">
        <f t="shared" si="11"/>
        <v>0</v>
      </c>
      <c r="AP76" s="43">
        <f t="shared" si="11"/>
        <v>0</v>
      </c>
      <c r="AQ76" s="44">
        <f t="shared" si="11"/>
        <v>0</v>
      </c>
    </row>
    <row r="77" spans="2:44">
      <c r="B77" s="78" t="s">
        <v>29</v>
      </c>
      <c r="C77" s="79"/>
      <c r="D77" s="79"/>
      <c r="E77" s="45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7"/>
    </row>
    <row r="78" spans="2:44" ht="15" thickBot="1">
      <c r="B78" s="80" t="s">
        <v>33</v>
      </c>
      <c r="C78" s="81"/>
      <c r="D78" s="81"/>
      <c r="E78" s="48"/>
      <c r="F78" s="49">
        <f>F76-F77</f>
        <v>1</v>
      </c>
      <c r="G78" s="49">
        <f t="shared" ref="G78:AQ78" si="12">G76-G77</f>
        <v>2</v>
      </c>
      <c r="H78" s="49">
        <f t="shared" si="12"/>
        <v>2</v>
      </c>
      <c r="I78" s="49">
        <f t="shared" si="12"/>
        <v>2</v>
      </c>
      <c r="J78" s="49">
        <f t="shared" si="12"/>
        <v>2</v>
      </c>
      <c r="K78" s="49">
        <f t="shared" si="12"/>
        <v>1</v>
      </c>
      <c r="L78" s="49">
        <f t="shared" si="12"/>
        <v>1</v>
      </c>
      <c r="M78" s="49">
        <f t="shared" si="12"/>
        <v>1</v>
      </c>
      <c r="N78" s="49">
        <f t="shared" si="12"/>
        <v>1</v>
      </c>
      <c r="O78" s="49">
        <f t="shared" si="12"/>
        <v>2</v>
      </c>
      <c r="P78" s="49">
        <f t="shared" si="12"/>
        <v>2</v>
      </c>
      <c r="Q78" s="49">
        <f t="shared" si="12"/>
        <v>2</v>
      </c>
      <c r="R78" s="49">
        <f t="shared" si="12"/>
        <v>2</v>
      </c>
      <c r="S78" s="49">
        <f t="shared" si="12"/>
        <v>1</v>
      </c>
      <c r="T78" s="49">
        <f t="shared" si="12"/>
        <v>1</v>
      </c>
      <c r="U78" s="49">
        <f t="shared" si="12"/>
        <v>2</v>
      </c>
      <c r="V78" s="49">
        <f t="shared" si="12"/>
        <v>2</v>
      </c>
      <c r="W78" s="49">
        <f t="shared" si="12"/>
        <v>2</v>
      </c>
      <c r="X78" s="49">
        <f t="shared" si="12"/>
        <v>2</v>
      </c>
      <c r="Y78" s="49">
        <f t="shared" si="12"/>
        <v>2</v>
      </c>
      <c r="Z78" s="49">
        <f t="shared" si="12"/>
        <v>1</v>
      </c>
      <c r="AA78" s="49">
        <f t="shared" si="12"/>
        <v>1</v>
      </c>
      <c r="AB78" s="49">
        <f t="shared" si="12"/>
        <v>1</v>
      </c>
      <c r="AC78" s="49">
        <f t="shared" si="12"/>
        <v>0</v>
      </c>
      <c r="AD78" s="49">
        <f t="shared" si="12"/>
        <v>0</v>
      </c>
      <c r="AE78" s="49">
        <f t="shared" si="12"/>
        <v>0</v>
      </c>
      <c r="AF78" s="49">
        <f t="shared" si="12"/>
        <v>0</v>
      </c>
      <c r="AG78" s="49">
        <f t="shared" si="12"/>
        <v>0</v>
      </c>
      <c r="AH78" s="49">
        <f t="shared" si="12"/>
        <v>0</v>
      </c>
      <c r="AI78" s="49">
        <f t="shared" si="12"/>
        <v>0</v>
      </c>
      <c r="AJ78" s="49">
        <f t="shared" si="12"/>
        <v>0</v>
      </c>
      <c r="AK78" s="49">
        <f t="shared" si="12"/>
        <v>0</v>
      </c>
      <c r="AL78" s="49">
        <f t="shared" si="12"/>
        <v>0</v>
      </c>
      <c r="AM78" s="49">
        <f t="shared" si="12"/>
        <v>0</v>
      </c>
      <c r="AN78" s="49">
        <f t="shared" si="12"/>
        <v>0</v>
      </c>
      <c r="AO78" s="49">
        <f t="shared" si="12"/>
        <v>0</v>
      </c>
      <c r="AP78" s="49">
        <f t="shared" si="12"/>
        <v>0</v>
      </c>
      <c r="AQ78" s="50">
        <f t="shared" si="12"/>
        <v>0</v>
      </c>
    </row>
    <row r="79" spans="2:44" ht="15" thickBot="1">
      <c r="B79" s="70" t="s">
        <v>35</v>
      </c>
      <c r="C79" s="87"/>
      <c r="D79" s="89"/>
      <c r="E79" s="83" t="s">
        <v>2</v>
      </c>
      <c r="F79" s="85">
        <f>$F$1+3</f>
        <v>45722</v>
      </c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6"/>
    </row>
    <row r="80" spans="2:44" ht="15" thickBot="1">
      <c r="B80" s="71"/>
      <c r="C80" s="88"/>
      <c r="D80" s="90"/>
      <c r="E80" s="84"/>
      <c r="F80" s="64">
        <v>0.25</v>
      </c>
      <c r="G80" s="65">
        <v>0.27083333333333331</v>
      </c>
      <c r="H80" s="66">
        <v>0.29166666666666669</v>
      </c>
      <c r="I80" s="67">
        <v>0.3125</v>
      </c>
      <c r="J80" s="66">
        <v>0.33333333333333298</v>
      </c>
      <c r="K80" s="67">
        <v>0.35416666666666702</v>
      </c>
      <c r="L80" s="66">
        <v>0.375</v>
      </c>
      <c r="M80" s="68">
        <v>0.39583333333333298</v>
      </c>
      <c r="N80" s="69">
        <v>0.41666666666666702</v>
      </c>
      <c r="O80" s="68">
        <v>0.4375</v>
      </c>
      <c r="P80" s="69">
        <v>0.45833333333333298</v>
      </c>
      <c r="Q80" s="68">
        <v>0.47916666666666602</v>
      </c>
      <c r="R80" s="66">
        <v>0.5</v>
      </c>
      <c r="S80" s="67">
        <v>0.52083333333333304</v>
      </c>
      <c r="T80" s="66">
        <v>0.54166666666666596</v>
      </c>
      <c r="U80" s="67">
        <v>0.5625</v>
      </c>
      <c r="V80" s="65">
        <v>0.58333333333333304</v>
      </c>
      <c r="W80" s="68">
        <v>0.60416666666666596</v>
      </c>
      <c r="X80" s="69">
        <v>0.625</v>
      </c>
      <c r="Y80" s="68">
        <v>0.64583333333333304</v>
      </c>
      <c r="Z80" s="69">
        <v>0.66666666666666596</v>
      </c>
      <c r="AA80" s="68">
        <v>0.6875</v>
      </c>
      <c r="AB80" s="68">
        <v>0.70833333333333304</v>
      </c>
      <c r="AC80" s="69">
        <v>0.72916666666666596</v>
      </c>
      <c r="AD80" s="68">
        <v>0.75</v>
      </c>
      <c r="AE80" s="64">
        <v>0.77083333333333304</v>
      </c>
      <c r="AF80" s="66">
        <v>0.79166666666666596</v>
      </c>
      <c r="AG80" s="66">
        <v>0.8125</v>
      </c>
      <c r="AH80" s="67">
        <v>0.83333333333333304</v>
      </c>
      <c r="AI80" s="66">
        <v>0.85416666666666596</v>
      </c>
      <c r="AJ80" s="69">
        <v>0.874999999999999</v>
      </c>
      <c r="AK80" s="68">
        <v>0.89583333333333304</v>
      </c>
      <c r="AL80" s="68">
        <v>0.91666666666666596</v>
      </c>
      <c r="AM80" s="69">
        <v>0.937499999999999</v>
      </c>
      <c r="AN80" s="68">
        <v>0.95833333333333304</v>
      </c>
      <c r="AO80" s="69">
        <v>0.97916666666666596</v>
      </c>
      <c r="AP80" s="68">
        <v>0.999999999999999</v>
      </c>
      <c r="AQ80" s="68">
        <v>1.0208333333333299</v>
      </c>
      <c r="AR80" s="22"/>
    </row>
    <row r="81" spans="2:133">
      <c r="B81" s="1" t="s">
        <v>6</v>
      </c>
      <c r="C81" s="2">
        <f t="shared" ref="C81:C99" si="13">D3+D29+D55+D81+D107+D133+D159</f>
        <v>1.75</v>
      </c>
      <c r="D81" s="3">
        <f>1/48*COUNTIF(F81:AQ81,"&lt;&gt;")</f>
        <v>0.25</v>
      </c>
      <c r="E81" s="4"/>
      <c r="F81" s="5"/>
      <c r="G81" s="6"/>
      <c r="H81" s="6"/>
      <c r="I81" s="6"/>
      <c r="J81" s="6"/>
      <c r="K81" s="6"/>
      <c r="L81" s="6"/>
      <c r="M81" s="6"/>
      <c r="N81" s="6"/>
      <c r="O81" s="6"/>
      <c r="P81" s="11" t="s">
        <v>4</v>
      </c>
      <c r="Q81" s="11" t="s">
        <v>4</v>
      </c>
      <c r="R81" s="11" t="s">
        <v>4</v>
      </c>
      <c r="S81" s="11" t="s">
        <v>4</v>
      </c>
      <c r="T81" s="11"/>
      <c r="U81" s="11"/>
      <c r="V81" s="11"/>
      <c r="W81" s="11"/>
      <c r="X81" s="11" t="s">
        <v>4</v>
      </c>
      <c r="Y81" s="11" t="s">
        <v>4</v>
      </c>
      <c r="Z81" s="11" t="s">
        <v>4</v>
      </c>
      <c r="AA81" s="11" t="s">
        <v>4</v>
      </c>
      <c r="AB81" s="11"/>
      <c r="AC81" s="11"/>
      <c r="AD81" s="11"/>
      <c r="AE81" s="11" t="s">
        <v>4</v>
      </c>
      <c r="AF81" s="11" t="s">
        <v>4</v>
      </c>
      <c r="AG81" s="11" t="s">
        <v>4</v>
      </c>
      <c r="AH81" s="11" t="s">
        <v>4</v>
      </c>
      <c r="AI81" s="6"/>
      <c r="AJ81" s="6"/>
      <c r="AK81" s="6"/>
      <c r="AL81" s="6"/>
      <c r="AM81" s="6"/>
      <c r="AN81" s="6"/>
      <c r="AO81" s="6"/>
      <c r="AP81" s="7"/>
      <c r="AQ81" s="8"/>
    </row>
    <row r="82" spans="2:133">
      <c r="B82" s="1" t="s">
        <v>7</v>
      </c>
      <c r="C82" s="2">
        <f t="shared" si="13"/>
        <v>1.5625</v>
      </c>
      <c r="D82" s="3">
        <f t="shared" ref="D82:D101" si="14">1/48*COUNTIF(F82:AQ82,"&lt;&gt;")</f>
        <v>0.25</v>
      </c>
      <c r="E82" s="9"/>
      <c r="F82" s="10"/>
      <c r="G82" s="11"/>
      <c r="H82" s="11"/>
      <c r="I82" s="11" t="s">
        <v>4</v>
      </c>
      <c r="J82" s="11" t="s">
        <v>4</v>
      </c>
      <c r="K82" s="11" t="s">
        <v>4</v>
      </c>
      <c r="L82" s="11" t="s">
        <v>4</v>
      </c>
      <c r="M82" s="11"/>
      <c r="N82" s="11"/>
      <c r="O82" s="11"/>
      <c r="P82" s="11"/>
      <c r="Q82" s="11" t="s">
        <v>4</v>
      </c>
      <c r="R82" s="11" t="s">
        <v>4</v>
      </c>
      <c r="S82" s="11" t="s">
        <v>4</v>
      </c>
      <c r="T82" s="11" t="s">
        <v>4</v>
      </c>
      <c r="U82" s="11"/>
      <c r="V82" s="11"/>
      <c r="W82" s="11"/>
      <c r="X82" s="11" t="s">
        <v>4</v>
      </c>
      <c r="Y82" s="11" t="s">
        <v>4</v>
      </c>
      <c r="Z82" s="11" t="s">
        <v>4</v>
      </c>
      <c r="AA82" s="11" t="s">
        <v>4</v>
      </c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2"/>
      <c r="AQ82" s="13"/>
    </row>
    <row r="83" spans="2:133" ht="13.5" customHeight="1">
      <c r="B83" s="1" t="s">
        <v>8</v>
      </c>
      <c r="C83" s="2">
        <f t="shared" si="13"/>
        <v>1.6666666666666665</v>
      </c>
      <c r="D83" s="3">
        <f t="shared" si="14"/>
        <v>0.25</v>
      </c>
      <c r="E83" s="9"/>
      <c r="F83" s="10"/>
      <c r="G83" s="11"/>
      <c r="H83" s="11"/>
      <c r="I83" s="11"/>
      <c r="J83" s="11"/>
      <c r="K83" s="11"/>
      <c r="L83" s="11"/>
      <c r="M83" s="11"/>
      <c r="N83" s="11" t="s">
        <v>4</v>
      </c>
      <c r="O83" s="11" t="s">
        <v>4</v>
      </c>
      <c r="P83" s="11" t="s">
        <v>4</v>
      </c>
      <c r="Q83" s="11" t="s">
        <v>4</v>
      </c>
      <c r="R83" s="11"/>
      <c r="S83" s="11"/>
      <c r="T83" s="11"/>
      <c r="U83" s="11"/>
      <c r="V83" s="11" t="s">
        <v>4</v>
      </c>
      <c r="W83" s="11" t="s">
        <v>4</v>
      </c>
      <c r="X83" s="11" t="s">
        <v>4</v>
      </c>
      <c r="Y83" s="11" t="s">
        <v>4</v>
      </c>
      <c r="Z83" s="11"/>
      <c r="AA83" s="11"/>
      <c r="AB83" s="11"/>
      <c r="AC83" s="11" t="s">
        <v>4</v>
      </c>
      <c r="AD83" s="11" t="s">
        <v>4</v>
      </c>
      <c r="AE83" s="11" t="s">
        <v>4</v>
      </c>
      <c r="AF83" s="11" t="s">
        <v>4</v>
      </c>
      <c r="AG83" s="11"/>
      <c r="AH83" s="11"/>
      <c r="AI83" s="11"/>
      <c r="AJ83" s="11"/>
      <c r="AK83" s="11"/>
      <c r="AL83" s="11"/>
      <c r="AM83" s="11"/>
      <c r="AN83" s="11"/>
      <c r="AO83" s="11"/>
      <c r="AP83" s="12"/>
      <c r="AQ83" s="13"/>
    </row>
    <row r="84" spans="2:133">
      <c r="B84" s="1" t="str">
        <f xml:space="preserve"> '[1]Liste Employés W&amp;S'!A5 &amp; " " &amp; '[1]Liste Employés W&amp;S'!B5</f>
        <v xml:space="preserve"> </v>
      </c>
      <c r="C84" s="2">
        <f t="shared" si="13"/>
        <v>0</v>
      </c>
      <c r="D84" s="3">
        <f t="shared" si="14"/>
        <v>0</v>
      </c>
      <c r="E84" s="9"/>
      <c r="F84" s="10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2"/>
      <c r="AQ84" s="13"/>
    </row>
    <row r="85" spans="2:133">
      <c r="B85" s="1" t="str">
        <f xml:space="preserve"> '[1]Liste Employés W&amp;S'!A6 &amp; " " &amp; '[1]Liste Employés W&amp;S'!B6</f>
        <v xml:space="preserve"> </v>
      </c>
      <c r="C85" s="2">
        <f t="shared" si="13"/>
        <v>0</v>
      </c>
      <c r="D85" s="3">
        <f t="shared" si="14"/>
        <v>0</v>
      </c>
      <c r="E85" s="9"/>
      <c r="F85" s="10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2"/>
      <c r="AQ85" s="13"/>
    </row>
    <row r="86" spans="2:133">
      <c r="B86" s="1" t="str">
        <f xml:space="preserve"> '[1]Liste Employés W&amp;S'!A7 &amp; " " &amp; '[1]Liste Employés W&amp;S'!B7</f>
        <v xml:space="preserve"> </v>
      </c>
      <c r="C86" s="2">
        <f t="shared" si="13"/>
        <v>0</v>
      </c>
      <c r="D86" s="3">
        <f t="shared" si="14"/>
        <v>0</v>
      </c>
      <c r="E86" s="9"/>
      <c r="F86" s="10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2"/>
      <c r="AQ86" s="13"/>
    </row>
    <row r="87" spans="2:133">
      <c r="B87" s="1" t="str">
        <f xml:space="preserve"> '[1]Liste Employés W&amp;S'!A8 &amp; " " &amp; '[1]Liste Employés W&amp;S'!B8</f>
        <v xml:space="preserve"> </v>
      </c>
      <c r="C87" s="2">
        <f t="shared" si="13"/>
        <v>0</v>
      </c>
      <c r="D87" s="3">
        <f t="shared" si="14"/>
        <v>0</v>
      </c>
      <c r="E87" s="9"/>
      <c r="F87" s="10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2"/>
      <c r="AQ87" s="13"/>
    </row>
    <row r="88" spans="2:133">
      <c r="B88" s="1" t="str">
        <f xml:space="preserve"> '[1]Liste Employés W&amp;S'!A9 &amp; " " &amp; '[1]Liste Employés W&amp;S'!B9</f>
        <v xml:space="preserve"> </v>
      </c>
      <c r="C88" s="2">
        <f t="shared" si="13"/>
        <v>0</v>
      </c>
      <c r="D88" s="3">
        <f t="shared" si="14"/>
        <v>0</v>
      </c>
      <c r="E88" s="9"/>
      <c r="F88" s="10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2"/>
      <c r="AQ88" s="13"/>
    </row>
    <row r="89" spans="2:133" s="31" customFormat="1">
      <c r="B89" s="28" t="str">
        <f xml:space="preserve"> '[1]Liste Employés W&amp;S'!A10 &amp; " " &amp; '[1]Liste Employés W&amp;S'!B10</f>
        <v xml:space="preserve"> </v>
      </c>
      <c r="C89" s="2">
        <f t="shared" si="13"/>
        <v>0</v>
      </c>
      <c r="D89" s="3">
        <f>1/48*COUNTIF(F89:AQ89,"&lt;&gt;")</f>
        <v>0</v>
      </c>
      <c r="E89" s="29"/>
      <c r="F89" s="10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2"/>
      <c r="AQ89" s="13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</row>
    <row r="90" spans="2:133">
      <c r="B90" s="1" t="str">
        <f xml:space="preserve"> '[1]Liste Employés W&amp;S'!A11 &amp; " " &amp; '[1]Liste Employés W&amp;S'!B11</f>
        <v xml:space="preserve"> </v>
      </c>
      <c r="C90" s="2">
        <f t="shared" si="13"/>
        <v>0</v>
      </c>
      <c r="D90" s="3">
        <f t="shared" si="14"/>
        <v>0</v>
      </c>
      <c r="E90" s="9"/>
      <c r="F90" s="10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2"/>
      <c r="AQ90" s="13"/>
    </row>
    <row r="91" spans="2:133">
      <c r="B91" s="1" t="str">
        <f xml:space="preserve"> '[1]Liste Employés W&amp;S'!A12 &amp; " " &amp; '[1]Liste Employés W&amp;S'!B12</f>
        <v xml:space="preserve"> </v>
      </c>
      <c r="C91" s="2">
        <f t="shared" si="13"/>
        <v>0</v>
      </c>
      <c r="D91" s="3">
        <f t="shared" si="14"/>
        <v>0</v>
      </c>
      <c r="E91" s="9"/>
      <c r="F91" s="10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2"/>
      <c r="AQ91" s="13"/>
    </row>
    <row r="92" spans="2:133">
      <c r="B92" s="1" t="str">
        <f xml:space="preserve"> '[1]Liste Employés W&amp;S'!A13 &amp; " " &amp; '[1]Liste Employés W&amp;S'!B13</f>
        <v xml:space="preserve"> </v>
      </c>
      <c r="C92" s="2">
        <f t="shared" si="13"/>
        <v>0</v>
      </c>
      <c r="D92" s="3">
        <f t="shared" si="14"/>
        <v>0</v>
      </c>
      <c r="E92" s="9"/>
      <c r="F92" s="10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2"/>
      <c r="AQ92" s="13"/>
    </row>
    <row r="93" spans="2:133">
      <c r="B93" s="1" t="str">
        <f xml:space="preserve"> '[1]Liste Employés W&amp;S'!A14 &amp; " " &amp; '[1]Liste Employés W&amp;S'!B14</f>
        <v xml:space="preserve"> </v>
      </c>
      <c r="C93" s="2">
        <f t="shared" si="13"/>
        <v>0</v>
      </c>
      <c r="D93" s="3">
        <f t="shared" si="14"/>
        <v>0</v>
      </c>
      <c r="E93" s="9"/>
      <c r="F93" s="10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2"/>
      <c r="AQ93" s="13"/>
    </row>
    <row r="94" spans="2:133">
      <c r="B94" s="1" t="str">
        <f xml:space="preserve"> '[1]Liste Employés W&amp;S'!A15 &amp; " " &amp; '[1]Liste Employés W&amp;S'!B15</f>
        <v xml:space="preserve"> </v>
      </c>
      <c r="C94" s="2">
        <f t="shared" si="13"/>
        <v>0</v>
      </c>
      <c r="D94" s="3">
        <f t="shared" si="14"/>
        <v>0</v>
      </c>
      <c r="E94" s="9"/>
      <c r="F94" s="10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2"/>
      <c r="AQ94" s="13"/>
    </row>
    <row r="95" spans="2:133">
      <c r="B95" s="1" t="str">
        <f xml:space="preserve"> '[1]Liste Employés W&amp;S'!A16 &amp; " " &amp; '[1]Liste Employés W&amp;S'!B16</f>
        <v xml:space="preserve"> </v>
      </c>
      <c r="C95" s="2">
        <f t="shared" si="13"/>
        <v>0</v>
      </c>
      <c r="D95" s="3">
        <f t="shared" si="14"/>
        <v>0</v>
      </c>
      <c r="E95" s="9"/>
      <c r="F95" s="10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2"/>
      <c r="AQ95" s="13"/>
    </row>
    <row r="96" spans="2:133">
      <c r="B96" s="1" t="str">
        <f xml:space="preserve"> '[1]Liste Employés W&amp;S'!A17 &amp; " " &amp; '[1]Liste Employés W&amp;S'!B17</f>
        <v xml:space="preserve"> </v>
      </c>
      <c r="C96" s="2">
        <f t="shared" si="13"/>
        <v>0</v>
      </c>
      <c r="D96" s="3">
        <f t="shared" si="14"/>
        <v>0</v>
      </c>
      <c r="E96" s="9"/>
      <c r="F96" s="10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2"/>
      <c r="AQ96" s="13"/>
    </row>
    <row r="97" spans="2:44">
      <c r="B97" s="1" t="str">
        <f xml:space="preserve"> '[1]Liste Employés W&amp;S'!A18 &amp; " " &amp; '[1]Liste Employés W&amp;S'!B18</f>
        <v xml:space="preserve"> </v>
      </c>
      <c r="C97" s="2">
        <f t="shared" si="13"/>
        <v>0</v>
      </c>
      <c r="D97" s="3">
        <f t="shared" si="14"/>
        <v>0</v>
      </c>
      <c r="E97" s="9"/>
      <c r="F97" s="10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2"/>
      <c r="AQ97" s="13"/>
    </row>
    <row r="98" spans="2:44">
      <c r="B98" s="1" t="str">
        <f xml:space="preserve"> '[1]Liste Employés W&amp;S'!A19 &amp; " " &amp; '[1]Liste Employés W&amp;S'!B19</f>
        <v xml:space="preserve"> </v>
      </c>
      <c r="C98" s="2">
        <f t="shared" si="13"/>
        <v>0</v>
      </c>
      <c r="D98" s="3">
        <f t="shared" si="14"/>
        <v>0</v>
      </c>
      <c r="E98" s="9"/>
      <c r="F98" s="10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2"/>
      <c r="AQ98" s="13"/>
    </row>
    <row r="99" spans="2:44">
      <c r="B99" s="1" t="str">
        <f xml:space="preserve"> '[1]Liste Employés W&amp;S'!A20 &amp; " " &amp; '[1]Liste Employés W&amp;S'!B20</f>
        <v xml:space="preserve"> </v>
      </c>
      <c r="C99" s="2">
        <f t="shared" si="13"/>
        <v>0</v>
      </c>
      <c r="D99" s="3">
        <f t="shared" si="14"/>
        <v>0</v>
      </c>
      <c r="E99" s="9"/>
      <c r="F99" s="10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2"/>
      <c r="AQ99" s="13"/>
    </row>
    <row r="100" spans="2:44">
      <c r="B100" s="1" t="str">
        <f xml:space="preserve"> '[1]Liste Employés W&amp;S'!A21 &amp; " " &amp; '[1]Liste Employés W&amp;S'!B21</f>
        <v xml:space="preserve"> </v>
      </c>
      <c r="C100" s="2">
        <f>D22+D48+D74+D100+D127+D153+D179</f>
        <v>0</v>
      </c>
      <c r="D100" s="3">
        <f t="shared" si="14"/>
        <v>0</v>
      </c>
      <c r="E100" s="9"/>
      <c r="F100" s="10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2"/>
      <c r="AQ100" s="13"/>
    </row>
    <row r="101" spans="2:44" ht="15" thickBot="1">
      <c r="B101" s="1" t="str">
        <f xml:space="preserve"> '[1]Liste Employés W&amp;S'!A22 &amp; " " &amp; '[1]Liste Employés W&amp;S'!B22</f>
        <v xml:space="preserve"> </v>
      </c>
      <c r="C101" s="2">
        <f>D23+D49+D75+D101+D128+D154+D180</f>
        <v>0</v>
      </c>
      <c r="D101" s="3">
        <f t="shared" si="14"/>
        <v>0</v>
      </c>
      <c r="E101" s="37"/>
      <c r="F101" s="38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40"/>
      <c r="AQ101" s="41"/>
    </row>
    <row r="102" spans="2:44">
      <c r="B102" s="76" t="s">
        <v>32</v>
      </c>
      <c r="C102" s="77"/>
      <c r="D102" s="77"/>
      <c r="E102" s="42"/>
      <c r="F102" s="43">
        <f>COUNTIF(F81:F98,"x")</f>
        <v>0</v>
      </c>
      <c r="G102" s="43">
        <f t="shared" ref="G102:AQ102" si="15">COUNTIF(G81:G98,"x")</f>
        <v>0</v>
      </c>
      <c r="H102" s="43">
        <f t="shared" si="15"/>
        <v>0</v>
      </c>
      <c r="I102" s="43">
        <f t="shared" si="15"/>
        <v>1</v>
      </c>
      <c r="J102" s="43">
        <f t="shared" si="15"/>
        <v>1</v>
      </c>
      <c r="K102" s="43">
        <f t="shared" si="15"/>
        <v>1</v>
      </c>
      <c r="L102" s="43">
        <f t="shared" si="15"/>
        <v>1</v>
      </c>
      <c r="M102" s="43">
        <f t="shared" si="15"/>
        <v>0</v>
      </c>
      <c r="N102" s="43">
        <f t="shared" si="15"/>
        <v>1</v>
      </c>
      <c r="O102" s="43">
        <f t="shared" si="15"/>
        <v>1</v>
      </c>
      <c r="P102" s="43">
        <f t="shared" si="15"/>
        <v>2</v>
      </c>
      <c r="Q102" s="43">
        <f t="shared" si="15"/>
        <v>3</v>
      </c>
      <c r="R102" s="43">
        <f t="shared" si="15"/>
        <v>2</v>
      </c>
      <c r="S102" s="43">
        <f t="shared" si="15"/>
        <v>2</v>
      </c>
      <c r="T102" s="43">
        <f t="shared" si="15"/>
        <v>1</v>
      </c>
      <c r="U102" s="43">
        <f t="shared" si="15"/>
        <v>0</v>
      </c>
      <c r="V102" s="43">
        <f t="shared" si="15"/>
        <v>1</v>
      </c>
      <c r="W102" s="43">
        <f t="shared" si="15"/>
        <v>1</v>
      </c>
      <c r="X102" s="43">
        <f t="shared" si="15"/>
        <v>3</v>
      </c>
      <c r="Y102" s="43">
        <f t="shared" si="15"/>
        <v>3</v>
      </c>
      <c r="Z102" s="43">
        <f t="shared" si="15"/>
        <v>2</v>
      </c>
      <c r="AA102" s="43">
        <f t="shared" si="15"/>
        <v>2</v>
      </c>
      <c r="AB102" s="43">
        <f t="shared" si="15"/>
        <v>0</v>
      </c>
      <c r="AC102" s="43">
        <f t="shared" si="15"/>
        <v>1</v>
      </c>
      <c r="AD102" s="43">
        <f t="shared" si="15"/>
        <v>1</v>
      </c>
      <c r="AE102" s="43">
        <f t="shared" si="15"/>
        <v>2</v>
      </c>
      <c r="AF102" s="43">
        <f t="shared" si="15"/>
        <v>2</v>
      </c>
      <c r="AG102" s="43">
        <f t="shared" si="15"/>
        <v>1</v>
      </c>
      <c r="AH102" s="43">
        <f t="shared" si="15"/>
        <v>1</v>
      </c>
      <c r="AI102" s="43">
        <f t="shared" si="15"/>
        <v>0</v>
      </c>
      <c r="AJ102" s="43">
        <f t="shared" si="15"/>
        <v>0</v>
      </c>
      <c r="AK102" s="43">
        <f t="shared" si="15"/>
        <v>0</v>
      </c>
      <c r="AL102" s="43">
        <f t="shared" si="15"/>
        <v>0</v>
      </c>
      <c r="AM102" s="43">
        <f t="shared" si="15"/>
        <v>0</v>
      </c>
      <c r="AN102" s="43">
        <f t="shared" si="15"/>
        <v>0</v>
      </c>
      <c r="AO102" s="43">
        <f t="shared" si="15"/>
        <v>0</v>
      </c>
      <c r="AP102" s="43">
        <f t="shared" si="15"/>
        <v>0</v>
      </c>
      <c r="AQ102" s="44">
        <f t="shared" si="15"/>
        <v>0</v>
      </c>
    </row>
    <row r="103" spans="2:44">
      <c r="B103" s="78" t="s">
        <v>29</v>
      </c>
      <c r="C103" s="79"/>
      <c r="D103" s="79"/>
      <c r="E103" s="45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7"/>
    </row>
    <row r="104" spans="2:44" ht="15" thickBot="1">
      <c r="B104" s="80" t="s">
        <v>33</v>
      </c>
      <c r="C104" s="81"/>
      <c r="D104" s="81"/>
      <c r="E104" s="48"/>
      <c r="F104" s="49">
        <f>F102-F103</f>
        <v>0</v>
      </c>
      <c r="G104" s="49">
        <f t="shared" ref="G104:AQ104" si="16">G102-G103</f>
        <v>0</v>
      </c>
      <c r="H104" s="49">
        <f t="shared" si="16"/>
        <v>0</v>
      </c>
      <c r="I104" s="49">
        <f t="shared" si="16"/>
        <v>1</v>
      </c>
      <c r="J104" s="49">
        <f t="shared" si="16"/>
        <v>1</v>
      </c>
      <c r="K104" s="49">
        <f t="shared" si="16"/>
        <v>1</v>
      </c>
      <c r="L104" s="49">
        <f t="shared" si="16"/>
        <v>1</v>
      </c>
      <c r="M104" s="49">
        <f t="shared" si="16"/>
        <v>0</v>
      </c>
      <c r="N104" s="49">
        <f t="shared" si="16"/>
        <v>1</v>
      </c>
      <c r="O104" s="49">
        <f t="shared" si="16"/>
        <v>1</v>
      </c>
      <c r="P104" s="49">
        <f t="shared" si="16"/>
        <v>2</v>
      </c>
      <c r="Q104" s="49">
        <f t="shared" si="16"/>
        <v>3</v>
      </c>
      <c r="R104" s="49">
        <f t="shared" si="16"/>
        <v>2</v>
      </c>
      <c r="S104" s="49">
        <f t="shared" si="16"/>
        <v>2</v>
      </c>
      <c r="T104" s="49">
        <f t="shared" si="16"/>
        <v>1</v>
      </c>
      <c r="U104" s="49">
        <f t="shared" si="16"/>
        <v>0</v>
      </c>
      <c r="V104" s="49">
        <f t="shared" si="16"/>
        <v>1</v>
      </c>
      <c r="W104" s="49">
        <f t="shared" si="16"/>
        <v>1</v>
      </c>
      <c r="X104" s="49">
        <f t="shared" si="16"/>
        <v>3</v>
      </c>
      <c r="Y104" s="49">
        <f t="shared" si="16"/>
        <v>3</v>
      </c>
      <c r="Z104" s="49">
        <f t="shared" si="16"/>
        <v>2</v>
      </c>
      <c r="AA104" s="49">
        <f t="shared" si="16"/>
        <v>2</v>
      </c>
      <c r="AB104" s="49">
        <f t="shared" si="16"/>
        <v>0</v>
      </c>
      <c r="AC104" s="49">
        <f t="shared" si="16"/>
        <v>1</v>
      </c>
      <c r="AD104" s="49">
        <f t="shared" si="16"/>
        <v>1</v>
      </c>
      <c r="AE104" s="49">
        <f t="shared" si="16"/>
        <v>2</v>
      </c>
      <c r="AF104" s="49">
        <f t="shared" si="16"/>
        <v>2</v>
      </c>
      <c r="AG104" s="49">
        <f t="shared" si="16"/>
        <v>1</v>
      </c>
      <c r="AH104" s="49">
        <f t="shared" si="16"/>
        <v>1</v>
      </c>
      <c r="AI104" s="49">
        <f t="shared" si="16"/>
        <v>0</v>
      </c>
      <c r="AJ104" s="49">
        <f t="shared" si="16"/>
        <v>0</v>
      </c>
      <c r="AK104" s="49">
        <f t="shared" si="16"/>
        <v>0</v>
      </c>
      <c r="AL104" s="49">
        <f t="shared" si="16"/>
        <v>0</v>
      </c>
      <c r="AM104" s="49">
        <f t="shared" si="16"/>
        <v>0</v>
      </c>
      <c r="AN104" s="49">
        <f t="shared" si="16"/>
        <v>0</v>
      </c>
      <c r="AO104" s="49">
        <f t="shared" si="16"/>
        <v>0</v>
      </c>
      <c r="AP104" s="49">
        <f t="shared" si="16"/>
        <v>0</v>
      </c>
      <c r="AQ104" s="50">
        <f t="shared" si="16"/>
        <v>0</v>
      </c>
    </row>
    <row r="105" spans="2:44" ht="15" thickBot="1">
      <c r="B105" s="70" t="s">
        <v>36</v>
      </c>
      <c r="C105" s="87"/>
      <c r="D105" s="89"/>
      <c r="E105" s="83" t="s">
        <v>2</v>
      </c>
      <c r="F105" s="85">
        <f>$F$1+4</f>
        <v>45723</v>
      </c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6"/>
    </row>
    <row r="106" spans="2:44" ht="15" thickBot="1">
      <c r="B106" s="71"/>
      <c r="C106" s="88"/>
      <c r="D106" s="90"/>
      <c r="E106" s="84"/>
      <c r="F106" s="64">
        <v>0.25</v>
      </c>
      <c r="G106" s="65">
        <v>0.27083333333333331</v>
      </c>
      <c r="H106" s="66">
        <v>0.29166666666666669</v>
      </c>
      <c r="I106" s="67">
        <v>0.3125</v>
      </c>
      <c r="J106" s="66">
        <v>0.33333333333333298</v>
      </c>
      <c r="K106" s="67">
        <v>0.35416666666666702</v>
      </c>
      <c r="L106" s="66">
        <v>0.375</v>
      </c>
      <c r="M106" s="68">
        <v>0.39583333333333298</v>
      </c>
      <c r="N106" s="69">
        <v>0.41666666666666702</v>
      </c>
      <c r="O106" s="68">
        <v>0.4375</v>
      </c>
      <c r="P106" s="69">
        <v>0.45833333333333298</v>
      </c>
      <c r="Q106" s="68">
        <v>0.47916666666666602</v>
      </c>
      <c r="R106" s="66">
        <v>0.5</v>
      </c>
      <c r="S106" s="67">
        <v>0.52083333333333304</v>
      </c>
      <c r="T106" s="66">
        <v>0.54166666666666596</v>
      </c>
      <c r="U106" s="67">
        <v>0.5625</v>
      </c>
      <c r="V106" s="65">
        <v>0.58333333333333304</v>
      </c>
      <c r="W106" s="68">
        <v>0.60416666666666596</v>
      </c>
      <c r="X106" s="69">
        <v>0.625</v>
      </c>
      <c r="Y106" s="68">
        <v>0.64583333333333304</v>
      </c>
      <c r="Z106" s="69">
        <v>0.66666666666666596</v>
      </c>
      <c r="AA106" s="68">
        <v>0.6875</v>
      </c>
      <c r="AB106" s="68">
        <v>0.70833333333333304</v>
      </c>
      <c r="AC106" s="69">
        <v>0.72916666666666596</v>
      </c>
      <c r="AD106" s="68">
        <v>0.75</v>
      </c>
      <c r="AE106" s="64">
        <v>0.77083333333333304</v>
      </c>
      <c r="AF106" s="66">
        <v>0.79166666666666596</v>
      </c>
      <c r="AG106" s="66">
        <v>0.8125</v>
      </c>
      <c r="AH106" s="67">
        <v>0.83333333333333304</v>
      </c>
      <c r="AI106" s="66">
        <v>0.85416666666666596</v>
      </c>
      <c r="AJ106" s="69">
        <v>0.874999999999999</v>
      </c>
      <c r="AK106" s="68">
        <v>0.89583333333333304</v>
      </c>
      <c r="AL106" s="68">
        <v>0.91666666666666596</v>
      </c>
      <c r="AM106" s="69">
        <v>0.937499999999999</v>
      </c>
      <c r="AN106" s="68">
        <v>0.95833333333333304</v>
      </c>
      <c r="AO106" s="69">
        <v>0.97916666666666596</v>
      </c>
      <c r="AP106" s="68">
        <v>0.999999999999999</v>
      </c>
      <c r="AQ106" s="68">
        <v>1.0208333333333299</v>
      </c>
      <c r="AR106" s="22"/>
    </row>
    <row r="107" spans="2:44">
      <c r="B107" s="1" t="s">
        <v>6</v>
      </c>
      <c r="C107" s="2">
        <f t="shared" ref="C107:C125" si="17">D3+D29+D55+D81+D107+D133+D159</f>
        <v>1.75</v>
      </c>
      <c r="D107" s="3">
        <f>1/48*COUNTIF(F107:AQ107,"&lt;&gt;")</f>
        <v>0.25</v>
      </c>
      <c r="E107" s="4"/>
      <c r="F107" s="5"/>
      <c r="G107" s="6"/>
      <c r="H107" s="6"/>
      <c r="I107" s="11" t="s">
        <v>4</v>
      </c>
      <c r="J107" s="11" t="s">
        <v>4</v>
      </c>
      <c r="K107" s="11" t="s">
        <v>4</v>
      </c>
      <c r="L107" s="11" t="s">
        <v>4</v>
      </c>
      <c r="M107" s="11"/>
      <c r="N107" s="11"/>
      <c r="O107" s="11"/>
      <c r="P107" s="11"/>
      <c r="Q107" s="11" t="s">
        <v>4</v>
      </c>
      <c r="R107" s="11" t="s">
        <v>4</v>
      </c>
      <c r="S107" s="11" t="s">
        <v>4</v>
      </c>
      <c r="T107" s="11" t="s">
        <v>4</v>
      </c>
      <c r="U107" s="11"/>
      <c r="V107" s="11"/>
      <c r="W107" s="11"/>
      <c r="X107" s="11" t="s">
        <v>4</v>
      </c>
      <c r="Y107" s="11" t="s">
        <v>4</v>
      </c>
      <c r="Z107" s="11" t="s">
        <v>4</v>
      </c>
      <c r="AA107" s="11" t="s">
        <v>4</v>
      </c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7"/>
      <c r="AQ107" s="8"/>
    </row>
    <row r="108" spans="2:44">
      <c r="B108" s="1" t="s">
        <v>7</v>
      </c>
      <c r="C108" s="2">
        <f t="shared" si="17"/>
        <v>1.5625</v>
      </c>
      <c r="D108" s="3">
        <f t="shared" ref="D108:D127" si="18">1/48*COUNTIF(F108:AQ108,"&lt;&gt;")</f>
        <v>0.25</v>
      </c>
      <c r="E108" s="9"/>
      <c r="F108" s="10"/>
      <c r="G108" s="11"/>
      <c r="H108" s="11"/>
      <c r="I108" s="11"/>
      <c r="J108" s="11"/>
      <c r="K108" s="11"/>
      <c r="L108" s="11"/>
      <c r="M108" s="11"/>
      <c r="N108" s="11" t="s">
        <v>4</v>
      </c>
      <c r="O108" s="11" t="s">
        <v>4</v>
      </c>
      <c r="P108" s="11" t="s">
        <v>4</v>
      </c>
      <c r="Q108" s="11" t="s">
        <v>4</v>
      </c>
      <c r="R108" s="11"/>
      <c r="S108" s="11"/>
      <c r="T108" s="11"/>
      <c r="U108" s="11"/>
      <c r="V108" s="11" t="s">
        <v>4</v>
      </c>
      <c r="W108" s="11" t="s">
        <v>4</v>
      </c>
      <c r="X108" s="11" t="s">
        <v>4</v>
      </c>
      <c r="Y108" s="11" t="s">
        <v>4</v>
      </c>
      <c r="Z108" s="11"/>
      <c r="AA108" s="11"/>
      <c r="AB108" s="11"/>
      <c r="AC108" s="11" t="s">
        <v>4</v>
      </c>
      <c r="AD108" s="11" t="s">
        <v>4</v>
      </c>
      <c r="AE108" s="11" t="s">
        <v>4</v>
      </c>
      <c r="AF108" s="11" t="s">
        <v>4</v>
      </c>
      <c r="AG108" s="11"/>
      <c r="AH108" s="11"/>
      <c r="AI108" s="11"/>
      <c r="AJ108" s="11"/>
      <c r="AK108" s="11"/>
      <c r="AL108" s="11"/>
      <c r="AM108" s="11"/>
      <c r="AN108" s="11"/>
      <c r="AO108" s="11"/>
      <c r="AP108" s="12"/>
      <c r="AQ108" s="13"/>
    </row>
    <row r="109" spans="2:44">
      <c r="B109" s="1" t="s">
        <v>8</v>
      </c>
      <c r="C109" s="2">
        <f t="shared" si="17"/>
        <v>1.6666666666666665</v>
      </c>
      <c r="D109" s="3">
        <f t="shared" si="18"/>
        <v>0.25</v>
      </c>
      <c r="E109" s="9"/>
      <c r="F109" s="10"/>
      <c r="G109" s="11"/>
      <c r="H109" s="11" t="s">
        <v>4</v>
      </c>
      <c r="I109" s="11" t="s">
        <v>4</v>
      </c>
      <c r="J109" s="11" t="s">
        <v>4</v>
      </c>
      <c r="K109" s="11" t="s">
        <v>4</v>
      </c>
      <c r="L109" s="11"/>
      <c r="M109" s="11"/>
      <c r="N109" s="11"/>
      <c r="O109" s="11"/>
      <c r="P109" s="11" t="s">
        <v>4</v>
      </c>
      <c r="Q109" s="11" t="s">
        <v>4</v>
      </c>
      <c r="R109" s="11" t="s">
        <v>4</v>
      </c>
      <c r="S109" s="11" t="s">
        <v>4</v>
      </c>
      <c r="T109" s="11"/>
      <c r="U109" s="11"/>
      <c r="V109" s="11"/>
      <c r="W109" s="11" t="s">
        <v>4</v>
      </c>
      <c r="X109" s="11" t="s">
        <v>4</v>
      </c>
      <c r="Y109" s="11" t="s">
        <v>4</v>
      </c>
      <c r="Z109" s="11" t="s">
        <v>4</v>
      </c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2"/>
      <c r="AQ109" s="13"/>
    </row>
    <row r="110" spans="2:44">
      <c r="B110" s="1" t="str">
        <f xml:space="preserve"> '[1]Liste Employés W&amp;S'!A5 &amp; " " &amp; '[1]Liste Employés W&amp;S'!B5</f>
        <v xml:space="preserve"> </v>
      </c>
      <c r="C110" s="2">
        <f t="shared" si="17"/>
        <v>0</v>
      </c>
      <c r="D110" s="3">
        <f t="shared" si="18"/>
        <v>0</v>
      </c>
      <c r="E110" s="9"/>
      <c r="F110" s="10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2"/>
      <c r="AQ110" s="13"/>
    </row>
    <row r="111" spans="2:44">
      <c r="B111" s="1" t="str">
        <f xml:space="preserve"> '[1]Liste Employés W&amp;S'!A6 &amp; " " &amp; '[1]Liste Employés W&amp;S'!B6</f>
        <v xml:space="preserve"> </v>
      </c>
      <c r="C111" s="2">
        <f t="shared" si="17"/>
        <v>0</v>
      </c>
      <c r="D111" s="3">
        <f t="shared" si="18"/>
        <v>0</v>
      </c>
      <c r="E111" s="9"/>
      <c r="F111" s="10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2"/>
      <c r="AQ111" s="13"/>
    </row>
    <row r="112" spans="2:44">
      <c r="B112" s="1" t="str">
        <f xml:space="preserve"> '[1]Liste Employés W&amp;S'!A7 &amp; " " &amp; '[1]Liste Employés W&amp;S'!B7</f>
        <v xml:space="preserve"> </v>
      </c>
      <c r="C112" s="2">
        <f t="shared" si="17"/>
        <v>0</v>
      </c>
      <c r="D112" s="3">
        <f t="shared" si="18"/>
        <v>0</v>
      </c>
      <c r="E112" s="9"/>
      <c r="F112" s="10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2"/>
      <c r="AQ112" s="13"/>
    </row>
    <row r="113" spans="2:133">
      <c r="B113" s="1" t="str">
        <f xml:space="preserve"> '[1]Liste Employés W&amp;S'!A8 &amp; " " &amp; '[1]Liste Employés W&amp;S'!B8</f>
        <v xml:space="preserve"> </v>
      </c>
      <c r="C113" s="2">
        <f t="shared" si="17"/>
        <v>0</v>
      </c>
      <c r="D113" s="3">
        <f t="shared" si="18"/>
        <v>0</v>
      </c>
      <c r="E113" s="9"/>
      <c r="F113" s="10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2"/>
      <c r="AQ113" s="13"/>
    </row>
    <row r="114" spans="2:133">
      <c r="B114" s="1" t="str">
        <f xml:space="preserve"> '[1]Liste Employés W&amp;S'!A9 &amp; " " &amp; '[1]Liste Employés W&amp;S'!B9</f>
        <v xml:space="preserve"> </v>
      </c>
      <c r="C114" s="2">
        <f t="shared" si="17"/>
        <v>0</v>
      </c>
      <c r="D114" s="3">
        <f t="shared" si="18"/>
        <v>0</v>
      </c>
      <c r="E114" s="9"/>
      <c r="F114" s="10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2"/>
      <c r="AQ114" s="13"/>
    </row>
    <row r="115" spans="2:133" s="31" customFormat="1">
      <c r="B115" s="28" t="str">
        <f xml:space="preserve"> '[1]Liste Employés W&amp;S'!A10 &amp; " " &amp; '[1]Liste Employés W&amp;S'!B10</f>
        <v xml:space="preserve"> </v>
      </c>
      <c r="C115" s="2">
        <f t="shared" si="17"/>
        <v>0</v>
      </c>
      <c r="D115" s="3">
        <f t="shared" si="18"/>
        <v>0</v>
      </c>
      <c r="E115" s="29"/>
      <c r="F115" s="10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2"/>
      <c r="AQ115" s="13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</row>
    <row r="116" spans="2:133">
      <c r="B116" s="1" t="str">
        <f xml:space="preserve"> '[1]Liste Employés W&amp;S'!A11 &amp; " " &amp; '[1]Liste Employés W&amp;S'!B11</f>
        <v xml:space="preserve"> </v>
      </c>
      <c r="C116" s="2">
        <f t="shared" si="17"/>
        <v>0</v>
      </c>
      <c r="D116" s="3">
        <f t="shared" si="18"/>
        <v>0</v>
      </c>
      <c r="E116" s="9"/>
      <c r="F116" s="10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2"/>
      <c r="AQ116" s="13"/>
    </row>
    <row r="117" spans="2:133">
      <c r="B117" s="1" t="str">
        <f xml:space="preserve"> '[1]Liste Employés W&amp;S'!A12 &amp; " " &amp; '[1]Liste Employés W&amp;S'!B12</f>
        <v xml:space="preserve"> </v>
      </c>
      <c r="C117" s="2">
        <f t="shared" si="17"/>
        <v>0</v>
      </c>
      <c r="D117" s="3">
        <f t="shared" si="18"/>
        <v>0</v>
      </c>
      <c r="E117" s="9"/>
      <c r="F117" s="10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2"/>
      <c r="AQ117" s="13"/>
    </row>
    <row r="118" spans="2:133">
      <c r="B118" s="1" t="str">
        <f xml:space="preserve"> '[1]Liste Employés W&amp;S'!A13 &amp; " " &amp; '[1]Liste Employés W&amp;S'!B13</f>
        <v xml:space="preserve"> </v>
      </c>
      <c r="C118" s="2">
        <f t="shared" si="17"/>
        <v>0</v>
      </c>
      <c r="D118" s="3">
        <f t="shared" si="18"/>
        <v>0</v>
      </c>
      <c r="E118" s="9"/>
      <c r="F118" s="10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2"/>
      <c r="AQ118" s="13"/>
    </row>
    <row r="119" spans="2:133">
      <c r="B119" s="1" t="str">
        <f xml:space="preserve"> '[1]Liste Employés W&amp;S'!A14 &amp; " " &amp; '[1]Liste Employés W&amp;S'!B14</f>
        <v xml:space="preserve"> </v>
      </c>
      <c r="C119" s="2">
        <f t="shared" si="17"/>
        <v>0</v>
      </c>
      <c r="D119" s="3">
        <f t="shared" si="18"/>
        <v>0</v>
      </c>
      <c r="E119" s="9"/>
      <c r="F119" s="10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2"/>
      <c r="AQ119" s="13"/>
    </row>
    <row r="120" spans="2:133">
      <c r="B120" s="1" t="str">
        <f xml:space="preserve"> '[1]Liste Employés W&amp;S'!A15 &amp; " " &amp; '[1]Liste Employés W&amp;S'!B15</f>
        <v xml:space="preserve"> </v>
      </c>
      <c r="C120" s="2">
        <f t="shared" si="17"/>
        <v>0</v>
      </c>
      <c r="D120" s="3">
        <f t="shared" si="18"/>
        <v>0</v>
      </c>
      <c r="E120" s="9"/>
      <c r="F120" s="10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2"/>
      <c r="AQ120" s="13"/>
    </row>
    <row r="121" spans="2:133">
      <c r="B121" s="1" t="str">
        <f xml:space="preserve"> '[1]Liste Employés W&amp;S'!A16 &amp; " " &amp; '[1]Liste Employés W&amp;S'!B16</f>
        <v xml:space="preserve"> </v>
      </c>
      <c r="C121" s="2">
        <f t="shared" si="17"/>
        <v>0</v>
      </c>
      <c r="D121" s="3">
        <f t="shared" si="18"/>
        <v>0</v>
      </c>
      <c r="E121" s="9"/>
      <c r="F121" s="10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2"/>
      <c r="AQ121" s="13"/>
    </row>
    <row r="122" spans="2:133">
      <c r="B122" s="1" t="str">
        <f xml:space="preserve"> '[1]Liste Employés W&amp;S'!A17 &amp; " " &amp; '[1]Liste Employés W&amp;S'!B17</f>
        <v xml:space="preserve"> </v>
      </c>
      <c r="C122" s="2">
        <f t="shared" si="17"/>
        <v>0</v>
      </c>
      <c r="D122" s="3">
        <f t="shared" si="18"/>
        <v>0</v>
      </c>
      <c r="E122" s="9"/>
      <c r="F122" s="10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2"/>
      <c r="AQ122" s="13"/>
    </row>
    <row r="123" spans="2:133">
      <c r="B123" s="1" t="str">
        <f xml:space="preserve"> '[1]Liste Employés W&amp;S'!A18 &amp; " " &amp; '[1]Liste Employés W&amp;S'!B18</f>
        <v xml:space="preserve"> </v>
      </c>
      <c r="C123" s="2">
        <f t="shared" si="17"/>
        <v>0</v>
      </c>
      <c r="D123" s="3">
        <f t="shared" si="18"/>
        <v>0</v>
      </c>
      <c r="E123" s="9"/>
      <c r="F123" s="10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2"/>
      <c r="AQ123" s="13"/>
    </row>
    <row r="124" spans="2:133">
      <c r="B124" s="1" t="str">
        <f xml:space="preserve"> '[1]Liste Employés W&amp;S'!A19 &amp; " " &amp; '[1]Liste Employés W&amp;S'!B19</f>
        <v xml:space="preserve"> </v>
      </c>
      <c r="C124" s="2">
        <f t="shared" si="17"/>
        <v>0</v>
      </c>
      <c r="D124" s="3">
        <f t="shared" si="18"/>
        <v>0</v>
      </c>
      <c r="E124" s="9"/>
      <c r="F124" s="10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2"/>
      <c r="AQ124" s="13"/>
    </row>
    <row r="125" spans="2:133">
      <c r="B125" s="1" t="str">
        <f xml:space="preserve"> '[1]Liste Employés W&amp;S'!A20 &amp; " " &amp; '[1]Liste Employés W&amp;S'!B20</f>
        <v xml:space="preserve"> </v>
      </c>
      <c r="C125" s="2">
        <f t="shared" si="17"/>
        <v>0</v>
      </c>
      <c r="D125" s="3">
        <f t="shared" si="18"/>
        <v>0</v>
      </c>
      <c r="E125" s="9"/>
      <c r="F125" s="10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2"/>
      <c r="AQ125" s="13"/>
    </row>
    <row r="126" spans="2:133">
      <c r="B126" s="1" t="str">
        <f xml:space="preserve"> '[1]Liste Employés W&amp;S'!A21 &amp; " " &amp; '[1]Liste Employés W&amp;S'!B21</f>
        <v xml:space="preserve"> </v>
      </c>
      <c r="C126" s="2">
        <f>D22+D48+D74+D100+D126+D153+D179</f>
        <v>0</v>
      </c>
      <c r="D126" s="3">
        <f t="shared" si="18"/>
        <v>0</v>
      </c>
      <c r="E126" s="9"/>
      <c r="F126" s="10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2"/>
      <c r="AQ126" s="13"/>
    </row>
    <row r="127" spans="2:133" ht="15" thickBot="1">
      <c r="B127" s="1" t="str">
        <f xml:space="preserve"> '[1]Liste Employés W&amp;S'!A22 &amp; " " &amp; '[1]Liste Employés W&amp;S'!B22</f>
        <v xml:space="preserve"> </v>
      </c>
      <c r="C127" s="2">
        <f>D23+D49+D75+D101+D127+D154+D180</f>
        <v>0</v>
      </c>
      <c r="D127" s="3">
        <f t="shared" si="18"/>
        <v>0</v>
      </c>
      <c r="E127" s="37"/>
      <c r="F127" s="38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40"/>
      <c r="AQ127" s="41"/>
    </row>
    <row r="128" spans="2:133">
      <c r="B128" s="76" t="s">
        <v>32</v>
      </c>
      <c r="C128" s="77"/>
      <c r="D128" s="77"/>
      <c r="E128" s="42"/>
      <c r="F128" s="43">
        <f>COUNTIF(F107:F124,"x")</f>
        <v>0</v>
      </c>
      <c r="G128" s="43">
        <f t="shared" ref="G128:AQ128" si="19">COUNTIF(G107:G124,"x")</f>
        <v>0</v>
      </c>
      <c r="H128" s="43">
        <f t="shared" si="19"/>
        <v>1</v>
      </c>
      <c r="I128" s="43">
        <f t="shared" si="19"/>
        <v>2</v>
      </c>
      <c r="J128" s="43">
        <f t="shared" si="19"/>
        <v>2</v>
      </c>
      <c r="K128" s="43">
        <f t="shared" si="19"/>
        <v>2</v>
      </c>
      <c r="L128" s="43">
        <f t="shared" si="19"/>
        <v>1</v>
      </c>
      <c r="M128" s="43">
        <f t="shared" si="19"/>
        <v>0</v>
      </c>
      <c r="N128" s="43">
        <f t="shared" si="19"/>
        <v>1</v>
      </c>
      <c r="O128" s="43">
        <f t="shared" si="19"/>
        <v>1</v>
      </c>
      <c r="P128" s="43">
        <f t="shared" si="19"/>
        <v>2</v>
      </c>
      <c r="Q128" s="43">
        <f t="shared" si="19"/>
        <v>3</v>
      </c>
      <c r="R128" s="43">
        <f t="shared" si="19"/>
        <v>2</v>
      </c>
      <c r="S128" s="43">
        <f t="shared" si="19"/>
        <v>2</v>
      </c>
      <c r="T128" s="43">
        <f t="shared" si="19"/>
        <v>1</v>
      </c>
      <c r="U128" s="43">
        <f t="shared" si="19"/>
        <v>0</v>
      </c>
      <c r="V128" s="43">
        <f t="shared" si="19"/>
        <v>1</v>
      </c>
      <c r="W128" s="43">
        <f t="shared" si="19"/>
        <v>2</v>
      </c>
      <c r="X128" s="43">
        <f t="shared" si="19"/>
        <v>3</v>
      </c>
      <c r="Y128" s="43">
        <f t="shared" si="19"/>
        <v>3</v>
      </c>
      <c r="Z128" s="43">
        <f t="shared" si="19"/>
        <v>2</v>
      </c>
      <c r="AA128" s="43">
        <f t="shared" si="19"/>
        <v>1</v>
      </c>
      <c r="AB128" s="43">
        <f t="shared" si="19"/>
        <v>0</v>
      </c>
      <c r="AC128" s="43">
        <f t="shared" si="19"/>
        <v>1</v>
      </c>
      <c r="AD128" s="43">
        <f t="shared" si="19"/>
        <v>1</v>
      </c>
      <c r="AE128" s="43">
        <f t="shared" si="19"/>
        <v>1</v>
      </c>
      <c r="AF128" s="43">
        <f t="shared" si="19"/>
        <v>1</v>
      </c>
      <c r="AG128" s="43">
        <f t="shared" si="19"/>
        <v>0</v>
      </c>
      <c r="AH128" s="43">
        <f t="shared" si="19"/>
        <v>0</v>
      </c>
      <c r="AI128" s="43">
        <f t="shared" si="19"/>
        <v>0</v>
      </c>
      <c r="AJ128" s="43">
        <f t="shared" si="19"/>
        <v>0</v>
      </c>
      <c r="AK128" s="43">
        <f t="shared" si="19"/>
        <v>0</v>
      </c>
      <c r="AL128" s="43">
        <f t="shared" si="19"/>
        <v>0</v>
      </c>
      <c r="AM128" s="43">
        <f t="shared" si="19"/>
        <v>0</v>
      </c>
      <c r="AN128" s="43">
        <f t="shared" si="19"/>
        <v>0</v>
      </c>
      <c r="AO128" s="43">
        <f t="shared" si="19"/>
        <v>0</v>
      </c>
      <c r="AP128" s="43">
        <f t="shared" si="19"/>
        <v>0</v>
      </c>
      <c r="AQ128" s="44">
        <f t="shared" si="19"/>
        <v>0</v>
      </c>
    </row>
    <row r="129" spans="2:133">
      <c r="B129" s="78" t="s">
        <v>29</v>
      </c>
      <c r="C129" s="79"/>
      <c r="D129" s="79"/>
      <c r="E129" s="45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6"/>
      <c r="AO129" s="46"/>
      <c r="AP129" s="46"/>
      <c r="AQ129" s="47"/>
    </row>
    <row r="130" spans="2:133" ht="15" thickBot="1">
      <c r="B130" s="80" t="s">
        <v>33</v>
      </c>
      <c r="C130" s="81"/>
      <c r="D130" s="81"/>
      <c r="E130" s="48"/>
      <c r="F130" s="49">
        <f>F128-F129</f>
        <v>0</v>
      </c>
      <c r="G130" s="49">
        <f t="shared" ref="G130:AQ130" si="20">G128-G129</f>
        <v>0</v>
      </c>
      <c r="H130" s="49">
        <f t="shared" si="20"/>
        <v>1</v>
      </c>
      <c r="I130" s="49">
        <f t="shared" si="20"/>
        <v>2</v>
      </c>
      <c r="J130" s="49">
        <f t="shared" si="20"/>
        <v>2</v>
      </c>
      <c r="K130" s="49">
        <f t="shared" si="20"/>
        <v>2</v>
      </c>
      <c r="L130" s="49">
        <f t="shared" si="20"/>
        <v>1</v>
      </c>
      <c r="M130" s="49">
        <f t="shared" si="20"/>
        <v>0</v>
      </c>
      <c r="N130" s="49">
        <f t="shared" si="20"/>
        <v>1</v>
      </c>
      <c r="O130" s="49">
        <f t="shared" si="20"/>
        <v>1</v>
      </c>
      <c r="P130" s="49">
        <f t="shared" si="20"/>
        <v>2</v>
      </c>
      <c r="Q130" s="49">
        <f t="shared" si="20"/>
        <v>3</v>
      </c>
      <c r="R130" s="49">
        <f t="shared" si="20"/>
        <v>2</v>
      </c>
      <c r="S130" s="49">
        <f t="shared" si="20"/>
        <v>2</v>
      </c>
      <c r="T130" s="49">
        <f t="shared" si="20"/>
        <v>1</v>
      </c>
      <c r="U130" s="49">
        <f t="shared" si="20"/>
        <v>0</v>
      </c>
      <c r="V130" s="49">
        <f t="shared" si="20"/>
        <v>1</v>
      </c>
      <c r="W130" s="49">
        <f t="shared" si="20"/>
        <v>2</v>
      </c>
      <c r="X130" s="49">
        <f t="shared" si="20"/>
        <v>3</v>
      </c>
      <c r="Y130" s="49">
        <f t="shared" si="20"/>
        <v>3</v>
      </c>
      <c r="Z130" s="49">
        <f t="shared" si="20"/>
        <v>2</v>
      </c>
      <c r="AA130" s="49">
        <f t="shared" si="20"/>
        <v>1</v>
      </c>
      <c r="AB130" s="49">
        <f t="shared" si="20"/>
        <v>0</v>
      </c>
      <c r="AC130" s="49">
        <f t="shared" si="20"/>
        <v>1</v>
      </c>
      <c r="AD130" s="49">
        <f t="shared" si="20"/>
        <v>1</v>
      </c>
      <c r="AE130" s="49">
        <f t="shared" si="20"/>
        <v>1</v>
      </c>
      <c r="AF130" s="49">
        <f t="shared" si="20"/>
        <v>1</v>
      </c>
      <c r="AG130" s="49">
        <f t="shared" si="20"/>
        <v>0</v>
      </c>
      <c r="AH130" s="49">
        <f t="shared" si="20"/>
        <v>0</v>
      </c>
      <c r="AI130" s="49">
        <f t="shared" si="20"/>
        <v>0</v>
      </c>
      <c r="AJ130" s="49">
        <f t="shared" si="20"/>
        <v>0</v>
      </c>
      <c r="AK130" s="49">
        <f t="shared" si="20"/>
        <v>0</v>
      </c>
      <c r="AL130" s="49">
        <f t="shared" si="20"/>
        <v>0</v>
      </c>
      <c r="AM130" s="49">
        <f t="shared" si="20"/>
        <v>0</v>
      </c>
      <c r="AN130" s="49">
        <f t="shared" si="20"/>
        <v>0</v>
      </c>
      <c r="AO130" s="49">
        <f t="shared" si="20"/>
        <v>0</v>
      </c>
      <c r="AP130" s="49">
        <f t="shared" si="20"/>
        <v>0</v>
      </c>
      <c r="AQ130" s="50">
        <f t="shared" si="20"/>
        <v>0</v>
      </c>
    </row>
    <row r="131" spans="2:133" ht="15" thickBot="1">
      <c r="B131" s="70" t="s">
        <v>37</v>
      </c>
      <c r="C131" s="87"/>
      <c r="D131" s="89"/>
      <c r="E131" s="83" t="s">
        <v>2</v>
      </c>
      <c r="F131" s="85">
        <f>$F$1+5</f>
        <v>45724</v>
      </c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B131" s="85"/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  <c r="AM131" s="85"/>
      <c r="AN131" s="85"/>
      <c r="AO131" s="85"/>
      <c r="AP131" s="85"/>
      <c r="AQ131" s="86"/>
    </row>
    <row r="132" spans="2:133" ht="15" thickBot="1">
      <c r="B132" s="71"/>
      <c r="C132" s="88"/>
      <c r="D132" s="90"/>
      <c r="E132" s="84"/>
      <c r="F132" s="64">
        <v>0.25</v>
      </c>
      <c r="G132" s="65">
        <v>0.27083333333333331</v>
      </c>
      <c r="H132" s="66">
        <v>0.29166666666666669</v>
      </c>
      <c r="I132" s="67">
        <v>0.3125</v>
      </c>
      <c r="J132" s="66">
        <v>0.33333333333333298</v>
      </c>
      <c r="K132" s="67">
        <v>0.35416666666666702</v>
      </c>
      <c r="L132" s="66">
        <v>0.375</v>
      </c>
      <c r="M132" s="68">
        <v>0.39583333333333298</v>
      </c>
      <c r="N132" s="69">
        <v>0.41666666666666702</v>
      </c>
      <c r="O132" s="68">
        <v>0.4375</v>
      </c>
      <c r="P132" s="69">
        <v>0.45833333333333298</v>
      </c>
      <c r="Q132" s="68">
        <v>0.47916666666666602</v>
      </c>
      <c r="R132" s="66">
        <v>0.5</v>
      </c>
      <c r="S132" s="67">
        <v>0.52083333333333304</v>
      </c>
      <c r="T132" s="66">
        <v>0.54166666666666596</v>
      </c>
      <c r="U132" s="67">
        <v>0.5625</v>
      </c>
      <c r="V132" s="65">
        <v>0.58333333333333304</v>
      </c>
      <c r="W132" s="68">
        <v>0.60416666666666596</v>
      </c>
      <c r="X132" s="69">
        <v>0.625</v>
      </c>
      <c r="Y132" s="68">
        <v>0.64583333333333304</v>
      </c>
      <c r="Z132" s="69">
        <v>0.66666666666666596</v>
      </c>
      <c r="AA132" s="68">
        <v>0.6875</v>
      </c>
      <c r="AB132" s="68">
        <v>0.70833333333333304</v>
      </c>
      <c r="AC132" s="69">
        <v>0.72916666666666596</v>
      </c>
      <c r="AD132" s="68">
        <v>0.75</v>
      </c>
      <c r="AE132" s="64">
        <v>0.77083333333333304</v>
      </c>
      <c r="AF132" s="66">
        <v>0.79166666666666596</v>
      </c>
      <c r="AG132" s="66">
        <v>0.8125</v>
      </c>
      <c r="AH132" s="67">
        <v>0.83333333333333304</v>
      </c>
      <c r="AI132" s="66">
        <v>0.85416666666666596</v>
      </c>
      <c r="AJ132" s="69">
        <v>0.874999999999999</v>
      </c>
      <c r="AK132" s="68">
        <v>0.89583333333333304</v>
      </c>
      <c r="AL132" s="68">
        <v>0.91666666666666596</v>
      </c>
      <c r="AM132" s="69">
        <v>0.937499999999999</v>
      </c>
      <c r="AN132" s="68">
        <v>0.95833333333333304</v>
      </c>
      <c r="AO132" s="69">
        <v>0.97916666666666596</v>
      </c>
      <c r="AP132" s="68">
        <v>0.999999999999999</v>
      </c>
      <c r="AQ132" s="68">
        <v>1.0208333333333299</v>
      </c>
      <c r="AR132" s="22"/>
    </row>
    <row r="133" spans="2:133" ht="13.15" customHeight="1">
      <c r="B133" s="1" t="s">
        <v>6</v>
      </c>
      <c r="C133" s="2">
        <f t="shared" ref="C133:C151" si="21">D3+D29+D55+D81+D107+D133+D159</f>
        <v>1.75</v>
      </c>
      <c r="D133" s="3">
        <f>1/48*COUNTIF(F133:AQ133,"&lt;&gt;")</f>
        <v>0.25</v>
      </c>
      <c r="E133" s="4"/>
      <c r="F133" s="5"/>
      <c r="G133" s="6"/>
      <c r="H133" s="11" t="s">
        <v>4</v>
      </c>
      <c r="I133" s="11" t="s">
        <v>4</v>
      </c>
      <c r="J133" s="11" t="s">
        <v>4</v>
      </c>
      <c r="K133" s="11" t="s">
        <v>4</v>
      </c>
      <c r="L133" s="11"/>
      <c r="M133" s="11"/>
      <c r="N133" s="11"/>
      <c r="O133" s="11"/>
      <c r="P133" s="11" t="s">
        <v>4</v>
      </c>
      <c r="Q133" s="11" t="s">
        <v>4</v>
      </c>
      <c r="R133" s="11" t="s">
        <v>4</v>
      </c>
      <c r="S133" s="11" t="s">
        <v>4</v>
      </c>
      <c r="T133" s="11"/>
      <c r="U133" s="11"/>
      <c r="V133" s="11"/>
      <c r="W133" s="11" t="s">
        <v>4</v>
      </c>
      <c r="X133" s="11" t="s">
        <v>4</v>
      </c>
      <c r="Y133" s="11" t="s">
        <v>4</v>
      </c>
      <c r="Z133" s="11" t="s">
        <v>4</v>
      </c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7"/>
      <c r="AQ133" s="8"/>
    </row>
    <row r="134" spans="2:133" ht="13.15" customHeight="1">
      <c r="B134" s="1" t="s">
        <v>7</v>
      </c>
      <c r="C134" s="2">
        <f t="shared" si="21"/>
        <v>1.5625</v>
      </c>
      <c r="D134" s="3">
        <f t="shared" ref="D134:D153" si="22">1/48*COUNTIF(F134:AQ134,"&lt;&gt;")</f>
        <v>0.25</v>
      </c>
      <c r="E134" s="9"/>
      <c r="F134" s="10"/>
      <c r="G134" s="11"/>
      <c r="H134" s="11"/>
      <c r="I134" s="11"/>
      <c r="J134" s="11"/>
      <c r="K134" s="11"/>
      <c r="L134" s="11"/>
      <c r="M134" s="11" t="s">
        <v>4</v>
      </c>
      <c r="N134" s="11" t="s">
        <v>4</v>
      </c>
      <c r="O134" s="11" t="s">
        <v>4</v>
      </c>
      <c r="P134" s="11" t="s">
        <v>4</v>
      </c>
      <c r="Q134" s="11"/>
      <c r="R134" s="11"/>
      <c r="S134" s="11"/>
      <c r="T134" s="11"/>
      <c r="U134" s="11" t="s">
        <v>4</v>
      </c>
      <c r="V134" s="11" t="s">
        <v>4</v>
      </c>
      <c r="W134" s="11" t="s">
        <v>4</v>
      </c>
      <c r="X134" s="11" t="s">
        <v>4</v>
      </c>
      <c r="Y134" s="11"/>
      <c r="Z134" s="11"/>
      <c r="AA134" s="11"/>
      <c r="AB134" s="11" t="s">
        <v>4</v>
      </c>
      <c r="AC134" s="11" t="s">
        <v>4</v>
      </c>
      <c r="AD134" s="11" t="s">
        <v>4</v>
      </c>
      <c r="AE134" s="11" t="s">
        <v>4</v>
      </c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2"/>
      <c r="AQ134" s="13"/>
    </row>
    <row r="135" spans="2:133" ht="13.15" customHeight="1">
      <c r="B135" s="1" t="s">
        <v>8</v>
      </c>
      <c r="C135" s="2">
        <f t="shared" si="21"/>
        <v>1.6666666666666665</v>
      </c>
      <c r="D135" s="3">
        <f t="shared" si="22"/>
        <v>0.25</v>
      </c>
      <c r="E135" s="9"/>
      <c r="F135" s="10"/>
      <c r="G135" s="11"/>
      <c r="H135" s="11"/>
      <c r="I135" s="11" t="s">
        <v>4</v>
      </c>
      <c r="J135" s="11" t="s">
        <v>4</v>
      </c>
      <c r="K135" s="11" t="s">
        <v>4</v>
      </c>
      <c r="L135" s="11" t="s">
        <v>4</v>
      </c>
      <c r="M135" s="11"/>
      <c r="N135" s="11"/>
      <c r="O135" s="11"/>
      <c r="P135" s="11"/>
      <c r="Q135" s="11" t="s">
        <v>4</v>
      </c>
      <c r="R135" s="11" t="s">
        <v>4</v>
      </c>
      <c r="S135" s="11" t="s">
        <v>4</v>
      </c>
      <c r="T135" s="11" t="s">
        <v>4</v>
      </c>
      <c r="U135" s="11"/>
      <c r="V135" s="11"/>
      <c r="W135" s="11"/>
      <c r="X135" s="11" t="s">
        <v>4</v>
      </c>
      <c r="Y135" s="11" t="s">
        <v>4</v>
      </c>
      <c r="Z135" s="11" t="s">
        <v>4</v>
      </c>
      <c r="AA135" s="11" t="s">
        <v>4</v>
      </c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2"/>
      <c r="AQ135" s="13"/>
    </row>
    <row r="136" spans="2:133" ht="13.15" customHeight="1">
      <c r="B136" s="1" t="str">
        <f xml:space="preserve"> '[1]Liste Employés W&amp;S'!A5 &amp; " " &amp; '[1]Liste Employés W&amp;S'!B5</f>
        <v xml:space="preserve"> </v>
      </c>
      <c r="C136" s="2">
        <f t="shared" si="21"/>
        <v>0</v>
      </c>
      <c r="D136" s="3">
        <f t="shared" si="22"/>
        <v>0</v>
      </c>
      <c r="E136" s="9"/>
      <c r="F136" s="10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2"/>
      <c r="AQ136" s="13"/>
    </row>
    <row r="137" spans="2:133" ht="13.15" customHeight="1">
      <c r="B137" s="1" t="str">
        <f xml:space="preserve"> '[1]Liste Employés W&amp;S'!A6 &amp; " " &amp; '[1]Liste Employés W&amp;S'!B6</f>
        <v xml:space="preserve"> </v>
      </c>
      <c r="C137" s="2">
        <f t="shared" si="21"/>
        <v>0</v>
      </c>
      <c r="D137" s="3">
        <f t="shared" si="22"/>
        <v>0</v>
      </c>
      <c r="E137" s="9"/>
      <c r="F137" s="10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2"/>
      <c r="AQ137" s="13"/>
    </row>
    <row r="138" spans="2:133" ht="13.15" customHeight="1">
      <c r="B138" s="1" t="str">
        <f xml:space="preserve"> '[1]Liste Employés W&amp;S'!A7 &amp; " " &amp; '[1]Liste Employés W&amp;S'!B7</f>
        <v xml:space="preserve"> </v>
      </c>
      <c r="C138" s="2">
        <f t="shared" si="21"/>
        <v>0</v>
      </c>
      <c r="D138" s="3">
        <f t="shared" si="22"/>
        <v>0</v>
      </c>
      <c r="E138" s="9"/>
      <c r="F138" s="10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2"/>
      <c r="AQ138" s="13"/>
    </row>
    <row r="139" spans="2:133" ht="13.15" customHeight="1">
      <c r="B139" s="1" t="str">
        <f xml:space="preserve"> '[1]Liste Employés W&amp;S'!A8 &amp; " " &amp; '[1]Liste Employés W&amp;S'!B8</f>
        <v xml:space="preserve"> </v>
      </c>
      <c r="C139" s="2">
        <f t="shared" si="21"/>
        <v>0</v>
      </c>
      <c r="D139" s="3">
        <f t="shared" si="22"/>
        <v>0</v>
      </c>
      <c r="E139" s="9"/>
      <c r="F139" s="10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2"/>
      <c r="AQ139" s="13"/>
    </row>
    <row r="140" spans="2:133" ht="13.15" customHeight="1">
      <c r="B140" s="1" t="str">
        <f xml:space="preserve"> '[1]Liste Employés W&amp;S'!A9 &amp; " " &amp; '[1]Liste Employés W&amp;S'!B9</f>
        <v xml:space="preserve"> </v>
      </c>
      <c r="C140" s="2">
        <f t="shared" si="21"/>
        <v>0</v>
      </c>
      <c r="D140" s="3">
        <f t="shared" si="22"/>
        <v>0</v>
      </c>
      <c r="E140" s="9"/>
      <c r="F140" s="10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2"/>
      <c r="AQ140" s="13"/>
    </row>
    <row r="141" spans="2:133" s="31" customFormat="1" ht="13.15" customHeight="1">
      <c r="B141" s="28" t="str">
        <f xml:space="preserve"> '[1]Liste Employés W&amp;S'!A10 &amp; " " &amp; '[1]Liste Employés W&amp;S'!B10</f>
        <v xml:space="preserve"> </v>
      </c>
      <c r="C141" s="2">
        <f t="shared" si="21"/>
        <v>0</v>
      </c>
      <c r="D141" s="3">
        <f t="shared" si="22"/>
        <v>0</v>
      </c>
      <c r="E141" s="29"/>
      <c r="F141" s="10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2"/>
      <c r="AQ141" s="13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</row>
    <row r="142" spans="2:133" ht="13.15" customHeight="1">
      <c r="B142" s="1" t="str">
        <f xml:space="preserve"> '[1]Liste Employés W&amp;S'!A11 &amp; " " &amp; '[1]Liste Employés W&amp;S'!B11</f>
        <v xml:space="preserve"> </v>
      </c>
      <c r="C142" s="2">
        <f t="shared" si="21"/>
        <v>0</v>
      </c>
      <c r="D142" s="3">
        <f t="shared" si="22"/>
        <v>0</v>
      </c>
      <c r="E142" s="9"/>
      <c r="F142" s="10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2"/>
      <c r="AQ142" s="13"/>
    </row>
    <row r="143" spans="2:133" ht="13.15" customHeight="1">
      <c r="B143" s="1" t="str">
        <f xml:space="preserve"> '[1]Liste Employés W&amp;S'!A12 &amp; " " &amp; '[1]Liste Employés W&amp;S'!B12</f>
        <v xml:space="preserve"> </v>
      </c>
      <c r="C143" s="2">
        <f t="shared" si="21"/>
        <v>0</v>
      </c>
      <c r="D143" s="3">
        <f t="shared" si="22"/>
        <v>0</v>
      </c>
      <c r="E143" s="9"/>
      <c r="F143" s="10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2"/>
      <c r="AQ143" s="13"/>
    </row>
    <row r="144" spans="2:133" ht="13.15" customHeight="1">
      <c r="B144" s="1" t="str">
        <f xml:space="preserve"> '[1]Liste Employés W&amp;S'!A13 &amp; " " &amp; '[1]Liste Employés W&amp;S'!B13</f>
        <v xml:space="preserve"> </v>
      </c>
      <c r="C144" s="2">
        <f t="shared" si="21"/>
        <v>0</v>
      </c>
      <c r="D144" s="3">
        <f t="shared" si="22"/>
        <v>0</v>
      </c>
      <c r="E144" s="9"/>
      <c r="F144" s="10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2"/>
      <c r="AQ144" s="13"/>
    </row>
    <row r="145" spans="2:44" ht="13.15" customHeight="1">
      <c r="B145" s="1" t="str">
        <f xml:space="preserve"> '[1]Liste Employés W&amp;S'!A14 &amp; " " &amp; '[1]Liste Employés W&amp;S'!B14</f>
        <v xml:space="preserve"> </v>
      </c>
      <c r="C145" s="2">
        <f t="shared" si="21"/>
        <v>0</v>
      </c>
      <c r="D145" s="3">
        <f t="shared" si="22"/>
        <v>0</v>
      </c>
      <c r="E145" s="9"/>
      <c r="F145" s="10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2"/>
      <c r="AQ145" s="13"/>
    </row>
    <row r="146" spans="2:44" ht="11.25" customHeight="1">
      <c r="B146" s="1" t="str">
        <f xml:space="preserve"> '[1]Liste Employés W&amp;S'!A15 &amp; " " &amp; '[1]Liste Employés W&amp;S'!B15</f>
        <v xml:space="preserve"> </v>
      </c>
      <c r="C146" s="2">
        <f t="shared" si="21"/>
        <v>0</v>
      </c>
      <c r="D146" s="3">
        <f t="shared" si="22"/>
        <v>0</v>
      </c>
      <c r="E146" s="9"/>
      <c r="F146" s="10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2"/>
      <c r="AQ146" s="13"/>
    </row>
    <row r="147" spans="2:44" ht="13.15" customHeight="1">
      <c r="B147" s="1" t="str">
        <f xml:space="preserve"> '[1]Liste Employés W&amp;S'!A16 &amp; " " &amp; '[1]Liste Employés W&amp;S'!B16</f>
        <v xml:space="preserve"> </v>
      </c>
      <c r="C147" s="2">
        <f t="shared" si="21"/>
        <v>0</v>
      </c>
      <c r="D147" s="3">
        <f t="shared" si="22"/>
        <v>0</v>
      </c>
      <c r="E147" s="9"/>
      <c r="F147" s="10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2"/>
      <c r="AQ147" s="13"/>
    </row>
    <row r="148" spans="2:44" ht="13.15" customHeight="1">
      <c r="B148" s="1" t="str">
        <f xml:space="preserve"> '[1]Liste Employés W&amp;S'!A17 &amp; " " &amp; '[1]Liste Employés W&amp;S'!B17</f>
        <v xml:space="preserve"> </v>
      </c>
      <c r="C148" s="2">
        <f t="shared" si="21"/>
        <v>0</v>
      </c>
      <c r="D148" s="3">
        <f t="shared" si="22"/>
        <v>0</v>
      </c>
      <c r="E148" s="9"/>
      <c r="F148" s="10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2"/>
      <c r="AQ148" s="13"/>
    </row>
    <row r="149" spans="2:44" ht="13.15" customHeight="1">
      <c r="B149" s="1" t="str">
        <f xml:space="preserve"> '[1]Liste Employés W&amp;S'!A18 &amp; " " &amp; '[1]Liste Employés W&amp;S'!B18</f>
        <v xml:space="preserve"> </v>
      </c>
      <c r="C149" s="2">
        <f t="shared" si="21"/>
        <v>0</v>
      </c>
      <c r="D149" s="3">
        <f t="shared" si="22"/>
        <v>0</v>
      </c>
      <c r="E149" s="9"/>
      <c r="F149" s="10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2"/>
      <c r="AQ149" s="13"/>
    </row>
    <row r="150" spans="2:44" ht="13.15" customHeight="1">
      <c r="B150" s="1" t="str">
        <f xml:space="preserve"> '[1]Liste Employés W&amp;S'!A19 &amp; " " &amp; '[1]Liste Employés W&amp;S'!B19</f>
        <v xml:space="preserve"> </v>
      </c>
      <c r="C150" s="2">
        <f t="shared" si="21"/>
        <v>0</v>
      </c>
      <c r="D150" s="3">
        <f t="shared" si="22"/>
        <v>0</v>
      </c>
      <c r="E150" s="9"/>
      <c r="F150" s="10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2"/>
      <c r="AQ150" s="13"/>
    </row>
    <row r="151" spans="2:44" ht="13.15" customHeight="1">
      <c r="B151" s="1" t="str">
        <f xml:space="preserve"> '[1]Liste Employés W&amp;S'!A20 &amp; " " &amp; '[1]Liste Employés W&amp;S'!B20</f>
        <v xml:space="preserve"> </v>
      </c>
      <c r="C151" s="2">
        <f t="shared" si="21"/>
        <v>0</v>
      </c>
      <c r="D151" s="3">
        <f t="shared" si="22"/>
        <v>0</v>
      </c>
      <c r="E151" s="9"/>
      <c r="F151" s="10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2"/>
      <c r="AQ151" s="13"/>
    </row>
    <row r="152" spans="2:44" ht="13.15" customHeight="1">
      <c r="B152" s="1" t="str">
        <f xml:space="preserve"> '[1]Liste Employés W&amp;S'!A21 &amp; " " &amp; '[1]Liste Employés W&amp;S'!B21</f>
        <v xml:space="preserve"> </v>
      </c>
      <c r="C152" s="2">
        <f>D22+D48+D74+D100+D126+D152+D179</f>
        <v>0</v>
      </c>
      <c r="D152" s="3">
        <f t="shared" si="22"/>
        <v>0</v>
      </c>
      <c r="E152" s="9"/>
      <c r="F152" s="10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2"/>
      <c r="AQ152" s="13"/>
    </row>
    <row r="153" spans="2:44" ht="13.15" customHeight="1" thickBot="1">
      <c r="B153" s="1" t="str">
        <f xml:space="preserve"> '[1]Liste Employés W&amp;S'!A22 &amp; " " &amp; '[1]Liste Employés W&amp;S'!B22</f>
        <v xml:space="preserve"> </v>
      </c>
      <c r="C153" s="2">
        <f>D23+D49+D75+D101+D127+D153+D180</f>
        <v>0</v>
      </c>
      <c r="D153" s="3">
        <f t="shared" si="22"/>
        <v>0</v>
      </c>
      <c r="E153" s="37"/>
      <c r="F153" s="38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9"/>
      <c r="AN153" s="39"/>
      <c r="AO153" s="39"/>
      <c r="AP153" s="40"/>
      <c r="AQ153" s="41"/>
    </row>
    <row r="154" spans="2:44" ht="13.15" customHeight="1">
      <c r="B154" s="76" t="s">
        <v>32</v>
      </c>
      <c r="C154" s="77"/>
      <c r="D154" s="77"/>
      <c r="E154" s="42"/>
      <c r="F154" s="43">
        <f>COUNTIF(F133:F150,"x")</f>
        <v>0</v>
      </c>
      <c r="G154" s="43">
        <f t="shared" ref="G154:AQ154" si="23">COUNTIF(G133:G150,"x")</f>
        <v>0</v>
      </c>
      <c r="H154" s="43">
        <f t="shared" si="23"/>
        <v>1</v>
      </c>
      <c r="I154" s="43">
        <f t="shared" si="23"/>
        <v>2</v>
      </c>
      <c r="J154" s="43">
        <f t="shared" si="23"/>
        <v>2</v>
      </c>
      <c r="K154" s="43">
        <f t="shared" si="23"/>
        <v>2</v>
      </c>
      <c r="L154" s="43">
        <f t="shared" si="23"/>
        <v>1</v>
      </c>
      <c r="M154" s="43">
        <f t="shared" si="23"/>
        <v>1</v>
      </c>
      <c r="N154" s="43">
        <f t="shared" si="23"/>
        <v>1</v>
      </c>
      <c r="O154" s="43">
        <f t="shared" si="23"/>
        <v>1</v>
      </c>
      <c r="P154" s="43">
        <f t="shared" si="23"/>
        <v>2</v>
      </c>
      <c r="Q154" s="43">
        <f t="shared" si="23"/>
        <v>2</v>
      </c>
      <c r="R154" s="43">
        <f t="shared" si="23"/>
        <v>2</v>
      </c>
      <c r="S154" s="43">
        <f t="shared" si="23"/>
        <v>2</v>
      </c>
      <c r="T154" s="43">
        <f t="shared" si="23"/>
        <v>1</v>
      </c>
      <c r="U154" s="43">
        <f t="shared" si="23"/>
        <v>1</v>
      </c>
      <c r="V154" s="43">
        <f t="shared" si="23"/>
        <v>1</v>
      </c>
      <c r="W154" s="43">
        <f t="shared" si="23"/>
        <v>2</v>
      </c>
      <c r="X154" s="43">
        <f t="shared" si="23"/>
        <v>3</v>
      </c>
      <c r="Y154" s="43">
        <f t="shared" si="23"/>
        <v>2</v>
      </c>
      <c r="Z154" s="43">
        <f t="shared" si="23"/>
        <v>2</v>
      </c>
      <c r="AA154" s="43">
        <f t="shared" si="23"/>
        <v>1</v>
      </c>
      <c r="AB154" s="43">
        <f t="shared" si="23"/>
        <v>1</v>
      </c>
      <c r="AC154" s="43">
        <f t="shared" si="23"/>
        <v>1</v>
      </c>
      <c r="AD154" s="43">
        <f t="shared" si="23"/>
        <v>1</v>
      </c>
      <c r="AE154" s="43">
        <f t="shared" si="23"/>
        <v>1</v>
      </c>
      <c r="AF154" s="43">
        <f t="shared" si="23"/>
        <v>0</v>
      </c>
      <c r="AG154" s="43">
        <f t="shared" si="23"/>
        <v>0</v>
      </c>
      <c r="AH154" s="43">
        <f t="shared" si="23"/>
        <v>0</v>
      </c>
      <c r="AI154" s="43">
        <f t="shared" si="23"/>
        <v>0</v>
      </c>
      <c r="AJ154" s="43">
        <f t="shared" si="23"/>
        <v>0</v>
      </c>
      <c r="AK154" s="43">
        <f t="shared" si="23"/>
        <v>0</v>
      </c>
      <c r="AL154" s="43">
        <f t="shared" si="23"/>
        <v>0</v>
      </c>
      <c r="AM154" s="43">
        <f t="shared" si="23"/>
        <v>0</v>
      </c>
      <c r="AN154" s="43">
        <f t="shared" si="23"/>
        <v>0</v>
      </c>
      <c r="AO154" s="43">
        <f t="shared" si="23"/>
        <v>0</v>
      </c>
      <c r="AP154" s="43">
        <f t="shared" si="23"/>
        <v>0</v>
      </c>
      <c r="AQ154" s="44">
        <f t="shared" si="23"/>
        <v>0</v>
      </c>
    </row>
    <row r="155" spans="2:44">
      <c r="B155" s="78" t="s">
        <v>29</v>
      </c>
      <c r="C155" s="79"/>
      <c r="D155" s="79"/>
      <c r="E155" s="45"/>
      <c r="F155" s="46">
        <v>0</v>
      </c>
      <c r="G155" s="46">
        <v>0</v>
      </c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  <c r="AP155" s="46"/>
      <c r="AQ155" s="47"/>
    </row>
    <row r="156" spans="2:44" ht="15" thickBot="1">
      <c r="B156" s="80" t="s">
        <v>33</v>
      </c>
      <c r="C156" s="81"/>
      <c r="D156" s="81"/>
      <c r="E156" s="48"/>
      <c r="F156" s="49">
        <f>F154-F155</f>
        <v>0</v>
      </c>
      <c r="G156" s="49">
        <f t="shared" ref="G156:AQ156" si="24">G154-G155</f>
        <v>0</v>
      </c>
      <c r="H156" s="49">
        <f t="shared" si="24"/>
        <v>1</v>
      </c>
      <c r="I156" s="49">
        <f t="shared" si="24"/>
        <v>2</v>
      </c>
      <c r="J156" s="49">
        <f t="shared" si="24"/>
        <v>2</v>
      </c>
      <c r="K156" s="49">
        <f t="shared" si="24"/>
        <v>2</v>
      </c>
      <c r="L156" s="49">
        <f t="shared" si="24"/>
        <v>1</v>
      </c>
      <c r="M156" s="49">
        <f t="shared" si="24"/>
        <v>1</v>
      </c>
      <c r="N156" s="49">
        <f t="shared" si="24"/>
        <v>1</v>
      </c>
      <c r="O156" s="49">
        <f t="shared" si="24"/>
        <v>1</v>
      </c>
      <c r="P156" s="49">
        <f t="shared" si="24"/>
        <v>2</v>
      </c>
      <c r="Q156" s="49">
        <f t="shared" si="24"/>
        <v>2</v>
      </c>
      <c r="R156" s="49">
        <f t="shared" si="24"/>
        <v>2</v>
      </c>
      <c r="S156" s="49">
        <f t="shared" si="24"/>
        <v>2</v>
      </c>
      <c r="T156" s="49">
        <f t="shared" si="24"/>
        <v>1</v>
      </c>
      <c r="U156" s="49">
        <f t="shared" si="24"/>
        <v>1</v>
      </c>
      <c r="V156" s="49">
        <f t="shared" si="24"/>
        <v>1</v>
      </c>
      <c r="W156" s="49">
        <f t="shared" si="24"/>
        <v>2</v>
      </c>
      <c r="X156" s="49">
        <f t="shared" si="24"/>
        <v>3</v>
      </c>
      <c r="Y156" s="49">
        <f t="shared" si="24"/>
        <v>2</v>
      </c>
      <c r="Z156" s="49">
        <f t="shared" si="24"/>
        <v>2</v>
      </c>
      <c r="AA156" s="49">
        <f t="shared" si="24"/>
        <v>1</v>
      </c>
      <c r="AB156" s="49">
        <f t="shared" si="24"/>
        <v>1</v>
      </c>
      <c r="AC156" s="49">
        <f t="shared" si="24"/>
        <v>1</v>
      </c>
      <c r="AD156" s="49">
        <f t="shared" si="24"/>
        <v>1</v>
      </c>
      <c r="AE156" s="49">
        <f t="shared" si="24"/>
        <v>1</v>
      </c>
      <c r="AF156" s="49">
        <f t="shared" si="24"/>
        <v>0</v>
      </c>
      <c r="AG156" s="49">
        <f t="shared" si="24"/>
        <v>0</v>
      </c>
      <c r="AH156" s="49">
        <f t="shared" si="24"/>
        <v>0</v>
      </c>
      <c r="AI156" s="49">
        <f t="shared" si="24"/>
        <v>0</v>
      </c>
      <c r="AJ156" s="49">
        <f t="shared" si="24"/>
        <v>0</v>
      </c>
      <c r="AK156" s="49">
        <f t="shared" si="24"/>
        <v>0</v>
      </c>
      <c r="AL156" s="49">
        <f t="shared" si="24"/>
        <v>0</v>
      </c>
      <c r="AM156" s="49">
        <f t="shared" si="24"/>
        <v>0</v>
      </c>
      <c r="AN156" s="49">
        <f t="shared" si="24"/>
        <v>0</v>
      </c>
      <c r="AO156" s="49">
        <f t="shared" si="24"/>
        <v>0</v>
      </c>
      <c r="AP156" s="49">
        <f t="shared" si="24"/>
        <v>0</v>
      </c>
      <c r="AQ156" s="50">
        <f t="shared" si="24"/>
        <v>0</v>
      </c>
    </row>
    <row r="157" spans="2:44" ht="15" thickBot="1">
      <c r="B157" s="70" t="s">
        <v>38</v>
      </c>
      <c r="C157" s="87"/>
      <c r="D157" s="89"/>
      <c r="E157" s="83" t="s">
        <v>2</v>
      </c>
      <c r="F157" s="85">
        <f>$F$1+6</f>
        <v>45725</v>
      </c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B157" s="85"/>
      <c r="AC157" s="85"/>
      <c r="AD157" s="85"/>
      <c r="AE157" s="85"/>
      <c r="AF157" s="85"/>
      <c r="AG157" s="85"/>
      <c r="AH157" s="85"/>
      <c r="AI157" s="85"/>
      <c r="AJ157" s="85"/>
      <c r="AK157" s="85"/>
      <c r="AL157" s="85"/>
      <c r="AM157" s="85"/>
      <c r="AN157" s="85"/>
      <c r="AO157" s="85"/>
      <c r="AP157" s="85"/>
      <c r="AQ157" s="86"/>
    </row>
    <row r="158" spans="2:44" ht="15" thickBot="1">
      <c r="B158" s="71"/>
      <c r="C158" s="88"/>
      <c r="D158" s="90"/>
      <c r="E158" s="84"/>
      <c r="F158" s="64">
        <v>0.25</v>
      </c>
      <c r="G158" s="65">
        <v>0.27083333333333331</v>
      </c>
      <c r="H158" s="66">
        <v>0.29166666666666669</v>
      </c>
      <c r="I158" s="67">
        <v>0.3125</v>
      </c>
      <c r="J158" s="66">
        <v>0.33333333333333298</v>
      </c>
      <c r="K158" s="67">
        <v>0.35416666666666702</v>
      </c>
      <c r="L158" s="66">
        <v>0.375</v>
      </c>
      <c r="M158" s="68">
        <v>0.39583333333333298</v>
      </c>
      <c r="N158" s="69">
        <v>0.41666666666666702</v>
      </c>
      <c r="O158" s="68">
        <v>0.4375</v>
      </c>
      <c r="P158" s="69">
        <v>0.45833333333333298</v>
      </c>
      <c r="Q158" s="68">
        <v>0.47916666666666602</v>
      </c>
      <c r="R158" s="66">
        <v>0.5</v>
      </c>
      <c r="S158" s="67">
        <v>0.52083333333333304</v>
      </c>
      <c r="T158" s="66">
        <v>0.54166666666666596</v>
      </c>
      <c r="U158" s="67">
        <v>0.5625</v>
      </c>
      <c r="V158" s="65">
        <v>0.58333333333333304</v>
      </c>
      <c r="W158" s="68">
        <v>0.60416666666666596</v>
      </c>
      <c r="X158" s="69">
        <v>0.625</v>
      </c>
      <c r="Y158" s="68">
        <v>0.64583333333333304</v>
      </c>
      <c r="Z158" s="69">
        <v>0.66666666666666596</v>
      </c>
      <c r="AA158" s="68">
        <v>0.6875</v>
      </c>
      <c r="AB158" s="68">
        <v>0.70833333333333304</v>
      </c>
      <c r="AC158" s="69">
        <v>0.72916666666666596</v>
      </c>
      <c r="AD158" s="68">
        <v>0.75</v>
      </c>
      <c r="AE158" s="64">
        <v>0.77083333333333304</v>
      </c>
      <c r="AF158" s="66">
        <v>0.79166666666666596</v>
      </c>
      <c r="AG158" s="66">
        <v>0.8125</v>
      </c>
      <c r="AH158" s="67">
        <v>0.83333333333333304</v>
      </c>
      <c r="AI158" s="66">
        <v>0.85416666666666596</v>
      </c>
      <c r="AJ158" s="69">
        <v>0.874999999999999</v>
      </c>
      <c r="AK158" s="68">
        <v>0.89583333333333304</v>
      </c>
      <c r="AL158" s="68">
        <v>0.91666666666666596</v>
      </c>
      <c r="AM158" s="69">
        <v>0.937499999999999</v>
      </c>
      <c r="AN158" s="68">
        <v>0.95833333333333304</v>
      </c>
      <c r="AO158" s="69">
        <v>0.97916666666666596</v>
      </c>
      <c r="AP158" s="68">
        <v>0.999999999999999</v>
      </c>
      <c r="AQ158" s="68">
        <v>1.0208333333333299</v>
      </c>
      <c r="AR158" s="22"/>
    </row>
    <row r="159" spans="2:44">
      <c r="B159" s="1" t="s">
        <v>6</v>
      </c>
      <c r="C159" s="2">
        <f t="shared" ref="C159:C179" si="25">D3+D29+D55+D81+D107+D133+D159</f>
        <v>1.75</v>
      </c>
      <c r="D159" s="3">
        <f>1/48*COUNTIF(F159:AQ159,"&lt;&gt;")</f>
        <v>0.25</v>
      </c>
      <c r="E159" s="4"/>
      <c r="F159" s="5"/>
      <c r="G159" s="11" t="s">
        <v>4</v>
      </c>
      <c r="H159" s="11" t="s">
        <v>4</v>
      </c>
      <c r="I159" s="11" t="s">
        <v>4</v>
      </c>
      <c r="J159" s="11" t="s">
        <v>4</v>
      </c>
      <c r="K159" s="11"/>
      <c r="L159" s="11"/>
      <c r="M159" s="11"/>
      <c r="N159" s="11"/>
      <c r="O159" s="11" t="s">
        <v>4</v>
      </c>
      <c r="P159" s="11" t="s">
        <v>4</v>
      </c>
      <c r="Q159" s="11" t="s">
        <v>4</v>
      </c>
      <c r="R159" s="11" t="s">
        <v>4</v>
      </c>
      <c r="S159" s="11"/>
      <c r="T159" s="11"/>
      <c r="U159" s="11"/>
      <c r="V159" s="11" t="s">
        <v>4</v>
      </c>
      <c r="W159" s="11" t="s">
        <v>4</v>
      </c>
      <c r="X159" s="11" t="s">
        <v>4</v>
      </c>
      <c r="Y159" s="11" t="s">
        <v>4</v>
      </c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7"/>
      <c r="AQ159" s="8"/>
    </row>
    <row r="160" spans="2:44">
      <c r="B160" s="1" t="s">
        <v>7</v>
      </c>
      <c r="C160" s="2">
        <f t="shared" si="25"/>
        <v>1.5625</v>
      </c>
      <c r="D160" s="3">
        <f t="shared" ref="D160:D179" si="26">1/48*COUNTIF(F160:AQ160,"&lt;&gt;")</f>
        <v>0.25</v>
      </c>
      <c r="E160" s="9"/>
      <c r="F160" s="11" t="s">
        <v>4</v>
      </c>
      <c r="G160" s="11" t="s">
        <v>4</v>
      </c>
      <c r="H160" s="11" t="s">
        <v>4</v>
      </c>
      <c r="I160" s="11" t="s">
        <v>4</v>
      </c>
      <c r="J160" s="11"/>
      <c r="K160" s="11"/>
      <c r="L160" s="11"/>
      <c r="M160" s="11"/>
      <c r="N160" s="11" t="s">
        <v>4</v>
      </c>
      <c r="O160" s="11" t="s">
        <v>4</v>
      </c>
      <c r="P160" s="11" t="s">
        <v>4</v>
      </c>
      <c r="Q160" s="11" t="s">
        <v>4</v>
      </c>
      <c r="R160" s="11"/>
      <c r="S160" s="11"/>
      <c r="T160" s="11"/>
      <c r="U160" s="11" t="s">
        <v>4</v>
      </c>
      <c r="V160" s="11" t="s">
        <v>4</v>
      </c>
      <c r="W160" s="11" t="s">
        <v>4</v>
      </c>
      <c r="X160" s="11" t="s">
        <v>4</v>
      </c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2"/>
      <c r="AQ160" s="13"/>
    </row>
    <row r="161" spans="2:133">
      <c r="B161" s="1" t="s">
        <v>8</v>
      </c>
      <c r="C161" s="2">
        <f t="shared" si="25"/>
        <v>1.6666666666666665</v>
      </c>
      <c r="D161" s="3">
        <f t="shared" si="26"/>
        <v>0.25</v>
      </c>
      <c r="E161" s="9"/>
      <c r="F161" s="10"/>
      <c r="G161" s="11"/>
      <c r="H161" s="11"/>
      <c r="I161" s="11"/>
      <c r="J161" s="11" t="s">
        <v>4</v>
      </c>
      <c r="K161" s="11" t="s">
        <v>4</v>
      </c>
      <c r="L161" s="11" t="s">
        <v>4</v>
      </c>
      <c r="M161" s="11" t="s">
        <v>4</v>
      </c>
      <c r="N161" s="11"/>
      <c r="O161" s="11"/>
      <c r="P161" s="11"/>
      <c r="Q161" s="11"/>
      <c r="R161" s="11" t="s">
        <v>4</v>
      </c>
      <c r="S161" s="11" t="s">
        <v>4</v>
      </c>
      <c r="T161" s="11" t="s">
        <v>4</v>
      </c>
      <c r="U161" s="11" t="s">
        <v>4</v>
      </c>
      <c r="V161" s="11"/>
      <c r="W161" s="11"/>
      <c r="X161" s="11"/>
      <c r="Y161" s="11" t="s">
        <v>4</v>
      </c>
      <c r="Z161" s="11" t="s">
        <v>4</v>
      </c>
      <c r="AA161" s="11" t="s">
        <v>4</v>
      </c>
      <c r="AB161" s="11" t="s">
        <v>4</v>
      </c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2"/>
      <c r="AQ161" s="13"/>
    </row>
    <row r="162" spans="2:133">
      <c r="B162" s="1" t="str">
        <f xml:space="preserve"> '[1]Liste Employés W&amp;S'!A5 &amp; " " &amp; '[1]Liste Employés W&amp;S'!B5</f>
        <v xml:space="preserve"> </v>
      </c>
      <c r="C162" s="2">
        <f t="shared" si="25"/>
        <v>0</v>
      </c>
      <c r="D162" s="3">
        <f t="shared" si="26"/>
        <v>0</v>
      </c>
      <c r="E162" s="9"/>
      <c r="F162" s="10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2"/>
      <c r="AQ162" s="13"/>
    </row>
    <row r="163" spans="2:133">
      <c r="B163" s="1" t="str">
        <f xml:space="preserve"> '[1]Liste Employés W&amp;S'!A6 &amp; " " &amp; '[1]Liste Employés W&amp;S'!B6</f>
        <v xml:space="preserve"> </v>
      </c>
      <c r="C163" s="2">
        <f t="shared" si="25"/>
        <v>0</v>
      </c>
      <c r="D163" s="3">
        <f t="shared" si="26"/>
        <v>0</v>
      </c>
      <c r="E163" s="9"/>
      <c r="F163" s="10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2"/>
      <c r="AQ163" s="13"/>
    </row>
    <row r="164" spans="2:133">
      <c r="B164" s="1" t="str">
        <f xml:space="preserve"> '[1]Liste Employés W&amp;S'!A7 &amp; " " &amp; '[1]Liste Employés W&amp;S'!B7</f>
        <v xml:space="preserve"> </v>
      </c>
      <c r="C164" s="2">
        <f t="shared" si="25"/>
        <v>0</v>
      </c>
      <c r="D164" s="3">
        <f t="shared" si="26"/>
        <v>0</v>
      </c>
      <c r="E164" s="9"/>
      <c r="F164" s="10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2"/>
      <c r="AQ164" s="13"/>
    </row>
    <row r="165" spans="2:133">
      <c r="B165" s="1" t="str">
        <f xml:space="preserve"> '[1]Liste Employés W&amp;S'!A8 &amp; " " &amp; '[1]Liste Employés W&amp;S'!B8</f>
        <v xml:space="preserve"> </v>
      </c>
      <c r="C165" s="2">
        <f t="shared" si="25"/>
        <v>0</v>
      </c>
      <c r="D165" s="3">
        <f t="shared" si="26"/>
        <v>0</v>
      </c>
      <c r="E165" s="9"/>
      <c r="F165" s="10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2"/>
      <c r="AQ165" s="13"/>
    </row>
    <row r="166" spans="2:133">
      <c r="B166" s="1" t="str">
        <f xml:space="preserve"> '[1]Liste Employés W&amp;S'!A9 &amp; " " &amp; '[1]Liste Employés W&amp;S'!B9</f>
        <v xml:space="preserve"> </v>
      </c>
      <c r="C166" s="2">
        <f t="shared" si="25"/>
        <v>0</v>
      </c>
      <c r="D166" s="3">
        <f t="shared" si="26"/>
        <v>0</v>
      </c>
      <c r="E166" s="9"/>
      <c r="F166" s="10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2"/>
      <c r="AQ166" s="13"/>
    </row>
    <row r="167" spans="2:133" s="31" customFormat="1">
      <c r="B167" s="28" t="str">
        <f xml:space="preserve"> '[1]Liste Employés W&amp;S'!A10 &amp; " " &amp; '[1]Liste Employés W&amp;S'!B10</f>
        <v xml:space="preserve"> </v>
      </c>
      <c r="C167" s="2">
        <f t="shared" si="25"/>
        <v>0</v>
      </c>
      <c r="D167" s="3">
        <f t="shared" si="26"/>
        <v>0</v>
      </c>
      <c r="E167" s="29"/>
      <c r="F167" s="10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2"/>
      <c r="AQ167" s="13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</row>
    <row r="168" spans="2:133">
      <c r="B168" s="1" t="str">
        <f xml:space="preserve"> '[1]Liste Employés W&amp;S'!A11 &amp; " " &amp; '[1]Liste Employés W&amp;S'!B11</f>
        <v xml:space="preserve"> </v>
      </c>
      <c r="C168" s="2">
        <f t="shared" si="25"/>
        <v>0</v>
      </c>
      <c r="D168" s="3">
        <f t="shared" si="26"/>
        <v>0</v>
      </c>
      <c r="E168" s="9"/>
      <c r="F168" s="10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2"/>
      <c r="AQ168" s="13"/>
    </row>
    <row r="169" spans="2:133">
      <c r="B169" s="1" t="str">
        <f xml:space="preserve"> '[1]Liste Employés W&amp;S'!A12 &amp; " " &amp; '[1]Liste Employés W&amp;S'!B12</f>
        <v xml:space="preserve"> </v>
      </c>
      <c r="C169" s="2">
        <f t="shared" si="25"/>
        <v>0</v>
      </c>
      <c r="D169" s="3">
        <f t="shared" si="26"/>
        <v>0</v>
      </c>
      <c r="E169" s="9"/>
      <c r="F169" s="10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2"/>
      <c r="AQ169" s="13"/>
    </row>
    <row r="170" spans="2:133">
      <c r="B170" s="1" t="str">
        <f xml:space="preserve"> '[1]Liste Employés W&amp;S'!A13 &amp; " " &amp; '[1]Liste Employés W&amp;S'!B13</f>
        <v xml:space="preserve"> </v>
      </c>
      <c r="C170" s="2">
        <f t="shared" si="25"/>
        <v>0</v>
      </c>
      <c r="D170" s="3">
        <f t="shared" si="26"/>
        <v>0</v>
      </c>
      <c r="E170" s="9"/>
      <c r="F170" s="10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2"/>
      <c r="AQ170" s="13"/>
    </row>
    <row r="171" spans="2:133">
      <c r="B171" s="1" t="str">
        <f xml:space="preserve"> '[1]Liste Employés W&amp;S'!A14 &amp; " " &amp; '[1]Liste Employés W&amp;S'!B14</f>
        <v xml:space="preserve"> </v>
      </c>
      <c r="C171" s="2">
        <f t="shared" si="25"/>
        <v>0</v>
      </c>
      <c r="D171" s="3">
        <f t="shared" si="26"/>
        <v>0</v>
      </c>
      <c r="E171" s="9"/>
      <c r="F171" s="10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2"/>
      <c r="AQ171" s="13"/>
    </row>
    <row r="172" spans="2:133">
      <c r="B172" s="1" t="str">
        <f xml:space="preserve"> '[1]Liste Employés W&amp;S'!A15 &amp; " " &amp; '[1]Liste Employés W&amp;S'!B15</f>
        <v xml:space="preserve"> </v>
      </c>
      <c r="C172" s="2">
        <f t="shared" si="25"/>
        <v>0</v>
      </c>
      <c r="D172" s="3">
        <f t="shared" si="26"/>
        <v>0</v>
      </c>
      <c r="E172" s="9"/>
      <c r="F172" s="10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2"/>
      <c r="AQ172" s="13"/>
    </row>
    <row r="173" spans="2:133">
      <c r="B173" s="1" t="str">
        <f xml:space="preserve"> '[1]Liste Employés W&amp;S'!A16 &amp; " " &amp; '[1]Liste Employés W&amp;S'!B16</f>
        <v xml:space="preserve"> </v>
      </c>
      <c r="C173" s="2">
        <f t="shared" si="25"/>
        <v>0</v>
      </c>
      <c r="D173" s="3">
        <f t="shared" si="26"/>
        <v>0</v>
      </c>
      <c r="E173" s="9"/>
      <c r="F173" s="10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2"/>
      <c r="AQ173" s="13"/>
    </row>
    <row r="174" spans="2:133">
      <c r="B174" s="1" t="str">
        <f xml:space="preserve"> '[1]Liste Employés W&amp;S'!A17 &amp; " " &amp; '[1]Liste Employés W&amp;S'!B17</f>
        <v xml:space="preserve"> </v>
      </c>
      <c r="C174" s="2">
        <f t="shared" si="25"/>
        <v>0</v>
      </c>
      <c r="D174" s="3">
        <f t="shared" si="26"/>
        <v>0</v>
      </c>
      <c r="E174" s="9"/>
      <c r="F174" s="10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2"/>
      <c r="AQ174" s="13"/>
    </row>
    <row r="175" spans="2:133">
      <c r="B175" s="1" t="str">
        <f xml:space="preserve"> '[1]Liste Employés W&amp;S'!A18 &amp; " " &amp; '[1]Liste Employés W&amp;S'!B18</f>
        <v xml:space="preserve"> </v>
      </c>
      <c r="C175" s="2">
        <f t="shared" si="25"/>
        <v>0</v>
      </c>
      <c r="D175" s="3">
        <f t="shared" si="26"/>
        <v>0</v>
      </c>
      <c r="E175" s="9"/>
      <c r="F175" s="10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2"/>
      <c r="AQ175" s="13"/>
    </row>
    <row r="176" spans="2:133">
      <c r="B176" s="1" t="str">
        <f xml:space="preserve"> '[1]Liste Employés W&amp;S'!A19 &amp; " " &amp; '[1]Liste Employés W&amp;S'!B19</f>
        <v xml:space="preserve"> </v>
      </c>
      <c r="C176" s="2">
        <f t="shared" si="25"/>
        <v>0</v>
      </c>
      <c r="D176" s="3">
        <f t="shared" si="26"/>
        <v>0</v>
      </c>
      <c r="E176" s="9"/>
      <c r="F176" s="10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2"/>
      <c r="AQ176" s="13"/>
    </row>
    <row r="177" spans="2:43">
      <c r="B177" s="1" t="str">
        <f xml:space="preserve"> '[1]Liste Employés W&amp;S'!A20 &amp; " " &amp; '[1]Liste Employés W&amp;S'!B20</f>
        <v xml:space="preserve"> </v>
      </c>
      <c r="C177" s="2">
        <f t="shared" si="25"/>
        <v>0</v>
      </c>
      <c r="D177" s="3">
        <f t="shared" si="26"/>
        <v>0</v>
      </c>
      <c r="E177" s="9"/>
      <c r="F177" s="10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2"/>
      <c r="AQ177" s="13"/>
    </row>
    <row r="178" spans="2:43">
      <c r="B178" s="1" t="str">
        <f xml:space="preserve"> '[1]Liste Employés W&amp;S'!A21 &amp; " " &amp; '[1]Liste Employés W&amp;S'!B21</f>
        <v xml:space="preserve"> </v>
      </c>
      <c r="C178" s="2">
        <f t="shared" si="25"/>
        <v>0</v>
      </c>
      <c r="D178" s="3">
        <f t="shared" si="26"/>
        <v>0</v>
      </c>
      <c r="E178" s="9"/>
      <c r="F178" s="10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2"/>
      <c r="AQ178" s="13"/>
    </row>
    <row r="179" spans="2:43" ht="15" thickBot="1">
      <c r="B179" s="1" t="str">
        <f xml:space="preserve"> '[1]Liste Employés W&amp;S'!A22 &amp; " " &amp; '[1]Liste Employés W&amp;S'!B22</f>
        <v xml:space="preserve"> </v>
      </c>
      <c r="C179" s="2">
        <f t="shared" si="25"/>
        <v>0</v>
      </c>
      <c r="D179" s="3">
        <f t="shared" si="26"/>
        <v>0</v>
      </c>
      <c r="E179" s="37"/>
      <c r="F179" s="38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40"/>
      <c r="AQ179" s="41"/>
    </row>
    <row r="180" spans="2:43">
      <c r="B180" s="76" t="s">
        <v>32</v>
      </c>
      <c r="C180" s="77"/>
      <c r="D180" s="77"/>
      <c r="E180" s="42"/>
      <c r="F180" s="43">
        <f>COUNTIF(F159:F176,"x")</f>
        <v>1</v>
      </c>
      <c r="G180" s="43">
        <f t="shared" ref="G180:AQ180" si="27">COUNTIF(G159:G176,"x")</f>
        <v>2</v>
      </c>
      <c r="H180" s="43">
        <f t="shared" si="27"/>
        <v>2</v>
      </c>
      <c r="I180" s="43">
        <f t="shared" si="27"/>
        <v>2</v>
      </c>
      <c r="J180" s="43">
        <f t="shared" si="27"/>
        <v>2</v>
      </c>
      <c r="K180" s="43">
        <f t="shared" si="27"/>
        <v>1</v>
      </c>
      <c r="L180" s="43">
        <f t="shared" si="27"/>
        <v>1</v>
      </c>
      <c r="M180" s="43">
        <f t="shared" si="27"/>
        <v>1</v>
      </c>
      <c r="N180" s="43">
        <f t="shared" si="27"/>
        <v>1</v>
      </c>
      <c r="O180" s="43">
        <f t="shared" si="27"/>
        <v>2</v>
      </c>
      <c r="P180" s="43">
        <f t="shared" si="27"/>
        <v>2</v>
      </c>
      <c r="Q180" s="43">
        <f t="shared" si="27"/>
        <v>2</v>
      </c>
      <c r="R180" s="43">
        <f t="shared" si="27"/>
        <v>2</v>
      </c>
      <c r="S180" s="43">
        <f t="shared" si="27"/>
        <v>1</v>
      </c>
      <c r="T180" s="43">
        <f t="shared" si="27"/>
        <v>1</v>
      </c>
      <c r="U180" s="43">
        <f t="shared" si="27"/>
        <v>2</v>
      </c>
      <c r="V180" s="43">
        <f t="shared" si="27"/>
        <v>2</v>
      </c>
      <c r="W180" s="43">
        <f t="shared" si="27"/>
        <v>2</v>
      </c>
      <c r="X180" s="43">
        <f t="shared" si="27"/>
        <v>2</v>
      </c>
      <c r="Y180" s="43">
        <f t="shared" si="27"/>
        <v>2</v>
      </c>
      <c r="Z180" s="43">
        <f t="shared" si="27"/>
        <v>1</v>
      </c>
      <c r="AA180" s="43">
        <f t="shared" si="27"/>
        <v>1</v>
      </c>
      <c r="AB180" s="43">
        <f t="shared" si="27"/>
        <v>1</v>
      </c>
      <c r="AC180" s="43">
        <f t="shared" si="27"/>
        <v>0</v>
      </c>
      <c r="AD180" s="43">
        <f t="shared" si="27"/>
        <v>0</v>
      </c>
      <c r="AE180" s="43">
        <f t="shared" si="27"/>
        <v>0</v>
      </c>
      <c r="AF180" s="43">
        <f t="shared" si="27"/>
        <v>0</v>
      </c>
      <c r="AG180" s="43">
        <f t="shared" si="27"/>
        <v>0</v>
      </c>
      <c r="AH180" s="43">
        <f t="shared" si="27"/>
        <v>0</v>
      </c>
      <c r="AI180" s="43">
        <f t="shared" si="27"/>
        <v>0</v>
      </c>
      <c r="AJ180" s="43">
        <f t="shared" si="27"/>
        <v>0</v>
      </c>
      <c r="AK180" s="43">
        <f t="shared" si="27"/>
        <v>0</v>
      </c>
      <c r="AL180" s="43">
        <f t="shared" si="27"/>
        <v>0</v>
      </c>
      <c r="AM180" s="43">
        <f t="shared" si="27"/>
        <v>0</v>
      </c>
      <c r="AN180" s="43">
        <f t="shared" si="27"/>
        <v>0</v>
      </c>
      <c r="AO180" s="43">
        <f t="shared" si="27"/>
        <v>0</v>
      </c>
      <c r="AP180" s="43">
        <f t="shared" si="27"/>
        <v>0</v>
      </c>
      <c r="AQ180" s="44">
        <f t="shared" si="27"/>
        <v>0</v>
      </c>
    </row>
    <row r="181" spans="2:43">
      <c r="B181" s="78" t="s">
        <v>29</v>
      </c>
      <c r="C181" s="79"/>
      <c r="D181" s="79"/>
      <c r="E181" s="45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  <c r="AP181" s="46"/>
      <c r="AQ181" s="47"/>
    </row>
    <row r="182" spans="2:43" ht="15" thickBot="1">
      <c r="B182" s="80" t="s">
        <v>33</v>
      </c>
      <c r="C182" s="81"/>
      <c r="D182" s="81"/>
      <c r="E182" s="48"/>
      <c r="F182" s="49">
        <f>F180-F181</f>
        <v>1</v>
      </c>
      <c r="G182" s="49">
        <f t="shared" ref="G182:AQ182" si="28">G180-G181</f>
        <v>2</v>
      </c>
      <c r="H182" s="49">
        <f t="shared" si="28"/>
        <v>2</v>
      </c>
      <c r="I182" s="49">
        <f t="shared" si="28"/>
        <v>2</v>
      </c>
      <c r="J182" s="49">
        <f t="shared" si="28"/>
        <v>2</v>
      </c>
      <c r="K182" s="49">
        <f t="shared" si="28"/>
        <v>1</v>
      </c>
      <c r="L182" s="49">
        <f t="shared" si="28"/>
        <v>1</v>
      </c>
      <c r="M182" s="49">
        <f t="shared" si="28"/>
        <v>1</v>
      </c>
      <c r="N182" s="49">
        <f t="shared" si="28"/>
        <v>1</v>
      </c>
      <c r="O182" s="49">
        <f t="shared" si="28"/>
        <v>2</v>
      </c>
      <c r="P182" s="49">
        <f t="shared" si="28"/>
        <v>2</v>
      </c>
      <c r="Q182" s="49">
        <f t="shared" si="28"/>
        <v>2</v>
      </c>
      <c r="R182" s="49">
        <f t="shared" si="28"/>
        <v>2</v>
      </c>
      <c r="S182" s="49">
        <f t="shared" si="28"/>
        <v>1</v>
      </c>
      <c r="T182" s="49">
        <f t="shared" si="28"/>
        <v>1</v>
      </c>
      <c r="U182" s="49">
        <f t="shared" si="28"/>
        <v>2</v>
      </c>
      <c r="V182" s="49">
        <f t="shared" si="28"/>
        <v>2</v>
      </c>
      <c r="W182" s="49">
        <f t="shared" si="28"/>
        <v>2</v>
      </c>
      <c r="X182" s="49">
        <f t="shared" si="28"/>
        <v>2</v>
      </c>
      <c r="Y182" s="49">
        <f t="shared" si="28"/>
        <v>2</v>
      </c>
      <c r="Z182" s="49">
        <f t="shared" si="28"/>
        <v>1</v>
      </c>
      <c r="AA182" s="49">
        <f t="shared" si="28"/>
        <v>1</v>
      </c>
      <c r="AB182" s="49">
        <f t="shared" si="28"/>
        <v>1</v>
      </c>
      <c r="AC182" s="49">
        <f t="shared" si="28"/>
        <v>0</v>
      </c>
      <c r="AD182" s="49">
        <f t="shared" si="28"/>
        <v>0</v>
      </c>
      <c r="AE182" s="49">
        <f t="shared" si="28"/>
        <v>0</v>
      </c>
      <c r="AF182" s="49">
        <f t="shared" si="28"/>
        <v>0</v>
      </c>
      <c r="AG182" s="49">
        <f t="shared" si="28"/>
        <v>0</v>
      </c>
      <c r="AH182" s="49">
        <f t="shared" si="28"/>
        <v>0</v>
      </c>
      <c r="AI182" s="49">
        <f t="shared" si="28"/>
        <v>0</v>
      </c>
      <c r="AJ182" s="49">
        <f t="shared" si="28"/>
        <v>0</v>
      </c>
      <c r="AK182" s="49">
        <f t="shared" si="28"/>
        <v>0</v>
      </c>
      <c r="AL182" s="49">
        <f t="shared" si="28"/>
        <v>0</v>
      </c>
      <c r="AM182" s="49">
        <f t="shared" si="28"/>
        <v>0</v>
      </c>
      <c r="AN182" s="49">
        <f t="shared" si="28"/>
        <v>0</v>
      </c>
      <c r="AO182" s="49">
        <f t="shared" si="28"/>
        <v>0</v>
      </c>
      <c r="AP182" s="49">
        <f t="shared" si="28"/>
        <v>0</v>
      </c>
      <c r="AQ182" s="50">
        <f t="shared" si="28"/>
        <v>0</v>
      </c>
    </row>
    <row r="183" spans="2:43">
      <c r="B183" s="54"/>
      <c r="C183" s="55"/>
      <c r="D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6"/>
      <c r="Z183" s="57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55"/>
      <c r="AO183" s="55"/>
      <c r="AP183" s="55"/>
      <c r="AQ183" s="55"/>
    </row>
    <row r="184" spans="2:43">
      <c r="B184" s="57"/>
      <c r="C184" s="55"/>
      <c r="D184" s="58"/>
      <c r="F184" s="55"/>
      <c r="G184" s="55"/>
      <c r="H184" s="55"/>
      <c r="I184" s="55"/>
      <c r="J184" s="55"/>
      <c r="K184" s="55"/>
      <c r="L184" s="55"/>
      <c r="M184" s="59"/>
      <c r="N184" s="57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55"/>
      <c r="AL184" s="55"/>
      <c r="AM184" s="55"/>
      <c r="AN184" s="55"/>
      <c r="AO184" s="55"/>
      <c r="AP184" s="55"/>
      <c r="AQ184" s="55"/>
    </row>
    <row r="185" spans="2:43">
      <c r="B185" s="60"/>
      <c r="C185" s="55"/>
      <c r="D185" s="61"/>
      <c r="F185" s="55"/>
      <c r="G185" s="62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6"/>
      <c r="AF185" s="57"/>
      <c r="AG185" s="55"/>
      <c r="AH185" s="55"/>
      <c r="AI185" s="55"/>
      <c r="AJ185" s="55"/>
      <c r="AK185" s="55"/>
      <c r="AL185" s="55"/>
      <c r="AM185" s="55"/>
      <c r="AN185" s="55"/>
      <c r="AO185" s="55"/>
      <c r="AP185" s="55"/>
      <c r="AQ185" s="55"/>
    </row>
    <row r="186" spans="2:43">
      <c r="B186" s="60"/>
      <c r="C186" s="55"/>
      <c r="D186" s="61"/>
      <c r="F186" s="55"/>
      <c r="G186" s="62"/>
      <c r="H186" s="82"/>
      <c r="I186" s="82"/>
      <c r="J186" s="55"/>
      <c r="K186" s="55"/>
      <c r="L186" s="55"/>
      <c r="M186" s="63"/>
      <c r="N186" s="63"/>
      <c r="O186" s="59"/>
      <c r="P186" s="59"/>
      <c r="Q186" s="59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5"/>
      <c r="AE186" s="56"/>
      <c r="AF186" s="57"/>
      <c r="AG186" s="55"/>
      <c r="AH186" s="55"/>
      <c r="AI186" s="55"/>
      <c r="AJ186" s="55"/>
      <c r="AK186" s="55"/>
      <c r="AL186" s="55"/>
      <c r="AM186" s="55"/>
      <c r="AN186" s="55"/>
      <c r="AO186" s="55"/>
      <c r="AP186" s="55"/>
      <c r="AQ186" s="55"/>
    </row>
    <row r="187" spans="2:43">
      <c r="B187" s="60"/>
      <c r="C187" s="55"/>
      <c r="D187" s="61"/>
      <c r="F187" s="55"/>
      <c r="G187" s="62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56"/>
      <c r="AF187" s="57"/>
      <c r="AG187" s="55"/>
      <c r="AH187" s="55"/>
      <c r="AI187" s="55"/>
      <c r="AJ187" s="55"/>
      <c r="AK187" s="55"/>
      <c r="AL187" s="55"/>
      <c r="AM187" s="55"/>
      <c r="AN187" s="55"/>
      <c r="AO187" s="55"/>
      <c r="AP187" s="55"/>
      <c r="AQ187" s="55"/>
    </row>
    <row r="188" spans="2:43">
      <c r="B188" s="60"/>
      <c r="C188" s="55"/>
      <c r="D188" s="61"/>
      <c r="F188" s="55"/>
      <c r="G188" s="62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5"/>
      <c r="AE188" s="56"/>
      <c r="AF188" s="57"/>
      <c r="AG188" s="55"/>
      <c r="AH188" s="55"/>
      <c r="AI188" s="55"/>
      <c r="AJ188" s="55"/>
      <c r="AK188" s="55"/>
      <c r="AL188" s="55"/>
      <c r="AM188" s="55"/>
      <c r="AN188" s="55"/>
      <c r="AO188" s="55"/>
      <c r="AP188" s="55"/>
      <c r="AQ188" s="55"/>
    </row>
    <row r="189" spans="2:43">
      <c r="B189" s="60"/>
      <c r="C189" s="55"/>
      <c r="D189" s="61"/>
      <c r="F189" s="55"/>
      <c r="G189" s="62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56"/>
      <c r="AF189" s="57"/>
      <c r="AG189" s="55"/>
      <c r="AH189" s="55"/>
      <c r="AI189" s="55"/>
      <c r="AJ189" s="55"/>
      <c r="AK189" s="55"/>
      <c r="AL189" s="55"/>
      <c r="AM189" s="55"/>
      <c r="AN189" s="55"/>
      <c r="AO189" s="55"/>
      <c r="AP189" s="55"/>
      <c r="AQ189" s="55"/>
    </row>
    <row r="190" spans="2:43">
      <c r="B190" s="60"/>
      <c r="C190" s="55"/>
      <c r="D190" s="61"/>
      <c r="F190" s="55"/>
      <c r="G190" s="62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56"/>
      <c r="AF190" s="57"/>
      <c r="AG190" s="55"/>
      <c r="AH190" s="55"/>
      <c r="AI190" s="55"/>
      <c r="AJ190" s="55"/>
      <c r="AK190" s="55"/>
      <c r="AL190" s="55"/>
      <c r="AM190" s="55"/>
      <c r="AN190" s="55"/>
      <c r="AO190" s="55"/>
      <c r="AP190" s="55"/>
      <c r="AQ190" s="55"/>
    </row>
    <row r="191" spans="2:43">
      <c r="B191" s="60"/>
      <c r="C191" s="55"/>
      <c r="D191" s="61"/>
      <c r="F191" s="55"/>
      <c r="G191" s="62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55"/>
      <c r="AL191" s="55"/>
      <c r="AM191" s="55"/>
      <c r="AN191" s="55"/>
      <c r="AO191" s="55"/>
      <c r="AP191" s="55"/>
      <c r="AQ191" s="55"/>
    </row>
    <row r="192" spans="2:43">
      <c r="B192" s="60"/>
      <c r="C192" s="55"/>
      <c r="D192" s="61"/>
      <c r="F192" s="55"/>
      <c r="G192" s="62"/>
      <c r="H192" s="55"/>
      <c r="I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55"/>
      <c r="AL192" s="55"/>
      <c r="AM192" s="55"/>
      <c r="AN192" s="55"/>
      <c r="AO192" s="55"/>
      <c r="AP192" s="55"/>
      <c r="AQ192" s="55"/>
    </row>
    <row r="193" spans="2:43">
      <c r="B193" s="60"/>
      <c r="C193" s="55"/>
      <c r="D193" s="61"/>
      <c r="F193" s="55"/>
      <c r="G193" s="62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55"/>
      <c r="AL193" s="55"/>
      <c r="AM193" s="55"/>
      <c r="AN193" s="55"/>
      <c r="AO193" s="55"/>
      <c r="AP193" s="55"/>
      <c r="AQ193" s="55"/>
    </row>
    <row r="194" spans="2:43">
      <c r="B194" s="60"/>
      <c r="C194" s="55"/>
      <c r="D194" s="61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55"/>
      <c r="AL194" s="55"/>
      <c r="AM194" s="55"/>
      <c r="AN194" s="55"/>
      <c r="AO194" s="55"/>
      <c r="AP194" s="55"/>
      <c r="AQ194" s="55"/>
    </row>
    <row r="195" spans="2:43">
      <c r="B195" s="60"/>
      <c r="C195" s="55"/>
      <c r="D195" s="61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55"/>
      <c r="AL195" s="55"/>
      <c r="AM195" s="55"/>
      <c r="AN195" s="55"/>
      <c r="AO195" s="55"/>
      <c r="AP195" s="55"/>
      <c r="AQ195" s="55"/>
    </row>
    <row r="196" spans="2:43">
      <c r="B196" s="60"/>
      <c r="C196" s="55"/>
      <c r="D196" s="61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55"/>
      <c r="AL196" s="55"/>
      <c r="AM196" s="55"/>
      <c r="AN196" s="55"/>
      <c r="AO196" s="55"/>
      <c r="AP196" s="55"/>
      <c r="AQ196" s="55"/>
    </row>
    <row r="197" spans="2:43">
      <c r="B197" s="60"/>
      <c r="D197" s="61"/>
    </row>
  </sheetData>
  <mergeCells count="59">
    <mergeCell ref="E1:E2"/>
    <mergeCell ref="F1:AQ1"/>
    <mergeCell ref="AS1:AU3"/>
    <mergeCell ref="C1:C2"/>
    <mergeCell ref="D1:D2"/>
    <mergeCell ref="AT5:AU5"/>
    <mergeCell ref="AT6:AU6"/>
    <mergeCell ref="AT7:AU7"/>
    <mergeCell ref="AT8:AU8"/>
    <mergeCell ref="AT9:AU9"/>
    <mergeCell ref="AT10:AU10"/>
    <mergeCell ref="AT11:AU11"/>
    <mergeCell ref="AT13:AU13"/>
    <mergeCell ref="B24:D24"/>
    <mergeCell ref="B25:D25"/>
    <mergeCell ref="B50:D50"/>
    <mergeCell ref="F27:AQ27"/>
    <mergeCell ref="B26:D26"/>
    <mergeCell ref="C27:C28"/>
    <mergeCell ref="D27:D28"/>
    <mergeCell ref="E27:E28"/>
    <mergeCell ref="E53:E54"/>
    <mergeCell ref="F53:AQ53"/>
    <mergeCell ref="B51:D51"/>
    <mergeCell ref="B52:D52"/>
    <mergeCell ref="C53:C54"/>
    <mergeCell ref="D53:D54"/>
    <mergeCell ref="E79:E80"/>
    <mergeCell ref="F79:AQ79"/>
    <mergeCell ref="B76:D76"/>
    <mergeCell ref="B77:D77"/>
    <mergeCell ref="B78:D78"/>
    <mergeCell ref="C79:C80"/>
    <mergeCell ref="D79:D80"/>
    <mergeCell ref="E105:E106"/>
    <mergeCell ref="F105:AQ105"/>
    <mergeCell ref="B102:D102"/>
    <mergeCell ref="B103:D103"/>
    <mergeCell ref="B104:D104"/>
    <mergeCell ref="C105:C106"/>
    <mergeCell ref="D105:D106"/>
    <mergeCell ref="E131:E132"/>
    <mergeCell ref="F131:AQ131"/>
    <mergeCell ref="B128:D128"/>
    <mergeCell ref="B129:D129"/>
    <mergeCell ref="B130:D130"/>
    <mergeCell ref="C131:C132"/>
    <mergeCell ref="D131:D132"/>
    <mergeCell ref="B154:D154"/>
    <mergeCell ref="B155:D155"/>
    <mergeCell ref="B156:D156"/>
    <mergeCell ref="C157:C158"/>
    <mergeCell ref="D157:D158"/>
    <mergeCell ref="B180:D180"/>
    <mergeCell ref="B181:D181"/>
    <mergeCell ref="B182:D182"/>
    <mergeCell ref="H186:I186"/>
    <mergeCell ref="E157:E158"/>
    <mergeCell ref="F157:AQ157"/>
  </mergeCells>
  <conditionalFormatting sqref="AF3:AQ23">
    <cfRule type="expression" dxfId="657" priority="670">
      <formula>COUNTIF($F3:F3,"&lt;&gt;")</formula>
    </cfRule>
  </conditionalFormatting>
  <conditionalFormatting sqref="R3:AQ23">
    <cfRule type="expression" dxfId="656" priority="671">
      <formula>COUNTIF(F3:Q3,"&lt;&gt;") &gt;= 12</formula>
    </cfRule>
  </conditionalFormatting>
  <conditionalFormatting sqref="F26:AQ26">
    <cfRule type="cellIs" dxfId="655" priority="669" operator="notEqual">
      <formula>0</formula>
    </cfRule>
  </conditionalFormatting>
  <conditionalFormatting sqref="F25:AQ25">
    <cfRule type="colorScale" priority="668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3:AK3">
    <cfRule type="expression" dxfId="654" priority="667">
      <formula>COUNTIF($AF3:$AK3,"&lt;&gt;") &gt; 5</formula>
    </cfRule>
  </conditionalFormatting>
  <conditionalFormatting sqref="R3:U3">
    <cfRule type="expression" dxfId="653" priority="666">
      <formula>COUNTIF($R3:$U3,"&lt;&gt;") &gt; 3</formula>
    </cfRule>
  </conditionalFormatting>
  <conditionalFormatting sqref="H3:L3">
    <cfRule type="expression" dxfId="652" priority="665" stopIfTrue="1">
      <formula>COUNTIF($H3:$L3,"&lt;&gt;") &gt; 4</formula>
    </cfRule>
  </conditionalFormatting>
  <conditionalFormatting sqref="D3:D23">
    <cfRule type="cellIs" dxfId="651" priority="651" operator="between">
      <formula>0.0416666666666667</formula>
      <formula>0.416666666666667</formula>
    </cfRule>
    <cfRule type="cellIs" dxfId="650" priority="664" operator="greaterThan">
      <formula>0.416666666666667</formula>
    </cfRule>
  </conditionalFormatting>
  <conditionalFormatting sqref="AR21:AS21 AV21:BI21 F3:AQ23">
    <cfRule type="expression" dxfId="649" priority="672">
      <formula>$E3="OFF"</formula>
    </cfRule>
  </conditionalFormatting>
  <conditionalFormatting sqref="F24:AQ26 F50:AQ52 F76:AQ78 F102:AQ104 F128:AQ130 F154:AQ156 F180:AQ250">
    <cfRule type="cellIs" dxfId="648" priority="662" operator="equal">
      <formula>"v"</formula>
    </cfRule>
    <cfRule type="cellIs" dxfId="647" priority="663" operator="equal">
      <formula>"b"</formula>
    </cfRule>
  </conditionalFormatting>
  <conditionalFormatting sqref="F3:Q23">
    <cfRule type="expression" dxfId="646" priority="673">
      <formula>COUNTIF(AF159:$AQ159,"&lt;&gt;")</formula>
    </cfRule>
  </conditionalFormatting>
  <conditionalFormatting sqref="AF4:AK23">
    <cfRule type="expression" dxfId="645" priority="661">
      <formula>COUNTIF($AF4:$AK4,"&lt;&gt;") &gt; 5</formula>
    </cfRule>
  </conditionalFormatting>
  <conditionalFormatting sqref="R4:U23">
    <cfRule type="expression" dxfId="644" priority="660">
      <formula>COUNTIF($R4:$U4,"&lt;&gt;") &gt; 3</formula>
    </cfRule>
  </conditionalFormatting>
  <conditionalFormatting sqref="H4:L23">
    <cfRule type="expression" dxfId="643" priority="659" stopIfTrue="1">
      <formula>COUNTIF($H4:$L4,"&lt;&gt;") &gt; 4</formula>
    </cfRule>
  </conditionalFormatting>
  <conditionalFormatting sqref="AF4:AK4">
    <cfRule type="expression" dxfId="642" priority="658">
      <formula>COUNTIF($AF4:$AK4,"&lt;&gt;") &gt; 5</formula>
    </cfRule>
  </conditionalFormatting>
  <conditionalFormatting sqref="R4:U5">
    <cfRule type="expression" dxfId="641" priority="657">
      <formula>COUNTIF($R4:$U4,"&lt;&gt;") &gt; 3</formula>
    </cfRule>
  </conditionalFormatting>
  <conditionalFormatting sqref="H4:L4">
    <cfRule type="expression" dxfId="640" priority="656" stopIfTrue="1">
      <formula>COUNTIF($H4:$L4,"&lt;&gt;") &gt; 4</formula>
    </cfRule>
  </conditionalFormatting>
  <conditionalFormatting sqref="F29:AQ49 F3:AQ23 F55:AQ75 F81:AQ101 F107:AQ127 F133:AQ153 F159:AQ179">
    <cfRule type="cellIs" dxfId="639" priority="653" operator="equal">
      <formula>"B"</formula>
    </cfRule>
    <cfRule type="cellIs" dxfId="638" priority="654" operator="equal">
      <formula>"V"</formula>
    </cfRule>
    <cfRule type="expression" dxfId="637" priority="655">
      <formula>$E3="off"</formula>
    </cfRule>
  </conditionalFormatting>
  <conditionalFormatting sqref="F24:AQ24">
    <cfRule type="colorScale" priority="652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3:C23">
    <cfRule type="cellIs" dxfId="636" priority="650" operator="equal">
      <formula>0</formula>
    </cfRule>
  </conditionalFormatting>
  <conditionalFormatting sqref="AF29:AQ49">
    <cfRule type="expression" dxfId="635" priority="648">
      <formula>COUNTIF($F29:F29,"&lt;&gt;")</formula>
    </cfRule>
  </conditionalFormatting>
  <conditionalFormatting sqref="F52:AQ52">
    <cfRule type="cellIs" dxfId="634" priority="647" operator="notEqual">
      <formula>0</formula>
    </cfRule>
  </conditionalFormatting>
  <conditionalFormatting sqref="F51:AQ51">
    <cfRule type="colorScale" priority="646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29:AK29">
    <cfRule type="expression" dxfId="633" priority="645">
      <formula>COUNTIF($AF29:$AK29,"&lt;&gt;") &gt; 5</formula>
    </cfRule>
  </conditionalFormatting>
  <conditionalFormatting sqref="R29:U29">
    <cfRule type="expression" dxfId="632" priority="644">
      <formula>COUNTIF($R29:$U29,"&lt;&gt;") &gt; 3</formula>
    </cfRule>
  </conditionalFormatting>
  <conditionalFormatting sqref="H29:L29">
    <cfRule type="expression" dxfId="631" priority="643" stopIfTrue="1">
      <formula>COUNTIF($H29:$L29,"&lt;&gt;") &gt; 4</formula>
    </cfRule>
  </conditionalFormatting>
  <conditionalFormatting sqref="D29:D49">
    <cfRule type="cellIs" dxfId="630" priority="634" operator="between">
      <formula>0.0416666666666667</formula>
      <formula>0.416666666666667</formula>
    </cfRule>
    <cfRule type="cellIs" dxfId="629" priority="642" operator="greaterThan">
      <formula>0.416666666666667</formula>
    </cfRule>
  </conditionalFormatting>
  <conditionalFormatting sqref="F29:AQ49">
    <cfRule type="expression" dxfId="628" priority="649">
      <formula>$E29="OFF"</formula>
    </cfRule>
  </conditionalFormatting>
  <conditionalFormatting sqref="AF30:AK49">
    <cfRule type="expression" dxfId="627" priority="641">
      <formula>COUNTIF($AF30:$AK30,"&lt;&gt;") &gt; 5</formula>
    </cfRule>
  </conditionalFormatting>
  <conditionalFormatting sqref="R30:U49">
    <cfRule type="expression" dxfId="626" priority="640">
      <formula>COUNTIF($R30:$U30,"&lt;&gt;") &gt; 3</formula>
    </cfRule>
  </conditionalFormatting>
  <conditionalFormatting sqref="H30:L49">
    <cfRule type="expression" dxfId="625" priority="639" stopIfTrue="1">
      <formula>COUNTIF($H30:$L30,"&lt;&gt;") &gt; 4</formula>
    </cfRule>
  </conditionalFormatting>
  <conditionalFormatting sqref="AF30:AK30">
    <cfRule type="expression" dxfId="624" priority="638">
      <formula>COUNTIF($AF30:$AK30,"&lt;&gt;") &gt; 5</formula>
    </cfRule>
  </conditionalFormatting>
  <conditionalFormatting sqref="R30:U30">
    <cfRule type="expression" dxfId="623" priority="637">
      <formula>COUNTIF($R30:$U30,"&lt;&gt;") &gt; 3</formula>
    </cfRule>
  </conditionalFormatting>
  <conditionalFormatting sqref="H30:L30">
    <cfRule type="expression" dxfId="622" priority="636" stopIfTrue="1">
      <formula>COUNTIF($H30:$L30,"&lt;&gt;") &gt; 4</formula>
    </cfRule>
  </conditionalFormatting>
  <conditionalFormatting sqref="F50:AQ50">
    <cfRule type="colorScale" priority="635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29:C49">
    <cfRule type="cellIs" dxfId="621" priority="631" operator="equal">
      <formula>0</formula>
    </cfRule>
    <cfRule type="cellIs" dxfId="620" priority="632" operator="equal">
      <formula>1.625</formula>
    </cfRule>
    <cfRule type="cellIs" dxfId="619" priority="633" operator="notEqual">
      <formula>1.625</formula>
    </cfRule>
  </conditionalFormatting>
  <conditionalFormatting sqref="AF55:AQ75">
    <cfRule type="expression" dxfId="618" priority="628">
      <formula>COUNTIF($F55:F55,"&lt;&gt;")</formula>
    </cfRule>
  </conditionalFormatting>
  <conditionalFormatting sqref="F78:AQ78">
    <cfRule type="cellIs" dxfId="617" priority="627" operator="notEqual">
      <formula>0</formula>
    </cfRule>
  </conditionalFormatting>
  <conditionalFormatting sqref="F77:AQ77">
    <cfRule type="colorScale" priority="626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55:AK55">
    <cfRule type="expression" dxfId="616" priority="625">
      <formula>COUNTIF($AF55:$AK55,"&lt;&gt;") &gt; 5</formula>
    </cfRule>
  </conditionalFormatting>
  <conditionalFormatting sqref="R55:U55">
    <cfRule type="expression" dxfId="615" priority="624">
      <formula>COUNTIF($R55:$U55,"&lt;&gt;") &gt; 3</formula>
    </cfRule>
  </conditionalFormatting>
  <conditionalFormatting sqref="H55:L55">
    <cfRule type="expression" dxfId="614" priority="623" stopIfTrue="1">
      <formula>COUNTIF($H55:$L55,"&lt;&gt;") &gt; 4</formula>
    </cfRule>
  </conditionalFormatting>
  <conditionalFormatting sqref="D55:D75">
    <cfRule type="cellIs" dxfId="613" priority="614" operator="between">
      <formula>0.0416666666666667</formula>
      <formula>0.416666666666667</formula>
    </cfRule>
    <cfRule type="cellIs" dxfId="612" priority="622" operator="greaterThan">
      <formula>0.416666666666667</formula>
    </cfRule>
  </conditionalFormatting>
  <conditionalFormatting sqref="F55:AQ75">
    <cfRule type="expression" dxfId="611" priority="629">
      <formula>$E55="OFF"</formula>
    </cfRule>
  </conditionalFormatting>
  <conditionalFormatting sqref="F55:Q75">
    <cfRule type="expression" dxfId="610" priority="630">
      <formula>COUNTIF(AF211:$AQ211,"&lt;&gt;")</formula>
    </cfRule>
  </conditionalFormatting>
  <conditionalFormatting sqref="AF56:AK75">
    <cfRule type="expression" dxfId="609" priority="621">
      <formula>COUNTIF($AF56:$AK56,"&lt;&gt;") &gt; 5</formula>
    </cfRule>
  </conditionalFormatting>
  <conditionalFormatting sqref="R56:U75">
    <cfRule type="expression" dxfId="608" priority="620">
      <formula>COUNTIF($R56:$U56,"&lt;&gt;") &gt; 3</formula>
    </cfRule>
  </conditionalFormatting>
  <conditionalFormatting sqref="H56:L75">
    <cfRule type="expression" dxfId="607" priority="619" stopIfTrue="1">
      <formula>COUNTIF($H56:$L56,"&lt;&gt;") &gt; 4</formula>
    </cfRule>
  </conditionalFormatting>
  <conditionalFormatting sqref="AF56:AK56">
    <cfRule type="expression" dxfId="606" priority="618">
      <formula>COUNTIF($AF56:$AK56,"&lt;&gt;") &gt; 5</formula>
    </cfRule>
  </conditionalFormatting>
  <conditionalFormatting sqref="R56:U56">
    <cfRule type="expression" dxfId="605" priority="617">
      <formula>COUNTIF($R56:$U56,"&lt;&gt;") &gt; 3</formula>
    </cfRule>
  </conditionalFormatting>
  <conditionalFormatting sqref="H56:L56">
    <cfRule type="expression" dxfId="604" priority="616" stopIfTrue="1">
      <formula>COUNTIF($H56:$L56,"&lt;&gt;") &gt; 4</formula>
    </cfRule>
  </conditionalFormatting>
  <conditionalFormatting sqref="F76:AQ76">
    <cfRule type="colorScale" priority="615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55:C75">
    <cfRule type="cellIs" dxfId="603" priority="611" operator="equal">
      <formula>0</formula>
    </cfRule>
    <cfRule type="cellIs" dxfId="602" priority="612" operator="equal">
      <formula>1.625</formula>
    </cfRule>
    <cfRule type="cellIs" dxfId="601" priority="613" operator="notEqual">
      <formula>1.625</formula>
    </cfRule>
  </conditionalFormatting>
  <conditionalFormatting sqref="AF81:AQ101">
    <cfRule type="expression" dxfId="600" priority="608">
      <formula>COUNTIF($F81:F81,"&lt;&gt;")</formula>
    </cfRule>
  </conditionalFormatting>
  <conditionalFormatting sqref="F104:AQ104">
    <cfRule type="cellIs" dxfId="599" priority="607" operator="notEqual">
      <formula>0</formula>
    </cfRule>
  </conditionalFormatting>
  <conditionalFormatting sqref="F103:AQ103">
    <cfRule type="colorScale" priority="606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81:AK81">
    <cfRule type="expression" dxfId="598" priority="605">
      <formula>COUNTIF($AF81:$AK81,"&lt;&gt;") &gt; 5</formula>
    </cfRule>
  </conditionalFormatting>
  <conditionalFormatting sqref="R81:U81">
    <cfRule type="expression" dxfId="597" priority="604">
      <formula>COUNTIF($R81:$U81,"&lt;&gt;") &gt; 3</formula>
    </cfRule>
  </conditionalFormatting>
  <conditionalFormatting sqref="H81:L81">
    <cfRule type="expression" dxfId="596" priority="603" stopIfTrue="1">
      <formula>COUNTIF($H81:$L81,"&lt;&gt;") &gt; 4</formula>
    </cfRule>
  </conditionalFormatting>
  <conditionalFormatting sqref="D81:D101">
    <cfRule type="cellIs" dxfId="595" priority="594" operator="between">
      <formula>0.0416666666666667</formula>
      <formula>0.416666666666667</formula>
    </cfRule>
    <cfRule type="cellIs" dxfId="594" priority="602" operator="greaterThan">
      <formula>0.416666666666667</formula>
    </cfRule>
  </conditionalFormatting>
  <conditionalFormatting sqref="F81:AQ101">
    <cfRule type="expression" dxfId="593" priority="609">
      <formula>$E81="OFF"</formula>
    </cfRule>
  </conditionalFormatting>
  <conditionalFormatting sqref="F81:Q101">
    <cfRule type="expression" dxfId="592" priority="610">
      <formula>COUNTIF(AF237:$AQ237,"&lt;&gt;")</formula>
    </cfRule>
  </conditionalFormatting>
  <conditionalFormatting sqref="AF82:AK101">
    <cfRule type="expression" dxfId="591" priority="601">
      <formula>COUNTIF($AF82:$AK82,"&lt;&gt;") &gt; 5</formula>
    </cfRule>
  </conditionalFormatting>
  <conditionalFormatting sqref="R82:U101">
    <cfRule type="expression" dxfId="590" priority="600">
      <formula>COUNTIF($R82:$U82,"&lt;&gt;") &gt; 3</formula>
    </cfRule>
  </conditionalFormatting>
  <conditionalFormatting sqref="H82:L101">
    <cfRule type="expression" dxfId="589" priority="599" stopIfTrue="1">
      <formula>COUNTIF($H82:$L82,"&lt;&gt;") &gt; 4</formula>
    </cfRule>
  </conditionalFormatting>
  <conditionalFormatting sqref="AF82:AK82">
    <cfRule type="expression" dxfId="588" priority="598">
      <formula>COUNTIF($AF82:$AK82,"&lt;&gt;") &gt; 5</formula>
    </cfRule>
  </conditionalFormatting>
  <conditionalFormatting sqref="R82:U82">
    <cfRule type="expression" dxfId="587" priority="597">
      <formula>COUNTIF($R82:$U82,"&lt;&gt;") &gt; 3</formula>
    </cfRule>
  </conditionalFormatting>
  <conditionalFormatting sqref="H82:L82">
    <cfRule type="expression" dxfId="586" priority="596" stopIfTrue="1">
      <formula>COUNTIF($H82:$L82,"&lt;&gt;") &gt; 4</formula>
    </cfRule>
  </conditionalFormatting>
  <conditionalFormatting sqref="F102:AQ102">
    <cfRule type="colorScale" priority="595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81:C101">
    <cfRule type="cellIs" dxfId="585" priority="591" operator="equal">
      <formula>0</formula>
    </cfRule>
    <cfRule type="cellIs" dxfId="584" priority="592" operator="equal">
      <formula>1.625</formula>
    </cfRule>
    <cfRule type="cellIs" dxfId="583" priority="593" operator="notEqual">
      <formula>1.625</formula>
    </cfRule>
  </conditionalFormatting>
  <conditionalFormatting sqref="AF107:AQ127">
    <cfRule type="expression" dxfId="582" priority="587">
      <formula>COUNTIF($F107:F107,"&lt;&gt;")</formula>
    </cfRule>
  </conditionalFormatting>
  <conditionalFormatting sqref="R107:AQ127">
    <cfRule type="expression" dxfId="581" priority="588">
      <formula>COUNTIF(F107:Q107,"&lt;&gt;") &gt;= 12</formula>
    </cfRule>
  </conditionalFormatting>
  <conditionalFormatting sqref="F130:AQ130">
    <cfRule type="cellIs" dxfId="580" priority="586" operator="notEqual">
      <formula>0</formula>
    </cfRule>
  </conditionalFormatting>
  <conditionalFormatting sqref="F129:AQ129">
    <cfRule type="colorScale" priority="585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107:AK107">
    <cfRule type="expression" dxfId="579" priority="584">
      <formula>COUNTIF($AF107:$AK107,"&lt;&gt;") &gt; 5</formula>
    </cfRule>
  </conditionalFormatting>
  <conditionalFormatting sqref="R107:U107">
    <cfRule type="expression" dxfId="578" priority="583">
      <formula>COUNTIF($R107:$U107,"&lt;&gt;") &gt; 3</formula>
    </cfRule>
  </conditionalFormatting>
  <conditionalFormatting sqref="H107:L107">
    <cfRule type="expression" dxfId="577" priority="582" stopIfTrue="1">
      <formula>COUNTIF($H107:$L107,"&lt;&gt;") &gt; 4</formula>
    </cfRule>
  </conditionalFormatting>
  <conditionalFormatting sqref="D107:D127">
    <cfRule type="cellIs" dxfId="576" priority="574" operator="between">
      <formula>0.0416666666666667</formula>
      <formula>0.416666666666667</formula>
    </cfRule>
    <cfRule type="cellIs" dxfId="575" priority="581" operator="greaterThan">
      <formula>0.416666666666667</formula>
    </cfRule>
  </conditionalFormatting>
  <conditionalFormatting sqref="F107:AQ127">
    <cfRule type="expression" dxfId="574" priority="589">
      <formula>$E107="OFF"</formula>
    </cfRule>
  </conditionalFormatting>
  <conditionalFormatting sqref="F107:Q127">
    <cfRule type="expression" dxfId="573" priority="590">
      <formula>COUNTIF(AF263:$AQ263,"&lt;&gt;")</formula>
    </cfRule>
  </conditionalFormatting>
  <conditionalFormatting sqref="AF108:AK127">
    <cfRule type="expression" dxfId="572" priority="580">
      <formula>COUNTIF($AF108:$AK108,"&lt;&gt;") &gt; 5</formula>
    </cfRule>
  </conditionalFormatting>
  <conditionalFormatting sqref="R108:U127">
    <cfRule type="expression" dxfId="571" priority="579">
      <formula>COUNTIF($R108:$U108,"&lt;&gt;") &gt; 3</formula>
    </cfRule>
  </conditionalFormatting>
  <conditionalFormatting sqref="H108:L127">
    <cfRule type="expression" dxfId="570" priority="578" stopIfTrue="1">
      <formula>COUNTIF($H108:$L108,"&lt;&gt;") &gt; 4</formula>
    </cfRule>
  </conditionalFormatting>
  <conditionalFormatting sqref="R108:U108">
    <cfRule type="expression" dxfId="569" priority="577">
      <formula>COUNTIF($R108:$U108,"&lt;&gt;") &gt; 3</formula>
    </cfRule>
  </conditionalFormatting>
  <conditionalFormatting sqref="H108:L108">
    <cfRule type="expression" dxfId="568" priority="576" stopIfTrue="1">
      <formula>COUNTIF($H108:$L108,"&lt;&gt;") &gt; 4</formula>
    </cfRule>
  </conditionalFormatting>
  <conditionalFormatting sqref="F128:AQ128">
    <cfRule type="colorScale" priority="575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107:C127">
    <cfRule type="cellIs" dxfId="567" priority="571" operator="equal">
      <formula>0</formula>
    </cfRule>
    <cfRule type="cellIs" dxfId="566" priority="572" operator="equal">
      <formula>1.625</formula>
    </cfRule>
    <cfRule type="cellIs" dxfId="565" priority="573" operator="notEqual">
      <formula>1.625</formula>
    </cfRule>
  </conditionalFormatting>
  <conditionalFormatting sqref="AF133:AQ153">
    <cfRule type="expression" dxfId="564" priority="568">
      <formula>COUNTIF($F133:F133,"&lt;&gt;")</formula>
    </cfRule>
  </conditionalFormatting>
  <conditionalFormatting sqref="F156:AQ156">
    <cfRule type="cellIs" dxfId="563" priority="567" operator="notEqual">
      <formula>0</formula>
    </cfRule>
  </conditionalFormatting>
  <conditionalFormatting sqref="F155:AQ155">
    <cfRule type="colorScale" priority="566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133:AK133">
    <cfRule type="expression" dxfId="562" priority="565">
      <formula>COUNTIF($AF133:$AK133,"&lt;&gt;") &gt; 5</formula>
    </cfRule>
  </conditionalFormatting>
  <conditionalFormatting sqref="R133:U133">
    <cfRule type="expression" dxfId="561" priority="564">
      <formula>COUNTIF($R133:$U133,"&lt;&gt;") &gt; 3</formula>
    </cfRule>
  </conditionalFormatting>
  <conditionalFormatting sqref="H133:L133">
    <cfRule type="expression" dxfId="560" priority="563" stopIfTrue="1">
      <formula>COUNTIF($H133:$L133,"&lt;&gt;") &gt; 4</formula>
    </cfRule>
  </conditionalFormatting>
  <conditionalFormatting sqref="D133:D153">
    <cfRule type="cellIs" dxfId="559" priority="553" operator="between">
      <formula>0.0416666666666667</formula>
      <formula>0.416666666666667</formula>
    </cfRule>
    <cfRule type="cellIs" dxfId="558" priority="562" operator="greaterThan">
      <formula>0.416666666666667</formula>
    </cfRule>
  </conditionalFormatting>
  <conditionalFormatting sqref="F133:AQ153">
    <cfRule type="expression" dxfId="557" priority="569">
      <formula>$E133="OFF"</formula>
    </cfRule>
  </conditionalFormatting>
  <conditionalFormatting sqref="F133:Q153">
    <cfRule type="expression" dxfId="556" priority="570">
      <formula>COUNTIF(AF289:$AQ289,"&lt;&gt;")</formula>
    </cfRule>
  </conditionalFormatting>
  <conditionalFormatting sqref="AF134:AK153">
    <cfRule type="expression" dxfId="555" priority="561">
      <formula>COUNTIF($AF134:$AK134,"&lt;&gt;") &gt; 5</formula>
    </cfRule>
  </conditionalFormatting>
  <conditionalFormatting sqref="R134:U153">
    <cfRule type="expression" dxfId="554" priority="560">
      <formula>COUNTIF($R134:$U134,"&lt;&gt;") &gt; 3</formula>
    </cfRule>
  </conditionalFormatting>
  <conditionalFormatting sqref="H134:L153">
    <cfRule type="expression" dxfId="553" priority="559" stopIfTrue="1">
      <formula>COUNTIF($H134:$L134,"&lt;&gt;") &gt; 4</formula>
    </cfRule>
  </conditionalFormatting>
  <conditionalFormatting sqref="AF134:AK134">
    <cfRule type="expression" dxfId="552" priority="558">
      <formula>COUNTIF($AF134:$AK134,"&lt;&gt;") &gt; 5</formula>
    </cfRule>
  </conditionalFormatting>
  <conditionalFormatting sqref="R134:U134">
    <cfRule type="expression" dxfId="551" priority="557">
      <formula>COUNTIF($R134:$U134,"&lt;&gt;") &gt; 3</formula>
    </cfRule>
  </conditionalFormatting>
  <conditionalFormatting sqref="H134:L134">
    <cfRule type="expression" dxfId="550" priority="556" stopIfTrue="1">
      <formula>COUNTIF($H134:$L134,"&lt;&gt;") &gt; 4</formula>
    </cfRule>
  </conditionalFormatting>
  <conditionalFormatting sqref="F154:AQ154">
    <cfRule type="colorScale" priority="554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133:C153">
    <cfRule type="cellIs" dxfId="549" priority="550" operator="equal">
      <formula>0</formula>
    </cfRule>
    <cfRule type="cellIs" dxfId="548" priority="551" operator="equal">
      <formula>1.625</formula>
    </cfRule>
    <cfRule type="cellIs" dxfId="547" priority="552" operator="notEqual">
      <formula>1.625</formula>
    </cfRule>
  </conditionalFormatting>
  <conditionalFormatting sqref="AF159:AQ179">
    <cfRule type="expression" dxfId="546" priority="547">
      <formula>COUNTIF($F159:F159,"&lt;&gt;")</formula>
    </cfRule>
  </conditionalFormatting>
  <conditionalFormatting sqref="R159:AQ179">
    <cfRule type="expression" dxfId="545" priority="493">
      <formula>COUNTIF(F159:Q159,"&lt;&gt;") &gt;= 12</formula>
    </cfRule>
  </conditionalFormatting>
  <conditionalFormatting sqref="F182:AQ182">
    <cfRule type="cellIs" dxfId="544" priority="546" operator="notEqual">
      <formula>0</formula>
    </cfRule>
  </conditionalFormatting>
  <conditionalFormatting sqref="F181:AQ181">
    <cfRule type="colorScale" priority="545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AF159:AK159">
    <cfRule type="expression" dxfId="543" priority="544">
      <formula>COUNTIF($AF159:$AK159,"&lt;&gt;") &gt; 5</formula>
    </cfRule>
  </conditionalFormatting>
  <conditionalFormatting sqref="R159:U159">
    <cfRule type="expression" dxfId="542" priority="543">
      <formula>COUNTIF($R159:$U159,"&lt;&gt;") &gt; 3</formula>
    </cfRule>
  </conditionalFormatting>
  <conditionalFormatting sqref="H159:L159">
    <cfRule type="expression" dxfId="541" priority="542" stopIfTrue="1">
      <formula>COUNTIF($H159:$L159,"&lt;&gt;") &gt; 4</formula>
    </cfRule>
  </conditionalFormatting>
  <conditionalFormatting sqref="D159:D179">
    <cfRule type="cellIs" dxfId="540" priority="511" operator="between">
      <formula>0.0416666666666667</formula>
      <formula>0.416666666666667</formula>
    </cfRule>
    <cfRule type="cellIs" dxfId="539" priority="541" operator="greaterThan">
      <formula>0.416666666666667</formula>
    </cfRule>
  </conditionalFormatting>
  <conditionalFormatting sqref="R159:Z159">
    <cfRule type="expression" dxfId="538" priority="540">
      <formula>COUNTIF(F159:Q159,"&lt;&gt;") &gt;= 12</formula>
    </cfRule>
  </conditionalFormatting>
  <conditionalFormatting sqref="R159:Z159">
    <cfRule type="expression" dxfId="537" priority="539">
      <formula>COUNTIF(F159:Q159,"&lt;&gt;") &gt;= 12</formula>
    </cfRule>
  </conditionalFormatting>
  <conditionalFormatting sqref="R159:Z159">
    <cfRule type="expression" dxfId="536" priority="538">
      <formula>COUNTIF(F159:Q159,"&lt;&gt;") &gt;= 12</formula>
    </cfRule>
  </conditionalFormatting>
  <conditionalFormatting sqref="R159:Z159">
    <cfRule type="expression" dxfId="535" priority="537">
      <formula>COUNTIF(F159:Q159,"&lt;&gt;") &gt;= 12</formula>
    </cfRule>
  </conditionalFormatting>
  <conditionalFormatting sqref="R159:Z159">
    <cfRule type="expression" dxfId="534" priority="536">
      <formula>COUNTIF(F159:Q159,"&lt;&gt;") &gt;= 12</formula>
    </cfRule>
  </conditionalFormatting>
  <conditionalFormatting sqref="R159:Z159">
    <cfRule type="expression" dxfId="533" priority="535">
      <formula>COUNTIF(F159:Q159,"&lt;&gt;") &gt;= 12</formula>
    </cfRule>
  </conditionalFormatting>
  <conditionalFormatting sqref="R159:Z159">
    <cfRule type="expression" dxfId="532" priority="534">
      <formula>COUNTIF(F159:Q159,"&lt;&gt;") &gt;= 12</formula>
    </cfRule>
  </conditionalFormatting>
  <conditionalFormatting sqref="R159:Z159">
    <cfRule type="expression" dxfId="531" priority="533">
      <formula>COUNTIF(F159:Q159,"&lt;&gt;") &gt;= 12</formula>
    </cfRule>
  </conditionalFormatting>
  <conditionalFormatting sqref="R159:Z159">
    <cfRule type="expression" dxfId="530" priority="532">
      <formula>COUNTIF(F159:Q159,"&lt;&gt;") &gt;= 12</formula>
    </cfRule>
  </conditionalFormatting>
  <conditionalFormatting sqref="R159:Z159">
    <cfRule type="expression" dxfId="529" priority="531">
      <formula>COUNTIF(F159:Q159,"&lt;&gt;") &gt;= 12</formula>
    </cfRule>
  </conditionalFormatting>
  <conditionalFormatting sqref="R159:Z159">
    <cfRule type="expression" dxfId="528" priority="530">
      <formula>COUNTIF(F159:Q159,"&lt;&gt;") &gt;= 12</formula>
    </cfRule>
  </conditionalFormatting>
  <conditionalFormatting sqref="F159:AQ179">
    <cfRule type="expression" dxfId="527" priority="548">
      <formula>$E159="OFF"</formula>
    </cfRule>
  </conditionalFormatting>
  <conditionalFormatting sqref="F159:Q179">
    <cfRule type="expression" dxfId="526" priority="549">
      <formula>COUNTIF(AF315:$AQ315,"&lt;&gt;")</formula>
    </cfRule>
  </conditionalFormatting>
  <conditionalFormatting sqref="AF160:AK179">
    <cfRule type="expression" dxfId="525" priority="529">
      <formula>COUNTIF($AF160:$AK160,"&lt;&gt;") &gt; 5</formula>
    </cfRule>
  </conditionalFormatting>
  <conditionalFormatting sqref="R160:U179">
    <cfRule type="expression" dxfId="524" priority="528">
      <formula>COUNTIF($R160:$U160,"&lt;&gt;") &gt; 3</formula>
    </cfRule>
  </conditionalFormatting>
  <conditionalFormatting sqref="H160:L179">
    <cfRule type="expression" dxfId="523" priority="527" stopIfTrue="1">
      <formula>COUNTIF($H160:$L160,"&lt;&gt;") &gt; 4</formula>
    </cfRule>
  </conditionalFormatting>
  <conditionalFormatting sqref="AF160:AK160">
    <cfRule type="expression" dxfId="522" priority="526">
      <formula>COUNTIF($AF160:$AK160,"&lt;&gt;") &gt; 5</formula>
    </cfRule>
  </conditionalFormatting>
  <conditionalFormatting sqref="R160:U160">
    <cfRule type="expression" dxfId="521" priority="525">
      <formula>COUNTIF($R160:$U160,"&lt;&gt;") &gt; 3</formula>
    </cfRule>
  </conditionalFormatting>
  <conditionalFormatting sqref="H160:L160">
    <cfRule type="expression" dxfId="520" priority="524" stopIfTrue="1">
      <formula>COUNTIF($H160:$L160,"&lt;&gt;") &gt; 4</formula>
    </cfRule>
  </conditionalFormatting>
  <conditionalFormatting sqref="R160:Z160">
    <cfRule type="expression" dxfId="519" priority="523">
      <formula>COUNTIF(F160:Q160,"&lt;&gt;") &gt;= 12</formula>
    </cfRule>
  </conditionalFormatting>
  <conditionalFormatting sqref="R160:Z160">
    <cfRule type="expression" dxfId="518" priority="522">
      <formula>COUNTIF(F160:Q160,"&lt;&gt;") &gt;= 12</formula>
    </cfRule>
  </conditionalFormatting>
  <conditionalFormatting sqref="R160:Z160">
    <cfRule type="expression" dxfId="517" priority="521">
      <formula>COUNTIF(F160:Q160,"&lt;&gt;") &gt;= 12</formula>
    </cfRule>
  </conditionalFormatting>
  <conditionalFormatting sqref="R160:Z160">
    <cfRule type="expression" dxfId="516" priority="520">
      <formula>COUNTIF(F160:Q160,"&lt;&gt;") &gt;= 12</formula>
    </cfRule>
  </conditionalFormatting>
  <conditionalFormatting sqref="R160:Z160">
    <cfRule type="expression" dxfId="515" priority="519">
      <formula>COUNTIF(F160:Q160,"&lt;&gt;") &gt;= 12</formula>
    </cfRule>
  </conditionalFormatting>
  <conditionalFormatting sqref="R160:Z160">
    <cfRule type="expression" dxfId="514" priority="518">
      <formula>COUNTIF(F160:Q160,"&lt;&gt;") &gt;= 12</formula>
    </cfRule>
  </conditionalFormatting>
  <conditionalFormatting sqref="R160:Z160">
    <cfRule type="expression" dxfId="513" priority="517">
      <formula>COUNTIF(F160:Q160,"&lt;&gt;") &gt;= 12</formula>
    </cfRule>
  </conditionalFormatting>
  <conditionalFormatting sqref="R160:Z160">
    <cfRule type="expression" dxfId="512" priority="516">
      <formula>COUNTIF(F160:Q160,"&lt;&gt;") &gt;= 12</formula>
    </cfRule>
  </conditionalFormatting>
  <conditionalFormatting sqref="R160:Z160">
    <cfRule type="expression" dxfId="511" priority="515">
      <formula>COUNTIF(F160:Q160,"&lt;&gt;") &gt;= 12</formula>
    </cfRule>
  </conditionalFormatting>
  <conditionalFormatting sqref="R160:Z160">
    <cfRule type="expression" dxfId="510" priority="514">
      <formula>COUNTIF(F160:Q160,"&lt;&gt;") &gt;= 12</formula>
    </cfRule>
  </conditionalFormatting>
  <conditionalFormatting sqref="R160:Z160">
    <cfRule type="expression" dxfId="509" priority="513">
      <formula>COUNTIF(F160:Q160,"&lt;&gt;") &gt;= 12</formula>
    </cfRule>
  </conditionalFormatting>
  <conditionalFormatting sqref="F180:AQ180">
    <cfRule type="colorScale" priority="512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C159:C179">
    <cfRule type="cellIs" dxfId="508" priority="508" operator="equal">
      <formula>0</formula>
    </cfRule>
    <cfRule type="cellIs" dxfId="507" priority="509" operator="equal">
      <formula>1.625</formula>
    </cfRule>
    <cfRule type="cellIs" dxfId="506" priority="510" operator="notEqual">
      <formula>1.625</formula>
    </cfRule>
  </conditionalFormatting>
  <conditionalFormatting sqref="AS7">
    <cfRule type="expression" dxfId="505" priority="505">
      <formula>COUNTIF($F6:S6,"&lt;&gt;")</formula>
    </cfRule>
  </conditionalFormatting>
  <conditionalFormatting sqref="AS7">
    <cfRule type="expression" dxfId="504" priority="506">
      <formula>COUNTIF(AG6:AR6,"&lt;&gt;") &gt;= 12</formula>
    </cfRule>
  </conditionalFormatting>
  <conditionalFormatting sqref="AS7">
    <cfRule type="expression" dxfId="503" priority="507">
      <formula>$E6="OFF"</formula>
    </cfRule>
  </conditionalFormatting>
  <conditionalFormatting sqref="AS7">
    <cfRule type="expression" dxfId="502" priority="504">
      <formula>COUNTIF($AF6:$AK6,"&lt;&gt;") &gt; 5</formula>
    </cfRule>
  </conditionalFormatting>
  <conditionalFormatting sqref="AS7">
    <cfRule type="cellIs" dxfId="501" priority="501" operator="equal">
      <formula>"B"</formula>
    </cfRule>
    <cfRule type="cellIs" dxfId="500" priority="502" operator="equal">
      <formula>"V"</formula>
    </cfRule>
    <cfRule type="expression" dxfId="499" priority="503">
      <formula>$E6="off"</formula>
    </cfRule>
  </conditionalFormatting>
  <conditionalFormatting sqref="AS6">
    <cfRule type="expression" dxfId="498" priority="498">
      <formula>COUNTIF($F5:S5,"&lt;&gt;")</formula>
    </cfRule>
  </conditionalFormatting>
  <conditionalFormatting sqref="AS6">
    <cfRule type="expression" dxfId="497" priority="499">
      <formula>COUNTIF(AG5:AR5,"&lt;&gt;") &gt;= 12</formula>
    </cfRule>
  </conditionalFormatting>
  <conditionalFormatting sqref="AS6">
    <cfRule type="expression" dxfId="496" priority="500">
      <formula>$E5="OFF"</formula>
    </cfRule>
  </conditionalFormatting>
  <conditionalFormatting sqref="AS6">
    <cfRule type="expression" dxfId="495" priority="497">
      <formula>COUNTIF($AF5:$AK5,"&lt;&gt;") &gt; 5</formula>
    </cfRule>
  </conditionalFormatting>
  <conditionalFormatting sqref="AS6">
    <cfRule type="cellIs" dxfId="494" priority="494" operator="equal">
      <formula>"B"</formula>
    </cfRule>
    <cfRule type="cellIs" dxfId="493" priority="495" operator="equal">
      <formula>"V"</formula>
    </cfRule>
    <cfRule type="expression" dxfId="492" priority="496">
      <formula>$E5="off"</formula>
    </cfRule>
  </conditionalFormatting>
  <conditionalFormatting sqref="AF133:AQ153">
    <cfRule type="expression" dxfId="491" priority="490">
      <formula>COUNTIF($F133:F133,"&lt;&gt;")</formula>
    </cfRule>
  </conditionalFormatting>
  <conditionalFormatting sqref="R133:AQ153">
    <cfRule type="expression" dxfId="490" priority="486">
      <formula>COUNTIF(F133:Q133,"&lt;&gt;") &gt;= 12</formula>
    </cfRule>
  </conditionalFormatting>
  <conditionalFormatting sqref="AF133:AK153">
    <cfRule type="expression" dxfId="489" priority="489">
      <formula>COUNTIF($AF133:$AK133,"&lt;&gt;") &gt; 5</formula>
    </cfRule>
  </conditionalFormatting>
  <conditionalFormatting sqref="R133:U153">
    <cfRule type="expression" dxfId="488" priority="488">
      <formula>COUNTIF($R133:$U133,"&lt;&gt;") &gt; 3</formula>
    </cfRule>
  </conditionalFormatting>
  <conditionalFormatting sqref="H133:L153">
    <cfRule type="expression" dxfId="487" priority="487" stopIfTrue="1">
      <formula>COUNTIF($H133:$L133,"&lt;&gt;") &gt; 4</formula>
    </cfRule>
  </conditionalFormatting>
  <conditionalFormatting sqref="F133:AQ153">
    <cfRule type="expression" dxfId="486" priority="491">
      <formula>$E133="OFF"</formula>
    </cfRule>
  </conditionalFormatting>
  <conditionalFormatting sqref="F133:Q153">
    <cfRule type="expression" dxfId="485" priority="492">
      <formula>COUNTIF(AF289:$AQ289,"&lt;&gt;")</formula>
    </cfRule>
  </conditionalFormatting>
  <conditionalFormatting sqref="AF29:AQ49">
    <cfRule type="expression" dxfId="484" priority="483">
      <formula>COUNTIF($F29:F29,"&lt;&gt;")</formula>
    </cfRule>
  </conditionalFormatting>
  <conditionalFormatting sqref="R29:AQ49">
    <cfRule type="expression" dxfId="483" priority="484">
      <formula>COUNTIF(F29:Q29,"&lt;&gt;") &gt;= 12</formula>
    </cfRule>
  </conditionalFormatting>
  <conditionalFormatting sqref="AF29:AK29">
    <cfRule type="expression" dxfId="482" priority="482">
      <formula>COUNTIF($AF29:$AK29,"&lt;&gt;") &gt; 5</formula>
    </cfRule>
  </conditionalFormatting>
  <conditionalFormatting sqref="R29:U29">
    <cfRule type="expression" dxfId="481" priority="481">
      <formula>COUNTIF($R29:$U29,"&lt;&gt;") &gt; 3</formula>
    </cfRule>
  </conditionalFormatting>
  <conditionalFormatting sqref="H29:L29">
    <cfRule type="expression" dxfId="480" priority="480" stopIfTrue="1">
      <formula>COUNTIF($H29:$L29,"&lt;&gt;") &gt; 4</formula>
    </cfRule>
  </conditionalFormatting>
  <conditionalFormatting sqref="F29:AQ49">
    <cfRule type="expression" dxfId="479" priority="485">
      <formula>$E29="OFF"</formula>
    </cfRule>
  </conditionalFormatting>
  <conditionalFormatting sqref="AF30:AK49">
    <cfRule type="expression" dxfId="478" priority="479">
      <formula>COUNTIF($AF30:$AK30,"&lt;&gt;") &gt; 5</formula>
    </cfRule>
  </conditionalFormatting>
  <conditionalFormatting sqref="R30:U49">
    <cfRule type="expression" dxfId="477" priority="478">
      <formula>COUNTIF($R30:$U30,"&lt;&gt;") &gt; 3</formula>
    </cfRule>
  </conditionalFormatting>
  <conditionalFormatting sqref="H30:L49">
    <cfRule type="expression" dxfId="476" priority="477" stopIfTrue="1">
      <formula>COUNTIF($H30:$L30,"&lt;&gt;") &gt; 4</formula>
    </cfRule>
  </conditionalFormatting>
  <conditionalFormatting sqref="AF30:AK30">
    <cfRule type="expression" dxfId="475" priority="476">
      <formula>COUNTIF($AF30:$AK30,"&lt;&gt;") &gt; 5</formula>
    </cfRule>
  </conditionalFormatting>
  <conditionalFormatting sqref="R30:U30">
    <cfRule type="expression" dxfId="474" priority="475">
      <formula>COUNTIF($R30:$U30,"&lt;&gt;") &gt; 3</formula>
    </cfRule>
  </conditionalFormatting>
  <conditionalFormatting sqref="H30:L30">
    <cfRule type="expression" dxfId="473" priority="474" stopIfTrue="1">
      <formula>COUNTIF($H30:$L30,"&lt;&gt;") &gt; 4</formula>
    </cfRule>
  </conditionalFormatting>
  <conditionalFormatting sqref="AF29:AQ49">
    <cfRule type="expression" dxfId="472" priority="470">
      <formula>COUNTIF($F29:F29,"&lt;&gt;")</formula>
    </cfRule>
  </conditionalFormatting>
  <conditionalFormatting sqref="R29:AQ49">
    <cfRule type="expression" dxfId="471" priority="471">
      <formula>COUNTIF(F29:Q29,"&lt;&gt;") &gt;= 12</formula>
    </cfRule>
  </conditionalFormatting>
  <conditionalFormatting sqref="AF29:AK29">
    <cfRule type="expression" dxfId="470" priority="469">
      <formula>COUNTIF($AF29:$AK29,"&lt;&gt;") &gt; 5</formula>
    </cfRule>
  </conditionalFormatting>
  <conditionalFormatting sqref="R29:U29">
    <cfRule type="expression" dxfId="469" priority="468">
      <formula>COUNTIF($R29:$U29,"&lt;&gt;") &gt; 3</formula>
    </cfRule>
  </conditionalFormatting>
  <conditionalFormatting sqref="H29:L29">
    <cfRule type="expression" dxfId="468" priority="467" stopIfTrue="1">
      <formula>COUNTIF($H29:$L29,"&lt;&gt;") &gt; 4</formula>
    </cfRule>
  </conditionalFormatting>
  <conditionalFormatting sqref="F29:AQ49">
    <cfRule type="expression" dxfId="467" priority="472">
      <formula>$E29="OFF"</formula>
    </cfRule>
  </conditionalFormatting>
  <conditionalFormatting sqref="F29:Q49">
    <cfRule type="expression" dxfId="466" priority="473">
      <formula>COUNTIF(AF3:$AQ3,"&lt;&gt;")</formula>
    </cfRule>
  </conditionalFormatting>
  <conditionalFormatting sqref="AF30:AK49">
    <cfRule type="expression" dxfId="465" priority="466">
      <formula>COUNTIF($AF30:$AK30,"&lt;&gt;") &gt; 5</formula>
    </cfRule>
  </conditionalFormatting>
  <conditionalFormatting sqref="R30:U49">
    <cfRule type="expression" dxfId="464" priority="465">
      <formula>COUNTIF($R30:$U30,"&lt;&gt;") &gt; 3</formula>
    </cfRule>
  </conditionalFormatting>
  <conditionalFormatting sqref="H30:L49">
    <cfRule type="expression" dxfId="463" priority="464" stopIfTrue="1">
      <formula>COUNTIF($H30:$L30,"&lt;&gt;") &gt; 4</formula>
    </cfRule>
  </conditionalFormatting>
  <conditionalFormatting sqref="AF30:AK30">
    <cfRule type="expression" dxfId="462" priority="463">
      <formula>COUNTIF($AF30:$AK30,"&lt;&gt;") &gt; 5</formula>
    </cfRule>
  </conditionalFormatting>
  <conditionalFormatting sqref="R30:U30">
    <cfRule type="expression" dxfId="461" priority="462">
      <formula>COUNTIF($R30:$U30,"&lt;&gt;") &gt; 3</formula>
    </cfRule>
  </conditionalFormatting>
  <conditionalFormatting sqref="H30:L30">
    <cfRule type="expression" dxfId="460" priority="461" stopIfTrue="1">
      <formula>COUNTIF($H30:$L30,"&lt;&gt;") &gt; 4</formula>
    </cfRule>
  </conditionalFormatting>
  <conditionalFormatting sqref="AF55:AQ75">
    <cfRule type="expression" dxfId="459" priority="459">
      <formula>COUNTIF($F55:F55,"&lt;&gt;")</formula>
    </cfRule>
  </conditionalFormatting>
  <conditionalFormatting sqref="AF55:AK55">
    <cfRule type="expression" dxfId="458" priority="458">
      <formula>COUNTIF($AF55:$AK55,"&lt;&gt;") &gt; 5</formula>
    </cfRule>
  </conditionalFormatting>
  <conditionalFormatting sqref="R55:U55">
    <cfRule type="expression" dxfId="457" priority="457">
      <formula>COUNTIF($R55:$U55,"&lt;&gt;") &gt; 3</formula>
    </cfRule>
  </conditionalFormatting>
  <conditionalFormatting sqref="H55:L55">
    <cfRule type="expression" dxfId="456" priority="456" stopIfTrue="1">
      <formula>COUNTIF($H55:$L55,"&lt;&gt;") &gt; 4</formula>
    </cfRule>
  </conditionalFormatting>
  <conditionalFormatting sqref="F55:AQ75">
    <cfRule type="expression" dxfId="455" priority="460">
      <formula>$E55="OFF"</formula>
    </cfRule>
  </conditionalFormatting>
  <conditionalFormatting sqref="AF56:AK75">
    <cfRule type="expression" dxfId="454" priority="455">
      <formula>COUNTIF($AF56:$AK56,"&lt;&gt;") &gt; 5</formula>
    </cfRule>
  </conditionalFormatting>
  <conditionalFormatting sqref="R56:U75">
    <cfRule type="expression" dxfId="453" priority="454">
      <formula>COUNTIF($R56:$U56,"&lt;&gt;") &gt; 3</formula>
    </cfRule>
  </conditionalFormatting>
  <conditionalFormatting sqref="H56:L75">
    <cfRule type="expression" dxfId="452" priority="453" stopIfTrue="1">
      <formula>COUNTIF($H56:$L56,"&lt;&gt;") &gt; 4</formula>
    </cfRule>
  </conditionalFormatting>
  <conditionalFormatting sqref="AF56:AK56">
    <cfRule type="expression" dxfId="451" priority="452">
      <formula>COUNTIF($AF56:$AK56,"&lt;&gt;") &gt; 5</formula>
    </cfRule>
  </conditionalFormatting>
  <conditionalFormatting sqref="R56:U56">
    <cfRule type="expression" dxfId="450" priority="451">
      <formula>COUNTIF($R56:$U56,"&lt;&gt;") &gt; 3</formula>
    </cfRule>
  </conditionalFormatting>
  <conditionalFormatting sqref="H56:L56">
    <cfRule type="expression" dxfId="449" priority="450" stopIfTrue="1">
      <formula>COUNTIF($H56:$L56,"&lt;&gt;") &gt; 4</formula>
    </cfRule>
  </conditionalFormatting>
  <conditionalFormatting sqref="AF55:AQ75">
    <cfRule type="expression" dxfId="448" priority="447">
      <formula>COUNTIF($F55:F55,"&lt;&gt;")</formula>
    </cfRule>
  </conditionalFormatting>
  <conditionalFormatting sqref="R55:AQ75">
    <cfRule type="expression" dxfId="447" priority="448">
      <formula>COUNTIF(F55:Q55,"&lt;&gt;") &gt;= 12</formula>
    </cfRule>
  </conditionalFormatting>
  <conditionalFormatting sqref="AF55:AK55">
    <cfRule type="expression" dxfId="446" priority="446">
      <formula>COUNTIF($AF55:$AK55,"&lt;&gt;") &gt; 5</formula>
    </cfRule>
  </conditionalFormatting>
  <conditionalFormatting sqref="R55:U55">
    <cfRule type="expression" dxfId="445" priority="445">
      <formula>COUNTIF($R55:$U55,"&lt;&gt;") &gt; 3</formula>
    </cfRule>
  </conditionalFormatting>
  <conditionalFormatting sqref="H55:L55">
    <cfRule type="expression" dxfId="444" priority="444" stopIfTrue="1">
      <formula>COUNTIF($H55:$L55,"&lt;&gt;") &gt; 4</formula>
    </cfRule>
  </conditionalFormatting>
  <conditionalFormatting sqref="F55:AQ75">
    <cfRule type="expression" dxfId="443" priority="449">
      <formula>$E55="OFF"</formula>
    </cfRule>
  </conditionalFormatting>
  <conditionalFormatting sqref="AF56:AK75">
    <cfRule type="expression" dxfId="442" priority="443">
      <formula>COUNTIF($AF56:$AK56,"&lt;&gt;") &gt; 5</formula>
    </cfRule>
  </conditionalFormatting>
  <conditionalFormatting sqref="R56:U75">
    <cfRule type="expression" dxfId="441" priority="442">
      <formula>COUNTIF($R56:$U56,"&lt;&gt;") &gt; 3</formula>
    </cfRule>
  </conditionalFormatting>
  <conditionalFormatting sqref="H56:L75">
    <cfRule type="expression" dxfId="440" priority="441" stopIfTrue="1">
      <formula>COUNTIF($H56:$L56,"&lt;&gt;") &gt; 4</formula>
    </cfRule>
  </conditionalFormatting>
  <conditionalFormatting sqref="AF56:AK56">
    <cfRule type="expression" dxfId="439" priority="440">
      <formula>COUNTIF($AF56:$AK56,"&lt;&gt;") &gt; 5</formula>
    </cfRule>
  </conditionalFormatting>
  <conditionalFormatting sqref="R56:U56">
    <cfRule type="expression" dxfId="438" priority="439">
      <formula>COUNTIF($R56:$U56,"&lt;&gt;") &gt; 3</formula>
    </cfRule>
  </conditionalFormatting>
  <conditionalFormatting sqref="H56:L56">
    <cfRule type="expression" dxfId="437" priority="438" stopIfTrue="1">
      <formula>COUNTIF($H56:$L56,"&lt;&gt;") &gt; 4</formula>
    </cfRule>
  </conditionalFormatting>
  <conditionalFormatting sqref="AF55:AQ75">
    <cfRule type="expression" dxfId="436" priority="434">
      <formula>COUNTIF($F55:F55,"&lt;&gt;")</formula>
    </cfRule>
  </conditionalFormatting>
  <conditionalFormatting sqref="R55:AQ75">
    <cfRule type="expression" dxfId="435" priority="435">
      <formula>COUNTIF(F55:Q55,"&lt;&gt;") &gt;= 12</formula>
    </cfRule>
  </conditionalFormatting>
  <conditionalFormatting sqref="AF55:AK55">
    <cfRule type="expression" dxfId="434" priority="433">
      <formula>COUNTIF($AF55:$AK55,"&lt;&gt;") &gt; 5</formula>
    </cfRule>
  </conditionalFormatting>
  <conditionalFormatting sqref="R55:U55">
    <cfRule type="expression" dxfId="433" priority="432">
      <formula>COUNTIF($R55:$U55,"&lt;&gt;") &gt; 3</formula>
    </cfRule>
  </conditionalFormatting>
  <conditionalFormatting sqref="H55:L55">
    <cfRule type="expression" dxfId="432" priority="431" stopIfTrue="1">
      <formula>COUNTIF($H55:$L55,"&lt;&gt;") &gt; 4</formula>
    </cfRule>
  </conditionalFormatting>
  <conditionalFormatting sqref="F55:AQ75">
    <cfRule type="expression" dxfId="431" priority="436">
      <formula>$E55="OFF"</formula>
    </cfRule>
  </conditionalFormatting>
  <conditionalFormatting sqref="F55:Q75">
    <cfRule type="expression" dxfId="430" priority="437">
      <formula>COUNTIF(AF29:$AQ29,"&lt;&gt;")</formula>
    </cfRule>
  </conditionalFormatting>
  <conditionalFormatting sqref="AF56:AK75">
    <cfRule type="expression" dxfId="429" priority="430">
      <formula>COUNTIF($AF56:$AK56,"&lt;&gt;") &gt; 5</formula>
    </cfRule>
  </conditionalFormatting>
  <conditionalFormatting sqref="R56:U75">
    <cfRule type="expression" dxfId="428" priority="429">
      <formula>COUNTIF($R56:$U56,"&lt;&gt;") &gt; 3</formula>
    </cfRule>
  </conditionalFormatting>
  <conditionalFormatting sqref="H56:L75">
    <cfRule type="expression" dxfId="427" priority="428" stopIfTrue="1">
      <formula>COUNTIF($H56:$L56,"&lt;&gt;") &gt; 4</formula>
    </cfRule>
  </conditionalFormatting>
  <conditionalFormatting sqref="AF56:AK56">
    <cfRule type="expression" dxfId="426" priority="427">
      <formula>COUNTIF($AF56:$AK56,"&lt;&gt;") &gt; 5</formula>
    </cfRule>
  </conditionalFormatting>
  <conditionalFormatting sqref="R56:U56">
    <cfRule type="expression" dxfId="425" priority="426">
      <formula>COUNTIF($R56:$U56,"&lt;&gt;") &gt; 3</formula>
    </cfRule>
  </conditionalFormatting>
  <conditionalFormatting sqref="H56:L56">
    <cfRule type="expression" dxfId="424" priority="425" stopIfTrue="1">
      <formula>COUNTIF($H56:$L56,"&lt;&gt;") &gt; 4</formula>
    </cfRule>
  </conditionalFormatting>
  <conditionalFormatting sqref="AF81:AQ101">
    <cfRule type="expression" dxfId="423" priority="422">
      <formula>COUNTIF($F81:F81,"&lt;&gt;")</formula>
    </cfRule>
  </conditionalFormatting>
  <conditionalFormatting sqref="AF81:AK81">
    <cfRule type="expression" dxfId="422" priority="421">
      <formula>COUNTIF($AF81:$AK81,"&lt;&gt;") &gt; 5</formula>
    </cfRule>
  </conditionalFormatting>
  <conditionalFormatting sqref="R81:U81">
    <cfRule type="expression" dxfId="421" priority="420">
      <formula>COUNTIF($R81:$U81,"&lt;&gt;") &gt; 3</formula>
    </cfRule>
  </conditionalFormatting>
  <conditionalFormatting sqref="H81:L81">
    <cfRule type="expression" dxfId="420" priority="419" stopIfTrue="1">
      <formula>COUNTIF($H81:$L81,"&lt;&gt;") &gt; 4</formula>
    </cfRule>
  </conditionalFormatting>
  <conditionalFormatting sqref="F81:AQ101">
    <cfRule type="expression" dxfId="419" priority="423">
      <formula>$E81="OFF"</formula>
    </cfRule>
  </conditionalFormatting>
  <conditionalFormatting sqref="F81:Q101">
    <cfRule type="expression" dxfId="418" priority="424">
      <formula>COUNTIF(AF237:$AQ237,"&lt;&gt;")</formula>
    </cfRule>
  </conditionalFormatting>
  <conditionalFormatting sqref="AF82:AK101">
    <cfRule type="expression" dxfId="417" priority="418">
      <formula>COUNTIF($AF82:$AK82,"&lt;&gt;") &gt; 5</formula>
    </cfRule>
  </conditionalFormatting>
  <conditionalFormatting sqref="R82:U101">
    <cfRule type="expression" dxfId="416" priority="417">
      <formula>COUNTIF($R82:$U82,"&lt;&gt;") &gt; 3</formula>
    </cfRule>
  </conditionalFormatting>
  <conditionalFormatting sqref="H82:L101">
    <cfRule type="expression" dxfId="415" priority="416" stopIfTrue="1">
      <formula>COUNTIF($H82:$L82,"&lt;&gt;") &gt; 4</formula>
    </cfRule>
  </conditionalFormatting>
  <conditionalFormatting sqref="AF82:AK82">
    <cfRule type="expression" dxfId="414" priority="415">
      <formula>COUNTIF($AF82:$AK82,"&lt;&gt;") &gt; 5</formula>
    </cfRule>
  </conditionalFormatting>
  <conditionalFormatting sqref="R82:U82">
    <cfRule type="expression" dxfId="413" priority="414">
      <formula>COUNTIF($R82:$U82,"&lt;&gt;") &gt; 3</formula>
    </cfRule>
  </conditionalFormatting>
  <conditionalFormatting sqref="H82:L82">
    <cfRule type="expression" dxfId="412" priority="413" stopIfTrue="1">
      <formula>COUNTIF($H82:$L82,"&lt;&gt;") &gt; 4</formula>
    </cfRule>
  </conditionalFormatting>
  <conditionalFormatting sqref="AF81:AQ101">
    <cfRule type="expression" dxfId="411" priority="411">
      <formula>COUNTIF($F81:F81,"&lt;&gt;")</formula>
    </cfRule>
  </conditionalFormatting>
  <conditionalFormatting sqref="AF81:AK81">
    <cfRule type="expression" dxfId="410" priority="410">
      <formula>COUNTIF($AF81:$AK81,"&lt;&gt;") &gt; 5</formula>
    </cfRule>
  </conditionalFormatting>
  <conditionalFormatting sqref="R81:U81">
    <cfRule type="expression" dxfId="409" priority="409">
      <formula>COUNTIF($R81:$U81,"&lt;&gt;") &gt; 3</formula>
    </cfRule>
  </conditionalFormatting>
  <conditionalFormatting sqref="H81:L81">
    <cfRule type="expression" dxfId="408" priority="408" stopIfTrue="1">
      <formula>COUNTIF($H81:$L81,"&lt;&gt;") &gt; 4</formula>
    </cfRule>
  </conditionalFormatting>
  <conditionalFormatting sqref="F81:AQ101">
    <cfRule type="expression" dxfId="407" priority="412">
      <formula>$E81="OFF"</formula>
    </cfRule>
  </conditionalFormatting>
  <conditionalFormatting sqref="AF82:AK101">
    <cfRule type="expression" dxfId="406" priority="407">
      <formula>COUNTIF($AF82:$AK82,"&lt;&gt;") &gt; 5</formula>
    </cfRule>
  </conditionalFormatting>
  <conditionalFormatting sqref="R82:U101">
    <cfRule type="expression" dxfId="405" priority="406">
      <formula>COUNTIF($R82:$U82,"&lt;&gt;") &gt; 3</formula>
    </cfRule>
  </conditionalFormatting>
  <conditionalFormatting sqref="H82:L101">
    <cfRule type="expression" dxfId="404" priority="405" stopIfTrue="1">
      <formula>COUNTIF($H82:$L82,"&lt;&gt;") &gt; 4</formula>
    </cfRule>
  </conditionalFormatting>
  <conditionalFormatting sqref="AF82:AK82">
    <cfRule type="expression" dxfId="403" priority="404">
      <formula>COUNTIF($AF82:$AK82,"&lt;&gt;") &gt; 5</formula>
    </cfRule>
  </conditionalFormatting>
  <conditionalFormatting sqref="R82:U82">
    <cfRule type="expression" dxfId="402" priority="403">
      <formula>COUNTIF($R82:$U82,"&lt;&gt;") &gt; 3</formula>
    </cfRule>
  </conditionalFormatting>
  <conditionalFormatting sqref="H82:L82">
    <cfRule type="expression" dxfId="401" priority="402" stopIfTrue="1">
      <formula>COUNTIF($H82:$L82,"&lt;&gt;") &gt; 4</formula>
    </cfRule>
  </conditionalFormatting>
  <conditionalFormatting sqref="AF81:AQ101">
    <cfRule type="expression" dxfId="400" priority="399">
      <formula>COUNTIF($F81:F81,"&lt;&gt;")</formula>
    </cfRule>
  </conditionalFormatting>
  <conditionalFormatting sqref="R81:AQ101">
    <cfRule type="expression" dxfId="399" priority="400">
      <formula>COUNTIF(F81:Q81,"&lt;&gt;") &gt;= 12</formula>
    </cfRule>
  </conditionalFormatting>
  <conditionalFormatting sqref="AF81:AK81">
    <cfRule type="expression" dxfId="398" priority="398">
      <formula>COUNTIF($AF81:$AK81,"&lt;&gt;") &gt; 5</formula>
    </cfRule>
  </conditionalFormatting>
  <conditionalFormatting sqref="R81:U81">
    <cfRule type="expression" dxfId="397" priority="397">
      <formula>COUNTIF($R81:$U81,"&lt;&gt;") &gt; 3</formula>
    </cfRule>
  </conditionalFormatting>
  <conditionalFormatting sqref="H81:L81">
    <cfRule type="expression" dxfId="396" priority="396" stopIfTrue="1">
      <formula>COUNTIF($H81:$L81,"&lt;&gt;") &gt; 4</formula>
    </cfRule>
  </conditionalFormatting>
  <conditionalFormatting sqref="F81:AQ101">
    <cfRule type="expression" dxfId="395" priority="401">
      <formula>$E81="OFF"</formula>
    </cfRule>
  </conditionalFormatting>
  <conditionalFormatting sqref="AF82:AK101">
    <cfRule type="expression" dxfId="394" priority="395">
      <formula>COUNTIF($AF82:$AK82,"&lt;&gt;") &gt; 5</formula>
    </cfRule>
  </conditionalFormatting>
  <conditionalFormatting sqref="R82:U101">
    <cfRule type="expression" dxfId="393" priority="394">
      <formula>COUNTIF($R82:$U82,"&lt;&gt;") &gt; 3</formula>
    </cfRule>
  </conditionalFormatting>
  <conditionalFormatting sqref="H82:L101">
    <cfRule type="expression" dxfId="392" priority="393" stopIfTrue="1">
      <formula>COUNTIF($H82:$L82,"&lt;&gt;") &gt; 4</formula>
    </cfRule>
  </conditionalFormatting>
  <conditionalFormatting sqref="AF82:AK82">
    <cfRule type="expression" dxfId="391" priority="392">
      <formula>COUNTIF($AF82:$AK82,"&lt;&gt;") &gt; 5</formula>
    </cfRule>
  </conditionalFormatting>
  <conditionalFormatting sqref="R82:U82">
    <cfRule type="expression" dxfId="390" priority="391">
      <formula>COUNTIF($R82:$U82,"&lt;&gt;") &gt; 3</formula>
    </cfRule>
  </conditionalFormatting>
  <conditionalFormatting sqref="H82:L82">
    <cfRule type="expression" dxfId="389" priority="390" stopIfTrue="1">
      <formula>COUNTIF($H82:$L82,"&lt;&gt;") &gt; 4</formula>
    </cfRule>
  </conditionalFormatting>
  <conditionalFormatting sqref="AF81:AQ101">
    <cfRule type="expression" dxfId="388" priority="386">
      <formula>COUNTIF($F81:F81,"&lt;&gt;")</formula>
    </cfRule>
  </conditionalFormatting>
  <conditionalFormatting sqref="R81:AQ101">
    <cfRule type="expression" dxfId="387" priority="387">
      <formula>COUNTIF(F81:Q81,"&lt;&gt;") &gt;= 12</formula>
    </cfRule>
  </conditionalFormatting>
  <conditionalFormatting sqref="AF81:AK81">
    <cfRule type="expression" dxfId="386" priority="385">
      <formula>COUNTIF($AF81:$AK81,"&lt;&gt;") &gt; 5</formula>
    </cfRule>
  </conditionalFormatting>
  <conditionalFormatting sqref="R81:U81">
    <cfRule type="expression" dxfId="385" priority="384">
      <formula>COUNTIF($R81:$U81,"&lt;&gt;") &gt; 3</formula>
    </cfRule>
  </conditionalFormatting>
  <conditionalFormatting sqref="H81:L81">
    <cfRule type="expression" dxfId="384" priority="383" stopIfTrue="1">
      <formula>COUNTIF($H81:$L81,"&lt;&gt;") &gt; 4</formula>
    </cfRule>
  </conditionalFormatting>
  <conditionalFormatting sqref="F81:AQ101">
    <cfRule type="expression" dxfId="383" priority="388">
      <formula>$E81="OFF"</formula>
    </cfRule>
  </conditionalFormatting>
  <conditionalFormatting sqref="F81:Q101">
    <cfRule type="expression" dxfId="382" priority="389">
      <formula>COUNTIF(AF55:$AQ55,"&lt;&gt;")</formula>
    </cfRule>
  </conditionalFormatting>
  <conditionalFormatting sqref="AF82:AK101">
    <cfRule type="expression" dxfId="381" priority="382">
      <formula>COUNTIF($AF82:$AK82,"&lt;&gt;") &gt; 5</formula>
    </cfRule>
  </conditionalFormatting>
  <conditionalFormatting sqref="R82:U101">
    <cfRule type="expression" dxfId="380" priority="381">
      <formula>COUNTIF($R82:$U82,"&lt;&gt;") &gt; 3</formula>
    </cfRule>
  </conditionalFormatting>
  <conditionalFormatting sqref="H82:L101">
    <cfRule type="expression" dxfId="379" priority="380" stopIfTrue="1">
      <formula>COUNTIF($H82:$L82,"&lt;&gt;") &gt; 4</formula>
    </cfRule>
  </conditionalFormatting>
  <conditionalFormatting sqref="AF82:AK82">
    <cfRule type="expression" dxfId="378" priority="379">
      <formula>COUNTIF($AF82:$AK82,"&lt;&gt;") &gt; 5</formula>
    </cfRule>
  </conditionalFormatting>
  <conditionalFormatting sqref="R82:U82">
    <cfRule type="expression" dxfId="377" priority="378">
      <formula>COUNTIF($R82:$U82,"&lt;&gt;") &gt; 3</formula>
    </cfRule>
  </conditionalFormatting>
  <conditionalFormatting sqref="H82:L82">
    <cfRule type="expression" dxfId="376" priority="377" stopIfTrue="1">
      <formula>COUNTIF($H82:$L82,"&lt;&gt;") &gt; 4</formula>
    </cfRule>
  </conditionalFormatting>
  <conditionalFormatting sqref="AF107:AQ127">
    <cfRule type="expression" dxfId="375" priority="374">
      <formula>COUNTIF($F107:F107,"&lt;&gt;")</formula>
    </cfRule>
  </conditionalFormatting>
  <conditionalFormatting sqref="AF107:AK107">
    <cfRule type="expression" dxfId="374" priority="373">
      <formula>COUNTIF($AF107:$AK107,"&lt;&gt;") &gt; 5</formula>
    </cfRule>
  </conditionalFormatting>
  <conditionalFormatting sqref="R107:U107">
    <cfRule type="expression" dxfId="373" priority="372">
      <formula>COUNTIF($R107:$U107,"&lt;&gt;") &gt; 3</formula>
    </cfRule>
  </conditionalFormatting>
  <conditionalFormatting sqref="H107:L107">
    <cfRule type="expression" dxfId="372" priority="371" stopIfTrue="1">
      <formula>COUNTIF($H107:$L107,"&lt;&gt;") &gt; 4</formula>
    </cfRule>
  </conditionalFormatting>
  <conditionalFormatting sqref="F107:AQ127">
    <cfRule type="expression" dxfId="371" priority="375">
      <formula>$E107="OFF"</formula>
    </cfRule>
  </conditionalFormatting>
  <conditionalFormatting sqref="F107:Q127">
    <cfRule type="expression" dxfId="370" priority="376">
      <formula>COUNTIF(AF263:$AQ263,"&lt;&gt;")</formula>
    </cfRule>
  </conditionalFormatting>
  <conditionalFormatting sqref="AF108:AK127">
    <cfRule type="expression" dxfId="369" priority="370">
      <formula>COUNTIF($AF108:$AK108,"&lt;&gt;") &gt; 5</formula>
    </cfRule>
  </conditionalFormatting>
  <conditionalFormatting sqref="R108:U127">
    <cfRule type="expression" dxfId="368" priority="369">
      <formula>COUNTIF($R108:$U108,"&lt;&gt;") &gt; 3</formula>
    </cfRule>
  </conditionalFormatting>
  <conditionalFormatting sqref="H108:L127">
    <cfRule type="expression" dxfId="367" priority="368" stopIfTrue="1">
      <formula>COUNTIF($H108:$L108,"&lt;&gt;") &gt; 4</formula>
    </cfRule>
  </conditionalFormatting>
  <conditionalFormatting sqref="AF108:AK108">
    <cfRule type="expression" dxfId="366" priority="367">
      <formula>COUNTIF($AF108:$AK108,"&lt;&gt;") &gt; 5</formula>
    </cfRule>
  </conditionalFormatting>
  <conditionalFormatting sqref="R108:U108">
    <cfRule type="expression" dxfId="365" priority="366">
      <formula>COUNTIF($R108:$U108,"&lt;&gt;") &gt; 3</formula>
    </cfRule>
  </conditionalFormatting>
  <conditionalFormatting sqref="H108:L108">
    <cfRule type="expression" dxfId="364" priority="365" stopIfTrue="1">
      <formula>COUNTIF($H108:$L108,"&lt;&gt;") &gt; 4</formula>
    </cfRule>
  </conditionalFormatting>
  <conditionalFormatting sqref="AF107:AQ127">
    <cfRule type="expression" dxfId="363" priority="362">
      <formula>COUNTIF($F107:F107,"&lt;&gt;")</formula>
    </cfRule>
  </conditionalFormatting>
  <conditionalFormatting sqref="AF107:AK107">
    <cfRule type="expression" dxfId="362" priority="361">
      <formula>COUNTIF($AF107:$AK107,"&lt;&gt;") &gt; 5</formula>
    </cfRule>
  </conditionalFormatting>
  <conditionalFormatting sqref="R107:U107">
    <cfRule type="expression" dxfId="361" priority="360">
      <formula>COUNTIF($R107:$U107,"&lt;&gt;") &gt; 3</formula>
    </cfRule>
  </conditionalFormatting>
  <conditionalFormatting sqref="H107:L107">
    <cfRule type="expression" dxfId="360" priority="359" stopIfTrue="1">
      <formula>COUNTIF($H107:$L107,"&lt;&gt;") &gt; 4</formula>
    </cfRule>
  </conditionalFormatting>
  <conditionalFormatting sqref="F107:AQ127">
    <cfRule type="expression" dxfId="359" priority="363">
      <formula>$E107="OFF"</formula>
    </cfRule>
  </conditionalFormatting>
  <conditionalFormatting sqref="F107:Q127">
    <cfRule type="expression" dxfId="358" priority="364">
      <formula>COUNTIF(AF263:$AQ263,"&lt;&gt;")</formula>
    </cfRule>
  </conditionalFormatting>
  <conditionalFormatting sqref="AF108:AK127">
    <cfRule type="expression" dxfId="357" priority="358">
      <formula>COUNTIF($AF108:$AK108,"&lt;&gt;") &gt; 5</formula>
    </cfRule>
  </conditionalFormatting>
  <conditionalFormatting sqref="R108:U127">
    <cfRule type="expression" dxfId="356" priority="357">
      <formula>COUNTIF($R108:$U108,"&lt;&gt;") &gt; 3</formula>
    </cfRule>
  </conditionalFormatting>
  <conditionalFormatting sqref="H108:L127">
    <cfRule type="expression" dxfId="355" priority="356" stopIfTrue="1">
      <formula>COUNTIF($H108:$L108,"&lt;&gt;") &gt; 4</formula>
    </cfRule>
  </conditionalFormatting>
  <conditionalFormatting sqref="AF108:AK108">
    <cfRule type="expression" dxfId="354" priority="355">
      <formula>COUNTIF($AF108:$AK108,"&lt;&gt;") &gt; 5</formula>
    </cfRule>
  </conditionalFormatting>
  <conditionalFormatting sqref="R108:U108">
    <cfRule type="expression" dxfId="353" priority="354">
      <formula>COUNTIF($R108:$U108,"&lt;&gt;") &gt; 3</formula>
    </cfRule>
  </conditionalFormatting>
  <conditionalFormatting sqref="H108:L108">
    <cfRule type="expression" dxfId="352" priority="353" stopIfTrue="1">
      <formula>COUNTIF($H108:$L108,"&lt;&gt;") &gt; 4</formula>
    </cfRule>
  </conditionalFormatting>
  <conditionalFormatting sqref="AF107:AQ127">
    <cfRule type="expression" dxfId="351" priority="351">
      <formula>COUNTIF($F107:F107,"&lt;&gt;")</formula>
    </cfRule>
  </conditionalFormatting>
  <conditionalFormatting sqref="AF107:AK107">
    <cfRule type="expression" dxfId="350" priority="350">
      <formula>COUNTIF($AF107:$AK107,"&lt;&gt;") &gt; 5</formula>
    </cfRule>
  </conditionalFormatting>
  <conditionalFormatting sqref="R107:U107">
    <cfRule type="expression" dxfId="349" priority="349">
      <formula>COUNTIF($R107:$U107,"&lt;&gt;") &gt; 3</formula>
    </cfRule>
  </conditionalFormatting>
  <conditionalFormatting sqref="H107:L107">
    <cfRule type="expression" dxfId="348" priority="348" stopIfTrue="1">
      <formula>COUNTIF($H107:$L107,"&lt;&gt;") &gt; 4</formula>
    </cfRule>
  </conditionalFormatting>
  <conditionalFormatting sqref="F107:AQ127">
    <cfRule type="expression" dxfId="347" priority="352">
      <formula>$E107="OFF"</formula>
    </cfRule>
  </conditionalFormatting>
  <conditionalFormatting sqref="AF108:AK127">
    <cfRule type="expression" dxfId="346" priority="347">
      <formula>COUNTIF($AF108:$AK108,"&lt;&gt;") &gt; 5</formula>
    </cfRule>
  </conditionalFormatting>
  <conditionalFormatting sqref="R108:U127">
    <cfRule type="expression" dxfId="345" priority="346">
      <formula>COUNTIF($R108:$U108,"&lt;&gt;") &gt; 3</formula>
    </cfRule>
  </conditionalFormatting>
  <conditionalFormatting sqref="H108:L127">
    <cfRule type="expression" dxfId="344" priority="345" stopIfTrue="1">
      <formula>COUNTIF($H108:$L108,"&lt;&gt;") &gt; 4</formula>
    </cfRule>
  </conditionalFormatting>
  <conditionalFormatting sqref="AF108:AK108">
    <cfRule type="expression" dxfId="343" priority="344">
      <formula>COUNTIF($AF108:$AK108,"&lt;&gt;") &gt; 5</formula>
    </cfRule>
  </conditionalFormatting>
  <conditionalFormatting sqref="R108:U108">
    <cfRule type="expression" dxfId="342" priority="343">
      <formula>COUNTIF($R108:$U108,"&lt;&gt;") &gt; 3</formula>
    </cfRule>
  </conditionalFormatting>
  <conditionalFormatting sqref="H108:L108">
    <cfRule type="expression" dxfId="341" priority="342" stopIfTrue="1">
      <formula>COUNTIF($H108:$L108,"&lt;&gt;") &gt; 4</formula>
    </cfRule>
  </conditionalFormatting>
  <conditionalFormatting sqref="AF107:AQ127">
    <cfRule type="expression" dxfId="340" priority="339">
      <formula>COUNTIF($F107:F107,"&lt;&gt;")</formula>
    </cfRule>
  </conditionalFormatting>
  <conditionalFormatting sqref="R107:AQ127">
    <cfRule type="expression" dxfId="339" priority="340">
      <formula>COUNTIF(F107:Q107,"&lt;&gt;") &gt;= 12</formula>
    </cfRule>
  </conditionalFormatting>
  <conditionalFormatting sqref="AF107:AK107">
    <cfRule type="expression" dxfId="338" priority="338">
      <formula>COUNTIF($AF107:$AK107,"&lt;&gt;") &gt; 5</formula>
    </cfRule>
  </conditionalFormatting>
  <conditionalFormatting sqref="R107:U107">
    <cfRule type="expression" dxfId="337" priority="337">
      <formula>COUNTIF($R107:$U107,"&lt;&gt;") &gt; 3</formula>
    </cfRule>
  </conditionalFormatting>
  <conditionalFormatting sqref="H107:L107">
    <cfRule type="expression" dxfId="336" priority="336" stopIfTrue="1">
      <formula>COUNTIF($H107:$L107,"&lt;&gt;") &gt; 4</formula>
    </cfRule>
  </conditionalFormatting>
  <conditionalFormatting sqref="F107:AQ127">
    <cfRule type="expression" dxfId="335" priority="341">
      <formula>$E107="OFF"</formula>
    </cfRule>
  </conditionalFormatting>
  <conditionalFormatting sqref="AF108:AK127">
    <cfRule type="expression" dxfId="334" priority="335">
      <formula>COUNTIF($AF108:$AK108,"&lt;&gt;") &gt; 5</formula>
    </cfRule>
  </conditionalFormatting>
  <conditionalFormatting sqref="R108:U127">
    <cfRule type="expression" dxfId="333" priority="334">
      <formula>COUNTIF($R108:$U108,"&lt;&gt;") &gt; 3</formula>
    </cfRule>
  </conditionalFormatting>
  <conditionalFormatting sqref="H108:L127">
    <cfRule type="expression" dxfId="332" priority="333" stopIfTrue="1">
      <formula>COUNTIF($H108:$L108,"&lt;&gt;") &gt; 4</formula>
    </cfRule>
  </conditionalFormatting>
  <conditionalFormatting sqref="AF108:AK108">
    <cfRule type="expression" dxfId="331" priority="332">
      <formula>COUNTIF($AF108:$AK108,"&lt;&gt;") &gt; 5</formula>
    </cfRule>
  </conditionalFormatting>
  <conditionalFormatting sqref="R108:U108">
    <cfRule type="expression" dxfId="330" priority="331">
      <formula>COUNTIF($R108:$U108,"&lt;&gt;") &gt; 3</formula>
    </cfRule>
  </conditionalFormatting>
  <conditionalFormatting sqref="H108:L108">
    <cfRule type="expression" dxfId="329" priority="330" stopIfTrue="1">
      <formula>COUNTIF($H108:$L108,"&lt;&gt;") &gt; 4</formula>
    </cfRule>
  </conditionalFormatting>
  <conditionalFormatting sqref="AF107:AQ127">
    <cfRule type="expression" dxfId="328" priority="326">
      <formula>COUNTIF($F107:F107,"&lt;&gt;")</formula>
    </cfRule>
  </conditionalFormatting>
  <conditionalFormatting sqref="R107:AQ127">
    <cfRule type="expression" dxfId="327" priority="327">
      <formula>COUNTIF(F107:Q107,"&lt;&gt;") &gt;= 12</formula>
    </cfRule>
  </conditionalFormatting>
  <conditionalFormatting sqref="AF107:AK107">
    <cfRule type="expression" dxfId="326" priority="325">
      <formula>COUNTIF($AF107:$AK107,"&lt;&gt;") &gt; 5</formula>
    </cfRule>
  </conditionalFormatting>
  <conditionalFormatting sqref="R107:U107">
    <cfRule type="expression" dxfId="325" priority="324">
      <formula>COUNTIF($R107:$U107,"&lt;&gt;") &gt; 3</formula>
    </cfRule>
  </conditionalFormatting>
  <conditionalFormatting sqref="H107:L107">
    <cfRule type="expression" dxfId="324" priority="323" stopIfTrue="1">
      <formula>COUNTIF($H107:$L107,"&lt;&gt;") &gt; 4</formula>
    </cfRule>
  </conditionalFormatting>
  <conditionalFormatting sqref="F107:AQ127">
    <cfRule type="expression" dxfId="323" priority="328">
      <formula>$E107="OFF"</formula>
    </cfRule>
  </conditionalFormatting>
  <conditionalFormatting sqref="F107:Q127">
    <cfRule type="expression" dxfId="322" priority="329">
      <formula>COUNTIF(AF81:$AQ81,"&lt;&gt;")</formula>
    </cfRule>
  </conditionalFormatting>
  <conditionalFormatting sqref="AF108:AK127">
    <cfRule type="expression" dxfId="321" priority="322">
      <formula>COUNTIF($AF108:$AK108,"&lt;&gt;") &gt; 5</formula>
    </cfRule>
  </conditionalFormatting>
  <conditionalFormatting sqref="R108:U127">
    <cfRule type="expression" dxfId="320" priority="321">
      <formula>COUNTIF($R108:$U108,"&lt;&gt;") &gt; 3</formula>
    </cfRule>
  </conditionalFormatting>
  <conditionalFormatting sqref="H108:L127">
    <cfRule type="expression" dxfId="319" priority="320" stopIfTrue="1">
      <formula>COUNTIF($H108:$L108,"&lt;&gt;") &gt; 4</formula>
    </cfRule>
  </conditionalFormatting>
  <conditionalFormatting sqref="AF108:AK108">
    <cfRule type="expression" dxfId="318" priority="319">
      <formula>COUNTIF($AF108:$AK108,"&lt;&gt;") &gt; 5</formula>
    </cfRule>
  </conditionalFormatting>
  <conditionalFormatting sqref="R108:U108">
    <cfRule type="expression" dxfId="317" priority="318">
      <formula>COUNTIF($R108:$U108,"&lt;&gt;") &gt; 3</formula>
    </cfRule>
  </conditionalFormatting>
  <conditionalFormatting sqref="H108:L108">
    <cfRule type="expression" dxfId="316" priority="317" stopIfTrue="1">
      <formula>COUNTIF($H108:$L108,"&lt;&gt;") &gt; 4</formula>
    </cfRule>
  </conditionalFormatting>
  <conditionalFormatting sqref="AF133:AQ153">
    <cfRule type="expression" dxfId="315" priority="313">
      <formula>COUNTIF($F133:F133,"&lt;&gt;")</formula>
    </cfRule>
  </conditionalFormatting>
  <conditionalFormatting sqref="R133:AQ153">
    <cfRule type="expression" dxfId="314" priority="314">
      <formula>COUNTIF(F133:Q133,"&lt;&gt;") &gt;= 12</formula>
    </cfRule>
  </conditionalFormatting>
  <conditionalFormatting sqref="AF133:AK133">
    <cfRule type="expression" dxfId="313" priority="312">
      <formula>COUNTIF($AF133:$AK133,"&lt;&gt;") &gt; 5</formula>
    </cfRule>
  </conditionalFormatting>
  <conditionalFormatting sqref="R133:U133">
    <cfRule type="expression" dxfId="312" priority="311">
      <formula>COUNTIF($R133:$U133,"&lt;&gt;") &gt; 3</formula>
    </cfRule>
  </conditionalFormatting>
  <conditionalFormatting sqref="H133:L133">
    <cfRule type="expression" dxfId="311" priority="310" stopIfTrue="1">
      <formula>COUNTIF($H133:$L133,"&lt;&gt;") &gt; 4</formula>
    </cfRule>
  </conditionalFormatting>
  <conditionalFormatting sqref="F133:AQ153">
    <cfRule type="expression" dxfId="310" priority="315">
      <formula>$E133="OFF"</formula>
    </cfRule>
  </conditionalFormatting>
  <conditionalFormatting sqref="F133:Q153">
    <cfRule type="expression" dxfId="309" priority="316">
      <formula>COUNTIF(AF289:$AQ289,"&lt;&gt;")</formula>
    </cfRule>
  </conditionalFormatting>
  <conditionalFormatting sqref="AF134:AK153">
    <cfRule type="expression" dxfId="308" priority="309">
      <formula>COUNTIF($AF134:$AK134,"&lt;&gt;") &gt; 5</formula>
    </cfRule>
  </conditionalFormatting>
  <conditionalFormatting sqref="R134:U153">
    <cfRule type="expression" dxfId="307" priority="308">
      <formula>COUNTIF($R134:$U134,"&lt;&gt;") &gt; 3</formula>
    </cfRule>
  </conditionalFormatting>
  <conditionalFormatting sqref="H134:L153">
    <cfRule type="expression" dxfId="306" priority="307" stopIfTrue="1">
      <formula>COUNTIF($H134:$L134,"&lt;&gt;") &gt; 4</formula>
    </cfRule>
  </conditionalFormatting>
  <conditionalFormatting sqref="R134:U134">
    <cfRule type="expression" dxfId="305" priority="306">
      <formula>COUNTIF($R134:$U134,"&lt;&gt;") &gt; 3</formula>
    </cfRule>
  </conditionalFormatting>
  <conditionalFormatting sqref="H134:L134">
    <cfRule type="expression" dxfId="304" priority="305" stopIfTrue="1">
      <formula>COUNTIF($H134:$L134,"&lt;&gt;") &gt; 4</formula>
    </cfRule>
  </conditionalFormatting>
  <conditionalFormatting sqref="AF133:AQ153">
    <cfRule type="expression" dxfId="303" priority="302">
      <formula>COUNTIF($F133:F133,"&lt;&gt;")</formula>
    </cfRule>
  </conditionalFormatting>
  <conditionalFormatting sqref="AF133:AK133">
    <cfRule type="expression" dxfId="302" priority="301">
      <formula>COUNTIF($AF133:$AK133,"&lt;&gt;") &gt; 5</formula>
    </cfRule>
  </conditionalFormatting>
  <conditionalFormatting sqref="R133:U133">
    <cfRule type="expression" dxfId="301" priority="300">
      <formula>COUNTIF($R133:$U133,"&lt;&gt;") &gt; 3</formula>
    </cfRule>
  </conditionalFormatting>
  <conditionalFormatting sqref="H133:L133">
    <cfRule type="expression" dxfId="300" priority="299" stopIfTrue="1">
      <formula>COUNTIF($H133:$L133,"&lt;&gt;") &gt; 4</formula>
    </cfRule>
  </conditionalFormatting>
  <conditionalFormatting sqref="F133:AQ153">
    <cfRule type="expression" dxfId="299" priority="303">
      <formula>$E133="OFF"</formula>
    </cfRule>
  </conditionalFormatting>
  <conditionalFormatting sqref="F133:Q153">
    <cfRule type="expression" dxfId="298" priority="304">
      <formula>COUNTIF(AF289:$AQ289,"&lt;&gt;")</formula>
    </cfRule>
  </conditionalFormatting>
  <conditionalFormatting sqref="AF134:AK153">
    <cfRule type="expression" dxfId="297" priority="298">
      <formula>COUNTIF($AF134:$AK134,"&lt;&gt;") &gt; 5</formula>
    </cfRule>
  </conditionalFormatting>
  <conditionalFormatting sqref="R134:U153">
    <cfRule type="expression" dxfId="296" priority="297">
      <formula>COUNTIF($R134:$U134,"&lt;&gt;") &gt; 3</formula>
    </cfRule>
  </conditionalFormatting>
  <conditionalFormatting sqref="H134:L153">
    <cfRule type="expression" dxfId="295" priority="296" stopIfTrue="1">
      <formula>COUNTIF($H134:$L134,"&lt;&gt;") &gt; 4</formula>
    </cfRule>
  </conditionalFormatting>
  <conditionalFormatting sqref="AF134:AK134">
    <cfRule type="expression" dxfId="294" priority="295">
      <formula>COUNTIF($AF134:$AK134,"&lt;&gt;") &gt; 5</formula>
    </cfRule>
  </conditionalFormatting>
  <conditionalFormatting sqref="R134:U134">
    <cfRule type="expression" dxfId="293" priority="294">
      <formula>COUNTIF($R134:$U134,"&lt;&gt;") &gt; 3</formula>
    </cfRule>
  </conditionalFormatting>
  <conditionalFormatting sqref="H134:L134">
    <cfRule type="expression" dxfId="292" priority="293" stopIfTrue="1">
      <formula>COUNTIF($H134:$L134,"&lt;&gt;") &gt; 4</formula>
    </cfRule>
  </conditionalFormatting>
  <conditionalFormatting sqref="AF133:AQ153">
    <cfRule type="expression" dxfId="291" priority="290">
      <formula>COUNTIF($F133:F133,"&lt;&gt;")</formula>
    </cfRule>
  </conditionalFormatting>
  <conditionalFormatting sqref="AF133:AK133">
    <cfRule type="expression" dxfId="290" priority="289">
      <formula>COUNTIF($AF133:$AK133,"&lt;&gt;") &gt; 5</formula>
    </cfRule>
  </conditionalFormatting>
  <conditionalFormatting sqref="R133:U133">
    <cfRule type="expression" dxfId="289" priority="288">
      <formula>COUNTIF($R133:$U133,"&lt;&gt;") &gt; 3</formula>
    </cfRule>
  </conditionalFormatting>
  <conditionalFormatting sqref="H133:L133">
    <cfRule type="expression" dxfId="288" priority="287" stopIfTrue="1">
      <formula>COUNTIF($H133:$L133,"&lt;&gt;") &gt; 4</formula>
    </cfRule>
  </conditionalFormatting>
  <conditionalFormatting sqref="F133:AQ153">
    <cfRule type="expression" dxfId="287" priority="291">
      <formula>$E133="OFF"</formula>
    </cfRule>
  </conditionalFormatting>
  <conditionalFormatting sqref="F133:Q153">
    <cfRule type="expression" dxfId="286" priority="292">
      <formula>COUNTIF(AF289:$AQ289,"&lt;&gt;")</formula>
    </cfRule>
  </conditionalFormatting>
  <conditionalFormatting sqref="AF134:AK153">
    <cfRule type="expression" dxfId="285" priority="286">
      <formula>COUNTIF($AF134:$AK134,"&lt;&gt;") &gt; 5</formula>
    </cfRule>
  </conditionalFormatting>
  <conditionalFormatting sqref="R134:U153">
    <cfRule type="expression" dxfId="284" priority="285">
      <formula>COUNTIF($R134:$U134,"&lt;&gt;") &gt; 3</formula>
    </cfRule>
  </conditionalFormatting>
  <conditionalFormatting sqref="H134:L153">
    <cfRule type="expression" dxfId="283" priority="284" stopIfTrue="1">
      <formula>COUNTIF($H134:$L134,"&lt;&gt;") &gt; 4</formula>
    </cfRule>
  </conditionalFormatting>
  <conditionalFormatting sqref="AF134:AK134">
    <cfRule type="expression" dxfId="282" priority="283">
      <formula>COUNTIF($AF134:$AK134,"&lt;&gt;") &gt; 5</formula>
    </cfRule>
  </conditionalFormatting>
  <conditionalFormatting sqref="R134:U134">
    <cfRule type="expression" dxfId="281" priority="282">
      <formula>COUNTIF($R134:$U134,"&lt;&gt;") &gt; 3</formula>
    </cfRule>
  </conditionalFormatting>
  <conditionalFormatting sqref="H134:L134">
    <cfRule type="expression" dxfId="280" priority="281" stopIfTrue="1">
      <formula>COUNTIF($H134:$L134,"&lt;&gt;") &gt; 4</formula>
    </cfRule>
  </conditionalFormatting>
  <conditionalFormatting sqref="AF133:AQ153">
    <cfRule type="expression" dxfId="279" priority="279">
      <formula>COUNTIF($F133:F133,"&lt;&gt;")</formula>
    </cfRule>
  </conditionalFormatting>
  <conditionalFormatting sqref="AF133:AK133">
    <cfRule type="expression" dxfId="278" priority="278">
      <formula>COUNTIF($AF133:$AK133,"&lt;&gt;") &gt; 5</formula>
    </cfRule>
  </conditionalFormatting>
  <conditionalFormatting sqref="R133:U133">
    <cfRule type="expression" dxfId="277" priority="277">
      <formula>COUNTIF($R133:$U133,"&lt;&gt;") &gt; 3</formula>
    </cfRule>
  </conditionalFormatting>
  <conditionalFormatting sqref="H133:L133">
    <cfRule type="expression" dxfId="276" priority="276" stopIfTrue="1">
      <formula>COUNTIF($H133:$L133,"&lt;&gt;") &gt; 4</formula>
    </cfRule>
  </conditionalFormatting>
  <conditionalFormatting sqref="F133:AQ153">
    <cfRule type="expression" dxfId="275" priority="280">
      <formula>$E133="OFF"</formula>
    </cfRule>
  </conditionalFormatting>
  <conditionalFormatting sqref="AF134:AK153">
    <cfRule type="expression" dxfId="274" priority="275">
      <formula>COUNTIF($AF134:$AK134,"&lt;&gt;") &gt; 5</formula>
    </cfRule>
  </conditionalFormatting>
  <conditionalFormatting sqref="R134:U153">
    <cfRule type="expression" dxfId="273" priority="274">
      <formula>COUNTIF($R134:$U134,"&lt;&gt;") &gt; 3</formula>
    </cfRule>
  </conditionalFormatting>
  <conditionalFormatting sqref="H134:L153">
    <cfRule type="expression" dxfId="272" priority="273" stopIfTrue="1">
      <formula>COUNTIF($H134:$L134,"&lt;&gt;") &gt; 4</formula>
    </cfRule>
  </conditionalFormatting>
  <conditionalFormatting sqref="AF134:AK134">
    <cfRule type="expression" dxfId="271" priority="272">
      <formula>COUNTIF($AF134:$AK134,"&lt;&gt;") &gt; 5</formula>
    </cfRule>
  </conditionalFormatting>
  <conditionalFormatting sqref="R134:U134">
    <cfRule type="expression" dxfId="270" priority="271">
      <formula>COUNTIF($R134:$U134,"&lt;&gt;") &gt; 3</formula>
    </cfRule>
  </conditionalFormatting>
  <conditionalFormatting sqref="H134:L134">
    <cfRule type="expression" dxfId="269" priority="270" stopIfTrue="1">
      <formula>COUNTIF($H134:$L134,"&lt;&gt;") &gt; 4</formula>
    </cfRule>
  </conditionalFormatting>
  <conditionalFormatting sqref="AF133:AQ153">
    <cfRule type="expression" dxfId="268" priority="267">
      <formula>COUNTIF($F133:F133,"&lt;&gt;")</formula>
    </cfRule>
  </conditionalFormatting>
  <conditionalFormatting sqref="R133:AQ153">
    <cfRule type="expression" dxfId="267" priority="268">
      <formula>COUNTIF(F133:Q133,"&lt;&gt;") &gt;= 12</formula>
    </cfRule>
  </conditionalFormatting>
  <conditionalFormatting sqref="AF133:AK133">
    <cfRule type="expression" dxfId="266" priority="266">
      <formula>COUNTIF($AF133:$AK133,"&lt;&gt;") &gt; 5</formula>
    </cfRule>
  </conditionalFormatting>
  <conditionalFormatting sqref="R133:U133">
    <cfRule type="expression" dxfId="265" priority="265">
      <formula>COUNTIF($R133:$U133,"&lt;&gt;") &gt; 3</formula>
    </cfRule>
  </conditionalFormatting>
  <conditionalFormatting sqref="H133:L133">
    <cfRule type="expression" dxfId="264" priority="264" stopIfTrue="1">
      <formula>COUNTIF($H133:$L133,"&lt;&gt;") &gt; 4</formula>
    </cfRule>
  </conditionalFormatting>
  <conditionalFormatting sqref="F133:AQ153">
    <cfRule type="expression" dxfId="263" priority="269">
      <formula>$E133="OFF"</formula>
    </cfRule>
  </conditionalFormatting>
  <conditionalFormatting sqref="AF134:AK153">
    <cfRule type="expression" dxfId="262" priority="263">
      <formula>COUNTIF($AF134:$AK134,"&lt;&gt;") &gt; 5</formula>
    </cfRule>
  </conditionalFormatting>
  <conditionalFormatting sqref="R134:U153">
    <cfRule type="expression" dxfId="261" priority="262">
      <formula>COUNTIF($R134:$U134,"&lt;&gt;") &gt; 3</formula>
    </cfRule>
  </conditionalFormatting>
  <conditionalFormatting sqref="H134:L153">
    <cfRule type="expression" dxfId="260" priority="261" stopIfTrue="1">
      <formula>COUNTIF($H134:$L134,"&lt;&gt;") &gt; 4</formula>
    </cfRule>
  </conditionalFormatting>
  <conditionalFormatting sqref="AF134:AK134">
    <cfRule type="expression" dxfId="259" priority="260">
      <formula>COUNTIF($AF134:$AK134,"&lt;&gt;") &gt; 5</formula>
    </cfRule>
  </conditionalFormatting>
  <conditionalFormatting sqref="R134:U134">
    <cfRule type="expression" dxfId="258" priority="259">
      <formula>COUNTIF($R134:$U134,"&lt;&gt;") &gt; 3</formula>
    </cfRule>
  </conditionalFormatting>
  <conditionalFormatting sqref="H134:L134">
    <cfRule type="expression" dxfId="257" priority="258" stopIfTrue="1">
      <formula>COUNTIF($H134:$L134,"&lt;&gt;") &gt; 4</formula>
    </cfRule>
  </conditionalFormatting>
  <conditionalFormatting sqref="AF133:AQ153">
    <cfRule type="expression" dxfId="256" priority="254">
      <formula>COUNTIF($F133:F133,"&lt;&gt;")</formula>
    </cfRule>
  </conditionalFormatting>
  <conditionalFormatting sqref="R133:AQ153">
    <cfRule type="expression" dxfId="255" priority="255">
      <formula>COUNTIF(F133:Q133,"&lt;&gt;") &gt;= 12</formula>
    </cfRule>
  </conditionalFormatting>
  <conditionalFormatting sqref="AF133:AK133">
    <cfRule type="expression" dxfId="254" priority="253">
      <formula>COUNTIF($AF133:$AK133,"&lt;&gt;") &gt; 5</formula>
    </cfRule>
  </conditionalFormatting>
  <conditionalFormatting sqref="R133:U133">
    <cfRule type="expression" dxfId="253" priority="252">
      <formula>COUNTIF($R133:$U133,"&lt;&gt;") &gt; 3</formula>
    </cfRule>
  </conditionalFormatting>
  <conditionalFormatting sqref="H133:L133">
    <cfRule type="expression" dxfId="252" priority="251" stopIfTrue="1">
      <formula>COUNTIF($H133:$L133,"&lt;&gt;") &gt; 4</formula>
    </cfRule>
  </conditionalFormatting>
  <conditionalFormatting sqref="F133:AQ153">
    <cfRule type="expression" dxfId="251" priority="256">
      <formula>$E133="OFF"</formula>
    </cfRule>
  </conditionalFormatting>
  <conditionalFormatting sqref="F133:Q153">
    <cfRule type="expression" dxfId="250" priority="257">
      <formula>COUNTIF(AF107:$AQ107,"&lt;&gt;")</formula>
    </cfRule>
  </conditionalFormatting>
  <conditionalFormatting sqref="AF134:AK153">
    <cfRule type="expression" dxfId="249" priority="250">
      <formula>COUNTIF($AF134:$AK134,"&lt;&gt;") &gt; 5</formula>
    </cfRule>
  </conditionalFormatting>
  <conditionalFormatting sqref="R134:U153">
    <cfRule type="expression" dxfId="248" priority="249">
      <formula>COUNTIF($R134:$U134,"&lt;&gt;") &gt; 3</formula>
    </cfRule>
  </conditionalFormatting>
  <conditionalFormatting sqref="H134:L153">
    <cfRule type="expression" dxfId="247" priority="248" stopIfTrue="1">
      <formula>COUNTIF($H134:$L134,"&lt;&gt;") &gt; 4</formula>
    </cfRule>
  </conditionalFormatting>
  <conditionalFormatting sqref="AF134:AK134">
    <cfRule type="expression" dxfId="246" priority="247">
      <formula>COUNTIF($AF134:$AK134,"&lt;&gt;") &gt; 5</formula>
    </cfRule>
  </conditionalFormatting>
  <conditionalFormatting sqref="R134:U134">
    <cfRule type="expression" dxfId="245" priority="246">
      <formula>COUNTIF($R134:$U134,"&lt;&gt;") &gt; 3</formula>
    </cfRule>
  </conditionalFormatting>
  <conditionalFormatting sqref="H134:L134">
    <cfRule type="expression" dxfId="244" priority="245" stopIfTrue="1">
      <formula>COUNTIF($H134:$L134,"&lt;&gt;") &gt; 4</formula>
    </cfRule>
  </conditionalFormatting>
  <conditionalFormatting sqref="AU14:AU27 AU29:AU34">
    <cfRule type="cellIs" dxfId="243" priority="243" operator="notEqual">
      <formula>1</formula>
    </cfRule>
    <cfRule type="cellIs" dxfId="242" priority="244" operator="equal">
      <formula>1</formula>
    </cfRule>
  </conditionalFormatting>
  <conditionalFormatting sqref="S33:AC33">
    <cfRule type="expression" dxfId="241" priority="240">
      <formula>COUNTIF(G33:R33,"&lt;&gt;") &gt;= 12</formula>
    </cfRule>
  </conditionalFormatting>
  <conditionalFormatting sqref="I33:AC33">
    <cfRule type="expression" dxfId="240" priority="241">
      <formula>$E33="OFF"</formula>
    </cfRule>
  </conditionalFormatting>
  <conditionalFormatting sqref="I33:R33">
    <cfRule type="expression" dxfId="239" priority="242">
      <formula>COUNTIF(AI189:$AQ189,"&lt;&gt;")</formula>
    </cfRule>
  </conditionalFormatting>
  <conditionalFormatting sqref="S33:V33">
    <cfRule type="expression" dxfId="238" priority="239">
      <formula>COUNTIF($R33:$U33,"&lt;&gt;") &gt; 3</formula>
    </cfRule>
  </conditionalFormatting>
  <conditionalFormatting sqref="I33:M33">
    <cfRule type="expression" dxfId="237" priority="238" stopIfTrue="1">
      <formula>COUNTIF($H33:$L33,"&lt;&gt;") &gt; 4</formula>
    </cfRule>
  </conditionalFormatting>
  <conditionalFormatting sqref="R59:AB59">
    <cfRule type="expression" dxfId="236" priority="235">
      <formula>COUNTIF(F59:Q59,"&lt;&gt;") &gt;= 12</formula>
    </cfRule>
  </conditionalFormatting>
  <conditionalFormatting sqref="H59:AB59">
    <cfRule type="expression" dxfId="235" priority="236">
      <formula>$E59="OFF"</formula>
    </cfRule>
  </conditionalFormatting>
  <conditionalFormatting sqref="H59:Q59">
    <cfRule type="expression" dxfId="234" priority="237">
      <formula>COUNTIF(AH215:$AQ215,"&lt;&gt;")</formula>
    </cfRule>
  </conditionalFormatting>
  <conditionalFormatting sqref="R59:U59">
    <cfRule type="expression" dxfId="233" priority="234">
      <formula>COUNTIF($R59:$U59,"&lt;&gt;") &gt; 3</formula>
    </cfRule>
  </conditionalFormatting>
  <conditionalFormatting sqref="H59:L59">
    <cfRule type="expression" dxfId="232" priority="233" stopIfTrue="1">
      <formula>COUNTIF($H59:$L59,"&lt;&gt;") &gt; 4</formula>
    </cfRule>
  </conditionalFormatting>
  <conditionalFormatting sqref="AF133:AQ133">
    <cfRule type="expression" dxfId="231" priority="229">
      <formula>COUNTIF($F133:F133,"&lt;&gt;")</formula>
    </cfRule>
  </conditionalFormatting>
  <conditionalFormatting sqref="R133:AQ133">
    <cfRule type="expression" dxfId="230" priority="230">
      <formula>COUNTIF(F133:Q133,"&lt;&gt;") &gt;= 12</formula>
    </cfRule>
  </conditionalFormatting>
  <conditionalFormatting sqref="AF133:AK133">
    <cfRule type="expression" dxfId="229" priority="228">
      <formula>COUNTIF($AF133:$AK133,"&lt;&gt;") &gt; 5</formula>
    </cfRule>
  </conditionalFormatting>
  <conditionalFormatting sqref="R133:U133">
    <cfRule type="expression" dxfId="228" priority="227">
      <formula>COUNTIF($R133:$U133,"&lt;&gt;") &gt; 3</formula>
    </cfRule>
  </conditionalFormatting>
  <conditionalFormatting sqref="H133:L133">
    <cfRule type="expression" dxfId="227" priority="226" stopIfTrue="1">
      <formula>COUNTIF($H133:$L133,"&lt;&gt;") &gt; 4</formula>
    </cfRule>
  </conditionalFormatting>
  <conditionalFormatting sqref="F133:AQ133">
    <cfRule type="expression" dxfId="226" priority="231">
      <formula>$E133="OFF"</formula>
    </cfRule>
  </conditionalFormatting>
  <conditionalFormatting sqref="F133:Q133">
    <cfRule type="expression" dxfId="225" priority="232">
      <formula>COUNTIF(AF289:$AQ289,"&lt;&gt;")</formula>
    </cfRule>
  </conditionalFormatting>
  <conditionalFormatting sqref="AF133:AQ133">
    <cfRule type="expression" dxfId="224" priority="223">
      <formula>COUNTIF($F133:F133,"&lt;&gt;")</formula>
    </cfRule>
  </conditionalFormatting>
  <conditionalFormatting sqref="AF133:AK133">
    <cfRule type="expression" dxfId="223" priority="222">
      <formula>COUNTIF($AF133:$AK133,"&lt;&gt;") &gt; 5</formula>
    </cfRule>
  </conditionalFormatting>
  <conditionalFormatting sqref="R133:U133">
    <cfRule type="expression" dxfId="222" priority="221">
      <formula>COUNTIF($R133:$U133,"&lt;&gt;") &gt; 3</formula>
    </cfRule>
  </conditionalFormatting>
  <conditionalFormatting sqref="H133:L133">
    <cfRule type="expression" dxfId="221" priority="220" stopIfTrue="1">
      <formula>COUNTIF($H133:$L133,"&lt;&gt;") &gt; 4</formula>
    </cfRule>
  </conditionalFormatting>
  <conditionalFormatting sqref="F133:AQ133">
    <cfRule type="expression" dxfId="220" priority="224">
      <formula>$E133="OFF"</formula>
    </cfRule>
  </conditionalFormatting>
  <conditionalFormatting sqref="F133:Q133">
    <cfRule type="expression" dxfId="219" priority="225">
      <formula>COUNTIF(AF289:$AQ289,"&lt;&gt;")</formula>
    </cfRule>
  </conditionalFormatting>
  <conditionalFormatting sqref="AF133:AQ133">
    <cfRule type="expression" dxfId="218" priority="217">
      <formula>COUNTIF($F133:F133,"&lt;&gt;")</formula>
    </cfRule>
  </conditionalFormatting>
  <conditionalFormatting sqref="AF133:AK133">
    <cfRule type="expression" dxfId="217" priority="216">
      <formula>COUNTIF($AF133:$AK133,"&lt;&gt;") &gt; 5</formula>
    </cfRule>
  </conditionalFormatting>
  <conditionalFormatting sqref="R133:U133">
    <cfRule type="expression" dxfId="216" priority="215">
      <formula>COUNTIF($R133:$U133,"&lt;&gt;") &gt; 3</formula>
    </cfRule>
  </conditionalFormatting>
  <conditionalFormatting sqref="H133:L133">
    <cfRule type="expression" dxfId="215" priority="214" stopIfTrue="1">
      <formula>COUNTIF($H133:$L133,"&lt;&gt;") &gt; 4</formula>
    </cfRule>
  </conditionalFormatting>
  <conditionalFormatting sqref="F133:AQ133">
    <cfRule type="expression" dxfId="214" priority="218">
      <formula>$E133="OFF"</formula>
    </cfRule>
  </conditionalFormatting>
  <conditionalFormatting sqref="F133:Q133">
    <cfRule type="expression" dxfId="213" priority="219">
      <formula>COUNTIF(AF289:$AQ289,"&lt;&gt;")</formula>
    </cfRule>
  </conditionalFormatting>
  <conditionalFormatting sqref="AF133:AQ133">
    <cfRule type="expression" dxfId="212" priority="212">
      <formula>COUNTIF($F133:F133,"&lt;&gt;")</formula>
    </cfRule>
  </conditionalFormatting>
  <conditionalFormatting sqref="AF133:AK133">
    <cfRule type="expression" dxfId="211" priority="211">
      <formula>COUNTIF($AF133:$AK133,"&lt;&gt;") &gt; 5</formula>
    </cfRule>
  </conditionalFormatting>
  <conditionalFormatting sqref="R133:U133">
    <cfRule type="expression" dxfId="210" priority="210">
      <formula>COUNTIF($R133:$U133,"&lt;&gt;") &gt; 3</formula>
    </cfRule>
  </conditionalFormatting>
  <conditionalFormatting sqref="H133:L133">
    <cfRule type="expression" dxfId="209" priority="209" stopIfTrue="1">
      <formula>COUNTIF($H133:$L133,"&lt;&gt;") &gt; 4</formula>
    </cfRule>
  </conditionalFormatting>
  <conditionalFormatting sqref="F133:AQ133">
    <cfRule type="expression" dxfId="208" priority="213">
      <formula>$E133="OFF"</formula>
    </cfRule>
  </conditionalFormatting>
  <conditionalFormatting sqref="AF133:AQ133">
    <cfRule type="expression" dxfId="207" priority="206">
      <formula>COUNTIF($F133:F133,"&lt;&gt;")</formula>
    </cfRule>
  </conditionalFormatting>
  <conditionalFormatting sqref="R133:AQ133">
    <cfRule type="expression" dxfId="206" priority="207">
      <formula>COUNTIF(F133:Q133,"&lt;&gt;") &gt;= 12</formula>
    </cfRule>
  </conditionalFormatting>
  <conditionalFormatting sqref="AF133:AK133">
    <cfRule type="expression" dxfId="205" priority="205">
      <formula>COUNTIF($AF133:$AK133,"&lt;&gt;") &gt; 5</formula>
    </cfRule>
  </conditionalFormatting>
  <conditionalFormatting sqref="R133:U133">
    <cfRule type="expression" dxfId="204" priority="204">
      <formula>COUNTIF($R133:$U133,"&lt;&gt;") &gt; 3</formula>
    </cfRule>
  </conditionalFormatting>
  <conditionalFormatting sqref="H133:L133">
    <cfRule type="expression" dxfId="203" priority="203" stopIfTrue="1">
      <formula>COUNTIF($H133:$L133,"&lt;&gt;") &gt; 4</formula>
    </cfRule>
  </conditionalFormatting>
  <conditionalFormatting sqref="F133:AQ133">
    <cfRule type="expression" dxfId="202" priority="208">
      <formula>$E133="OFF"</formula>
    </cfRule>
  </conditionalFormatting>
  <conditionalFormatting sqref="AF133:AQ133">
    <cfRule type="expression" dxfId="201" priority="199">
      <formula>COUNTIF($F133:F133,"&lt;&gt;")</formula>
    </cfRule>
  </conditionalFormatting>
  <conditionalFormatting sqref="R133:AQ133">
    <cfRule type="expression" dxfId="200" priority="200">
      <formula>COUNTIF(F133:Q133,"&lt;&gt;") &gt;= 12</formula>
    </cfRule>
  </conditionalFormatting>
  <conditionalFormatting sqref="AF133:AK133">
    <cfRule type="expression" dxfId="199" priority="198">
      <formula>COUNTIF($AF133:$AK133,"&lt;&gt;") &gt; 5</formula>
    </cfRule>
  </conditionalFormatting>
  <conditionalFormatting sqref="R133:U133">
    <cfRule type="expression" dxfId="198" priority="197">
      <formula>COUNTIF($R133:$U133,"&lt;&gt;") &gt; 3</formula>
    </cfRule>
  </conditionalFormatting>
  <conditionalFormatting sqref="H133:L133">
    <cfRule type="expression" dxfId="197" priority="196" stopIfTrue="1">
      <formula>COUNTIF($H133:$L133,"&lt;&gt;") &gt; 4</formula>
    </cfRule>
  </conditionalFormatting>
  <conditionalFormatting sqref="F133:AQ133">
    <cfRule type="expression" dxfId="196" priority="201">
      <formula>$E133="OFF"</formula>
    </cfRule>
  </conditionalFormatting>
  <conditionalFormatting sqref="F133:Q133">
    <cfRule type="expression" dxfId="195" priority="202">
      <formula>COUNTIF(AF107:$AQ107,"&lt;&gt;")</formula>
    </cfRule>
  </conditionalFormatting>
  <conditionalFormatting sqref="P3:U3">
    <cfRule type="expression" dxfId="194" priority="195">
      <formula>$E3="OFF"</formula>
    </cfRule>
  </conditionalFormatting>
  <conditionalFormatting sqref="P3:R3">
    <cfRule type="expression" dxfId="193" priority="194" stopIfTrue="1">
      <formula>COUNTIF($H3:$L3,"&lt;&gt;") &gt; 4</formula>
    </cfRule>
  </conditionalFormatting>
  <conditionalFormatting sqref="P3:R3">
    <cfRule type="expression" dxfId="192" priority="193" stopIfTrue="1">
      <formula>COUNTIF($H3:$L3,"&lt;&gt;") &gt; 4</formula>
    </cfRule>
  </conditionalFormatting>
  <conditionalFormatting sqref="P3:U3">
    <cfRule type="expression" dxfId="191" priority="192">
      <formula>$E3="OFF"</formula>
    </cfRule>
  </conditionalFormatting>
  <conditionalFormatting sqref="P3:R3">
    <cfRule type="expression" dxfId="190" priority="191" stopIfTrue="1">
      <formula>COUNTIF($H3:$L3,"&lt;&gt;") &gt; 4</formula>
    </cfRule>
  </conditionalFormatting>
  <conditionalFormatting sqref="P3:R3">
    <cfRule type="expression" dxfId="189" priority="190" stopIfTrue="1">
      <formula>COUNTIF($H3:$L3,"&lt;&gt;") &gt; 4</formula>
    </cfRule>
  </conditionalFormatting>
  <conditionalFormatting sqref="P3:U3">
    <cfRule type="expression" dxfId="188" priority="188">
      <formula>$E3="OFF"</formula>
    </cfRule>
  </conditionalFormatting>
  <conditionalFormatting sqref="P3:U3">
    <cfRule type="expression" dxfId="187" priority="189">
      <formula>COUNTIF(AP1048553:$AQ1048553,"&lt;&gt;")</formula>
    </cfRule>
  </conditionalFormatting>
  <conditionalFormatting sqref="P3:R3">
    <cfRule type="expression" dxfId="186" priority="187" stopIfTrue="1">
      <formula>COUNTIF($H3:$L3,"&lt;&gt;") &gt; 4</formula>
    </cfRule>
  </conditionalFormatting>
  <conditionalFormatting sqref="P3:R3">
    <cfRule type="expression" dxfId="185" priority="186" stopIfTrue="1">
      <formula>COUNTIF($H3:$L3,"&lt;&gt;") &gt; 4</formula>
    </cfRule>
  </conditionalFormatting>
  <conditionalFormatting sqref="U4:U5">
    <cfRule type="expression" dxfId="184" priority="185">
      <formula>COUNTIF($AQ160:AU160,"&lt;&gt;")</formula>
    </cfRule>
  </conditionalFormatting>
  <conditionalFormatting sqref="AB4:AB5">
    <cfRule type="expression" dxfId="183" priority="184">
      <formula>COUNTIF($AQ160:BB160,"&lt;&gt;")</formula>
    </cfRule>
  </conditionalFormatting>
  <conditionalFormatting sqref="Q6">
    <cfRule type="expression" dxfId="182" priority="183" stopIfTrue="1">
      <formula>COUNTIF($H6:$L6,"&lt;&gt;") &gt; 4</formula>
    </cfRule>
  </conditionalFormatting>
  <conditionalFormatting sqref="Y6">
    <cfRule type="expression" dxfId="181" priority="182">
      <formula>COUNTIF($AQ162:AY162,"&lt;&gt;")</formula>
    </cfRule>
  </conditionalFormatting>
  <conditionalFormatting sqref="Y6">
    <cfRule type="expression" dxfId="180" priority="181" stopIfTrue="1">
      <formula>COUNTIF($H6:$L6,"&lt;&gt;") &gt; 4</formula>
    </cfRule>
  </conditionalFormatting>
  <conditionalFormatting sqref="J56:AB56">
    <cfRule type="expression" dxfId="179" priority="180">
      <formula>$E56="OFF"</formula>
    </cfRule>
  </conditionalFormatting>
  <conditionalFormatting sqref="U56:X56">
    <cfRule type="expression" dxfId="178" priority="179">
      <formula>COUNTIF($R56:$U56,"&lt;&gt;") &gt; 3</formula>
    </cfRule>
  </conditionalFormatting>
  <conditionalFormatting sqref="K56:O56">
    <cfRule type="expression" dxfId="177" priority="178" stopIfTrue="1">
      <formula>COUNTIF($H56:$L56,"&lt;&gt;") &gt; 4</formula>
    </cfRule>
  </conditionalFormatting>
  <conditionalFormatting sqref="U56:AB56">
    <cfRule type="expression" dxfId="176" priority="176">
      <formula>COUNTIF(I56:T56,"&lt;&gt;") &gt;= 12</formula>
    </cfRule>
  </conditionalFormatting>
  <conditionalFormatting sqref="J56:AB56">
    <cfRule type="expression" dxfId="175" priority="177">
      <formula>$E56="OFF"</formula>
    </cfRule>
  </conditionalFormatting>
  <conditionalFormatting sqref="U56:X56">
    <cfRule type="expression" dxfId="174" priority="175">
      <formula>COUNTIF($R56:$U56,"&lt;&gt;") &gt; 3</formula>
    </cfRule>
  </conditionalFormatting>
  <conditionalFormatting sqref="K56:O56">
    <cfRule type="expression" dxfId="173" priority="174" stopIfTrue="1">
      <formula>COUNTIF($H56:$L56,"&lt;&gt;") &gt; 4</formula>
    </cfRule>
  </conditionalFormatting>
  <conditionalFormatting sqref="U56:AB56">
    <cfRule type="expression" dxfId="172" priority="171">
      <formula>COUNTIF(I56:T56,"&lt;&gt;") &gt;= 12</formula>
    </cfRule>
  </conditionalFormatting>
  <conditionalFormatting sqref="J56:AB56">
    <cfRule type="expression" dxfId="171" priority="172">
      <formula>$E56="OFF"</formula>
    </cfRule>
  </conditionalFormatting>
  <conditionalFormatting sqref="J56:T56">
    <cfRule type="expression" dxfId="170" priority="173">
      <formula>COUNTIF(AJ30:$AQ30,"&lt;&gt;")</formula>
    </cfRule>
  </conditionalFormatting>
  <conditionalFormatting sqref="U56:X56">
    <cfRule type="expression" dxfId="169" priority="170">
      <formula>COUNTIF($R56:$U56,"&lt;&gt;") &gt; 3</formula>
    </cfRule>
  </conditionalFormatting>
  <conditionalFormatting sqref="K56:O56">
    <cfRule type="expression" dxfId="168" priority="169" stopIfTrue="1">
      <formula>COUNTIF($H56:$L56,"&lt;&gt;") &gt; 4</formula>
    </cfRule>
  </conditionalFormatting>
  <conditionalFormatting sqref="G57:Y57">
    <cfRule type="expression" dxfId="167" priority="168">
      <formula>$E57="OFF"</formula>
    </cfRule>
  </conditionalFormatting>
  <conditionalFormatting sqref="R57:U57">
    <cfRule type="expression" dxfId="166" priority="167">
      <formula>COUNTIF($R57:$U57,"&lt;&gt;") &gt; 3</formula>
    </cfRule>
  </conditionalFormatting>
  <conditionalFormatting sqref="H57:L57">
    <cfRule type="expression" dxfId="165" priority="166" stopIfTrue="1">
      <formula>COUNTIF($H57:$L57,"&lt;&gt;") &gt; 4</formula>
    </cfRule>
  </conditionalFormatting>
  <conditionalFormatting sqref="R57:Y57">
    <cfRule type="expression" dxfId="164" priority="164">
      <formula>COUNTIF(F57:Q57,"&lt;&gt;") &gt;= 12</formula>
    </cfRule>
  </conditionalFormatting>
  <conditionalFormatting sqref="G57:Y57">
    <cfRule type="expression" dxfId="163" priority="165">
      <formula>$E57="OFF"</formula>
    </cfRule>
  </conditionalFormatting>
  <conditionalFormatting sqref="R57:U57">
    <cfRule type="expression" dxfId="162" priority="163">
      <formula>COUNTIF($R57:$U57,"&lt;&gt;") &gt; 3</formula>
    </cfRule>
  </conditionalFormatting>
  <conditionalFormatting sqref="H57:L57">
    <cfRule type="expression" dxfId="161" priority="162" stopIfTrue="1">
      <formula>COUNTIF($H57:$L57,"&lt;&gt;") &gt; 4</formula>
    </cfRule>
  </conditionalFormatting>
  <conditionalFormatting sqref="R57:Y57">
    <cfRule type="expression" dxfId="160" priority="159">
      <formula>COUNTIF(F57:Q57,"&lt;&gt;") &gt;= 12</formula>
    </cfRule>
  </conditionalFormatting>
  <conditionalFormatting sqref="G57:Y57">
    <cfRule type="expression" dxfId="159" priority="160">
      <formula>$E57="OFF"</formula>
    </cfRule>
  </conditionalFormatting>
  <conditionalFormatting sqref="G57:Q57">
    <cfRule type="expression" dxfId="158" priority="161">
      <formula>COUNTIF(AG31:$AQ31,"&lt;&gt;")</formula>
    </cfRule>
  </conditionalFormatting>
  <conditionalFormatting sqref="R57:U57">
    <cfRule type="expression" dxfId="157" priority="158">
      <formula>COUNTIF($R57:$U57,"&lt;&gt;") &gt; 3</formula>
    </cfRule>
  </conditionalFormatting>
  <conditionalFormatting sqref="H57:L57">
    <cfRule type="expression" dxfId="156" priority="157" stopIfTrue="1">
      <formula>COUNTIF($H57:$L57,"&lt;&gt;") &gt; 4</formula>
    </cfRule>
  </conditionalFormatting>
  <conditionalFormatting sqref="F55:X55">
    <cfRule type="expression" dxfId="155" priority="156">
      <formula>$E55="OFF"</formula>
    </cfRule>
  </conditionalFormatting>
  <conditionalFormatting sqref="Q55:T55">
    <cfRule type="expression" dxfId="154" priority="155">
      <formula>COUNTIF($R55:$U55,"&lt;&gt;") &gt; 3</formula>
    </cfRule>
  </conditionalFormatting>
  <conditionalFormatting sqref="G55:K55">
    <cfRule type="expression" dxfId="153" priority="154" stopIfTrue="1">
      <formula>COUNTIF($H55:$L55,"&lt;&gt;") &gt; 4</formula>
    </cfRule>
  </conditionalFormatting>
  <conditionalFormatting sqref="Q55:X55">
    <cfRule type="expression" dxfId="152" priority="152">
      <formula>COUNTIF(E55:P55,"&lt;&gt;") &gt;= 12</formula>
    </cfRule>
  </conditionalFormatting>
  <conditionalFormatting sqref="F55:X55">
    <cfRule type="expression" dxfId="151" priority="153">
      <formula>$E55="OFF"</formula>
    </cfRule>
  </conditionalFormatting>
  <conditionalFormatting sqref="Q55:T55">
    <cfRule type="expression" dxfId="150" priority="151">
      <formula>COUNTIF($R55:$U55,"&lt;&gt;") &gt; 3</formula>
    </cfRule>
  </conditionalFormatting>
  <conditionalFormatting sqref="G55:K55">
    <cfRule type="expression" dxfId="149" priority="150" stopIfTrue="1">
      <formula>COUNTIF($H55:$L55,"&lt;&gt;") &gt; 4</formula>
    </cfRule>
  </conditionalFormatting>
  <conditionalFormatting sqref="Q55:X55">
    <cfRule type="expression" dxfId="148" priority="147">
      <formula>COUNTIF(E55:P55,"&lt;&gt;") &gt;= 12</formula>
    </cfRule>
  </conditionalFormatting>
  <conditionalFormatting sqref="F55:X55">
    <cfRule type="expression" dxfId="147" priority="148">
      <formula>$E55="OFF"</formula>
    </cfRule>
  </conditionalFormatting>
  <conditionalFormatting sqref="F55:P55">
    <cfRule type="expression" dxfId="146" priority="149">
      <formula>COUNTIF(AF29:$AQ29,"&lt;&gt;")</formula>
    </cfRule>
  </conditionalFormatting>
  <conditionalFormatting sqref="Q55:T55">
    <cfRule type="expression" dxfId="145" priority="146">
      <formula>COUNTIF($R55:$U55,"&lt;&gt;") &gt; 3</formula>
    </cfRule>
  </conditionalFormatting>
  <conditionalFormatting sqref="G55:K55">
    <cfRule type="expression" dxfId="144" priority="145" stopIfTrue="1">
      <formula>COUNTIF($H55:$L55,"&lt;&gt;") &gt; 4</formula>
    </cfRule>
  </conditionalFormatting>
  <conditionalFormatting sqref="P81:AH81">
    <cfRule type="expression" dxfId="143" priority="144">
      <formula>$E81="OFF"</formula>
    </cfRule>
  </conditionalFormatting>
  <conditionalFormatting sqref="AA81:AD81">
    <cfRule type="expression" dxfId="142" priority="143">
      <formula>COUNTIF($R81:$U81,"&lt;&gt;") &gt; 3</formula>
    </cfRule>
  </conditionalFormatting>
  <conditionalFormatting sqref="Q81:U81">
    <cfRule type="expression" dxfId="141" priority="142" stopIfTrue="1">
      <formula>COUNTIF($H81:$L81,"&lt;&gt;") &gt; 4</formula>
    </cfRule>
  </conditionalFormatting>
  <conditionalFormatting sqref="AA81:AH81">
    <cfRule type="expression" dxfId="140" priority="140">
      <formula>COUNTIF(O81:Z81,"&lt;&gt;") &gt;= 12</formula>
    </cfRule>
  </conditionalFormatting>
  <conditionalFormatting sqref="P81:AH81">
    <cfRule type="expression" dxfId="139" priority="141">
      <formula>$E81="OFF"</formula>
    </cfRule>
  </conditionalFormatting>
  <conditionalFormatting sqref="AA81:AD81">
    <cfRule type="expression" dxfId="138" priority="139">
      <formula>COUNTIF($R81:$U81,"&lt;&gt;") &gt; 3</formula>
    </cfRule>
  </conditionalFormatting>
  <conditionalFormatting sqref="Q81:U81">
    <cfRule type="expression" dxfId="137" priority="138" stopIfTrue="1">
      <formula>COUNTIF($H81:$L81,"&lt;&gt;") &gt; 4</formula>
    </cfRule>
  </conditionalFormatting>
  <conditionalFormatting sqref="AA81:AH81">
    <cfRule type="expression" dxfId="136" priority="135">
      <formula>COUNTIF(O81:Z81,"&lt;&gt;") &gt;= 12</formula>
    </cfRule>
  </conditionalFormatting>
  <conditionalFormatting sqref="P81:AH81">
    <cfRule type="expression" dxfId="135" priority="136">
      <formula>$E81="OFF"</formula>
    </cfRule>
  </conditionalFormatting>
  <conditionalFormatting sqref="P81:Z81">
    <cfRule type="expression" dxfId="134" priority="137">
      <formula>COUNTIF(AP55:$AQ55,"&lt;&gt;")</formula>
    </cfRule>
  </conditionalFormatting>
  <conditionalFormatting sqref="AA81:AD81">
    <cfRule type="expression" dxfId="133" priority="134">
      <formula>COUNTIF($R81:$U81,"&lt;&gt;") &gt; 3</formula>
    </cfRule>
  </conditionalFormatting>
  <conditionalFormatting sqref="Q81:U81">
    <cfRule type="expression" dxfId="132" priority="133" stopIfTrue="1">
      <formula>COUNTIF($H81:$L81,"&lt;&gt;") &gt; 4</formula>
    </cfRule>
  </conditionalFormatting>
  <conditionalFormatting sqref="I82:AA82">
    <cfRule type="expression" dxfId="131" priority="132">
      <formula>$E82="OFF"</formula>
    </cfRule>
  </conditionalFormatting>
  <conditionalFormatting sqref="T82:W82">
    <cfRule type="expression" dxfId="130" priority="131">
      <formula>COUNTIF($R82:$U82,"&lt;&gt;") &gt; 3</formula>
    </cfRule>
  </conditionalFormatting>
  <conditionalFormatting sqref="J82:N82">
    <cfRule type="expression" dxfId="129" priority="130" stopIfTrue="1">
      <formula>COUNTIF($H82:$L82,"&lt;&gt;") &gt; 4</formula>
    </cfRule>
  </conditionalFormatting>
  <conditionalFormatting sqref="T82:AA82">
    <cfRule type="expression" dxfId="128" priority="128">
      <formula>COUNTIF(H82:S82,"&lt;&gt;") &gt;= 12</formula>
    </cfRule>
  </conditionalFormatting>
  <conditionalFormatting sqref="I82:AA82">
    <cfRule type="expression" dxfId="127" priority="129">
      <formula>$E82="OFF"</formula>
    </cfRule>
  </conditionalFormatting>
  <conditionalFormatting sqref="T82:W82">
    <cfRule type="expression" dxfId="126" priority="127">
      <formula>COUNTIF($R82:$U82,"&lt;&gt;") &gt; 3</formula>
    </cfRule>
  </conditionalFormatting>
  <conditionalFormatting sqref="J82:N82">
    <cfRule type="expression" dxfId="125" priority="126" stopIfTrue="1">
      <formula>COUNTIF($H82:$L82,"&lt;&gt;") &gt; 4</formula>
    </cfRule>
  </conditionalFormatting>
  <conditionalFormatting sqref="T82:AA82">
    <cfRule type="expression" dxfId="124" priority="123">
      <formula>COUNTIF(H82:S82,"&lt;&gt;") &gt;= 12</formula>
    </cfRule>
  </conditionalFormatting>
  <conditionalFormatting sqref="I82:AA82">
    <cfRule type="expression" dxfId="123" priority="124">
      <formula>$E82="OFF"</formula>
    </cfRule>
  </conditionalFormatting>
  <conditionalFormatting sqref="I82:S82">
    <cfRule type="expression" dxfId="122" priority="125">
      <formula>COUNTIF(AI56:$AQ56,"&lt;&gt;")</formula>
    </cfRule>
  </conditionalFormatting>
  <conditionalFormatting sqref="T82:W82">
    <cfRule type="expression" dxfId="121" priority="122">
      <formula>COUNTIF($R82:$U82,"&lt;&gt;") &gt; 3</formula>
    </cfRule>
  </conditionalFormatting>
  <conditionalFormatting sqref="J82:N82">
    <cfRule type="expression" dxfId="120" priority="121" stopIfTrue="1">
      <formula>COUNTIF($H82:$L82,"&lt;&gt;") &gt; 4</formula>
    </cfRule>
  </conditionalFormatting>
  <conditionalFormatting sqref="N83:AF83">
    <cfRule type="expression" dxfId="119" priority="120">
      <formula>$E83="OFF"</formula>
    </cfRule>
  </conditionalFormatting>
  <conditionalFormatting sqref="Y83:AB83">
    <cfRule type="expression" dxfId="118" priority="119">
      <formula>COUNTIF($R83:$U83,"&lt;&gt;") &gt; 3</formula>
    </cfRule>
  </conditionalFormatting>
  <conditionalFormatting sqref="O83:S83">
    <cfRule type="expression" dxfId="117" priority="118" stopIfTrue="1">
      <formula>COUNTIF($H83:$L83,"&lt;&gt;") &gt; 4</formula>
    </cfRule>
  </conditionalFormatting>
  <conditionalFormatting sqref="Y83:AF83">
    <cfRule type="expression" dxfId="116" priority="116">
      <formula>COUNTIF(M83:X83,"&lt;&gt;") &gt;= 12</formula>
    </cfRule>
  </conditionalFormatting>
  <conditionalFormatting sqref="N83:AF83">
    <cfRule type="expression" dxfId="115" priority="117">
      <formula>$E83="OFF"</formula>
    </cfRule>
  </conditionalFormatting>
  <conditionalFormatting sqref="Y83:AB83">
    <cfRule type="expression" dxfId="114" priority="115">
      <formula>COUNTIF($R83:$U83,"&lt;&gt;") &gt; 3</formula>
    </cfRule>
  </conditionalFormatting>
  <conditionalFormatting sqref="O83:S83">
    <cfRule type="expression" dxfId="113" priority="114" stopIfTrue="1">
      <formula>COUNTIF($H83:$L83,"&lt;&gt;") &gt; 4</formula>
    </cfRule>
  </conditionalFormatting>
  <conditionalFormatting sqref="Y83:AF83">
    <cfRule type="expression" dxfId="112" priority="111">
      <formula>COUNTIF(M83:X83,"&lt;&gt;") &gt;= 12</formula>
    </cfRule>
  </conditionalFormatting>
  <conditionalFormatting sqref="N83:AF83">
    <cfRule type="expression" dxfId="111" priority="112">
      <formula>$E83="OFF"</formula>
    </cfRule>
  </conditionalFormatting>
  <conditionalFormatting sqref="N83:X83">
    <cfRule type="expression" dxfId="110" priority="113">
      <formula>COUNTIF(AN57:$AQ57,"&lt;&gt;")</formula>
    </cfRule>
  </conditionalFormatting>
  <conditionalFormatting sqref="Y83:AB83">
    <cfRule type="expression" dxfId="109" priority="110">
      <formula>COUNTIF($R83:$U83,"&lt;&gt;") &gt; 3</formula>
    </cfRule>
  </conditionalFormatting>
  <conditionalFormatting sqref="O83:S83">
    <cfRule type="expression" dxfId="108" priority="109" stopIfTrue="1">
      <formula>COUNTIF($H83:$L83,"&lt;&gt;") &gt; 4</formula>
    </cfRule>
  </conditionalFormatting>
  <conditionalFormatting sqref="I107:AA107">
    <cfRule type="expression" dxfId="107" priority="108">
      <formula>$E107="OFF"</formula>
    </cfRule>
  </conditionalFormatting>
  <conditionalFormatting sqref="T107:W107">
    <cfRule type="expression" dxfId="106" priority="107">
      <formula>COUNTIF($R107:$U107,"&lt;&gt;") &gt; 3</formula>
    </cfRule>
  </conditionalFormatting>
  <conditionalFormatting sqref="J107:N107">
    <cfRule type="expression" dxfId="105" priority="106" stopIfTrue="1">
      <formula>COUNTIF($H107:$L107,"&lt;&gt;") &gt; 4</formula>
    </cfRule>
  </conditionalFormatting>
  <conditionalFormatting sqref="T107:AA107">
    <cfRule type="expression" dxfId="104" priority="104">
      <formula>COUNTIF(H107:S107,"&lt;&gt;") &gt;= 12</formula>
    </cfRule>
  </conditionalFormatting>
  <conditionalFormatting sqref="I107:AA107">
    <cfRule type="expression" dxfId="103" priority="105">
      <formula>$E107="OFF"</formula>
    </cfRule>
  </conditionalFormatting>
  <conditionalFormatting sqref="T107:W107">
    <cfRule type="expression" dxfId="102" priority="103">
      <formula>COUNTIF($R107:$U107,"&lt;&gt;") &gt; 3</formula>
    </cfRule>
  </conditionalFormatting>
  <conditionalFormatting sqref="J107:N107">
    <cfRule type="expression" dxfId="101" priority="102" stopIfTrue="1">
      <formula>COUNTIF($H107:$L107,"&lt;&gt;") &gt; 4</formula>
    </cfRule>
  </conditionalFormatting>
  <conditionalFormatting sqref="T107:AA107">
    <cfRule type="expression" dxfId="100" priority="99">
      <formula>COUNTIF(H107:S107,"&lt;&gt;") &gt;= 12</formula>
    </cfRule>
  </conditionalFormatting>
  <conditionalFormatting sqref="I107:AA107">
    <cfRule type="expression" dxfId="99" priority="100">
      <formula>$E107="OFF"</formula>
    </cfRule>
  </conditionalFormatting>
  <conditionalFormatting sqref="I107:S107">
    <cfRule type="expression" dxfId="98" priority="101">
      <formula>COUNTIF(AI81:$AQ81,"&lt;&gt;")</formula>
    </cfRule>
  </conditionalFormatting>
  <conditionalFormatting sqref="T107:W107">
    <cfRule type="expression" dxfId="97" priority="98">
      <formula>COUNTIF($R107:$U107,"&lt;&gt;") &gt; 3</formula>
    </cfRule>
  </conditionalFormatting>
  <conditionalFormatting sqref="J107:N107">
    <cfRule type="expression" dxfId="96" priority="97" stopIfTrue="1">
      <formula>COUNTIF($H107:$L107,"&lt;&gt;") &gt; 4</formula>
    </cfRule>
  </conditionalFormatting>
  <conditionalFormatting sqref="N108:AF108">
    <cfRule type="expression" dxfId="95" priority="96">
      <formula>$E108="OFF"</formula>
    </cfRule>
  </conditionalFormatting>
  <conditionalFormatting sqref="Y108:AB108">
    <cfRule type="expression" dxfId="94" priority="95">
      <formula>COUNTIF($R108:$U108,"&lt;&gt;") &gt; 3</formula>
    </cfRule>
  </conditionalFormatting>
  <conditionalFormatting sqref="O108:S108">
    <cfRule type="expression" dxfId="93" priority="94" stopIfTrue="1">
      <formula>COUNTIF($H108:$L108,"&lt;&gt;") &gt; 4</formula>
    </cfRule>
  </conditionalFormatting>
  <conditionalFormatting sqref="Y108:AF108">
    <cfRule type="expression" dxfId="92" priority="92">
      <formula>COUNTIF(M108:X108,"&lt;&gt;") &gt;= 12</formula>
    </cfRule>
  </conditionalFormatting>
  <conditionalFormatting sqref="N108:AF108">
    <cfRule type="expression" dxfId="91" priority="93">
      <formula>$E108="OFF"</formula>
    </cfRule>
  </conditionalFormatting>
  <conditionalFormatting sqref="Y108:AB108">
    <cfRule type="expression" dxfId="90" priority="91">
      <formula>COUNTIF($R108:$U108,"&lt;&gt;") &gt; 3</formula>
    </cfRule>
  </conditionalFormatting>
  <conditionalFormatting sqref="O108:S108">
    <cfRule type="expression" dxfId="89" priority="90" stopIfTrue="1">
      <formula>COUNTIF($H108:$L108,"&lt;&gt;") &gt; 4</formula>
    </cfRule>
  </conditionalFormatting>
  <conditionalFormatting sqref="Y108:AF108">
    <cfRule type="expression" dxfId="88" priority="87">
      <formula>COUNTIF(M108:X108,"&lt;&gt;") &gt;= 12</formula>
    </cfRule>
  </conditionalFormatting>
  <conditionalFormatting sqref="N108:AF108">
    <cfRule type="expression" dxfId="87" priority="88">
      <formula>$E108="OFF"</formula>
    </cfRule>
  </conditionalFormatting>
  <conditionalFormatting sqref="N108:X108">
    <cfRule type="expression" dxfId="86" priority="89">
      <formula>COUNTIF(AN82:$AQ82,"&lt;&gt;")</formula>
    </cfRule>
  </conditionalFormatting>
  <conditionalFormatting sqref="Y108:AB108">
    <cfRule type="expression" dxfId="85" priority="86">
      <formula>COUNTIF($R108:$U108,"&lt;&gt;") &gt; 3</formula>
    </cfRule>
  </conditionalFormatting>
  <conditionalFormatting sqref="O108:S108">
    <cfRule type="expression" dxfId="84" priority="85" stopIfTrue="1">
      <formula>COUNTIF($H108:$L108,"&lt;&gt;") &gt; 4</formula>
    </cfRule>
  </conditionalFormatting>
  <conditionalFormatting sqref="H109:Z109">
    <cfRule type="expression" dxfId="83" priority="84">
      <formula>$E109="OFF"</formula>
    </cfRule>
  </conditionalFormatting>
  <conditionalFormatting sqref="S109:V109">
    <cfRule type="expression" dxfId="82" priority="83">
      <formula>COUNTIF($R109:$U109,"&lt;&gt;") &gt; 3</formula>
    </cfRule>
  </conditionalFormatting>
  <conditionalFormatting sqref="I109:M109">
    <cfRule type="expression" dxfId="81" priority="82" stopIfTrue="1">
      <formula>COUNTIF($H109:$L109,"&lt;&gt;") &gt; 4</formula>
    </cfRule>
  </conditionalFormatting>
  <conditionalFormatting sqref="S109:Z109">
    <cfRule type="expression" dxfId="80" priority="80">
      <formula>COUNTIF(G109:R109,"&lt;&gt;") &gt;= 12</formula>
    </cfRule>
  </conditionalFormatting>
  <conditionalFormatting sqref="H109:Z109">
    <cfRule type="expression" dxfId="79" priority="81">
      <formula>$E109="OFF"</formula>
    </cfRule>
  </conditionalFormatting>
  <conditionalFormatting sqref="S109:V109">
    <cfRule type="expression" dxfId="78" priority="79">
      <formula>COUNTIF($R109:$U109,"&lt;&gt;") &gt; 3</formula>
    </cfRule>
  </conditionalFormatting>
  <conditionalFormatting sqref="I109:M109">
    <cfRule type="expression" dxfId="77" priority="78" stopIfTrue="1">
      <formula>COUNTIF($H109:$L109,"&lt;&gt;") &gt; 4</formula>
    </cfRule>
  </conditionalFormatting>
  <conditionalFormatting sqref="S109:Z109">
    <cfRule type="expression" dxfId="76" priority="75">
      <formula>COUNTIF(G109:R109,"&lt;&gt;") &gt;= 12</formula>
    </cfRule>
  </conditionalFormatting>
  <conditionalFormatting sqref="H109:Z109">
    <cfRule type="expression" dxfId="75" priority="76">
      <formula>$E109="OFF"</formula>
    </cfRule>
  </conditionalFormatting>
  <conditionalFormatting sqref="H109:R109">
    <cfRule type="expression" dxfId="74" priority="77">
      <formula>COUNTIF(AH83:$AQ83,"&lt;&gt;")</formula>
    </cfRule>
  </conditionalFormatting>
  <conditionalFormatting sqref="S109:V109">
    <cfRule type="expression" dxfId="73" priority="74">
      <formula>COUNTIF($R109:$U109,"&lt;&gt;") &gt; 3</formula>
    </cfRule>
  </conditionalFormatting>
  <conditionalFormatting sqref="I109:M109">
    <cfRule type="expression" dxfId="72" priority="73" stopIfTrue="1">
      <formula>COUNTIF($H109:$L109,"&lt;&gt;") &gt; 4</formula>
    </cfRule>
  </conditionalFormatting>
  <conditionalFormatting sqref="H133:Z133">
    <cfRule type="expression" dxfId="71" priority="72">
      <formula>$E133="OFF"</formula>
    </cfRule>
  </conditionalFormatting>
  <conditionalFormatting sqref="S133:V133">
    <cfRule type="expression" dxfId="70" priority="71">
      <formula>COUNTIF($R133:$U133,"&lt;&gt;") &gt; 3</formula>
    </cfRule>
  </conditionalFormatting>
  <conditionalFormatting sqref="I133:M133">
    <cfRule type="expression" dxfId="69" priority="70" stopIfTrue="1">
      <formula>COUNTIF($H133:$L133,"&lt;&gt;") &gt; 4</formula>
    </cfRule>
  </conditionalFormatting>
  <conditionalFormatting sqref="S133:Z133">
    <cfRule type="expression" dxfId="68" priority="68">
      <formula>COUNTIF(G133:R133,"&lt;&gt;") &gt;= 12</formula>
    </cfRule>
  </conditionalFormatting>
  <conditionalFormatting sqref="H133:Z133">
    <cfRule type="expression" dxfId="67" priority="69">
      <formula>$E133="OFF"</formula>
    </cfRule>
  </conditionalFormatting>
  <conditionalFormatting sqref="S133:V133">
    <cfRule type="expression" dxfId="66" priority="67">
      <formula>COUNTIF($R133:$U133,"&lt;&gt;") &gt; 3</formula>
    </cfRule>
  </conditionalFormatting>
  <conditionalFormatting sqref="I133:M133">
    <cfRule type="expression" dxfId="65" priority="66" stopIfTrue="1">
      <formula>COUNTIF($H133:$L133,"&lt;&gt;") &gt; 4</formula>
    </cfRule>
  </conditionalFormatting>
  <conditionalFormatting sqref="S133:Z133">
    <cfRule type="expression" dxfId="64" priority="63">
      <formula>COUNTIF(G133:R133,"&lt;&gt;") &gt;= 12</formula>
    </cfRule>
  </conditionalFormatting>
  <conditionalFormatting sqref="H133:Z133">
    <cfRule type="expression" dxfId="63" priority="64">
      <formula>$E133="OFF"</formula>
    </cfRule>
  </conditionalFormatting>
  <conditionalFormatting sqref="H133:R133">
    <cfRule type="expression" dxfId="62" priority="65">
      <formula>COUNTIF(AH107:$AQ107,"&lt;&gt;")</formula>
    </cfRule>
  </conditionalFormatting>
  <conditionalFormatting sqref="S133:V133">
    <cfRule type="expression" dxfId="61" priority="62">
      <formula>COUNTIF($R133:$U133,"&lt;&gt;") &gt; 3</formula>
    </cfRule>
  </conditionalFormatting>
  <conditionalFormatting sqref="I133:M133">
    <cfRule type="expression" dxfId="60" priority="61" stopIfTrue="1">
      <formula>COUNTIF($H133:$L133,"&lt;&gt;") &gt; 4</formula>
    </cfRule>
  </conditionalFormatting>
  <conditionalFormatting sqref="M134:AE134">
    <cfRule type="expression" dxfId="59" priority="60">
      <formula>$E134="OFF"</formula>
    </cfRule>
  </conditionalFormatting>
  <conditionalFormatting sqref="X134:AA134">
    <cfRule type="expression" dxfId="58" priority="59">
      <formula>COUNTIF($R134:$U134,"&lt;&gt;") &gt; 3</formula>
    </cfRule>
  </conditionalFormatting>
  <conditionalFormatting sqref="N134:R134">
    <cfRule type="expression" dxfId="57" priority="58" stopIfTrue="1">
      <formula>COUNTIF($H134:$L134,"&lt;&gt;") &gt; 4</formula>
    </cfRule>
  </conditionalFormatting>
  <conditionalFormatting sqref="X134:AE134">
    <cfRule type="expression" dxfId="56" priority="56">
      <formula>COUNTIF(L134:W134,"&lt;&gt;") &gt;= 12</formula>
    </cfRule>
  </conditionalFormatting>
  <conditionalFormatting sqref="M134:AE134">
    <cfRule type="expression" dxfId="55" priority="57">
      <formula>$E134="OFF"</formula>
    </cfRule>
  </conditionalFormatting>
  <conditionalFormatting sqref="X134:AA134">
    <cfRule type="expression" dxfId="54" priority="55">
      <formula>COUNTIF($R134:$U134,"&lt;&gt;") &gt; 3</formula>
    </cfRule>
  </conditionalFormatting>
  <conditionalFormatting sqref="N134:R134">
    <cfRule type="expression" dxfId="53" priority="54" stopIfTrue="1">
      <formula>COUNTIF($H134:$L134,"&lt;&gt;") &gt; 4</formula>
    </cfRule>
  </conditionalFormatting>
  <conditionalFormatting sqref="X134:AE134">
    <cfRule type="expression" dxfId="52" priority="51">
      <formula>COUNTIF(L134:W134,"&lt;&gt;") &gt;= 12</formula>
    </cfRule>
  </conditionalFormatting>
  <conditionalFormatting sqref="M134:AE134">
    <cfRule type="expression" dxfId="51" priority="52">
      <formula>$E134="OFF"</formula>
    </cfRule>
  </conditionalFormatting>
  <conditionalFormatting sqref="M134:W134">
    <cfRule type="expression" dxfId="50" priority="53">
      <formula>COUNTIF(AM108:$AQ108,"&lt;&gt;")</formula>
    </cfRule>
  </conditionalFormatting>
  <conditionalFormatting sqref="X134:AA134">
    <cfRule type="expression" dxfId="49" priority="50">
      <formula>COUNTIF($R134:$U134,"&lt;&gt;") &gt; 3</formula>
    </cfRule>
  </conditionalFormatting>
  <conditionalFormatting sqref="N134:R134">
    <cfRule type="expression" dxfId="48" priority="49" stopIfTrue="1">
      <formula>COUNTIF($H134:$L134,"&lt;&gt;") &gt; 4</formula>
    </cfRule>
  </conditionalFormatting>
  <conditionalFormatting sqref="I135:AA135">
    <cfRule type="expression" dxfId="47" priority="48">
      <formula>$E135="OFF"</formula>
    </cfRule>
  </conditionalFormatting>
  <conditionalFormatting sqref="T135:W135">
    <cfRule type="expression" dxfId="46" priority="47">
      <formula>COUNTIF($R135:$U135,"&lt;&gt;") &gt; 3</formula>
    </cfRule>
  </conditionalFormatting>
  <conditionalFormatting sqref="J135:N135">
    <cfRule type="expression" dxfId="45" priority="46" stopIfTrue="1">
      <formula>COUNTIF($H135:$L135,"&lt;&gt;") &gt; 4</formula>
    </cfRule>
  </conditionalFormatting>
  <conditionalFormatting sqref="T135:AA135">
    <cfRule type="expression" dxfId="44" priority="44">
      <formula>COUNTIF(H135:S135,"&lt;&gt;") &gt;= 12</formula>
    </cfRule>
  </conditionalFormatting>
  <conditionalFormatting sqref="I135:AA135">
    <cfRule type="expression" dxfId="43" priority="45">
      <formula>$E135="OFF"</formula>
    </cfRule>
  </conditionalFormatting>
  <conditionalFormatting sqref="T135:W135">
    <cfRule type="expression" dxfId="42" priority="43">
      <formula>COUNTIF($R135:$U135,"&lt;&gt;") &gt; 3</formula>
    </cfRule>
  </conditionalFormatting>
  <conditionalFormatting sqref="J135:N135">
    <cfRule type="expression" dxfId="41" priority="42" stopIfTrue="1">
      <formula>COUNTIF($H135:$L135,"&lt;&gt;") &gt; 4</formula>
    </cfRule>
  </conditionalFormatting>
  <conditionalFormatting sqref="T135:AA135">
    <cfRule type="expression" dxfId="40" priority="39">
      <formula>COUNTIF(H135:S135,"&lt;&gt;") &gt;= 12</formula>
    </cfRule>
  </conditionalFormatting>
  <conditionalFormatting sqref="I135:AA135">
    <cfRule type="expression" dxfId="39" priority="40">
      <formula>$E135="OFF"</formula>
    </cfRule>
  </conditionalFormatting>
  <conditionalFormatting sqref="I135:S135">
    <cfRule type="expression" dxfId="38" priority="41">
      <formula>COUNTIF(AI109:$AQ109,"&lt;&gt;")</formula>
    </cfRule>
  </conditionalFormatting>
  <conditionalFormatting sqref="T135:W135">
    <cfRule type="expression" dxfId="37" priority="38">
      <formula>COUNTIF($R135:$U135,"&lt;&gt;") &gt; 3</formula>
    </cfRule>
  </conditionalFormatting>
  <conditionalFormatting sqref="J135:N135">
    <cfRule type="expression" dxfId="36" priority="37" stopIfTrue="1">
      <formula>COUNTIF($H135:$L135,"&lt;&gt;") &gt; 4</formula>
    </cfRule>
  </conditionalFormatting>
  <conditionalFormatting sqref="G159:Y159">
    <cfRule type="expression" dxfId="35" priority="36">
      <formula>$E159="OFF"</formula>
    </cfRule>
  </conditionalFormatting>
  <conditionalFormatting sqref="R159:U159">
    <cfRule type="expression" dxfId="34" priority="35">
      <formula>COUNTIF($R159:$U159,"&lt;&gt;") &gt; 3</formula>
    </cfRule>
  </conditionalFormatting>
  <conditionalFormatting sqref="H159:L159">
    <cfRule type="expression" dxfId="33" priority="34" stopIfTrue="1">
      <formula>COUNTIF($H159:$L159,"&lt;&gt;") &gt; 4</formula>
    </cfRule>
  </conditionalFormatting>
  <conditionalFormatting sqref="R159:Y159">
    <cfRule type="expression" dxfId="32" priority="32">
      <formula>COUNTIF(F159:Q159,"&lt;&gt;") &gt;= 12</formula>
    </cfRule>
  </conditionalFormatting>
  <conditionalFormatting sqref="G159:Y159">
    <cfRule type="expression" dxfId="31" priority="33">
      <formula>$E159="OFF"</formula>
    </cfRule>
  </conditionalFormatting>
  <conditionalFormatting sqref="R159:U159">
    <cfRule type="expression" dxfId="30" priority="31">
      <formula>COUNTIF($R159:$U159,"&lt;&gt;") &gt; 3</formula>
    </cfRule>
  </conditionalFormatting>
  <conditionalFormatting sqref="H159:L159">
    <cfRule type="expression" dxfId="29" priority="30" stopIfTrue="1">
      <formula>COUNTIF($H159:$L159,"&lt;&gt;") &gt; 4</formula>
    </cfRule>
  </conditionalFormatting>
  <conditionalFormatting sqref="R159:Y159">
    <cfRule type="expression" dxfId="28" priority="27">
      <formula>COUNTIF(F159:Q159,"&lt;&gt;") &gt;= 12</formula>
    </cfRule>
  </conditionalFormatting>
  <conditionalFormatting sqref="G159:Y159">
    <cfRule type="expression" dxfId="27" priority="28">
      <formula>$E159="OFF"</formula>
    </cfRule>
  </conditionalFormatting>
  <conditionalFormatting sqref="G159:Q159">
    <cfRule type="expression" dxfId="26" priority="29">
      <formula>COUNTIF(AG133:$AQ133,"&lt;&gt;")</formula>
    </cfRule>
  </conditionalFormatting>
  <conditionalFormatting sqref="R159:U159">
    <cfRule type="expression" dxfId="25" priority="26">
      <formula>COUNTIF($R159:$U159,"&lt;&gt;") &gt; 3</formula>
    </cfRule>
  </conditionalFormatting>
  <conditionalFormatting sqref="H159:L159">
    <cfRule type="expression" dxfId="24" priority="25" stopIfTrue="1">
      <formula>COUNTIF($H159:$L159,"&lt;&gt;") &gt; 4</formula>
    </cfRule>
  </conditionalFormatting>
  <conditionalFormatting sqref="F160:X160">
    <cfRule type="expression" dxfId="23" priority="24">
      <formula>$E160="OFF"</formula>
    </cfRule>
  </conditionalFormatting>
  <conditionalFormatting sqref="Q160:T160">
    <cfRule type="expression" dxfId="22" priority="23">
      <formula>COUNTIF($R160:$U160,"&lt;&gt;") &gt; 3</formula>
    </cfRule>
  </conditionalFormatting>
  <conditionalFormatting sqref="G160:K160">
    <cfRule type="expression" dxfId="21" priority="22" stopIfTrue="1">
      <formula>COUNTIF($H160:$L160,"&lt;&gt;") &gt; 4</formula>
    </cfRule>
  </conditionalFormatting>
  <conditionalFormatting sqref="Q160:X160">
    <cfRule type="expression" dxfId="20" priority="20">
      <formula>COUNTIF(E160:P160,"&lt;&gt;") &gt;= 12</formula>
    </cfRule>
  </conditionalFormatting>
  <conditionalFormatting sqref="F160:X160">
    <cfRule type="expression" dxfId="19" priority="21">
      <formula>$E160="OFF"</formula>
    </cfRule>
  </conditionalFormatting>
  <conditionalFormatting sqref="Q160:T160">
    <cfRule type="expression" dxfId="18" priority="19">
      <formula>COUNTIF($R160:$U160,"&lt;&gt;") &gt; 3</formula>
    </cfRule>
  </conditionalFormatting>
  <conditionalFormatting sqref="G160:K160">
    <cfRule type="expression" dxfId="17" priority="18" stopIfTrue="1">
      <formula>COUNTIF($H160:$L160,"&lt;&gt;") &gt; 4</formula>
    </cfRule>
  </conditionalFormatting>
  <conditionalFormatting sqref="Q160:X160">
    <cfRule type="expression" dxfId="16" priority="15">
      <formula>COUNTIF(E160:P160,"&lt;&gt;") &gt;= 12</formula>
    </cfRule>
  </conditionalFormatting>
  <conditionalFormatting sqref="F160:X160">
    <cfRule type="expression" dxfId="15" priority="16">
      <formula>$E160="OFF"</formula>
    </cfRule>
  </conditionalFormatting>
  <conditionalFormatting sqref="F160:P160">
    <cfRule type="expression" dxfId="14" priority="17">
      <formula>COUNTIF(AF134:$AQ134,"&lt;&gt;")</formula>
    </cfRule>
  </conditionalFormatting>
  <conditionalFormatting sqref="Q160:T160">
    <cfRule type="expression" dxfId="13" priority="14">
      <formula>COUNTIF($R160:$U160,"&lt;&gt;") &gt; 3</formula>
    </cfRule>
  </conditionalFormatting>
  <conditionalFormatting sqref="G160:K160">
    <cfRule type="expression" dxfId="12" priority="13" stopIfTrue="1">
      <formula>COUNTIF($H160:$L160,"&lt;&gt;") &gt; 4</formula>
    </cfRule>
  </conditionalFormatting>
  <conditionalFormatting sqref="J161:AB161">
    <cfRule type="expression" dxfId="11" priority="12">
      <formula>$E161="OFF"</formula>
    </cfRule>
  </conditionalFormatting>
  <conditionalFormatting sqref="U161:X161">
    <cfRule type="expression" dxfId="10" priority="11">
      <formula>COUNTIF($R161:$U161,"&lt;&gt;") &gt; 3</formula>
    </cfRule>
  </conditionalFormatting>
  <conditionalFormatting sqref="K161:O161">
    <cfRule type="expression" dxfId="9" priority="10" stopIfTrue="1">
      <formula>COUNTIF($H161:$L161,"&lt;&gt;") &gt; 4</formula>
    </cfRule>
  </conditionalFormatting>
  <conditionalFormatting sqref="U161:AB161">
    <cfRule type="expression" dxfId="8" priority="8">
      <formula>COUNTIF(I161:T161,"&lt;&gt;") &gt;= 12</formula>
    </cfRule>
  </conditionalFormatting>
  <conditionalFormatting sqref="J161:AB161">
    <cfRule type="expression" dxfId="7" priority="9">
      <formula>$E161="OFF"</formula>
    </cfRule>
  </conditionalFormatting>
  <conditionalFormatting sqref="U161:X161">
    <cfRule type="expression" dxfId="6" priority="7">
      <formula>COUNTIF($R161:$U161,"&lt;&gt;") &gt; 3</formula>
    </cfRule>
  </conditionalFormatting>
  <conditionalFormatting sqref="K161:O161">
    <cfRule type="expression" dxfId="5" priority="6" stopIfTrue="1">
      <formula>COUNTIF($H161:$L161,"&lt;&gt;") &gt; 4</formula>
    </cfRule>
  </conditionalFormatting>
  <conditionalFormatting sqref="U161:AB161">
    <cfRule type="expression" dxfId="4" priority="3">
      <formula>COUNTIF(I161:T161,"&lt;&gt;") &gt;= 12</formula>
    </cfRule>
  </conditionalFormatting>
  <conditionalFormatting sqref="J161:AB161">
    <cfRule type="expression" dxfId="3" priority="4">
      <formula>$E161="OFF"</formula>
    </cfRule>
  </conditionalFormatting>
  <conditionalFormatting sqref="J161:T161">
    <cfRule type="expression" dxfId="2" priority="5">
      <formula>COUNTIF(AJ135:$AQ135,"&lt;&gt;")</formula>
    </cfRule>
  </conditionalFormatting>
  <conditionalFormatting sqref="U161:X161">
    <cfRule type="expression" dxfId="1" priority="2">
      <formula>COUNTIF($R161:$U161,"&lt;&gt;") &gt; 3</formula>
    </cfRule>
  </conditionalFormatting>
  <conditionalFormatting sqref="K161:O161">
    <cfRule type="expression" dxfId="0" priority="1" stopIfTrue="1">
      <formula>COUNTIF($H161:$L161,"&lt;&gt;") &gt; 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workbookViewId="0">
      <selection activeCell="C22" sqref="C22"/>
    </sheetView>
  </sheetViews>
  <sheetFormatPr baseColWidth="10" defaultRowHeight="14.25"/>
  <cols>
    <col min="1" max="1" width="18.5" customWidth="1"/>
    <col min="2" max="2" width="9.375" customWidth="1"/>
    <col min="17" max="17" width="5.625" customWidth="1"/>
    <col min="18" max="18" width="6.875" customWidth="1"/>
    <col min="19" max="19" width="4" customWidth="1"/>
  </cols>
  <sheetData>
    <row r="1" spans="1:18">
      <c r="A1" s="14"/>
      <c r="B1" s="14"/>
      <c r="C1" s="113" t="s">
        <v>9</v>
      </c>
      <c r="D1" s="114"/>
      <c r="E1" s="118" t="s">
        <v>10</v>
      </c>
      <c r="F1" s="112"/>
      <c r="G1" s="113" t="s">
        <v>11</v>
      </c>
      <c r="H1" s="114"/>
      <c r="I1" s="113" t="s">
        <v>12</v>
      </c>
      <c r="J1" s="114"/>
      <c r="K1" s="113" t="s">
        <v>36</v>
      </c>
      <c r="L1" s="114"/>
      <c r="M1" s="113" t="s">
        <v>37</v>
      </c>
      <c r="N1" s="114"/>
      <c r="O1" s="113" t="s">
        <v>38</v>
      </c>
      <c r="P1" s="114"/>
    </row>
    <row r="2" spans="1:18">
      <c r="A2" s="14"/>
      <c r="B2" s="119" t="s">
        <v>43</v>
      </c>
      <c r="C2" s="73" t="s">
        <v>3</v>
      </c>
      <c r="D2" s="117" t="s">
        <v>3</v>
      </c>
      <c r="E2" s="73" t="s">
        <v>31</v>
      </c>
      <c r="F2" s="117" t="s">
        <v>31</v>
      </c>
      <c r="G2" s="73" t="s">
        <v>34</v>
      </c>
      <c r="H2" s="117" t="s">
        <v>34</v>
      </c>
      <c r="I2" s="73" t="s">
        <v>35</v>
      </c>
      <c r="J2" s="117" t="s">
        <v>35</v>
      </c>
      <c r="K2" s="73" t="s">
        <v>36</v>
      </c>
      <c r="L2" s="117" t="s">
        <v>36</v>
      </c>
      <c r="M2" s="73" t="s">
        <v>37</v>
      </c>
      <c r="N2" s="117" t="s">
        <v>37</v>
      </c>
      <c r="O2" s="73" t="s">
        <v>38</v>
      </c>
      <c r="P2" s="117" t="s">
        <v>38</v>
      </c>
      <c r="R2" s="122" t="s">
        <v>42</v>
      </c>
    </row>
    <row r="3" spans="1:18">
      <c r="A3" s="15" t="s">
        <v>13</v>
      </c>
      <c r="B3" s="120">
        <v>1</v>
      </c>
      <c r="C3" s="75">
        <f t="array" aca="1" ref="C3" ca="1">IFERROR(INDEX('Planning Americain'!$F$2:$AQ$2,0,SMALL(IF((ISNUMBER(IF(ISTEXT(INDIRECT("'Planning Americain'!$F$"&amp;$R3+1+MATCH(C$2,'Planning Americain'!$B$1:$B$179,0)&amp;":$AQ$"&amp;$R3+1+MATCH(C$2,'Planning Americain'!$B$1:$B$179,0))),COLUMN($F$3:$AQ$3)-5)))*(ISNUMBER(IF(INDIRECT("'Planning Americain'!$E$"&amp;$R3+1+MATCH(C$2,'Planning Americain'!$B$1:$B$179,0)&amp;":$AP$"&amp;$R3+1+MATCH(C$2,'Planning Americain'!$B$1:$B$179,0))="",COLUMN($E$3:$AP$3)-4))*COLUMN($F$3:$AQ$3)-5)&gt;0,COLUMN($F$3:$AQ$3)-5,"FAUX"),$B3)),"")</f>
        <v>0.25</v>
      </c>
      <c r="D3" s="17">
        <f t="array" aca="1" ref="D3" ca="1">IFERROR(INDEX('Planning Americain'!$F$2:$AQ$2,0,SMALL(IF((ISNUMBER(IF(ISTEXT(INDIRECT("'Planning Americain'!$F$"&amp;$R3+1+MATCH(C$2,'Planning Americain'!$B$1:$B$179,0)&amp;":$AQ$"&amp;$R3+1+MATCH(C$2,'Planning Americain'!$B$1:$B$179,0))),COLUMN($F$3:$AQ$3)-5)))*(ISNUMBER(IF(INDIRECT("'Planning Americain'!$G$"&amp;$R3+1+MATCH(C$2,'Planning Americain'!$B$1:$B$179,0)&amp;":$AR$"&amp;$R3+1+MATCH(C$2,'Planning Americain'!$B$1:$B$179,0))="",COLUMN($G$3:$AR$3)-6))*COLUMN($F$3:$AQ$3)-5)&gt;0,COLUMN($F$3:$AQ$3)-4,"FAUX"),$B3)),"")</f>
        <v>0.27083333333333331</v>
      </c>
      <c r="E3" s="75">
        <f t="array" aca="1" ref="E3" ca="1">IFERROR(INDEX('Planning Americain'!$F$2:$AQ$2,0,SMALL(IF((ISNUMBER(IF(ISTEXT(INDIRECT("'Planning Americain'!$F$"&amp;$R3+1+MATCH(E$2,'Planning Americain'!$B$1:$B$179,0)&amp;":$AQ$"&amp;$R3+1+MATCH(E$2,'Planning Americain'!$B$1:$B$179,0))),COLUMN($F$3:$AQ$3)-5)))*(ISNUMBER(IF(INDIRECT("'Planning Americain'!$E$"&amp;$R3+1+MATCH(E$2,'Planning Americain'!$B$1:$B$179,0)&amp;":$AP$"&amp;$R3+1+MATCH(E$2,'Planning Americain'!$B$1:$B$179,0))="",COLUMN($E$3:$AP$3)-4))*COLUMN($F$3:$AQ$3)-5)&gt;0,COLUMN($F$3:$AQ$3)-5,"FAUX"),$B3)),"")</f>
        <v>0.3125</v>
      </c>
      <c r="F3" s="17">
        <f t="array" aca="1" ref="F3" ca="1">IFERROR(INDEX('Planning Americain'!$F$2:$AQ$2,0,SMALL(IF((ISNUMBER(IF(ISTEXT(INDIRECT("'Planning Americain'!$F$"&amp;$R3+1+MATCH(E$2,'Planning Americain'!$B$1:$B$179,0)&amp;":$AQ$"&amp;$R3+1+MATCH(E$2,'Planning Americain'!$B$1:$B$179,0))),COLUMN($F$3:$AQ$3)-5)))*(ISNUMBER(IF(INDIRECT("'Planning Americain'!$G$"&amp;$R3+1+MATCH(E$2,'Planning Americain'!$B$1:$B$179,0)&amp;":$AR$"&amp;$R3+1+MATCH(E$2,'Planning Americain'!$B$1:$B$179,0))="",COLUMN($G$3:$AR$3)-6))*COLUMN($F$3:$AQ$3)-5)&gt;0,COLUMN($F$3:$AQ$3)-4,"FAUX"),$B3)),"")</f>
        <v>0.39583333333333298</v>
      </c>
      <c r="G3" s="75">
        <f t="array" aca="1" ref="G3" ca="1">IFERROR(INDEX('Planning Americain'!$F$2:$AQ$2,0,SMALL(IF((ISNUMBER(IF(ISTEXT(INDIRECT("'Planning Americain'!$F$"&amp;$R3+1+MATCH(G$2,'Planning Americain'!$B$1:$B$179,0)&amp;":$AQ$"&amp;$R3+1+MATCH(G$2,'Planning Americain'!$B$1:$B$179,0))),COLUMN($F$3:$AQ$3)-5)))*(ISNUMBER(IF(INDIRECT("'Planning Americain'!$E$"&amp;$R3+1+MATCH(G$2,'Planning Americain'!$B$1:$B$179,0)&amp;":$AP$"&amp;$R3+1+MATCH(G$2,'Planning Americain'!$B$1:$B$179,0))="",COLUMN($E$3:$AP$3)-4))*COLUMN($F$3:$AQ$3)-5)&gt;0,COLUMN($F$3:$AQ$3)-5,"FAUX"),$B3)),"")</f>
        <v>0.25</v>
      </c>
      <c r="H3" s="17">
        <f t="array" aca="1" ref="H3" ca="1">IFERROR(INDEX('Planning Americain'!$F$2:$AQ$2,0,SMALL(IF((ISNUMBER(IF(ISTEXT(INDIRECT("'Planning Americain'!$F$"&amp;$R3+1+MATCH(G$2,'Planning Americain'!$B$1:$B$179,0)&amp;":$AQ$"&amp;$R3+1+MATCH(G$2,'Planning Americain'!$B$1:$B$179,0))),COLUMN($F$3:$AQ$3)-5)))*(ISNUMBER(IF(INDIRECT("'Planning Americain'!$G$"&amp;$R3+1+MATCH(G$2,'Planning Americain'!$B$1:$B$179,0)&amp;":$AR$"&amp;$R3+1+MATCH(G$2,'Planning Americain'!$B$1:$B$179,0))="",COLUMN($G$3:$AR$3)-6))*COLUMN($F$3:$AQ$3)-5)&gt;0,COLUMN($F$3:$AQ$3)-4,"FAUX"),$B3)),"")</f>
        <v>0.33333333333333298</v>
      </c>
      <c r="I3" s="75">
        <f t="array" aca="1" ref="I3" ca="1">IFERROR(INDEX('Planning Americain'!$F$2:$AQ$2,0,SMALL(IF((ISNUMBER(IF(ISTEXT(INDIRECT("'Planning Americain'!$F$"&amp;$R3+1+MATCH(I$2,'Planning Americain'!$B$1:$B$179,0)&amp;":$AQ$"&amp;$R3+1+MATCH(I$2,'Planning Americain'!$B$1:$B$179,0))),COLUMN($F$3:$AQ$3)-5)))*(ISNUMBER(IF(INDIRECT("'Planning Americain'!$E$"&amp;$R3+1+MATCH(I$2,'Planning Americain'!$B$1:$B$179,0)&amp;":$AP$"&amp;$R3+1+MATCH(I$2,'Planning Americain'!$B$1:$B$179,0))="",COLUMN($E$3:$AP$3)-4))*COLUMN($F$3:$AQ$3)-5)&gt;0,COLUMN($F$3:$AQ$3)-5,"FAUX"),$B3)),"")</f>
        <v>0.45833333333333298</v>
      </c>
      <c r="J3" s="17">
        <f t="array" aca="1" ref="J3" ca="1">IFERROR(INDEX('Planning Americain'!$F$2:$AQ$2,0,SMALL(IF((ISNUMBER(IF(ISTEXT(INDIRECT("'Planning Americain'!$F$"&amp;$R3+1+MATCH(I$2,'Planning Americain'!$B$1:$B$179,0)&amp;":$AQ$"&amp;$R3+1+MATCH(I$2,'Planning Americain'!$B$1:$B$179,0))),COLUMN($F$3:$AQ$3)-5)))*(ISNUMBER(IF(INDIRECT("'Planning Americain'!$G$"&amp;$R3+1+MATCH(I$2,'Planning Americain'!$B$1:$B$179,0)&amp;":$AR$"&amp;$R3+1+MATCH(I$2,'Planning Americain'!$B$1:$B$179,0))="",COLUMN($G$3:$AR$3)-6))*COLUMN($F$3:$AQ$3)-5)&gt;0,COLUMN($F$3:$AQ$3)-4,"FAUX"),$B3)),"")</f>
        <v>0.54166666666666596</v>
      </c>
      <c r="K3" s="75">
        <f t="array" aca="1" ref="K3" ca="1">IFERROR(INDEX('Planning Americain'!$F$2:$AQ$2,0,SMALL(IF((ISNUMBER(IF(ISTEXT(INDIRECT("'Planning Americain'!$F$"&amp;$R3+1+MATCH(K$2,'Planning Americain'!$B$1:$B$179,0)&amp;":$AQ$"&amp;$R3+1+MATCH(K$2,'Planning Americain'!$B$1:$B$179,0))),COLUMN($F$3:$AQ$3)-5)))*(ISNUMBER(IF(INDIRECT("'Planning Americain'!$E$"&amp;$R3+1+MATCH(K$2,'Planning Americain'!$B$1:$B$179,0)&amp;":$AP$"&amp;$R3+1+MATCH(K$2,'Planning Americain'!$B$1:$B$179,0))="",COLUMN($E$3:$AP$3)-4))*COLUMN($F$3:$AQ$3)-5)&gt;0,COLUMN($F$3:$AQ$3)-5,"FAUX"),$B3)),"")</f>
        <v>0.3125</v>
      </c>
      <c r="L3" s="17">
        <f t="array" aca="1" ref="L3" ca="1">IFERROR(INDEX('Planning Americain'!$F$2:$AQ$2,0,SMALL(IF((ISNUMBER(IF(ISTEXT(INDIRECT("'Planning Americain'!$F$"&amp;$R3+1+MATCH(K$2,'Planning Americain'!$B$1:$B$179,0)&amp;":$AQ$"&amp;$R3+1+MATCH(K$2,'Planning Americain'!$B$1:$B$179,0))),COLUMN($F$3:$AQ$3)-5)))*(ISNUMBER(IF(INDIRECT("'Planning Americain'!$G$"&amp;$R3+1+MATCH(K$2,'Planning Americain'!$B$1:$B$179,0)&amp;":$AR$"&amp;$R3+1+MATCH(K$2,'Planning Americain'!$B$1:$B$179,0))="",COLUMN($G$3:$AR$3)-6))*COLUMN($F$3:$AQ$3)-5)&gt;0,COLUMN($F$3:$AQ$3)-4,"FAUX"),$B3)),"")</f>
        <v>0.39583333333333298</v>
      </c>
      <c r="M3" s="75">
        <f t="array" aca="1" ref="M3" ca="1">IFERROR(INDEX('Planning Americain'!$F$2:$AQ$2,0,SMALL(IF((ISNUMBER(IF(ISTEXT(INDIRECT("'Planning Americain'!$F$"&amp;$R3+1+MATCH(M$2,'Planning Americain'!$B$1:$B$179,0)&amp;":$AQ$"&amp;$R3+1+MATCH(M$2,'Planning Americain'!$B$1:$B$179,0))),COLUMN($F$3:$AQ$3)-5)))*(ISNUMBER(IF(INDIRECT("'Planning Americain'!$E$"&amp;$R3+1+MATCH(M$2,'Planning Americain'!$B$1:$B$179,0)&amp;":$AP$"&amp;$R3+1+MATCH(M$2,'Planning Americain'!$B$1:$B$179,0))="",COLUMN($E$3:$AP$3)-4))*COLUMN($F$3:$AQ$3)-5)&gt;0,COLUMN($F$3:$AQ$3)-5,"FAUX"),$B3)),"")</f>
        <v>0.29166666666666669</v>
      </c>
      <c r="N3" s="17">
        <f t="array" aca="1" ref="N3" ca="1">IFERROR(INDEX('Planning Americain'!$F$2:$AQ$2,0,SMALL(IF((ISNUMBER(IF(ISTEXT(INDIRECT("'Planning Americain'!$F$"&amp;$R3+1+MATCH(M$2,'Planning Americain'!$B$1:$B$179,0)&amp;":$AQ$"&amp;$R3+1+MATCH(M$2,'Planning Americain'!$B$1:$B$179,0))),COLUMN($F$3:$AQ$3)-5)))*(ISNUMBER(IF(INDIRECT("'Planning Americain'!$G$"&amp;$R3+1+MATCH(M$2,'Planning Americain'!$B$1:$B$179,0)&amp;":$AR$"&amp;$R3+1+MATCH(M$2,'Planning Americain'!$B$1:$B$179,0))="",COLUMN($G$3:$AR$3)-6))*COLUMN($F$3:$AQ$3)-5)&gt;0,COLUMN($F$3:$AQ$3)-4,"FAUX"),$B3)),"")</f>
        <v>0.375</v>
      </c>
      <c r="O3" s="75">
        <f t="array" aca="1" ref="O3" ca="1">IFERROR(INDEX('Planning Americain'!$F$2:$AQ$2,0,SMALL(IF((ISNUMBER(IF(ISTEXT(INDIRECT("'Planning Americain'!$F$"&amp;$R3+1+MATCH(O$2,'Planning Americain'!$B$1:$B$179,0)&amp;":$AQ$"&amp;$R3+1+MATCH(O$2,'Planning Americain'!$B$1:$B$179,0))),COLUMN($F$3:$AQ$3)-5)))*(ISNUMBER(IF(INDIRECT("'Planning Americain'!$E$"&amp;$R3+1+MATCH(O$2,'Planning Americain'!$B$1:$B$179,0)&amp;":$AP$"&amp;$R3+1+MATCH(O$2,'Planning Americain'!$B$1:$B$179,0))="",COLUMN($E$3:$AP$3)-4))*COLUMN($F$3:$AQ$3)-5)&gt;0,COLUMN($F$3:$AQ$3)-5,"FAUX"),$B3)),"")</f>
        <v>0.27083333333333331</v>
      </c>
      <c r="P3" s="17">
        <f t="array" aca="1" ref="P3" ca="1">IFERROR(INDEX('Planning Americain'!$F$2:$AQ$2,0,SMALL(IF((ISNUMBER(IF(ISTEXT(INDIRECT("'Planning Americain'!$F$"&amp;$R3+1+MATCH(O$2,'Planning Americain'!$B$1:$B$179,0)&amp;":$AQ$"&amp;$R3+1+MATCH(O$2,'Planning Americain'!$B$1:$B$179,0))),COLUMN($F$3:$AQ$3)-5)))*(ISNUMBER(IF(INDIRECT("'Planning Americain'!$G$"&amp;$R3+1+MATCH(O$2,'Planning Americain'!$B$1:$B$179,0)&amp;":$AR$"&amp;$R3+1+MATCH(O$2,'Planning Americain'!$B$1:$B$179,0))="",COLUMN($G$3:$AR$3)-6))*COLUMN($F$3:$AQ$3)-5)&gt;0,COLUMN($F$3:$AQ$3)-4,"FAUX"),$B3)),"")</f>
        <v>0.35416666666666702</v>
      </c>
      <c r="R3" t="str">
        <f>MID(A$3,7,2)</f>
        <v>1</v>
      </c>
    </row>
    <row r="4" spans="1:18">
      <c r="A4" s="16"/>
      <c r="B4" s="121">
        <v>2</v>
      </c>
      <c r="C4" s="75">
        <f t="array" aca="1" ref="C4" ca="1">IFERROR(INDEX('Planning Americain'!$F$2:$AQ$2,0,SMALL(IF((ISNUMBER(IF(ISTEXT(INDIRECT("'Planning Americain'!$F$"&amp;$R4+1+MATCH(C$2,'Planning Americain'!$B$1:$B$179,0)&amp;":$AQ$"&amp;$R4+1+MATCH(C$2,'Planning Americain'!$B$1:$B$179,0))),COLUMN($F$3:$AQ$3)-5)))*(ISNUMBER(IF(INDIRECT("'Planning Americain'!$E$"&amp;$R4+1+MATCH(C$2,'Planning Americain'!$B$1:$B$179,0)&amp;":$AP$"&amp;$R4+1+MATCH(C$2,'Planning Americain'!$B$1:$B$179,0))="",COLUMN($E$3:$AP$3)-4))*COLUMN($F$3:$AQ$3)-5)&gt;0,COLUMN($F$3:$AQ$3)-5,"FAUX"),$B4)),"")</f>
        <v>0.29166666666666669</v>
      </c>
      <c r="D4" s="17">
        <f t="array" aca="1" ref="D4" ca="1">IFERROR(INDEX('Planning Americain'!$F$2:$AQ$2,0,SMALL(IF((ISNUMBER(IF(ISTEXT(INDIRECT("'Planning Americain'!$F$"&amp;$R4+1+MATCH(C$2,'Planning Americain'!$B$1:$B$179,0)&amp;":$AQ$"&amp;$R4+1+MATCH(C$2,'Planning Americain'!$B$1:$B$179,0))),COLUMN($F$3:$AQ$3)-5)))*(ISNUMBER(IF(INDIRECT("'Planning Americain'!$G$"&amp;$R4+1+MATCH(C$2,'Planning Americain'!$B$1:$B$179,0)&amp;":$AR$"&amp;$R4+1+MATCH(C$2,'Planning Americain'!$B$1:$B$179,0))="",COLUMN($G$3:$AR$3)-6))*COLUMN($F$3:$AQ$3)-5)&gt;0,COLUMN($F$3:$AQ$3)-4,"FAUX"),$B4)),"")</f>
        <v>0.41666666666666702</v>
      </c>
      <c r="E4" s="75">
        <f t="array" aca="1" ref="E4" ca="1">IFERROR(INDEX('Planning Americain'!$F$2:$AQ$2,0,SMALL(IF((ISNUMBER(IF(ISTEXT(INDIRECT("'Planning Americain'!$F$"&amp;$R4+1+MATCH(E$2,'Planning Americain'!$B$1:$B$179,0)&amp;":$AQ$"&amp;$R4+1+MATCH(E$2,'Planning Americain'!$B$1:$B$179,0))),COLUMN($F$3:$AQ$3)-5)))*(ISNUMBER(IF(INDIRECT("'Planning Americain'!$E$"&amp;$R4+1+MATCH(E$2,'Planning Americain'!$B$1:$B$179,0)&amp;":$AP$"&amp;$R4+1+MATCH(E$2,'Planning Americain'!$B$1:$B$179,0))="",COLUMN($E$3:$AP$3)-4))*COLUMN($F$3:$AQ$3)-5)&gt;0,COLUMN($F$3:$AQ$3)-5,"FAUX"),$B4)),"")</f>
        <v>0.5</v>
      </c>
      <c r="F4" s="17">
        <f t="array" aca="1" ref="F4" ca="1">IFERROR(INDEX('Planning Americain'!$F$2:$AQ$2,0,SMALL(IF((ISNUMBER(IF(ISTEXT(INDIRECT("'Planning Americain'!$F$"&amp;$R4+1+MATCH(E$2,'Planning Americain'!$B$1:$B$179,0)&amp;":$AQ$"&amp;$R4+1+MATCH(E$2,'Planning Americain'!$B$1:$B$179,0))),COLUMN($F$3:$AQ$3)-5)))*(ISNUMBER(IF(INDIRECT("'Planning Americain'!$G$"&amp;$R4+1+MATCH(E$2,'Planning Americain'!$B$1:$B$179,0)&amp;":$AR$"&amp;$R4+1+MATCH(E$2,'Planning Americain'!$B$1:$B$179,0))="",COLUMN($G$3:$AR$3)-6))*COLUMN($F$3:$AQ$3)-5)&gt;0,COLUMN($F$3:$AQ$3)-4,"FAUX"),$B4)),"")</f>
        <v>0.58333333333333304</v>
      </c>
      <c r="G4" s="75">
        <f t="array" aca="1" ref="G4" ca="1">IFERROR(INDEX('Planning Americain'!$F$2:$AQ$2,0,SMALL(IF((ISNUMBER(IF(ISTEXT(INDIRECT("'Planning Americain'!$F$"&amp;$R4+1+MATCH(G$2,'Planning Americain'!$B$1:$B$179,0)&amp;":$AQ$"&amp;$R4+1+MATCH(G$2,'Planning Americain'!$B$1:$B$179,0))),COLUMN($F$3:$AQ$3)-5)))*(ISNUMBER(IF(INDIRECT("'Planning Americain'!$E$"&amp;$R4+1+MATCH(G$2,'Planning Americain'!$B$1:$B$179,0)&amp;":$AP$"&amp;$R4+1+MATCH(G$2,'Planning Americain'!$B$1:$B$179,0))="",COLUMN($E$3:$AP$3)-4))*COLUMN($F$3:$AQ$3)-5)&gt;0,COLUMN($F$3:$AQ$3)-5,"FAUX"),$B4)),"")</f>
        <v>0.41666666666666702</v>
      </c>
      <c r="H4" s="17">
        <f t="array" aca="1" ref="H4" ca="1">IFERROR(INDEX('Planning Americain'!$F$2:$AQ$2,0,SMALL(IF((ISNUMBER(IF(ISTEXT(INDIRECT("'Planning Americain'!$F$"&amp;$R4+1+MATCH(G$2,'Planning Americain'!$B$1:$B$179,0)&amp;":$AQ$"&amp;$R4+1+MATCH(G$2,'Planning Americain'!$B$1:$B$179,0))),COLUMN($F$3:$AQ$3)-5)))*(ISNUMBER(IF(INDIRECT("'Planning Americain'!$G$"&amp;$R4+1+MATCH(G$2,'Planning Americain'!$B$1:$B$179,0)&amp;":$AR$"&amp;$R4+1+MATCH(G$2,'Planning Americain'!$B$1:$B$179,0))="",COLUMN($G$3:$AR$3)-6))*COLUMN($F$3:$AQ$3)-5)&gt;0,COLUMN($F$3:$AQ$3)-4,"FAUX"),$B4)),"")</f>
        <v>0.5</v>
      </c>
      <c r="I4" s="75">
        <f t="array" aca="1" ref="I4" ca="1">IFERROR(INDEX('Planning Americain'!$F$2:$AQ$2,0,SMALL(IF((ISNUMBER(IF(ISTEXT(INDIRECT("'Planning Americain'!$F$"&amp;$R4+1+MATCH(I$2,'Planning Americain'!$B$1:$B$179,0)&amp;":$AQ$"&amp;$R4+1+MATCH(I$2,'Planning Americain'!$B$1:$B$179,0))),COLUMN($F$3:$AQ$3)-5)))*(ISNUMBER(IF(INDIRECT("'Planning Americain'!$E$"&amp;$R4+1+MATCH(I$2,'Planning Americain'!$B$1:$B$179,0)&amp;":$AP$"&amp;$R4+1+MATCH(I$2,'Planning Americain'!$B$1:$B$179,0))="",COLUMN($E$3:$AP$3)-4))*COLUMN($F$3:$AQ$3)-5)&gt;0,COLUMN($F$3:$AQ$3)-5,"FAUX"),$B4)),"")</f>
        <v>0.625</v>
      </c>
      <c r="J4" s="17">
        <f t="array" aca="1" ref="J4" ca="1">IFERROR(INDEX('Planning Americain'!$F$2:$AQ$2,0,SMALL(IF((ISNUMBER(IF(ISTEXT(INDIRECT("'Planning Americain'!$F$"&amp;$R4+1+MATCH(I$2,'Planning Americain'!$B$1:$B$179,0)&amp;":$AQ$"&amp;$R4+1+MATCH(I$2,'Planning Americain'!$B$1:$B$179,0))),COLUMN($F$3:$AQ$3)-5)))*(ISNUMBER(IF(INDIRECT("'Planning Americain'!$G$"&amp;$R4+1+MATCH(I$2,'Planning Americain'!$B$1:$B$179,0)&amp;":$AR$"&amp;$R4+1+MATCH(I$2,'Planning Americain'!$B$1:$B$179,0))="",COLUMN($G$3:$AR$3)-6))*COLUMN($F$3:$AQ$3)-5)&gt;0,COLUMN($F$3:$AQ$3)-4,"FAUX"),$B4)),"")</f>
        <v>0.70833333333333304</v>
      </c>
      <c r="K4" s="75">
        <f t="array" aca="1" ref="K4" ca="1">IFERROR(INDEX('Planning Americain'!$F$2:$AQ$2,0,SMALL(IF((ISNUMBER(IF(ISTEXT(INDIRECT("'Planning Americain'!$F$"&amp;$R4+1+MATCH(K$2,'Planning Americain'!$B$1:$B$179,0)&amp;":$AQ$"&amp;$R4+1+MATCH(K$2,'Planning Americain'!$B$1:$B$179,0))),COLUMN($F$3:$AQ$3)-5)))*(ISNUMBER(IF(INDIRECT("'Planning Americain'!$E$"&amp;$R4+1+MATCH(K$2,'Planning Americain'!$B$1:$B$179,0)&amp;":$AP$"&amp;$R4+1+MATCH(K$2,'Planning Americain'!$B$1:$B$179,0))="",COLUMN($E$3:$AP$3)-4))*COLUMN($F$3:$AQ$3)-5)&gt;0,COLUMN($F$3:$AQ$3)-5,"FAUX"),$B4)),"")</f>
        <v>0.47916666666666602</v>
      </c>
      <c r="L4" s="17">
        <f t="array" aca="1" ref="L4" ca="1">IFERROR(INDEX('Planning Americain'!$F$2:$AQ$2,0,SMALL(IF((ISNUMBER(IF(ISTEXT(INDIRECT("'Planning Americain'!$F$"&amp;$R4+1+MATCH(K$2,'Planning Americain'!$B$1:$B$179,0)&amp;":$AQ$"&amp;$R4+1+MATCH(K$2,'Planning Americain'!$B$1:$B$179,0))),COLUMN($F$3:$AQ$3)-5)))*(ISNUMBER(IF(INDIRECT("'Planning Americain'!$G$"&amp;$R4+1+MATCH(K$2,'Planning Americain'!$B$1:$B$179,0)&amp;":$AR$"&amp;$R4+1+MATCH(K$2,'Planning Americain'!$B$1:$B$179,0))="",COLUMN($G$3:$AR$3)-6))*COLUMN($F$3:$AQ$3)-5)&gt;0,COLUMN($F$3:$AQ$3)-4,"FAUX"),$B4)),"")</f>
        <v>0.5625</v>
      </c>
      <c r="M4" s="75">
        <f t="array" aca="1" ref="M4" ca="1">IFERROR(INDEX('Planning Americain'!$F$2:$AQ$2,0,SMALL(IF((ISNUMBER(IF(ISTEXT(INDIRECT("'Planning Americain'!$F$"&amp;$R4+1+MATCH(M$2,'Planning Americain'!$B$1:$B$179,0)&amp;":$AQ$"&amp;$R4+1+MATCH(M$2,'Planning Americain'!$B$1:$B$179,0))),COLUMN($F$3:$AQ$3)-5)))*(ISNUMBER(IF(INDIRECT("'Planning Americain'!$E$"&amp;$R4+1+MATCH(M$2,'Planning Americain'!$B$1:$B$179,0)&amp;":$AP$"&amp;$R4+1+MATCH(M$2,'Planning Americain'!$B$1:$B$179,0))="",COLUMN($E$3:$AP$3)-4))*COLUMN($F$3:$AQ$3)-5)&gt;0,COLUMN($F$3:$AQ$3)-5,"FAUX"),$B4)),"")</f>
        <v>0.45833333333333298</v>
      </c>
      <c r="N4" s="17">
        <f t="array" aca="1" ref="N4" ca="1">IFERROR(INDEX('Planning Americain'!$F$2:$AQ$2,0,SMALL(IF((ISNUMBER(IF(ISTEXT(INDIRECT("'Planning Americain'!$F$"&amp;$R4+1+MATCH(M$2,'Planning Americain'!$B$1:$B$179,0)&amp;":$AQ$"&amp;$R4+1+MATCH(M$2,'Planning Americain'!$B$1:$B$179,0))),COLUMN($F$3:$AQ$3)-5)))*(ISNUMBER(IF(INDIRECT("'Planning Americain'!$G$"&amp;$R4+1+MATCH(M$2,'Planning Americain'!$B$1:$B$179,0)&amp;":$AR$"&amp;$R4+1+MATCH(M$2,'Planning Americain'!$B$1:$B$179,0))="",COLUMN($G$3:$AR$3)-6))*COLUMN($F$3:$AQ$3)-5)&gt;0,COLUMN($F$3:$AQ$3)-4,"FAUX"),$B4)),"")</f>
        <v>0.54166666666666596</v>
      </c>
      <c r="O4" s="75">
        <f t="array" aca="1" ref="O4" ca="1">IFERROR(INDEX('Planning Americain'!$F$2:$AQ$2,0,SMALL(IF((ISNUMBER(IF(ISTEXT(INDIRECT("'Planning Americain'!$F$"&amp;$R4+1+MATCH(O$2,'Planning Americain'!$B$1:$B$179,0)&amp;":$AQ$"&amp;$R4+1+MATCH(O$2,'Planning Americain'!$B$1:$B$179,0))),COLUMN($F$3:$AQ$3)-5)))*(ISNUMBER(IF(INDIRECT("'Planning Americain'!$E$"&amp;$R4+1+MATCH(O$2,'Planning Americain'!$B$1:$B$179,0)&amp;":$AP$"&amp;$R4+1+MATCH(O$2,'Planning Americain'!$B$1:$B$179,0))="",COLUMN($E$3:$AP$3)-4))*COLUMN($F$3:$AQ$3)-5)&gt;0,COLUMN($F$3:$AQ$3)-5,"FAUX"),$B4)),"")</f>
        <v>0.4375</v>
      </c>
      <c r="P4" s="17">
        <f t="array" aca="1" ref="P4" ca="1">IFERROR(INDEX('Planning Americain'!$F$2:$AQ$2,0,SMALL(IF((ISNUMBER(IF(ISTEXT(INDIRECT("'Planning Americain'!$F$"&amp;$R4+1+MATCH(O$2,'Planning Americain'!$B$1:$B$179,0)&amp;":$AQ$"&amp;$R4+1+MATCH(O$2,'Planning Americain'!$B$1:$B$179,0))),COLUMN($F$3:$AQ$3)-5)))*(ISNUMBER(IF(INDIRECT("'Planning Americain'!$G$"&amp;$R4+1+MATCH(O$2,'Planning Americain'!$B$1:$B$179,0)&amp;":$AR$"&amp;$R4+1+MATCH(O$2,'Planning Americain'!$B$1:$B$179,0))="",COLUMN($G$3:$AR$3)-6))*COLUMN($F$3:$AQ$3)-5)&gt;0,COLUMN($F$3:$AQ$3)-4,"FAUX"),$B4)),"")</f>
        <v>0.52083333333333304</v>
      </c>
      <c r="R4" t="str">
        <f t="shared" ref="R4:R6" si="0">MID(A$3,7,2)</f>
        <v>1</v>
      </c>
    </row>
    <row r="5" spans="1:18">
      <c r="A5" s="16" t="s">
        <v>6</v>
      </c>
      <c r="B5" s="121">
        <v>3</v>
      </c>
      <c r="C5" s="75">
        <f t="array" aca="1" ref="C5" ca="1">IFERROR(INDEX('Planning Americain'!$F$2:$AQ$2,0,SMALL(IF((ISNUMBER(IF(ISTEXT(INDIRECT("'Planning Americain'!$F$"&amp;$R5+1+MATCH(C$2,'Planning Americain'!$B$1:$B$179,0)&amp;":$AQ$"&amp;$R5+1+MATCH(C$2,'Planning Americain'!$B$1:$B$179,0))),COLUMN($F$3:$AQ$3)-5)))*(ISNUMBER(IF(INDIRECT("'Planning Americain'!$E$"&amp;$R5+1+MATCH(C$2,'Planning Americain'!$B$1:$B$179,0)&amp;":$AP$"&amp;$R5+1+MATCH(C$2,'Planning Americain'!$B$1:$B$179,0))="",COLUMN($E$3:$AP$3)-4))*COLUMN($F$3:$AQ$3)-5)&gt;0,COLUMN($F$3:$AQ$3)-5,"FAUX"),$B5)),"")</f>
        <v>0.47916666666666602</v>
      </c>
      <c r="D5" s="17">
        <f t="array" aca="1" ref="D5" ca="1">IFERROR(INDEX('Planning Americain'!$F$2:$AQ$2,0,SMALL(IF((ISNUMBER(IF(ISTEXT(INDIRECT("'Planning Americain'!$F$"&amp;$R5+1+MATCH(C$2,'Planning Americain'!$B$1:$B$179,0)&amp;":$AQ$"&amp;$R5+1+MATCH(C$2,'Planning Americain'!$B$1:$B$179,0))),COLUMN($F$3:$AQ$3)-5)))*(ISNUMBER(IF(INDIRECT("'Planning Americain'!$G$"&amp;$R5+1+MATCH(C$2,'Planning Americain'!$B$1:$B$179,0)&amp;":$AR$"&amp;$R5+1+MATCH(C$2,'Planning Americain'!$B$1:$B$179,0))="",COLUMN($G$3:$AR$3)-6))*COLUMN($F$3:$AQ$3)-5)&gt;0,COLUMN($F$3:$AQ$3)-4,"FAUX"),$B5)),"")</f>
        <v>0.58333333333333304</v>
      </c>
      <c r="E5" s="75" t="str">
        <f t="array" aca="1" ref="E5" ca="1">IFERROR(INDEX('Planning Americain'!$F$2:$AQ$2,0,SMALL(IF((ISNUMBER(IF(ISTEXT(INDIRECT("'Planning Americain'!$F$"&amp;$R5+1+MATCH(E$2,'Planning Americain'!$B$1:$B$179,0)&amp;":$AQ$"&amp;$R5+1+MATCH(E$2,'Planning Americain'!$B$1:$B$179,0))),COLUMN($F$3:$AQ$3)-5)))*(ISNUMBER(IF(INDIRECT("'Planning Americain'!$E$"&amp;$R5+1+MATCH(E$2,'Planning Americain'!$B$1:$B$179,0)&amp;":$AP$"&amp;$R5+1+MATCH(E$2,'Planning Americain'!$B$1:$B$179,0))="",COLUMN($E$3:$AP$3)-4))*COLUMN($F$3:$AQ$3)-5)&gt;0,COLUMN($F$3:$AQ$3)-5,"FAUX"),$B5)),"")</f>
        <v/>
      </c>
      <c r="F5" s="17" t="str">
        <f t="array" aca="1" ref="F5" ca="1">IFERROR(INDEX('Planning Americain'!$F$2:$AQ$2,0,SMALL(IF((ISNUMBER(IF(ISTEXT(INDIRECT("'Planning Americain'!$F$"&amp;$R5+1+MATCH(E$2,'Planning Americain'!$B$1:$B$179,0)&amp;":$AQ$"&amp;$R5+1+MATCH(E$2,'Planning Americain'!$B$1:$B$179,0))),COLUMN($F$3:$AQ$3)-5)))*(ISNUMBER(IF(INDIRECT("'Planning Americain'!$G$"&amp;$R5+1+MATCH(E$2,'Planning Americain'!$B$1:$B$179,0)&amp;":$AR$"&amp;$R5+1+MATCH(E$2,'Planning Americain'!$B$1:$B$179,0))="",COLUMN($G$3:$AR$3)-6))*COLUMN($F$3:$AQ$3)-5)&gt;0,COLUMN($F$3:$AQ$3)-4,"FAUX"),$B5)),"")</f>
        <v/>
      </c>
      <c r="G5" s="75">
        <f t="array" aca="1" ref="G5" ca="1">IFERROR(INDEX('Planning Americain'!$F$2:$AQ$2,0,SMALL(IF((ISNUMBER(IF(ISTEXT(INDIRECT("'Planning Americain'!$F$"&amp;$R5+1+MATCH(G$2,'Planning Americain'!$B$1:$B$179,0)&amp;":$AQ$"&amp;$R5+1+MATCH(G$2,'Planning Americain'!$B$1:$B$179,0))),COLUMN($F$3:$AQ$3)-5)))*(ISNUMBER(IF(INDIRECT("'Planning Americain'!$E$"&amp;$R5+1+MATCH(G$2,'Planning Americain'!$B$1:$B$179,0)&amp;":$AP$"&amp;$R5+1+MATCH(G$2,'Planning Americain'!$B$1:$B$179,0))="",COLUMN($E$3:$AP$3)-4))*COLUMN($F$3:$AQ$3)-5)&gt;0,COLUMN($F$3:$AQ$3)-5,"FAUX"),$B5)),"")</f>
        <v>0.5625</v>
      </c>
      <c r="H5" s="17">
        <f t="array" aca="1" ref="H5" ca="1">IFERROR(INDEX('Planning Americain'!$F$2:$AQ$2,0,SMALL(IF((ISNUMBER(IF(ISTEXT(INDIRECT("'Planning Americain'!$F$"&amp;$R5+1+MATCH(G$2,'Planning Americain'!$B$1:$B$179,0)&amp;":$AQ$"&amp;$R5+1+MATCH(G$2,'Planning Americain'!$B$1:$B$179,0))),COLUMN($F$3:$AQ$3)-5)))*(ISNUMBER(IF(INDIRECT("'Planning Americain'!$G$"&amp;$R5+1+MATCH(G$2,'Planning Americain'!$B$1:$B$179,0)&amp;":$AR$"&amp;$R5+1+MATCH(G$2,'Planning Americain'!$B$1:$B$179,0))="",COLUMN($G$3:$AR$3)-6))*COLUMN($F$3:$AQ$3)-5)&gt;0,COLUMN($F$3:$AQ$3)-4,"FAUX"),$B5)),"")</f>
        <v>0.64583333333333304</v>
      </c>
      <c r="I5" s="75">
        <f t="array" aca="1" ref="I5" ca="1">IFERROR(INDEX('Planning Americain'!$F$2:$AQ$2,0,SMALL(IF((ISNUMBER(IF(ISTEXT(INDIRECT("'Planning Americain'!$F$"&amp;$R5+1+MATCH(I$2,'Planning Americain'!$B$1:$B$179,0)&amp;":$AQ$"&amp;$R5+1+MATCH(I$2,'Planning Americain'!$B$1:$B$179,0))),COLUMN($F$3:$AQ$3)-5)))*(ISNUMBER(IF(INDIRECT("'Planning Americain'!$E$"&amp;$R5+1+MATCH(I$2,'Planning Americain'!$B$1:$B$179,0)&amp;":$AP$"&amp;$R5+1+MATCH(I$2,'Planning Americain'!$B$1:$B$179,0))="",COLUMN($E$3:$AP$3)-4))*COLUMN($F$3:$AQ$3)-5)&gt;0,COLUMN($F$3:$AQ$3)-5,"FAUX"),$B5)),"")</f>
        <v>0.77083333333333304</v>
      </c>
      <c r="J5" s="17">
        <f t="array" aca="1" ref="J5" ca="1">IFERROR(INDEX('Planning Americain'!$F$2:$AQ$2,0,SMALL(IF((ISNUMBER(IF(ISTEXT(INDIRECT("'Planning Americain'!$F$"&amp;$R5+1+MATCH(I$2,'Planning Americain'!$B$1:$B$179,0)&amp;":$AQ$"&amp;$R5+1+MATCH(I$2,'Planning Americain'!$B$1:$B$179,0))),COLUMN($F$3:$AQ$3)-5)))*(ISNUMBER(IF(INDIRECT("'Planning Americain'!$G$"&amp;$R5+1+MATCH(I$2,'Planning Americain'!$B$1:$B$179,0)&amp;":$AR$"&amp;$R5+1+MATCH(I$2,'Planning Americain'!$B$1:$B$179,0))="",COLUMN($G$3:$AR$3)-6))*COLUMN($F$3:$AQ$3)-5)&gt;0,COLUMN($F$3:$AQ$3)-4,"FAUX"),$B5)),"")</f>
        <v>0.85416666666666596</v>
      </c>
      <c r="K5" s="75">
        <f t="array" aca="1" ref="K5" ca="1">IFERROR(INDEX('Planning Americain'!$F$2:$AQ$2,0,SMALL(IF((ISNUMBER(IF(ISTEXT(INDIRECT("'Planning Americain'!$F$"&amp;$R5+1+MATCH(K$2,'Planning Americain'!$B$1:$B$179,0)&amp;":$AQ$"&amp;$R5+1+MATCH(K$2,'Planning Americain'!$B$1:$B$179,0))),COLUMN($F$3:$AQ$3)-5)))*(ISNUMBER(IF(INDIRECT("'Planning Americain'!$E$"&amp;$R5+1+MATCH(K$2,'Planning Americain'!$B$1:$B$179,0)&amp;":$AP$"&amp;$R5+1+MATCH(K$2,'Planning Americain'!$B$1:$B$179,0))="",COLUMN($E$3:$AP$3)-4))*COLUMN($F$3:$AQ$3)-5)&gt;0,COLUMN($F$3:$AQ$3)-5,"FAUX"),$B5)),"")</f>
        <v>0.625</v>
      </c>
      <c r="L5" s="17">
        <f t="array" aca="1" ref="L5" ca="1">IFERROR(INDEX('Planning Americain'!$F$2:$AQ$2,0,SMALL(IF((ISNUMBER(IF(ISTEXT(INDIRECT("'Planning Americain'!$F$"&amp;$R5+1+MATCH(K$2,'Planning Americain'!$B$1:$B$179,0)&amp;":$AQ$"&amp;$R5+1+MATCH(K$2,'Planning Americain'!$B$1:$B$179,0))),COLUMN($F$3:$AQ$3)-5)))*(ISNUMBER(IF(INDIRECT("'Planning Americain'!$G$"&amp;$R5+1+MATCH(K$2,'Planning Americain'!$B$1:$B$179,0)&amp;":$AR$"&amp;$R5+1+MATCH(K$2,'Planning Americain'!$B$1:$B$179,0))="",COLUMN($G$3:$AR$3)-6))*COLUMN($F$3:$AQ$3)-5)&gt;0,COLUMN($F$3:$AQ$3)-4,"FAUX"),$B5)),"")</f>
        <v>0.70833333333333304</v>
      </c>
      <c r="M5" s="75">
        <f t="array" aca="1" ref="M5" ca="1">IFERROR(INDEX('Planning Americain'!$F$2:$AQ$2,0,SMALL(IF((ISNUMBER(IF(ISTEXT(INDIRECT("'Planning Americain'!$F$"&amp;$R5+1+MATCH(M$2,'Planning Americain'!$B$1:$B$179,0)&amp;":$AQ$"&amp;$R5+1+MATCH(M$2,'Planning Americain'!$B$1:$B$179,0))),COLUMN($F$3:$AQ$3)-5)))*(ISNUMBER(IF(INDIRECT("'Planning Americain'!$E$"&amp;$R5+1+MATCH(M$2,'Planning Americain'!$B$1:$B$179,0)&amp;":$AP$"&amp;$R5+1+MATCH(M$2,'Planning Americain'!$B$1:$B$179,0))="",COLUMN($E$3:$AP$3)-4))*COLUMN($F$3:$AQ$3)-5)&gt;0,COLUMN($F$3:$AQ$3)-5,"FAUX"),$B5)),"")</f>
        <v>0.60416666666666596</v>
      </c>
      <c r="N5" s="17">
        <f t="array" aca="1" ref="N5" ca="1">IFERROR(INDEX('Planning Americain'!$F$2:$AQ$2,0,SMALL(IF((ISNUMBER(IF(ISTEXT(INDIRECT("'Planning Americain'!$F$"&amp;$R5+1+MATCH(M$2,'Planning Americain'!$B$1:$B$179,0)&amp;":$AQ$"&amp;$R5+1+MATCH(M$2,'Planning Americain'!$B$1:$B$179,0))),COLUMN($F$3:$AQ$3)-5)))*(ISNUMBER(IF(INDIRECT("'Planning Americain'!$G$"&amp;$R5+1+MATCH(M$2,'Planning Americain'!$B$1:$B$179,0)&amp;":$AR$"&amp;$R5+1+MATCH(M$2,'Planning Americain'!$B$1:$B$179,0))="",COLUMN($G$3:$AR$3)-6))*COLUMN($F$3:$AQ$3)-5)&gt;0,COLUMN($F$3:$AQ$3)-4,"FAUX"),$B5)),"")</f>
        <v>0.6875</v>
      </c>
      <c r="O5" s="75">
        <f t="array" aca="1" ref="O5" ca="1">IFERROR(INDEX('Planning Americain'!$F$2:$AQ$2,0,SMALL(IF((ISNUMBER(IF(ISTEXT(INDIRECT("'Planning Americain'!$F$"&amp;$R5+1+MATCH(O$2,'Planning Americain'!$B$1:$B$179,0)&amp;":$AQ$"&amp;$R5+1+MATCH(O$2,'Planning Americain'!$B$1:$B$179,0))),COLUMN($F$3:$AQ$3)-5)))*(ISNUMBER(IF(INDIRECT("'Planning Americain'!$E$"&amp;$R5+1+MATCH(O$2,'Planning Americain'!$B$1:$B$179,0)&amp;":$AP$"&amp;$R5+1+MATCH(O$2,'Planning Americain'!$B$1:$B$179,0))="",COLUMN($E$3:$AP$3)-4))*COLUMN($F$3:$AQ$3)-5)&gt;0,COLUMN($F$3:$AQ$3)-5,"FAUX"),$B5)),"")</f>
        <v>0.58333333333333304</v>
      </c>
      <c r="P5" s="17">
        <f t="array" aca="1" ref="P5" ca="1">IFERROR(INDEX('Planning Americain'!$F$2:$AQ$2,0,SMALL(IF((ISNUMBER(IF(ISTEXT(INDIRECT("'Planning Americain'!$F$"&amp;$R5+1+MATCH(O$2,'Planning Americain'!$B$1:$B$179,0)&amp;":$AQ$"&amp;$R5+1+MATCH(O$2,'Planning Americain'!$B$1:$B$179,0))),COLUMN($F$3:$AQ$3)-5)))*(ISNUMBER(IF(INDIRECT("'Planning Americain'!$G$"&amp;$R5+1+MATCH(O$2,'Planning Americain'!$B$1:$B$179,0)&amp;":$AR$"&amp;$R5+1+MATCH(O$2,'Planning Americain'!$B$1:$B$179,0))="",COLUMN($G$3:$AR$3)-6))*COLUMN($F$3:$AQ$3)-5)&gt;0,COLUMN($F$3:$AQ$3)-4,"FAUX"),$B5)),"")</f>
        <v>0.66666666666666596</v>
      </c>
      <c r="R5" t="str">
        <f t="shared" si="0"/>
        <v>1</v>
      </c>
    </row>
    <row r="6" spans="1:18">
      <c r="A6" s="16"/>
      <c r="B6" s="121">
        <v>4</v>
      </c>
      <c r="C6" s="75">
        <f t="array" aca="1" ref="C6" ca="1">IFERROR(INDEX('Planning Americain'!$F$2:$AQ$2,0,SMALL(IF((ISNUMBER(IF(ISTEXT(INDIRECT("'Planning Americain'!$F$"&amp;$R6+1+MATCH(C$2,'Planning Americain'!$B$1:$B$179,0)&amp;":$AQ$"&amp;$R6+1+MATCH(C$2,'Planning Americain'!$B$1:$B$179,0))),COLUMN($F$3:$AQ$3)-5)))*(ISNUMBER(IF(INDIRECT("'Planning Americain'!$E$"&amp;$R6+1+MATCH(C$2,'Planning Americain'!$B$1:$B$179,0)&amp;":$AP$"&amp;$R6+1+MATCH(C$2,'Planning Americain'!$B$1:$B$179,0))="",COLUMN($E$3:$AP$3)-4))*COLUMN($F$3:$AQ$3)-5)&gt;0,COLUMN($F$3:$AQ$3)-5,"FAUX"),$B6)),"")</f>
        <v>0.64583333333333304</v>
      </c>
      <c r="D6" s="17">
        <f t="array" aca="1" ref="D6" ca="1">IFERROR(INDEX('Planning Americain'!$F$2:$AQ$2,0,SMALL(IF((ISNUMBER(IF(ISTEXT(INDIRECT("'Planning Americain'!$F$"&amp;$R6+1+MATCH(C$2,'Planning Americain'!$B$1:$B$179,0)&amp;":$AQ$"&amp;$R6+1+MATCH(C$2,'Planning Americain'!$B$1:$B$179,0))),COLUMN($F$3:$AQ$3)-5)))*(ISNUMBER(IF(INDIRECT("'Planning Americain'!$G$"&amp;$R6+1+MATCH(C$2,'Planning Americain'!$B$1:$B$179,0)&amp;":$AR$"&amp;$R6+1+MATCH(C$2,'Planning Americain'!$B$1:$B$179,0))="",COLUMN($G$3:$AR$3)-6))*COLUMN($F$3:$AQ$3)-5)&gt;0,COLUMN($F$3:$AQ$3)-4,"FAUX"),$B6)),"")</f>
        <v>0.72916666666666596</v>
      </c>
      <c r="E6" s="75" t="str">
        <f t="array" aca="1" ref="E6" ca="1">IFERROR(INDEX('Planning Americain'!$F$2:$AQ$2,0,SMALL(IF((ISNUMBER(IF(ISTEXT(INDIRECT("'Planning Americain'!$F$"&amp;$R6+1+MATCH(E$2,'Planning Americain'!$B$1:$B$179,0)&amp;":$AQ$"&amp;$R6+1+MATCH(E$2,'Planning Americain'!$B$1:$B$179,0))),COLUMN($F$3:$AQ$3)-5)))*(ISNUMBER(IF(INDIRECT("'Planning Americain'!$E$"&amp;$R6+1+MATCH(E$2,'Planning Americain'!$B$1:$B$179,0)&amp;":$AP$"&amp;$R6+1+MATCH(E$2,'Planning Americain'!$B$1:$B$179,0))="",COLUMN($E$3:$AP$3)-4))*COLUMN($F$3:$AQ$3)-5)&gt;0,COLUMN($F$3:$AQ$3)-5,"FAUX"),$B6)),"")</f>
        <v/>
      </c>
      <c r="F6" s="17" t="str">
        <f t="array" aca="1" ref="F6" ca="1">IFERROR(INDEX('Planning Americain'!$F$2:$AQ$2,0,SMALL(IF((ISNUMBER(IF(ISTEXT(INDIRECT("'Planning Americain'!$F$"&amp;$R6+1+MATCH(E$2,'Planning Americain'!$B$1:$B$179,0)&amp;":$AQ$"&amp;$R6+1+MATCH(E$2,'Planning Americain'!$B$1:$B$179,0))),COLUMN($F$3:$AQ$3)-5)))*(ISNUMBER(IF(INDIRECT("'Planning Americain'!$G$"&amp;$R6+1+MATCH(E$2,'Planning Americain'!$B$1:$B$179,0)&amp;":$AR$"&amp;$R6+1+MATCH(E$2,'Planning Americain'!$B$1:$B$179,0))="",COLUMN($G$3:$AR$3)-6))*COLUMN($F$3:$AQ$3)-5)&gt;0,COLUMN($F$3:$AQ$3)-4,"FAUX"),$B6)),"")</f>
        <v/>
      </c>
      <c r="G6" s="75" t="str">
        <f t="array" aca="1" ref="G6" ca="1">IFERROR(INDEX('Planning Americain'!$F$2:$AQ$2,0,SMALL(IF((ISNUMBER(IF(ISTEXT(INDIRECT("'Planning Americain'!$F$"&amp;$R6+1+MATCH(G$2,'Planning Americain'!$B$1:$B$179,0)&amp;":$AQ$"&amp;$R6+1+MATCH(G$2,'Planning Americain'!$B$1:$B$179,0))),COLUMN($F$3:$AQ$3)-5)))*(ISNUMBER(IF(INDIRECT("'Planning Americain'!$E$"&amp;$R6+1+MATCH(G$2,'Planning Americain'!$B$1:$B$179,0)&amp;":$AP$"&amp;$R6+1+MATCH(G$2,'Planning Americain'!$B$1:$B$179,0))="",COLUMN($E$3:$AP$3)-4))*COLUMN($F$3:$AQ$3)-5)&gt;0,COLUMN($F$3:$AQ$3)-5,"FAUX"),$B6)),"")</f>
        <v/>
      </c>
      <c r="H6" s="17" t="str">
        <f t="array" aca="1" ref="H6" ca="1">IFERROR(INDEX('Planning Americain'!$F$2:$AQ$2,0,SMALL(IF((ISNUMBER(IF(ISTEXT(INDIRECT("'Planning Americain'!$F$"&amp;$R6+1+MATCH(G$2,'Planning Americain'!$B$1:$B$179,0)&amp;":$AQ$"&amp;$R6+1+MATCH(G$2,'Planning Americain'!$B$1:$B$179,0))),COLUMN($F$3:$AQ$3)-5)))*(ISNUMBER(IF(INDIRECT("'Planning Americain'!$G$"&amp;$R6+1+MATCH(G$2,'Planning Americain'!$B$1:$B$179,0)&amp;":$AR$"&amp;$R6+1+MATCH(G$2,'Planning Americain'!$B$1:$B$179,0))="",COLUMN($G$3:$AR$3)-6))*COLUMN($F$3:$AQ$3)-5)&gt;0,COLUMN($F$3:$AQ$3)-4,"FAUX"),$B6)),"")</f>
        <v/>
      </c>
      <c r="I6" s="75" t="str">
        <f t="array" aca="1" ref="I6" ca="1">IFERROR(INDEX('Planning Americain'!$F$2:$AQ$2,0,SMALL(IF((ISNUMBER(IF(ISTEXT(INDIRECT("'Planning Americain'!$F$"&amp;$R6+1+MATCH(I$2,'Planning Americain'!$B$1:$B$179,0)&amp;":$AQ$"&amp;$R6+1+MATCH(I$2,'Planning Americain'!$B$1:$B$179,0))),COLUMN($F$3:$AQ$3)-5)))*(ISNUMBER(IF(INDIRECT("'Planning Americain'!$E$"&amp;$R6+1+MATCH(I$2,'Planning Americain'!$B$1:$B$179,0)&amp;":$AP$"&amp;$R6+1+MATCH(I$2,'Planning Americain'!$B$1:$B$179,0))="",COLUMN($E$3:$AP$3)-4))*COLUMN($F$3:$AQ$3)-5)&gt;0,COLUMN($F$3:$AQ$3)-5,"FAUX"),$B6)),"")</f>
        <v/>
      </c>
      <c r="J6" s="17" t="str">
        <f t="array" aca="1" ref="J6" ca="1">IFERROR(INDEX('Planning Americain'!$F$2:$AQ$2,0,SMALL(IF((ISNUMBER(IF(ISTEXT(INDIRECT("'Planning Americain'!$F$"&amp;$R6+1+MATCH(I$2,'Planning Americain'!$B$1:$B$179,0)&amp;":$AQ$"&amp;$R6+1+MATCH(I$2,'Planning Americain'!$B$1:$B$179,0))),COLUMN($F$3:$AQ$3)-5)))*(ISNUMBER(IF(INDIRECT("'Planning Americain'!$G$"&amp;$R6+1+MATCH(I$2,'Planning Americain'!$B$1:$B$179,0)&amp;":$AR$"&amp;$R6+1+MATCH(I$2,'Planning Americain'!$B$1:$B$179,0))="",COLUMN($G$3:$AR$3)-6))*COLUMN($F$3:$AQ$3)-5)&gt;0,COLUMN($F$3:$AQ$3)-4,"FAUX"),$B6)),"")</f>
        <v/>
      </c>
      <c r="K6" s="75" t="str">
        <f t="array" aca="1" ref="K6" ca="1">IFERROR(INDEX('Planning Americain'!$F$2:$AQ$2,0,SMALL(IF((ISNUMBER(IF(ISTEXT(INDIRECT("'Planning Americain'!$F$"&amp;$R6+1+MATCH(K$2,'Planning Americain'!$B$1:$B$179,0)&amp;":$AQ$"&amp;$R6+1+MATCH(K$2,'Planning Americain'!$B$1:$B$179,0))),COLUMN($F$3:$AQ$3)-5)))*(ISNUMBER(IF(INDIRECT("'Planning Americain'!$E$"&amp;$R6+1+MATCH(K$2,'Planning Americain'!$B$1:$B$179,0)&amp;":$AP$"&amp;$R6+1+MATCH(K$2,'Planning Americain'!$B$1:$B$179,0))="",COLUMN($E$3:$AP$3)-4))*COLUMN($F$3:$AQ$3)-5)&gt;0,COLUMN($F$3:$AQ$3)-5,"FAUX"),$B6)),"")</f>
        <v/>
      </c>
      <c r="L6" s="17" t="str">
        <f t="array" aca="1" ref="L6" ca="1">IFERROR(INDEX('Planning Americain'!$F$2:$AQ$2,0,SMALL(IF((ISNUMBER(IF(ISTEXT(INDIRECT("'Planning Americain'!$F$"&amp;$R6+1+MATCH(K$2,'Planning Americain'!$B$1:$B$179,0)&amp;":$AQ$"&amp;$R6+1+MATCH(K$2,'Planning Americain'!$B$1:$B$179,0))),COLUMN($F$3:$AQ$3)-5)))*(ISNUMBER(IF(INDIRECT("'Planning Americain'!$G$"&amp;$R6+1+MATCH(K$2,'Planning Americain'!$B$1:$B$179,0)&amp;":$AR$"&amp;$R6+1+MATCH(K$2,'Planning Americain'!$B$1:$B$179,0))="",COLUMN($G$3:$AR$3)-6))*COLUMN($F$3:$AQ$3)-5)&gt;0,COLUMN($F$3:$AQ$3)-4,"FAUX"),$B6)),"")</f>
        <v/>
      </c>
      <c r="M6" s="75" t="str">
        <f t="array" aca="1" ref="M6" ca="1">IFERROR(INDEX('Planning Americain'!$F$2:$AQ$2,0,SMALL(IF((ISNUMBER(IF(ISTEXT(INDIRECT("'Planning Americain'!$F$"&amp;$R6+1+MATCH(M$2,'Planning Americain'!$B$1:$B$179,0)&amp;":$AQ$"&amp;$R6+1+MATCH(M$2,'Planning Americain'!$B$1:$B$179,0))),COLUMN($F$3:$AQ$3)-5)))*(ISNUMBER(IF(INDIRECT("'Planning Americain'!$E$"&amp;$R6+1+MATCH(M$2,'Planning Americain'!$B$1:$B$179,0)&amp;":$AP$"&amp;$R6+1+MATCH(M$2,'Planning Americain'!$B$1:$B$179,0))="",COLUMN($E$3:$AP$3)-4))*COLUMN($F$3:$AQ$3)-5)&gt;0,COLUMN($F$3:$AQ$3)-5,"FAUX"),$B6)),"")</f>
        <v/>
      </c>
      <c r="N6" s="17" t="str">
        <f t="array" aca="1" ref="N6" ca="1">IFERROR(INDEX('Planning Americain'!$F$2:$AQ$2,0,SMALL(IF((ISNUMBER(IF(ISTEXT(INDIRECT("'Planning Americain'!$F$"&amp;$R6+1+MATCH(M$2,'Planning Americain'!$B$1:$B$179,0)&amp;":$AQ$"&amp;$R6+1+MATCH(M$2,'Planning Americain'!$B$1:$B$179,0))),COLUMN($F$3:$AQ$3)-5)))*(ISNUMBER(IF(INDIRECT("'Planning Americain'!$G$"&amp;$R6+1+MATCH(M$2,'Planning Americain'!$B$1:$B$179,0)&amp;":$AR$"&amp;$R6+1+MATCH(M$2,'Planning Americain'!$B$1:$B$179,0))="",COLUMN($G$3:$AR$3)-6))*COLUMN($F$3:$AQ$3)-5)&gt;0,COLUMN($F$3:$AQ$3)-4,"FAUX"),$B6)),"")</f>
        <v/>
      </c>
      <c r="O6" s="75" t="str">
        <f t="array" aca="1" ref="O6" ca="1">IFERROR(INDEX('Planning Americain'!$F$2:$AQ$2,0,SMALL(IF((ISNUMBER(IF(ISTEXT(INDIRECT("'Planning Americain'!$F$"&amp;$R6+1+MATCH(O$2,'Planning Americain'!$B$1:$B$179,0)&amp;":$AQ$"&amp;$R6+1+MATCH(O$2,'Planning Americain'!$B$1:$B$179,0))),COLUMN($F$3:$AQ$3)-5)))*(ISNUMBER(IF(INDIRECT("'Planning Americain'!$E$"&amp;$R6+1+MATCH(O$2,'Planning Americain'!$B$1:$B$179,0)&amp;":$AP$"&amp;$R6+1+MATCH(O$2,'Planning Americain'!$B$1:$B$179,0))="",COLUMN($E$3:$AP$3)-4))*COLUMN($F$3:$AQ$3)-5)&gt;0,COLUMN($F$3:$AQ$3)-5,"FAUX"),$B6)),"")</f>
        <v/>
      </c>
      <c r="P6" s="17" t="str">
        <f t="array" aca="1" ref="P6" ca="1">IFERROR(INDEX('Planning Americain'!$F$2:$AQ$2,0,SMALL(IF((ISNUMBER(IF(ISTEXT(INDIRECT("'Planning Americain'!$F$"&amp;$R6+1+MATCH(O$2,'Planning Americain'!$B$1:$B$179,0)&amp;":$AQ$"&amp;$R6+1+MATCH(O$2,'Planning Americain'!$B$1:$B$179,0))),COLUMN($F$3:$AQ$3)-5)))*(ISNUMBER(IF(INDIRECT("'Planning Americain'!$G$"&amp;$R6+1+MATCH(O$2,'Planning Americain'!$B$1:$B$179,0)&amp;":$AR$"&amp;$R6+1+MATCH(O$2,'Planning Americain'!$B$1:$B$179,0))="",COLUMN($G$3:$AR$3)-6))*COLUMN($F$3:$AQ$3)-5)&gt;0,COLUMN($F$3:$AQ$3)-4,"FAUX"),$B6)),"")</f>
        <v/>
      </c>
      <c r="R6" t="str">
        <f t="shared" si="0"/>
        <v>1</v>
      </c>
    </row>
    <row r="7" spans="1:18">
      <c r="A7" s="16"/>
      <c r="B7" s="14"/>
      <c r="C7" s="16"/>
      <c r="D7" s="111">
        <v>0.27083333333333337</v>
      </c>
      <c r="E7" s="14"/>
      <c r="F7" s="115">
        <v>0.16666666666666669</v>
      </c>
      <c r="G7" s="16"/>
      <c r="H7" s="111">
        <v>0</v>
      </c>
      <c r="I7" s="16"/>
      <c r="J7" s="111">
        <v>0</v>
      </c>
      <c r="K7" s="16"/>
      <c r="L7" s="111">
        <v>0</v>
      </c>
      <c r="M7" s="16"/>
      <c r="N7" s="111">
        <v>0</v>
      </c>
      <c r="O7" s="16"/>
      <c r="P7" s="111">
        <v>0</v>
      </c>
    </row>
    <row r="8" spans="1:18">
      <c r="A8" s="18" t="s">
        <v>14</v>
      </c>
      <c r="B8" s="19">
        <v>0.43750000000000006</v>
      </c>
      <c r="C8" s="18"/>
      <c r="D8" s="112"/>
      <c r="E8" s="19"/>
      <c r="F8" s="116"/>
      <c r="G8" s="18"/>
      <c r="H8" s="112"/>
      <c r="I8" s="18"/>
      <c r="J8" s="112"/>
      <c r="K8" s="18"/>
      <c r="L8" s="112"/>
      <c r="M8" s="18"/>
      <c r="N8" s="112"/>
      <c r="O8" s="18"/>
      <c r="P8" s="112"/>
    </row>
    <row r="9" spans="1:18">
      <c r="A9" s="15" t="s">
        <v>15</v>
      </c>
      <c r="B9" s="120">
        <v>1</v>
      </c>
      <c r="C9" s="75">
        <f t="array" aca="1" ref="C9" ca="1">IFERROR(INDEX('Planning Americain'!$F$2:$AQ$2,0,SMALL(IF((ISNUMBER(IF(ISTEXT(INDIRECT("'Planning Americain'!$F$"&amp;$R9+1+MATCH(C$2,'Planning Americain'!$B$1:$B$179,0)&amp;":$AQ$"&amp;$R9+1+MATCH(C$2,'Planning Americain'!$B$1:$B$179,0))),COLUMN($F$3:$AQ$3)-5)))*(ISNUMBER(IF(INDIRECT("'Planning Americain'!$E$"&amp;$R9+1+MATCH(C$2,'Planning Americain'!$B$1:$B$179,0)&amp;":$AP$"&amp;$R9+1+MATCH(C$2,'Planning Americain'!$B$1:$B$179,0))="",COLUMN($E$3:$AP$3)-4))*COLUMN($F$3:$AQ$3)-5)&gt;0,COLUMN($F$3:$AQ$3)-5,"FAUX"),$B9)),"")</f>
        <v>0.27083333333333331</v>
      </c>
      <c r="D9" s="17">
        <f t="array" aca="1" ref="D9" ca="1">IFERROR(INDEX('Planning Americain'!$F$2:$AQ$2,0,SMALL(IF((ISNUMBER(IF(ISTEXT(INDIRECT("'Planning Americain'!$F$"&amp;$R9+1+MATCH(C$2,'Planning Americain'!$B$1:$B$179,0)&amp;":$AQ$"&amp;$R9+1+MATCH(C$2,'Planning Americain'!$B$1:$B$179,0))),COLUMN($F$3:$AQ$3)-5)))*(ISNUMBER(IF(INDIRECT("'Planning Americain'!$G$"&amp;$R9+1+MATCH(C$2,'Planning Americain'!$B$1:$B$179,0)&amp;":$AR$"&amp;$R9+1+MATCH(C$2,'Planning Americain'!$B$1:$B$179,0))="",COLUMN($G$3:$AR$3)-6))*COLUMN($F$3:$AQ$3)-5)&gt;0,COLUMN($F$3:$AQ$3)-4,"FAUX"),$B9)),"")</f>
        <v>0.3125</v>
      </c>
      <c r="E9" s="75">
        <f t="array" aca="1" ref="E9" ca="1">IFERROR(INDEX('Planning Americain'!$F$2:$AQ$2,0,SMALL(IF((ISNUMBER(IF(ISTEXT(INDIRECT("'Planning Americain'!$F$"&amp;$R9+1+MATCH(E$2,'Planning Americain'!$B$1:$B$179,0)&amp;":$AQ$"&amp;$R9+1+MATCH(E$2,'Planning Americain'!$B$1:$B$179,0))),COLUMN($F$3:$AQ$3)-5)))*(ISNUMBER(IF(INDIRECT("'Planning Americain'!$E$"&amp;$R9+1+MATCH(E$2,'Planning Americain'!$B$1:$B$179,0)&amp;":$AP$"&amp;$R9+1+MATCH(E$2,'Planning Americain'!$B$1:$B$179,0))="",COLUMN($E$3:$AP$3)-4))*COLUMN($F$3:$AQ$3)-5)&gt;0,COLUMN($F$3:$AQ$3)-5,"FAUX"),$B9)),"")</f>
        <v>0.3125</v>
      </c>
      <c r="F9" s="17">
        <f t="array" aca="1" ref="F9" ca="1">IFERROR(INDEX('Planning Americain'!$F$2:$AQ$2,0,SMALL(IF((ISNUMBER(IF(ISTEXT(INDIRECT("'Planning Americain'!$F$"&amp;$R9+1+MATCH(E$2,'Planning Americain'!$B$1:$B$179,0)&amp;":$AQ$"&amp;$R9+1+MATCH(E$2,'Planning Americain'!$B$1:$B$179,0))),COLUMN($F$3:$AQ$3)-5)))*(ISNUMBER(IF(INDIRECT("'Planning Americain'!$G$"&amp;$R9+1+MATCH(E$2,'Planning Americain'!$B$1:$B$179,0)&amp;":$AR$"&amp;$R9+1+MATCH(E$2,'Planning Americain'!$B$1:$B$179,0))="",COLUMN($G$3:$AR$3)-6))*COLUMN($F$3:$AQ$3)-5)&gt;0,COLUMN($F$3:$AQ$3)-4,"FAUX"),$B9)),"")</f>
        <v>0.33333333333333298</v>
      </c>
      <c r="G9" s="75">
        <f t="array" aca="1" ref="G9" ca="1">IFERROR(INDEX('Planning Americain'!$F$2:$AQ$2,0,SMALL(IF((ISNUMBER(IF(ISTEXT(INDIRECT("'Planning Americain'!$F$"&amp;$R9+1+MATCH(G$2,'Planning Americain'!$B$1:$B$179,0)&amp;":$AQ$"&amp;$R9+1+MATCH(G$2,'Planning Americain'!$B$1:$B$179,0))),COLUMN($F$3:$AQ$3)-5)))*(ISNUMBER(IF(INDIRECT("'Planning Americain'!$E$"&amp;$R9+1+MATCH(G$2,'Planning Americain'!$B$1:$B$179,0)&amp;":$AP$"&amp;$R9+1+MATCH(G$2,'Planning Americain'!$B$1:$B$179,0))="",COLUMN($E$3:$AP$3)-4))*COLUMN($F$3:$AQ$3)-5)&gt;0,COLUMN($F$3:$AQ$3)-5,"FAUX"),$B9)),"")</f>
        <v>0.33333333333333298</v>
      </c>
      <c r="H9" s="17">
        <f t="array" aca="1" ref="H9" ca="1">IFERROR(INDEX('Planning Americain'!$F$2:$AQ$2,0,SMALL(IF((ISNUMBER(IF(ISTEXT(INDIRECT("'Planning Americain'!$F$"&amp;$R9+1+MATCH(G$2,'Planning Americain'!$B$1:$B$179,0)&amp;":$AQ$"&amp;$R9+1+MATCH(G$2,'Planning Americain'!$B$1:$B$179,0))),COLUMN($F$3:$AQ$3)-5)))*(ISNUMBER(IF(INDIRECT("'Planning Americain'!$G$"&amp;$R9+1+MATCH(G$2,'Planning Americain'!$B$1:$B$179,0)&amp;":$AR$"&amp;$R9+1+MATCH(G$2,'Planning Americain'!$B$1:$B$179,0))="",COLUMN($G$3:$AR$3)-6))*COLUMN($F$3:$AQ$3)-5)&gt;0,COLUMN($F$3:$AQ$3)-4,"FAUX"),$B9)),"")</f>
        <v>0.41666666666666702</v>
      </c>
      <c r="I9" s="75">
        <f t="array" aca="1" ref="I9" ca="1">IFERROR(INDEX('Planning Americain'!$F$2:$AQ$2,0,SMALL(IF((ISNUMBER(IF(ISTEXT(INDIRECT("'Planning Americain'!$F$"&amp;$R9+1+MATCH(I$2,'Planning Americain'!$B$1:$B$179,0)&amp;":$AQ$"&amp;$R9+1+MATCH(I$2,'Planning Americain'!$B$1:$B$179,0))),COLUMN($F$3:$AQ$3)-5)))*(ISNUMBER(IF(INDIRECT("'Planning Americain'!$E$"&amp;$R9+1+MATCH(I$2,'Planning Americain'!$B$1:$B$179,0)&amp;":$AP$"&amp;$R9+1+MATCH(I$2,'Planning Americain'!$B$1:$B$179,0))="",COLUMN($E$3:$AP$3)-4))*COLUMN($F$3:$AQ$3)-5)&gt;0,COLUMN($F$3:$AQ$3)-5,"FAUX"),$B9)),"")</f>
        <v>0.3125</v>
      </c>
      <c r="J9" s="17">
        <f t="array" aca="1" ref="J9" ca="1">IFERROR(INDEX('Planning Americain'!$F$2:$AQ$2,0,SMALL(IF((ISNUMBER(IF(ISTEXT(INDIRECT("'Planning Americain'!$F$"&amp;$R9+1+MATCH(I$2,'Planning Americain'!$B$1:$B$179,0)&amp;":$AQ$"&amp;$R9+1+MATCH(I$2,'Planning Americain'!$B$1:$B$179,0))),COLUMN($F$3:$AQ$3)-5)))*(ISNUMBER(IF(INDIRECT("'Planning Americain'!$G$"&amp;$R9+1+MATCH(I$2,'Planning Americain'!$B$1:$B$179,0)&amp;":$AR$"&amp;$R9+1+MATCH(I$2,'Planning Americain'!$B$1:$B$179,0))="",COLUMN($G$3:$AR$3)-6))*COLUMN($F$3:$AQ$3)-5)&gt;0,COLUMN($F$3:$AQ$3)-4,"FAUX"),$B9)),"")</f>
        <v>0.39583333333333298</v>
      </c>
      <c r="K9" s="75">
        <f t="array" aca="1" ref="K9" ca="1">IFERROR(INDEX('Planning Americain'!$F$2:$AQ$2,0,SMALL(IF((ISNUMBER(IF(ISTEXT(INDIRECT("'Planning Americain'!$F$"&amp;$R9+1+MATCH(K$2,'Planning Americain'!$B$1:$B$179,0)&amp;":$AQ$"&amp;$R9+1+MATCH(K$2,'Planning Americain'!$B$1:$B$179,0))),COLUMN($F$3:$AQ$3)-5)))*(ISNUMBER(IF(INDIRECT("'Planning Americain'!$E$"&amp;$R9+1+MATCH(K$2,'Planning Americain'!$B$1:$B$179,0)&amp;":$AP$"&amp;$R9+1+MATCH(K$2,'Planning Americain'!$B$1:$B$179,0))="",COLUMN($E$3:$AP$3)-4))*COLUMN($F$3:$AQ$3)-5)&gt;0,COLUMN($F$3:$AQ$3)-5,"FAUX"),$B9)),"")</f>
        <v>0.41666666666666702</v>
      </c>
      <c r="L9" s="17">
        <f t="array" aca="1" ref="L9" ca="1">IFERROR(INDEX('Planning Americain'!$F$2:$AQ$2,0,SMALL(IF((ISNUMBER(IF(ISTEXT(INDIRECT("'Planning Americain'!$F$"&amp;$R9+1+MATCH(K$2,'Planning Americain'!$B$1:$B$179,0)&amp;":$AQ$"&amp;$R9+1+MATCH(K$2,'Planning Americain'!$B$1:$B$179,0))),COLUMN($F$3:$AQ$3)-5)))*(ISNUMBER(IF(INDIRECT("'Planning Americain'!$G$"&amp;$R9+1+MATCH(K$2,'Planning Americain'!$B$1:$B$179,0)&amp;":$AR$"&amp;$R9+1+MATCH(K$2,'Planning Americain'!$B$1:$B$179,0))="",COLUMN($G$3:$AR$3)-6))*COLUMN($F$3:$AQ$3)-5)&gt;0,COLUMN($F$3:$AQ$3)-4,"FAUX"),$B9)),"")</f>
        <v>0.5</v>
      </c>
      <c r="M9" s="75">
        <f t="array" aca="1" ref="M9" ca="1">IFERROR(INDEX('Planning Americain'!$F$2:$AQ$2,0,SMALL(IF((ISNUMBER(IF(ISTEXT(INDIRECT("'Planning Americain'!$F$"&amp;$R9+1+MATCH(M$2,'Planning Americain'!$B$1:$B$179,0)&amp;":$AQ$"&amp;$R9+1+MATCH(M$2,'Planning Americain'!$B$1:$B$179,0))),COLUMN($F$3:$AQ$3)-5)))*(ISNUMBER(IF(INDIRECT("'Planning Americain'!$E$"&amp;$R9+1+MATCH(M$2,'Planning Americain'!$B$1:$B$179,0)&amp;":$AP$"&amp;$R9+1+MATCH(M$2,'Planning Americain'!$B$1:$B$179,0))="",COLUMN($E$3:$AP$3)-4))*COLUMN($F$3:$AQ$3)-5)&gt;0,COLUMN($F$3:$AQ$3)-5,"FAUX"),$B9)),"")</f>
        <v>0.39583333333333298</v>
      </c>
      <c r="N9" s="17">
        <f t="array" aca="1" ref="N9" ca="1">IFERROR(INDEX('Planning Americain'!$F$2:$AQ$2,0,SMALL(IF((ISNUMBER(IF(ISTEXT(INDIRECT("'Planning Americain'!$F$"&amp;$R9+1+MATCH(M$2,'Planning Americain'!$B$1:$B$179,0)&amp;":$AQ$"&amp;$R9+1+MATCH(M$2,'Planning Americain'!$B$1:$B$179,0))),COLUMN($F$3:$AQ$3)-5)))*(ISNUMBER(IF(INDIRECT("'Planning Americain'!$G$"&amp;$R9+1+MATCH(M$2,'Planning Americain'!$B$1:$B$179,0)&amp;":$AR$"&amp;$R9+1+MATCH(M$2,'Planning Americain'!$B$1:$B$179,0))="",COLUMN($G$3:$AR$3)-6))*COLUMN($F$3:$AQ$3)-5)&gt;0,COLUMN($F$3:$AQ$3)-4,"FAUX"),$B9)),"")</f>
        <v>0.47916666666666602</v>
      </c>
      <c r="O9" s="75">
        <f t="array" aca="1" ref="O9" ca="1">IFERROR(INDEX('Planning Americain'!$F$2:$AQ$2,0,SMALL(IF((ISNUMBER(IF(ISTEXT(INDIRECT("'Planning Americain'!$F$"&amp;$R9+1+MATCH(O$2,'Planning Americain'!$B$1:$B$179,0)&amp;":$AQ$"&amp;$R9+1+MATCH(O$2,'Planning Americain'!$B$1:$B$179,0))),COLUMN($F$3:$AQ$3)-5)))*(ISNUMBER(IF(INDIRECT("'Planning Americain'!$E$"&amp;$R9+1+MATCH(O$2,'Planning Americain'!$B$1:$B$179,0)&amp;":$AP$"&amp;$R9+1+MATCH(O$2,'Planning Americain'!$B$1:$B$179,0))="",COLUMN($E$3:$AP$3)-4))*COLUMN($F$3:$AQ$3)-5)&gt;0,COLUMN($F$3:$AQ$3)-5,"FAUX"),$B9)),"")</f>
        <v>0.25</v>
      </c>
      <c r="P9" s="17">
        <f t="array" aca="1" ref="P9" ca="1">IFERROR(INDEX('Planning Americain'!$F$2:$AQ$2,0,SMALL(IF((ISNUMBER(IF(ISTEXT(INDIRECT("'Planning Americain'!$F$"&amp;$R9+1+MATCH(O$2,'Planning Americain'!$B$1:$B$179,0)&amp;":$AQ$"&amp;$R9+1+MATCH(O$2,'Planning Americain'!$B$1:$B$179,0))),COLUMN($F$3:$AQ$3)-5)))*(ISNUMBER(IF(INDIRECT("'Planning Americain'!$G$"&amp;$R9+1+MATCH(O$2,'Planning Americain'!$B$1:$B$179,0)&amp;":$AR$"&amp;$R9+1+MATCH(O$2,'Planning Americain'!$B$1:$B$179,0))="",COLUMN($G$3:$AR$3)-6))*COLUMN($F$3:$AQ$3)-5)&gt;0,COLUMN($F$3:$AQ$3)-4,"FAUX"),$B9)),"")</f>
        <v>0.33333333333333298</v>
      </c>
      <c r="R9" t="str">
        <f>MID(A$9,7,2)</f>
        <v>2</v>
      </c>
    </row>
    <row r="10" spans="1:18">
      <c r="A10" s="16"/>
      <c r="B10" s="121">
        <v>2</v>
      </c>
      <c r="C10" s="75">
        <f t="array" aca="1" ref="C10" ca="1">IFERROR(INDEX('Planning Americain'!$F$2:$AQ$2,0,SMALL(IF((ISNUMBER(IF(ISTEXT(INDIRECT("'Planning Americain'!$F$"&amp;$R10+1+MATCH(C$2,'Planning Americain'!$B$1:$B$179,0)&amp;":$AQ$"&amp;$R10+1+MATCH(C$2,'Planning Americain'!$B$1:$B$179,0))),COLUMN($F$3:$AQ$3)-5)))*(ISNUMBER(IF(INDIRECT("'Planning Americain'!$E$"&amp;$R10+1+MATCH(C$2,'Planning Americain'!$B$1:$B$179,0)&amp;":$AP$"&amp;$R10+1+MATCH(C$2,'Planning Americain'!$B$1:$B$179,0))="",COLUMN($E$3:$AP$3)-4))*COLUMN($F$3:$AQ$3)-5)&gt;0,COLUMN($F$3:$AQ$3)-5,"FAUX"),$B10)),"")</f>
        <v>0.35416666666666702</v>
      </c>
      <c r="D10" s="17">
        <f t="array" aca="1" ref="D10" ca="1">IFERROR(INDEX('Planning Americain'!$F$2:$AQ$2,0,SMALL(IF((ISNUMBER(IF(ISTEXT(INDIRECT("'Planning Americain'!$F$"&amp;$R10+1+MATCH(C$2,'Planning Americain'!$B$1:$B$179,0)&amp;":$AQ$"&amp;$R10+1+MATCH(C$2,'Planning Americain'!$B$1:$B$179,0))),COLUMN($F$3:$AQ$3)-5)))*(ISNUMBER(IF(INDIRECT("'Planning Americain'!$G$"&amp;$R10+1+MATCH(C$2,'Planning Americain'!$B$1:$B$179,0)&amp;":$AR$"&amp;$R10+1+MATCH(C$2,'Planning Americain'!$B$1:$B$179,0))="",COLUMN($G$3:$AR$3)-6))*COLUMN($F$3:$AQ$3)-5)&gt;0,COLUMN($F$3:$AQ$3)-4,"FAUX"),$B10)),"")</f>
        <v>0.39583333333333298</v>
      </c>
      <c r="E10" s="75">
        <f t="array" aca="1" ref="E10" ca="1">IFERROR(INDEX('Planning Americain'!$F$2:$AQ$2,0,SMALL(IF((ISNUMBER(IF(ISTEXT(INDIRECT("'Planning Americain'!$F$"&amp;$R10+1+MATCH(E$2,'Planning Americain'!$B$1:$B$179,0)&amp;":$AQ$"&amp;$R10+1+MATCH(E$2,'Planning Americain'!$B$1:$B$179,0))),COLUMN($F$3:$AQ$3)-5)))*(ISNUMBER(IF(INDIRECT("'Planning Americain'!$E$"&amp;$R10+1+MATCH(E$2,'Planning Americain'!$B$1:$B$179,0)&amp;":$AP$"&amp;$R10+1+MATCH(E$2,'Planning Americain'!$B$1:$B$179,0))="",COLUMN($E$3:$AP$3)-4))*COLUMN($F$3:$AQ$3)-5)&gt;0,COLUMN($F$3:$AQ$3)-5,"FAUX"),$B10)),"")</f>
        <v>0.35416666666666702</v>
      </c>
      <c r="F10" s="17">
        <f t="array" aca="1" ref="F10" ca="1">IFERROR(INDEX('Planning Americain'!$F$2:$AQ$2,0,SMALL(IF((ISNUMBER(IF(ISTEXT(INDIRECT("'Planning Americain'!$F$"&amp;$R10+1+MATCH(E$2,'Planning Americain'!$B$1:$B$179,0)&amp;":$AQ$"&amp;$R10+1+MATCH(E$2,'Planning Americain'!$B$1:$B$179,0))),COLUMN($F$3:$AQ$3)-5)))*(ISNUMBER(IF(INDIRECT("'Planning Americain'!$G$"&amp;$R10+1+MATCH(E$2,'Planning Americain'!$B$1:$B$179,0)&amp;":$AR$"&amp;$R10+1+MATCH(E$2,'Planning Americain'!$B$1:$B$179,0))="",COLUMN($G$3:$AR$3)-6))*COLUMN($F$3:$AQ$3)-5)&gt;0,COLUMN($F$3:$AQ$3)-4,"FAUX"),$B10)),"")</f>
        <v>0.45833333333333298</v>
      </c>
      <c r="G10" s="75">
        <f t="array" aca="1" ref="G10" ca="1">IFERROR(INDEX('Planning Americain'!$F$2:$AQ$2,0,SMALL(IF((ISNUMBER(IF(ISTEXT(INDIRECT("'Planning Americain'!$F$"&amp;$R10+1+MATCH(G$2,'Planning Americain'!$B$1:$B$179,0)&amp;":$AQ$"&amp;$R10+1+MATCH(G$2,'Planning Americain'!$B$1:$B$179,0))),COLUMN($F$3:$AQ$3)-5)))*(ISNUMBER(IF(INDIRECT("'Planning Americain'!$E$"&amp;$R10+1+MATCH(G$2,'Planning Americain'!$B$1:$B$179,0)&amp;":$AP$"&amp;$R10+1+MATCH(G$2,'Planning Americain'!$B$1:$B$179,0))="",COLUMN($E$3:$AP$3)-4))*COLUMN($F$3:$AQ$3)-5)&gt;0,COLUMN($F$3:$AQ$3)-5,"FAUX"),$B10)),"")</f>
        <v>0.5</v>
      </c>
      <c r="H10" s="17">
        <f t="array" aca="1" ref="H10" ca="1">IFERROR(INDEX('Planning Americain'!$F$2:$AQ$2,0,SMALL(IF((ISNUMBER(IF(ISTEXT(INDIRECT("'Planning Americain'!$F$"&amp;$R10+1+MATCH(G$2,'Planning Americain'!$B$1:$B$179,0)&amp;":$AQ$"&amp;$R10+1+MATCH(G$2,'Planning Americain'!$B$1:$B$179,0))),COLUMN($F$3:$AQ$3)-5)))*(ISNUMBER(IF(INDIRECT("'Planning Americain'!$G$"&amp;$R10+1+MATCH(G$2,'Planning Americain'!$B$1:$B$179,0)&amp;":$AR$"&amp;$R10+1+MATCH(G$2,'Planning Americain'!$B$1:$B$179,0))="",COLUMN($G$3:$AR$3)-6))*COLUMN($F$3:$AQ$3)-5)&gt;0,COLUMN($F$3:$AQ$3)-4,"FAUX"),$B10)),"")</f>
        <v>0.58333333333333304</v>
      </c>
      <c r="I10" s="75">
        <f t="array" aca="1" ref="I10" ca="1">IFERROR(INDEX('Planning Americain'!$F$2:$AQ$2,0,SMALL(IF((ISNUMBER(IF(ISTEXT(INDIRECT("'Planning Americain'!$F$"&amp;$R10+1+MATCH(I$2,'Planning Americain'!$B$1:$B$179,0)&amp;":$AQ$"&amp;$R10+1+MATCH(I$2,'Planning Americain'!$B$1:$B$179,0))),COLUMN($F$3:$AQ$3)-5)))*(ISNUMBER(IF(INDIRECT("'Planning Americain'!$E$"&amp;$R10+1+MATCH(I$2,'Planning Americain'!$B$1:$B$179,0)&amp;":$AP$"&amp;$R10+1+MATCH(I$2,'Planning Americain'!$B$1:$B$179,0))="",COLUMN($E$3:$AP$3)-4))*COLUMN($F$3:$AQ$3)-5)&gt;0,COLUMN($F$3:$AQ$3)-5,"FAUX"),$B10)),"")</f>
        <v>0.47916666666666602</v>
      </c>
      <c r="J10" s="17">
        <f t="array" aca="1" ref="J10" ca="1">IFERROR(INDEX('Planning Americain'!$F$2:$AQ$2,0,SMALL(IF((ISNUMBER(IF(ISTEXT(INDIRECT("'Planning Americain'!$F$"&amp;$R10+1+MATCH(I$2,'Planning Americain'!$B$1:$B$179,0)&amp;":$AQ$"&amp;$R10+1+MATCH(I$2,'Planning Americain'!$B$1:$B$179,0))),COLUMN($F$3:$AQ$3)-5)))*(ISNUMBER(IF(INDIRECT("'Planning Americain'!$G$"&amp;$R10+1+MATCH(I$2,'Planning Americain'!$B$1:$B$179,0)&amp;":$AR$"&amp;$R10+1+MATCH(I$2,'Planning Americain'!$B$1:$B$179,0))="",COLUMN($G$3:$AR$3)-6))*COLUMN($F$3:$AQ$3)-5)&gt;0,COLUMN($F$3:$AQ$3)-4,"FAUX"),$B10)),"")</f>
        <v>0.5625</v>
      </c>
      <c r="K10" s="75">
        <f t="array" aca="1" ref="K10" ca="1">IFERROR(INDEX('Planning Americain'!$F$2:$AQ$2,0,SMALL(IF((ISNUMBER(IF(ISTEXT(INDIRECT("'Planning Americain'!$F$"&amp;$R10+1+MATCH(K$2,'Planning Americain'!$B$1:$B$179,0)&amp;":$AQ$"&amp;$R10+1+MATCH(K$2,'Planning Americain'!$B$1:$B$179,0))),COLUMN($F$3:$AQ$3)-5)))*(ISNUMBER(IF(INDIRECT("'Planning Americain'!$E$"&amp;$R10+1+MATCH(K$2,'Planning Americain'!$B$1:$B$179,0)&amp;":$AP$"&amp;$R10+1+MATCH(K$2,'Planning Americain'!$B$1:$B$179,0))="",COLUMN($E$3:$AP$3)-4))*COLUMN($F$3:$AQ$3)-5)&gt;0,COLUMN($F$3:$AQ$3)-5,"FAUX"),$B10)),"")</f>
        <v>0.58333333333333304</v>
      </c>
      <c r="L10" s="17">
        <f t="array" aca="1" ref="L10" ca="1">IFERROR(INDEX('Planning Americain'!$F$2:$AQ$2,0,SMALL(IF((ISNUMBER(IF(ISTEXT(INDIRECT("'Planning Americain'!$F$"&amp;$R10+1+MATCH(K$2,'Planning Americain'!$B$1:$B$179,0)&amp;":$AQ$"&amp;$R10+1+MATCH(K$2,'Planning Americain'!$B$1:$B$179,0))),COLUMN($F$3:$AQ$3)-5)))*(ISNUMBER(IF(INDIRECT("'Planning Americain'!$G$"&amp;$R10+1+MATCH(K$2,'Planning Americain'!$B$1:$B$179,0)&amp;":$AR$"&amp;$R10+1+MATCH(K$2,'Planning Americain'!$B$1:$B$179,0))="",COLUMN($G$3:$AR$3)-6))*COLUMN($F$3:$AQ$3)-5)&gt;0,COLUMN($F$3:$AQ$3)-4,"FAUX"),$B10)),"")</f>
        <v>0.66666666666666596</v>
      </c>
      <c r="M10" s="75">
        <f t="array" aca="1" ref="M10" ca="1">IFERROR(INDEX('Planning Americain'!$F$2:$AQ$2,0,SMALL(IF((ISNUMBER(IF(ISTEXT(INDIRECT("'Planning Americain'!$F$"&amp;$R10+1+MATCH(M$2,'Planning Americain'!$B$1:$B$179,0)&amp;":$AQ$"&amp;$R10+1+MATCH(M$2,'Planning Americain'!$B$1:$B$179,0))),COLUMN($F$3:$AQ$3)-5)))*(ISNUMBER(IF(INDIRECT("'Planning Americain'!$E$"&amp;$R10+1+MATCH(M$2,'Planning Americain'!$B$1:$B$179,0)&amp;":$AP$"&amp;$R10+1+MATCH(M$2,'Planning Americain'!$B$1:$B$179,0))="",COLUMN($E$3:$AP$3)-4))*COLUMN($F$3:$AQ$3)-5)&gt;0,COLUMN($F$3:$AQ$3)-5,"FAUX"),$B10)),"")</f>
        <v>0.5625</v>
      </c>
      <c r="N10" s="17">
        <f t="array" aca="1" ref="N10" ca="1">IFERROR(INDEX('Planning Americain'!$F$2:$AQ$2,0,SMALL(IF((ISNUMBER(IF(ISTEXT(INDIRECT("'Planning Americain'!$F$"&amp;$R10+1+MATCH(M$2,'Planning Americain'!$B$1:$B$179,0)&amp;":$AQ$"&amp;$R10+1+MATCH(M$2,'Planning Americain'!$B$1:$B$179,0))),COLUMN($F$3:$AQ$3)-5)))*(ISNUMBER(IF(INDIRECT("'Planning Americain'!$G$"&amp;$R10+1+MATCH(M$2,'Planning Americain'!$B$1:$B$179,0)&amp;":$AR$"&amp;$R10+1+MATCH(M$2,'Planning Americain'!$B$1:$B$179,0))="",COLUMN($G$3:$AR$3)-6))*COLUMN($F$3:$AQ$3)-5)&gt;0,COLUMN($F$3:$AQ$3)-4,"FAUX"),$B10)),"")</f>
        <v>0.64583333333333304</v>
      </c>
      <c r="O10" s="75">
        <f t="array" aca="1" ref="O10" ca="1">IFERROR(INDEX('Planning Americain'!$F$2:$AQ$2,0,SMALL(IF((ISNUMBER(IF(ISTEXT(INDIRECT("'Planning Americain'!$F$"&amp;$R10+1+MATCH(O$2,'Planning Americain'!$B$1:$B$179,0)&amp;":$AQ$"&amp;$R10+1+MATCH(O$2,'Planning Americain'!$B$1:$B$179,0))),COLUMN($F$3:$AQ$3)-5)))*(ISNUMBER(IF(INDIRECT("'Planning Americain'!$E$"&amp;$R10+1+MATCH(O$2,'Planning Americain'!$B$1:$B$179,0)&amp;":$AP$"&amp;$R10+1+MATCH(O$2,'Planning Americain'!$B$1:$B$179,0))="",COLUMN($E$3:$AP$3)-4))*COLUMN($F$3:$AQ$3)-5)&gt;0,COLUMN($F$3:$AQ$3)-5,"FAUX"),$B10)),"")</f>
        <v>0.41666666666666702</v>
      </c>
      <c r="P10" s="17">
        <f t="array" aca="1" ref="P10" ca="1">IFERROR(INDEX('Planning Americain'!$F$2:$AQ$2,0,SMALL(IF((ISNUMBER(IF(ISTEXT(INDIRECT("'Planning Americain'!$F$"&amp;$R10+1+MATCH(O$2,'Planning Americain'!$B$1:$B$179,0)&amp;":$AQ$"&amp;$R10+1+MATCH(O$2,'Planning Americain'!$B$1:$B$179,0))),COLUMN($F$3:$AQ$3)-5)))*(ISNUMBER(IF(INDIRECT("'Planning Americain'!$G$"&amp;$R10+1+MATCH(O$2,'Planning Americain'!$B$1:$B$179,0)&amp;":$AR$"&amp;$R10+1+MATCH(O$2,'Planning Americain'!$B$1:$B$179,0))="",COLUMN($G$3:$AR$3)-6))*COLUMN($F$3:$AQ$3)-5)&gt;0,COLUMN($F$3:$AQ$3)-4,"FAUX"),$B10)),"")</f>
        <v>0.5</v>
      </c>
      <c r="R10" t="str">
        <f t="shared" ref="R10:R12" si="1">MID(A$9,7,2)</f>
        <v>2</v>
      </c>
    </row>
    <row r="11" spans="1:18">
      <c r="A11" s="16" t="s">
        <v>7</v>
      </c>
      <c r="B11" s="121">
        <v>3</v>
      </c>
      <c r="C11" s="75">
        <f t="array" aca="1" ref="C11" ca="1">IFERROR(INDEX('Planning Americain'!$F$2:$AQ$2,0,SMALL(IF((ISNUMBER(IF(ISTEXT(INDIRECT("'Planning Americain'!$F$"&amp;$R11+1+MATCH(C$2,'Planning Americain'!$B$1:$B$179,0)&amp;":$AQ$"&amp;$R11+1+MATCH(C$2,'Planning Americain'!$B$1:$B$179,0))),COLUMN($F$3:$AQ$3)-5)))*(ISNUMBER(IF(INDIRECT("'Planning Americain'!$E$"&amp;$R11+1+MATCH(C$2,'Planning Americain'!$B$1:$B$179,0)&amp;":$AP$"&amp;$R11+1+MATCH(C$2,'Planning Americain'!$B$1:$B$179,0))="",COLUMN($E$3:$AP$3)-4))*COLUMN($F$3:$AQ$3)-5)&gt;0,COLUMN($F$3:$AQ$3)-5,"FAUX"),$B11)),"")</f>
        <v>0.41666666666666702</v>
      </c>
      <c r="D11" s="17">
        <f t="array" aca="1" ref="D11" ca="1">IFERROR(INDEX('Planning Americain'!$F$2:$AQ$2,0,SMALL(IF((ISNUMBER(IF(ISTEXT(INDIRECT("'Planning Americain'!$F$"&amp;$R11+1+MATCH(C$2,'Planning Americain'!$B$1:$B$179,0)&amp;":$AQ$"&amp;$R11+1+MATCH(C$2,'Planning Americain'!$B$1:$B$179,0))),COLUMN($F$3:$AQ$3)-5)))*(ISNUMBER(IF(INDIRECT("'Planning Americain'!$G$"&amp;$R11+1+MATCH(C$2,'Planning Americain'!$B$1:$B$179,0)&amp;":$AR$"&amp;$R11+1+MATCH(C$2,'Planning Americain'!$B$1:$B$179,0))="",COLUMN($G$3:$AR$3)-6))*COLUMN($F$3:$AQ$3)-5)&gt;0,COLUMN($F$3:$AQ$3)-4,"FAUX"),$B11)),"")</f>
        <v>0.4375</v>
      </c>
      <c r="E11" s="75" t="str">
        <f t="array" aca="1" ref="E11" ca="1">IFERROR(INDEX('Planning Americain'!$F$2:$AQ$2,0,SMALL(IF((ISNUMBER(IF(ISTEXT(INDIRECT("'Planning Americain'!$F$"&amp;$R11+1+MATCH(E$2,'Planning Americain'!$B$1:$B$179,0)&amp;":$AQ$"&amp;$R11+1+MATCH(E$2,'Planning Americain'!$B$1:$B$179,0))),COLUMN($F$3:$AQ$3)-5)))*(ISNUMBER(IF(INDIRECT("'Planning Americain'!$E$"&amp;$R11+1+MATCH(E$2,'Planning Americain'!$B$1:$B$179,0)&amp;":$AP$"&amp;$R11+1+MATCH(E$2,'Planning Americain'!$B$1:$B$179,0))="",COLUMN($E$3:$AP$3)-4))*COLUMN($F$3:$AQ$3)-5)&gt;0,COLUMN($F$3:$AQ$3)-5,"FAUX"),$B11)),"")</f>
        <v/>
      </c>
      <c r="F11" s="17" t="str">
        <f t="array" aca="1" ref="F11" ca="1">IFERROR(INDEX('Planning Americain'!$F$2:$AQ$2,0,SMALL(IF((ISNUMBER(IF(ISTEXT(INDIRECT("'Planning Americain'!$F$"&amp;$R11+1+MATCH(E$2,'Planning Americain'!$B$1:$B$179,0)&amp;":$AQ$"&amp;$R11+1+MATCH(E$2,'Planning Americain'!$B$1:$B$179,0))),COLUMN($F$3:$AQ$3)-5)))*(ISNUMBER(IF(INDIRECT("'Planning Americain'!$G$"&amp;$R11+1+MATCH(E$2,'Planning Americain'!$B$1:$B$179,0)&amp;":$AR$"&amp;$R11+1+MATCH(E$2,'Planning Americain'!$B$1:$B$179,0))="",COLUMN($G$3:$AR$3)-6))*COLUMN($F$3:$AQ$3)-5)&gt;0,COLUMN($F$3:$AQ$3)-4,"FAUX"),$B11)),"")</f>
        <v/>
      </c>
      <c r="G11" s="75">
        <f t="array" aca="1" ref="G11" ca="1">IFERROR(INDEX('Planning Americain'!$F$2:$AQ$2,0,SMALL(IF((ISNUMBER(IF(ISTEXT(INDIRECT("'Planning Americain'!$F$"&amp;$R11+1+MATCH(G$2,'Planning Americain'!$B$1:$B$179,0)&amp;":$AQ$"&amp;$R11+1+MATCH(G$2,'Planning Americain'!$B$1:$B$179,0))),COLUMN($F$3:$AQ$3)-5)))*(ISNUMBER(IF(INDIRECT("'Planning Americain'!$E$"&amp;$R11+1+MATCH(G$2,'Planning Americain'!$B$1:$B$179,0)&amp;":$AP$"&amp;$R11+1+MATCH(G$2,'Planning Americain'!$B$1:$B$179,0))="",COLUMN($E$3:$AP$3)-4))*COLUMN($F$3:$AQ$3)-5)&gt;0,COLUMN($F$3:$AQ$3)-5,"FAUX"),$B11)),"")</f>
        <v>0.64583333333333304</v>
      </c>
      <c r="H11" s="17">
        <f t="array" aca="1" ref="H11" ca="1">IFERROR(INDEX('Planning Americain'!$F$2:$AQ$2,0,SMALL(IF((ISNUMBER(IF(ISTEXT(INDIRECT("'Planning Americain'!$F$"&amp;$R11+1+MATCH(G$2,'Planning Americain'!$B$1:$B$179,0)&amp;":$AQ$"&amp;$R11+1+MATCH(G$2,'Planning Americain'!$B$1:$B$179,0))),COLUMN($F$3:$AQ$3)-5)))*(ISNUMBER(IF(INDIRECT("'Planning Americain'!$G$"&amp;$R11+1+MATCH(G$2,'Planning Americain'!$B$1:$B$179,0)&amp;":$AR$"&amp;$R11+1+MATCH(G$2,'Planning Americain'!$B$1:$B$179,0))="",COLUMN($G$3:$AR$3)-6))*COLUMN($F$3:$AQ$3)-5)&gt;0,COLUMN($F$3:$AQ$3)-4,"FAUX"),$B11)),"")</f>
        <v>0.72916666666666596</v>
      </c>
      <c r="I11" s="75">
        <f t="array" aca="1" ref="I11" ca="1">IFERROR(INDEX('Planning Americain'!$F$2:$AQ$2,0,SMALL(IF((ISNUMBER(IF(ISTEXT(INDIRECT("'Planning Americain'!$F$"&amp;$R11+1+MATCH(I$2,'Planning Americain'!$B$1:$B$179,0)&amp;":$AQ$"&amp;$R11+1+MATCH(I$2,'Planning Americain'!$B$1:$B$179,0))),COLUMN($F$3:$AQ$3)-5)))*(ISNUMBER(IF(INDIRECT("'Planning Americain'!$E$"&amp;$R11+1+MATCH(I$2,'Planning Americain'!$B$1:$B$179,0)&amp;":$AP$"&amp;$R11+1+MATCH(I$2,'Planning Americain'!$B$1:$B$179,0))="",COLUMN($E$3:$AP$3)-4))*COLUMN($F$3:$AQ$3)-5)&gt;0,COLUMN($F$3:$AQ$3)-5,"FAUX"),$B11)),"")</f>
        <v>0.625</v>
      </c>
      <c r="J11" s="17">
        <f t="array" aca="1" ref="J11" ca="1">IFERROR(INDEX('Planning Americain'!$F$2:$AQ$2,0,SMALL(IF((ISNUMBER(IF(ISTEXT(INDIRECT("'Planning Americain'!$F$"&amp;$R11+1+MATCH(I$2,'Planning Americain'!$B$1:$B$179,0)&amp;":$AQ$"&amp;$R11+1+MATCH(I$2,'Planning Americain'!$B$1:$B$179,0))),COLUMN($F$3:$AQ$3)-5)))*(ISNUMBER(IF(INDIRECT("'Planning Americain'!$G$"&amp;$R11+1+MATCH(I$2,'Planning Americain'!$B$1:$B$179,0)&amp;":$AR$"&amp;$R11+1+MATCH(I$2,'Planning Americain'!$B$1:$B$179,0))="",COLUMN($G$3:$AR$3)-6))*COLUMN($F$3:$AQ$3)-5)&gt;0,COLUMN($F$3:$AQ$3)-4,"FAUX"),$B11)),"")</f>
        <v>0.70833333333333304</v>
      </c>
      <c r="K11" s="75">
        <f t="array" aca="1" ref="K11" ca="1">IFERROR(INDEX('Planning Americain'!$F$2:$AQ$2,0,SMALL(IF((ISNUMBER(IF(ISTEXT(INDIRECT("'Planning Americain'!$F$"&amp;$R11+1+MATCH(K$2,'Planning Americain'!$B$1:$B$179,0)&amp;":$AQ$"&amp;$R11+1+MATCH(K$2,'Planning Americain'!$B$1:$B$179,0))),COLUMN($F$3:$AQ$3)-5)))*(ISNUMBER(IF(INDIRECT("'Planning Americain'!$E$"&amp;$R11+1+MATCH(K$2,'Planning Americain'!$B$1:$B$179,0)&amp;":$AP$"&amp;$R11+1+MATCH(K$2,'Planning Americain'!$B$1:$B$179,0))="",COLUMN($E$3:$AP$3)-4))*COLUMN($F$3:$AQ$3)-5)&gt;0,COLUMN($F$3:$AQ$3)-5,"FAUX"),$B11)),"")</f>
        <v>0.72916666666666596</v>
      </c>
      <c r="L11" s="17">
        <f t="array" aca="1" ref="L11" ca="1">IFERROR(INDEX('Planning Americain'!$F$2:$AQ$2,0,SMALL(IF((ISNUMBER(IF(ISTEXT(INDIRECT("'Planning Americain'!$F$"&amp;$R11+1+MATCH(K$2,'Planning Americain'!$B$1:$B$179,0)&amp;":$AQ$"&amp;$R11+1+MATCH(K$2,'Planning Americain'!$B$1:$B$179,0))),COLUMN($F$3:$AQ$3)-5)))*(ISNUMBER(IF(INDIRECT("'Planning Americain'!$G$"&amp;$R11+1+MATCH(K$2,'Planning Americain'!$B$1:$B$179,0)&amp;":$AR$"&amp;$R11+1+MATCH(K$2,'Planning Americain'!$B$1:$B$179,0))="",COLUMN($G$3:$AR$3)-6))*COLUMN($F$3:$AQ$3)-5)&gt;0,COLUMN($F$3:$AQ$3)-4,"FAUX"),$B11)),"")</f>
        <v>0.8125</v>
      </c>
      <c r="M11" s="75">
        <f t="array" aca="1" ref="M11" ca="1">IFERROR(INDEX('Planning Americain'!$F$2:$AQ$2,0,SMALL(IF((ISNUMBER(IF(ISTEXT(INDIRECT("'Planning Americain'!$F$"&amp;$R11+1+MATCH(M$2,'Planning Americain'!$B$1:$B$179,0)&amp;":$AQ$"&amp;$R11+1+MATCH(M$2,'Planning Americain'!$B$1:$B$179,0))),COLUMN($F$3:$AQ$3)-5)))*(ISNUMBER(IF(INDIRECT("'Planning Americain'!$E$"&amp;$R11+1+MATCH(M$2,'Planning Americain'!$B$1:$B$179,0)&amp;":$AP$"&amp;$R11+1+MATCH(M$2,'Planning Americain'!$B$1:$B$179,0))="",COLUMN($E$3:$AP$3)-4))*COLUMN($F$3:$AQ$3)-5)&gt;0,COLUMN($F$3:$AQ$3)-5,"FAUX"),$B11)),"")</f>
        <v>0.70833333333333304</v>
      </c>
      <c r="N11" s="17">
        <f t="array" aca="1" ref="N11" ca="1">IFERROR(INDEX('Planning Americain'!$F$2:$AQ$2,0,SMALL(IF((ISNUMBER(IF(ISTEXT(INDIRECT("'Planning Americain'!$F$"&amp;$R11+1+MATCH(M$2,'Planning Americain'!$B$1:$B$179,0)&amp;":$AQ$"&amp;$R11+1+MATCH(M$2,'Planning Americain'!$B$1:$B$179,0))),COLUMN($F$3:$AQ$3)-5)))*(ISNUMBER(IF(INDIRECT("'Planning Americain'!$G$"&amp;$R11+1+MATCH(M$2,'Planning Americain'!$B$1:$B$179,0)&amp;":$AR$"&amp;$R11+1+MATCH(M$2,'Planning Americain'!$B$1:$B$179,0))="",COLUMN($G$3:$AR$3)-6))*COLUMN($F$3:$AQ$3)-5)&gt;0,COLUMN($F$3:$AQ$3)-4,"FAUX"),$B11)),"")</f>
        <v>0.79166666666666596</v>
      </c>
      <c r="O11" s="75">
        <f t="array" aca="1" ref="O11" ca="1">IFERROR(INDEX('Planning Americain'!$F$2:$AQ$2,0,SMALL(IF((ISNUMBER(IF(ISTEXT(INDIRECT("'Planning Americain'!$F$"&amp;$R11+1+MATCH(O$2,'Planning Americain'!$B$1:$B$179,0)&amp;":$AQ$"&amp;$R11+1+MATCH(O$2,'Planning Americain'!$B$1:$B$179,0))),COLUMN($F$3:$AQ$3)-5)))*(ISNUMBER(IF(INDIRECT("'Planning Americain'!$E$"&amp;$R11+1+MATCH(O$2,'Planning Americain'!$B$1:$B$179,0)&amp;":$AP$"&amp;$R11+1+MATCH(O$2,'Planning Americain'!$B$1:$B$179,0))="",COLUMN($E$3:$AP$3)-4))*COLUMN($F$3:$AQ$3)-5)&gt;0,COLUMN($F$3:$AQ$3)-5,"FAUX"),$B11)),"")</f>
        <v>0.5625</v>
      </c>
      <c r="P11" s="17">
        <f t="array" aca="1" ref="P11" ca="1">IFERROR(INDEX('Planning Americain'!$F$2:$AQ$2,0,SMALL(IF((ISNUMBER(IF(ISTEXT(INDIRECT("'Planning Americain'!$F$"&amp;$R11+1+MATCH(O$2,'Planning Americain'!$B$1:$B$179,0)&amp;":$AQ$"&amp;$R11+1+MATCH(O$2,'Planning Americain'!$B$1:$B$179,0))),COLUMN($F$3:$AQ$3)-5)))*(ISNUMBER(IF(INDIRECT("'Planning Americain'!$G$"&amp;$R11+1+MATCH(O$2,'Planning Americain'!$B$1:$B$179,0)&amp;":$AR$"&amp;$R11+1+MATCH(O$2,'Planning Americain'!$B$1:$B$179,0))="",COLUMN($G$3:$AR$3)-6))*COLUMN($F$3:$AQ$3)-5)&gt;0,COLUMN($F$3:$AQ$3)-4,"FAUX"),$B11)),"")</f>
        <v>0.64583333333333304</v>
      </c>
      <c r="R11" t="str">
        <f t="shared" si="1"/>
        <v>2</v>
      </c>
    </row>
    <row r="12" spans="1:18">
      <c r="A12" s="16"/>
      <c r="B12" s="121">
        <v>4</v>
      </c>
      <c r="C12" s="75">
        <f t="array" aca="1" ref="C12" ca="1">IFERROR(INDEX('Planning Americain'!$F$2:$AQ$2,0,SMALL(IF((ISNUMBER(IF(ISTEXT(INDIRECT("'Planning Americain'!$F$"&amp;$R12+1+MATCH(C$2,'Planning Americain'!$B$1:$B$179,0)&amp;":$AQ$"&amp;$R12+1+MATCH(C$2,'Planning Americain'!$B$1:$B$179,0))),COLUMN($F$3:$AQ$3)-5)))*(ISNUMBER(IF(INDIRECT("'Planning Americain'!$E$"&amp;$R12+1+MATCH(C$2,'Planning Americain'!$B$1:$B$179,0)&amp;":$AP$"&amp;$R12+1+MATCH(C$2,'Planning Americain'!$B$1:$B$179,0))="",COLUMN($E$3:$AP$3)-4))*COLUMN($F$3:$AQ$3)-5)&gt;0,COLUMN($F$3:$AQ$3)-5,"FAUX"),$B12)),"")</f>
        <v>0.5625</v>
      </c>
      <c r="D12" s="17">
        <f t="array" aca="1" ref="D12" ca="1">IFERROR(INDEX('Planning Americain'!$F$2:$AQ$2,0,SMALL(IF((ISNUMBER(IF(ISTEXT(INDIRECT("'Planning Americain'!$F$"&amp;$R12+1+MATCH(C$2,'Planning Americain'!$B$1:$B$179,0)&amp;":$AQ$"&amp;$R12+1+MATCH(C$2,'Planning Americain'!$B$1:$B$179,0))),COLUMN($F$3:$AQ$3)-5)))*(ISNUMBER(IF(INDIRECT("'Planning Americain'!$G$"&amp;$R12+1+MATCH(C$2,'Planning Americain'!$B$1:$B$179,0)&amp;":$AR$"&amp;$R12+1+MATCH(C$2,'Planning Americain'!$B$1:$B$179,0))="",COLUMN($G$3:$AR$3)-6))*COLUMN($F$3:$AQ$3)-5)&gt;0,COLUMN($F$3:$AQ$3)-4,"FAUX"),$B12)),"")</f>
        <v>0.64583333333333304</v>
      </c>
      <c r="E12" s="75" t="str">
        <f t="array" aca="1" ref="E12" ca="1">IFERROR(INDEX('Planning Americain'!$F$2:$AQ$2,0,SMALL(IF((ISNUMBER(IF(ISTEXT(INDIRECT("'Planning Americain'!$F$"&amp;$R12+1+MATCH(E$2,'Planning Americain'!$B$1:$B$179,0)&amp;":$AQ$"&amp;$R12+1+MATCH(E$2,'Planning Americain'!$B$1:$B$179,0))),COLUMN($F$3:$AQ$3)-5)))*(ISNUMBER(IF(INDIRECT("'Planning Americain'!$E$"&amp;$R12+1+MATCH(E$2,'Planning Americain'!$B$1:$B$179,0)&amp;":$AP$"&amp;$R12+1+MATCH(E$2,'Planning Americain'!$B$1:$B$179,0))="",COLUMN($E$3:$AP$3)-4))*COLUMN($F$3:$AQ$3)-5)&gt;0,COLUMN($F$3:$AQ$3)-5,"FAUX"),$B12)),"")</f>
        <v/>
      </c>
      <c r="F12" s="17" t="str">
        <f t="array" aca="1" ref="F12" ca="1">IFERROR(INDEX('Planning Americain'!$F$2:$AQ$2,0,SMALL(IF((ISNUMBER(IF(ISTEXT(INDIRECT("'Planning Americain'!$F$"&amp;$R12+1+MATCH(E$2,'Planning Americain'!$B$1:$B$179,0)&amp;":$AQ$"&amp;$R12+1+MATCH(E$2,'Planning Americain'!$B$1:$B$179,0))),COLUMN($F$3:$AQ$3)-5)))*(ISNUMBER(IF(INDIRECT("'Planning Americain'!$G$"&amp;$R12+1+MATCH(E$2,'Planning Americain'!$B$1:$B$179,0)&amp;":$AR$"&amp;$R12+1+MATCH(E$2,'Planning Americain'!$B$1:$B$179,0))="",COLUMN($G$3:$AR$3)-6))*COLUMN($F$3:$AQ$3)-5)&gt;0,COLUMN($F$3:$AQ$3)-4,"FAUX"),$B12)),"")</f>
        <v/>
      </c>
      <c r="G12" s="75" t="str">
        <f t="array" aca="1" ref="G12" ca="1">IFERROR(INDEX('Planning Americain'!$F$2:$AQ$2,0,SMALL(IF((ISNUMBER(IF(ISTEXT(INDIRECT("'Planning Americain'!$F$"&amp;$R12+1+MATCH(G$2,'Planning Americain'!$B$1:$B$179,0)&amp;":$AQ$"&amp;$R12+1+MATCH(G$2,'Planning Americain'!$B$1:$B$179,0))),COLUMN($F$3:$AQ$3)-5)))*(ISNUMBER(IF(INDIRECT("'Planning Americain'!$E$"&amp;$R12+1+MATCH(G$2,'Planning Americain'!$B$1:$B$179,0)&amp;":$AP$"&amp;$R12+1+MATCH(G$2,'Planning Americain'!$B$1:$B$179,0))="",COLUMN($E$3:$AP$3)-4))*COLUMN($F$3:$AQ$3)-5)&gt;0,COLUMN($F$3:$AQ$3)-5,"FAUX"),$B12)),"")</f>
        <v/>
      </c>
      <c r="H12" s="17" t="str">
        <f t="array" aca="1" ref="H12" ca="1">IFERROR(INDEX('Planning Americain'!$F$2:$AQ$2,0,SMALL(IF((ISNUMBER(IF(ISTEXT(INDIRECT("'Planning Americain'!$F$"&amp;$R12+1+MATCH(G$2,'Planning Americain'!$B$1:$B$179,0)&amp;":$AQ$"&amp;$R12+1+MATCH(G$2,'Planning Americain'!$B$1:$B$179,0))),COLUMN($F$3:$AQ$3)-5)))*(ISNUMBER(IF(INDIRECT("'Planning Americain'!$G$"&amp;$R12+1+MATCH(G$2,'Planning Americain'!$B$1:$B$179,0)&amp;":$AR$"&amp;$R12+1+MATCH(G$2,'Planning Americain'!$B$1:$B$179,0))="",COLUMN($G$3:$AR$3)-6))*COLUMN($F$3:$AQ$3)-5)&gt;0,COLUMN($F$3:$AQ$3)-4,"FAUX"),$B12)),"")</f>
        <v/>
      </c>
      <c r="I12" s="75" t="str">
        <f t="array" aca="1" ref="I12" ca="1">IFERROR(INDEX('Planning Americain'!$F$2:$AQ$2,0,SMALL(IF((ISNUMBER(IF(ISTEXT(INDIRECT("'Planning Americain'!$F$"&amp;$R12+1+MATCH(I$2,'Planning Americain'!$B$1:$B$179,0)&amp;":$AQ$"&amp;$R12+1+MATCH(I$2,'Planning Americain'!$B$1:$B$179,0))),COLUMN($F$3:$AQ$3)-5)))*(ISNUMBER(IF(INDIRECT("'Planning Americain'!$E$"&amp;$R12+1+MATCH(I$2,'Planning Americain'!$B$1:$B$179,0)&amp;":$AP$"&amp;$R12+1+MATCH(I$2,'Planning Americain'!$B$1:$B$179,0))="",COLUMN($E$3:$AP$3)-4))*COLUMN($F$3:$AQ$3)-5)&gt;0,COLUMN($F$3:$AQ$3)-5,"FAUX"),$B12)),"")</f>
        <v/>
      </c>
      <c r="J12" s="17" t="str">
        <f t="array" aca="1" ref="J12" ca="1">IFERROR(INDEX('Planning Americain'!$F$2:$AQ$2,0,SMALL(IF((ISNUMBER(IF(ISTEXT(INDIRECT("'Planning Americain'!$F$"&amp;$R12+1+MATCH(I$2,'Planning Americain'!$B$1:$B$179,0)&amp;":$AQ$"&amp;$R12+1+MATCH(I$2,'Planning Americain'!$B$1:$B$179,0))),COLUMN($F$3:$AQ$3)-5)))*(ISNUMBER(IF(INDIRECT("'Planning Americain'!$G$"&amp;$R12+1+MATCH(I$2,'Planning Americain'!$B$1:$B$179,0)&amp;":$AR$"&amp;$R12+1+MATCH(I$2,'Planning Americain'!$B$1:$B$179,0))="",COLUMN($G$3:$AR$3)-6))*COLUMN($F$3:$AQ$3)-5)&gt;0,COLUMN($F$3:$AQ$3)-4,"FAUX"),$B12)),"")</f>
        <v/>
      </c>
      <c r="K12" s="75" t="str">
        <f t="array" aca="1" ref="K12" ca="1">IFERROR(INDEX('Planning Americain'!$F$2:$AQ$2,0,SMALL(IF((ISNUMBER(IF(ISTEXT(INDIRECT("'Planning Americain'!$F$"&amp;$R12+1+MATCH(K$2,'Planning Americain'!$B$1:$B$179,0)&amp;":$AQ$"&amp;$R12+1+MATCH(K$2,'Planning Americain'!$B$1:$B$179,0))),COLUMN($F$3:$AQ$3)-5)))*(ISNUMBER(IF(INDIRECT("'Planning Americain'!$E$"&amp;$R12+1+MATCH(K$2,'Planning Americain'!$B$1:$B$179,0)&amp;":$AP$"&amp;$R12+1+MATCH(K$2,'Planning Americain'!$B$1:$B$179,0))="",COLUMN($E$3:$AP$3)-4))*COLUMN($F$3:$AQ$3)-5)&gt;0,COLUMN($F$3:$AQ$3)-5,"FAUX"),$B12)),"")</f>
        <v/>
      </c>
      <c r="L12" s="17" t="str">
        <f t="array" aca="1" ref="L12" ca="1">IFERROR(INDEX('Planning Americain'!$F$2:$AQ$2,0,SMALL(IF((ISNUMBER(IF(ISTEXT(INDIRECT("'Planning Americain'!$F$"&amp;$R12+1+MATCH(K$2,'Planning Americain'!$B$1:$B$179,0)&amp;":$AQ$"&amp;$R12+1+MATCH(K$2,'Planning Americain'!$B$1:$B$179,0))),COLUMN($F$3:$AQ$3)-5)))*(ISNUMBER(IF(INDIRECT("'Planning Americain'!$G$"&amp;$R12+1+MATCH(K$2,'Planning Americain'!$B$1:$B$179,0)&amp;":$AR$"&amp;$R12+1+MATCH(K$2,'Planning Americain'!$B$1:$B$179,0))="",COLUMN($G$3:$AR$3)-6))*COLUMN($F$3:$AQ$3)-5)&gt;0,COLUMN($F$3:$AQ$3)-4,"FAUX"),$B12)),"")</f>
        <v/>
      </c>
      <c r="M12" s="75" t="str">
        <f t="array" aca="1" ref="M12" ca="1">IFERROR(INDEX('Planning Americain'!$F$2:$AQ$2,0,SMALL(IF((ISNUMBER(IF(ISTEXT(INDIRECT("'Planning Americain'!$F$"&amp;$R12+1+MATCH(M$2,'Planning Americain'!$B$1:$B$179,0)&amp;":$AQ$"&amp;$R12+1+MATCH(M$2,'Planning Americain'!$B$1:$B$179,0))),COLUMN($F$3:$AQ$3)-5)))*(ISNUMBER(IF(INDIRECT("'Planning Americain'!$E$"&amp;$R12+1+MATCH(M$2,'Planning Americain'!$B$1:$B$179,0)&amp;":$AP$"&amp;$R12+1+MATCH(M$2,'Planning Americain'!$B$1:$B$179,0))="",COLUMN($E$3:$AP$3)-4))*COLUMN($F$3:$AQ$3)-5)&gt;0,COLUMN($F$3:$AQ$3)-5,"FAUX"),$B12)),"")</f>
        <v/>
      </c>
      <c r="N12" s="17" t="str">
        <f t="array" aca="1" ref="N12" ca="1">IFERROR(INDEX('Planning Americain'!$F$2:$AQ$2,0,SMALL(IF((ISNUMBER(IF(ISTEXT(INDIRECT("'Planning Americain'!$F$"&amp;$R12+1+MATCH(M$2,'Planning Americain'!$B$1:$B$179,0)&amp;":$AQ$"&amp;$R12+1+MATCH(M$2,'Planning Americain'!$B$1:$B$179,0))),COLUMN($F$3:$AQ$3)-5)))*(ISNUMBER(IF(INDIRECT("'Planning Americain'!$G$"&amp;$R12+1+MATCH(M$2,'Planning Americain'!$B$1:$B$179,0)&amp;":$AR$"&amp;$R12+1+MATCH(M$2,'Planning Americain'!$B$1:$B$179,0))="",COLUMN($G$3:$AR$3)-6))*COLUMN($F$3:$AQ$3)-5)&gt;0,COLUMN($F$3:$AQ$3)-4,"FAUX"),$B12)),"")</f>
        <v/>
      </c>
      <c r="O12" s="75" t="str">
        <f t="array" aca="1" ref="O12" ca="1">IFERROR(INDEX('Planning Americain'!$F$2:$AQ$2,0,SMALL(IF((ISNUMBER(IF(ISTEXT(INDIRECT("'Planning Americain'!$F$"&amp;$R12+1+MATCH(O$2,'Planning Americain'!$B$1:$B$179,0)&amp;":$AQ$"&amp;$R12+1+MATCH(O$2,'Planning Americain'!$B$1:$B$179,0))),COLUMN($F$3:$AQ$3)-5)))*(ISNUMBER(IF(INDIRECT("'Planning Americain'!$E$"&amp;$R12+1+MATCH(O$2,'Planning Americain'!$B$1:$B$179,0)&amp;":$AP$"&amp;$R12+1+MATCH(O$2,'Planning Americain'!$B$1:$B$179,0))="",COLUMN($E$3:$AP$3)-4))*COLUMN($F$3:$AQ$3)-5)&gt;0,COLUMN($F$3:$AQ$3)-5,"FAUX"),$B12)),"")</f>
        <v/>
      </c>
      <c r="P12" s="17" t="str">
        <f t="array" aca="1" ref="P12" ca="1">IFERROR(INDEX('Planning Americain'!$F$2:$AQ$2,0,SMALL(IF((ISNUMBER(IF(ISTEXT(INDIRECT("'Planning Americain'!$F$"&amp;$R12+1+MATCH(O$2,'Planning Americain'!$B$1:$B$179,0)&amp;":$AQ$"&amp;$R12+1+MATCH(O$2,'Planning Americain'!$B$1:$B$179,0))),COLUMN($F$3:$AQ$3)-5)))*(ISNUMBER(IF(INDIRECT("'Planning Americain'!$G$"&amp;$R12+1+MATCH(O$2,'Planning Americain'!$B$1:$B$179,0)&amp;":$AR$"&amp;$R12+1+MATCH(O$2,'Planning Americain'!$B$1:$B$179,0))="",COLUMN($G$3:$AR$3)-6))*COLUMN($F$3:$AQ$3)-5)&gt;0,COLUMN($F$3:$AQ$3)-4,"FAUX"),$B12)),"")</f>
        <v/>
      </c>
      <c r="R12" t="str">
        <f t="shared" si="1"/>
        <v>2</v>
      </c>
    </row>
    <row r="13" spans="1:18">
      <c r="A13" s="16"/>
      <c r="B13" s="14"/>
      <c r="C13" s="16"/>
      <c r="D13" s="111">
        <v>0.22916666666666669</v>
      </c>
      <c r="E13" s="14"/>
      <c r="F13" s="115">
        <v>0.12499999999999994</v>
      </c>
      <c r="G13" s="16"/>
      <c r="H13" s="111">
        <v>0</v>
      </c>
      <c r="I13" s="16"/>
      <c r="J13" s="111">
        <v>0</v>
      </c>
      <c r="K13" s="16"/>
      <c r="L13" s="111">
        <v>0</v>
      </c>
      <c r="M13" s="16"/>
      <c r="N13" s="111">
        <v>0</v>
      </c>
      <c r="O13" s="16"/>
      <c r="P13" s="111">
        <v>0</v>
      </c>
    </row>
    <row r="14" spans="1:18">
      <c r="A14" s="18" t="s">
        <v>14</v>
      </c>
      <c r="B14" s="19">
        <v>0.35416666666666663</v>
      </c>
      <c r="C14" s="18"/>
      <c r="D14" s="112"/>
      <c r="E14" s="19"/>
      <c r="F14" s="116"/>
      <c r="G14" s="18"/>
      <c r="H14" s="112"/>
      <c r="I14" s="18"/>
      <c r="J14" s="112"/>
      <c r="K14" s="18"/>
      <c r="L14" s="112"/>
      <c r="M14" s="18"/>
      <c r="N14" s="112"/>
      <c r="O14" s="18"/>
      <c r="P14" s="112"/>
    </row>
    <row r="15" spans="1:18">
      <c r="A15" s="15" t="s">
        <v>41</v>
      </c>
      <c r="B15" s="120">
        <v>1</v>
      </c>
      <c r="C15" s="75">
        <f t="array" aca="1" ref="C15" ca="1">IFERROR(INDEX('Planning Americain'!$F$2:$AQ$2,0,SMALL(IF((ISNUMBER(IF(ISTEXT(INDIRECT("'Planning Americain'!$F$"&amp;$R15+1+MATCH(C$2,'Planning Americain'!$B$1:$B$179,0)&amp;":$AQ$"&amp;$R15+1+MATCH(C$2,'Planning Americain'!$B$1:$B$179,0))),COLUMN($F$3:$AQ$3)-5)))*(ISNUMBER(IF(INDIRECT("'Planning Americain'!$E$"&amp;$R15+1+MATCH(C$2,'Planning Americain'!$B$1:$B$179,0)&amp;":$AP$"&amp;$R15+1+MATCH(C$2,'Planning Americain'!$B$1:$B$179,0))="",COLUMN($E$3:$AP$3)-4))*COLUMN($F$3:$AQ$3)-5)&gt;0,COLUMN($F$3:$AQ$3)-5,"FAUX"),$B15)),"")</f>
        <v>0.33333333333333298</v>
      </c>
      <c r="D15" s="17">
        <f t="array" aca="1" ref="D15" ca="1">IFERROR(INDEX('Planning Americain'!$F$2:$AQ$2,0,SMALL(IF((ISNUMBER(IF(ISTEXT(INDIRECT("'Planning Americain'!$F$"&amp;$R15+1+MATCH(C$2,'Planning Americain'!$B$1:$B$179,0)&amp;":$AQ$"&amp;$R15+1+MATCH(C$2,'Planning Americain'!$B$1:$B$179,0))),COLUMN($F$3:$AQ$3)-5)))*(ISNUMBER(IF(INDIRECT("'Planning Americain'!$G$"&amp;$R15+1+MATCH(C$2,'Planning Americain'!$B$1:$B$179,0)&amp;":$AR$"&amp;$R15+1+MATCH(C$2,'Planning Americain'!$B$1:$B$179,0))="",COLUMN($G$3:$AR$3)-6))*COLUMN($F$3:$AQ$3)-5)&gt;0,COLUMN($F$3:$AQ$3)-4,"FAUX"),$B15)),"")</f>
        <v>0.41666666666666702</v>
      </c>
      <c r="E15" s="75">
        <f t="array" aca="1" ref="E15" ca="1">IFERROR(INDEX('Planning Americain'!$F$2:$AQ$2,0,SMALL(IF((ISNUMBER(IF(ISTEXT(INDIRECT("'Planning Americain'!$F$"&amp;$R15+1+MATCH(E$2,'Planning Americain'!$B$1:$B$179,0)&amp;":$AQ$"&amp;$R15+1+MATCH(E$2,'Planning Americain'!$B$1:$B$179,0))),COLUMN($F$3:$AQ$3)-5)))*(ISNUMBER(IF(INDIRECT("'Planning Americain'!$E$"&amp;$R15+1+MATCH(E$2,'Planning Americain'!$B$1:$B$179,0)&amp;":$AP$"&amp;$R15+1+MATCH(E$2,'Planning Americain'!$B$1:$B$179,0))="",COLUMN($E$3:$AP$3)-4))*COLUMN($F$3:$AQ$3)-5)&gt;0,COLUMN($F$3:$AQ$3)-5,"FAUX"),$B15)),"")</f>
        <v>0.27083333333333331</v>
      </c>
      <c r="F15" s="17">
        <f t="array" aca="1" ref="F15" ca="1">IFERROR(INDEX('Planning Americain'!$F$2:$AQ$2,0,SMALL(IF((ISNUMBER(IF(ISTEXT(INDIRECT("'Planning Americain'!$F$"&amp;$R15+1+MATCH(E$2,'Planning Americain'!$B$1:$B$179,0)&amp;":$AQ$"&amp;$R15+1+MATCH(E$2,'Planning Americain'!$B$1:$B$179,0))),COLUMN($F$3:$AQ$3)-5)))*(ISNUMBER(IF(INDIRECT("'Planning Americain'!$G$"&amp;$R15+1+MATCH(E$2,'Planning Americain'!$B$1:$B$179,0)&amp;":$AR$"&amp;$R15+1+MATCH(E$2,'Planning Americain'!$B$1:$B$179,0))="",COLUMN($G$3:$AR$3)-6))*COLUMN($F$3:$AQ$3)-5)&gt;0,COLUMN($F$3:$AQ$3)-4,"FAUX"),$B15)),"")</f>
        <v>0.35416666666666702</v>
      </c>
      <c r="G15" s="75">
        <f t="array" aca="1" ref="G15" ca="1">IFERROR(INDEX('Planning Americain'!$F$2:$AQ$2,0,SMALL(IF((ISNUMBER(IF(ISTEXT(INDIRECT("'Planning Americain'!$F$"&amp;$R15+1+MATCH(G$2,'Planning Americain'!$B$1:$B$179,0)&amp;":$AQ$"&amp;$R15+1+MATCH(G$2,'Planning Americain'!$B$1:$B$179,0))),COLUMN($F$3:$AQ$3)-5)))*(ISNUMBER(IF(INDIRECT("'Planning Americain'!$E$"&amp;$R15+1+MATCH(G$2,'Planning Americain'!$B$1:$B$179,0)&amp;":$AP$"&amp;$R15+1+MATCH(G$2,'Planning Americain'!$B$1:$B$179,0))="",COLUMN($E$3:$AP$3)-4))*COLUMN($F$3:$AQ$3)-5)&gt;0,COLUMN($F$3:$AQ$3)-5,"FAUX"),$B15)),"")</f>
        <v>0.27083333333333331</v>
      </c>
      <c r="H15" s="17">
        <f t="array" aca="1" ref="H15" ca="1">IFERROR(INDEX('Planning Americain'!$F$2:$AQ$2,0,SMALL(IF((ISNUMBER(IF(ISTEXT(INDIRECT("'Planning Americain'!$F$"&amp;$R15+1+MATCH(G$2,'Planning Americain'!$B$1:$B$179,0)&amp;":$AQ$"&amp;$R15+1+MATCH(G$2,'Planning Americain'!$B$1:$B$179,0))),COLUMN($F$3:$AQ$3)-5)))*(ISNUMBER(IF(INDIRECT("'Planning Americain'!$G$"&amp;$R15+1+MATCH(G$2,'Planning Americain'!$B$1:$B$179,0)&amp;":$AR$"&amp;$R15+1+MATCH(G$2,'Planning Americain'!$B$1:$B$179,0))="",COLUMN($G$3:$AR$3)-6))*COLUMN($F$3:$AQ$3)-5)&gt;0,COLUMN($F$3:$AQ$3)-4,"FAUX"),$B15)),"")</f>
        <v>0.35416666666666702</v>
      </c>
      <c r="I15" s="75">
        <f t="array" aca="1" ref="I15" ca="1">IFERROR(INDEX('Planning Americain'!$F$2:$AQ$2,0,SMALL(IF((ISNUMBER(IF(ISTEXT(INDIRECT("'Planning Americain'!$F$"&amp;$R15+1+MATCH(I$2,'Planning Americain'!$B$1:$B$179,0)&amp;":$AQ$"&amp;$R15+1+MATCH(I$2,'Planning Americain'!$B$1:$B$179,0))),COLUMN($F$3:$AQ$3)-5)))*(ISNUMBER(IF(INDIRECT("'Planning Americain'!$E$"&amp;$R15+1+MATCH(I$2,'Planning Americain'!$B$1:$B$179,0)&amp;":$AP$"&amp;$R15+1+MATCH(I$2,'Planning Americain'!$B$1:$B$179,0))="",COLUMN($E$3:$AP$3)-4))*COLUMN($F$3:$AQ$3)-5)&gt;0,COLUMN($F$3:$AQ$3)-5,"FAUX"),$B15)),"")</f>
        <v>0.41666666666666702</v>
      </c>
      <c r="J15" s="17">
        <f t="array" aca="1" ref="J15" ca="1">IFERROR(INDEX('Planning Americain'!$F$2:$AQ$2,0,SMALL(IF((ISNUMBER(IF(ISTEXT(INDIRECT("'Planning Americain'!$F$"&amp;$R15+1+MATCH(I$2,'Planning Americain'!$B$1:$B$179,0)&amp;":$AQ$"&amp;$R15+1+MATCH(I$2,'Planning Americain'!$B$1:$B$179,0))),COLUMN($F$3:$AQ$3)-5)))*(ISNUMBER(IF(INDIRECT("'Planning Americain'!$G$"&amp;$R15+1+MATCH(I$2,'Planning Americain'!$B$1:$B$179,0)&amp;":$AR$"&amp;$R15+1+MATCH(I$2,'Planning Americain'!$B$1:$B$179,0))="",COLUMN($G$3:$AR$3)-6))*COLUMN($F$3:$AQ$3)-5)&gt;0,COLUMN($F$3:$AQ$3)-4,"FAUX"),$B15)),"")</f>
        <v>0.5</v>
      </c>
      <c r="K15" s="75">
        <f t="array" aca="1" ref="K15" ca="1">IFERROR(INDEX('Planning Americain'!$F$2:$AQ$2,0,SMALL(IF((ISNUMBER(IF(ISTEXT(INDIRECT("'Planning Americain'!$F$"&amp;$R15+1+MATCH(K$2,'Planning Americain'!$B$1:$B$179,0)&amp;":$AQ$"&amp;$R15+1+MATCH(K$2,'Planning Americain'!$B$1:$B$179,0))),COLUMN($F$3:$AQ$3)-5)))*(ISNUMBER(IF(INDIRECT("'Planning Americain'!$E$"&amp;$R15+1+MATCH(K$2,'Planning Americain'!$B$1:$B$179,0)&amp;":$AP$"&amp;$R15+1+MATCH(K$2,'Planning Americain'!$B$1:$B$179,0))="",COLUMN($E$3:$AP$3)-4))*COLUMN($F$3:$AQ$3)-5)&gt;0,COLUMN($F$3:$AQ$3)-5,"FAUX"),$B15)),"")</f>
        <v>0.29166666666666669</v>
      </c>
      <c r="L15" s="17">
        <f t="array" aca="1" ref="L15" ca="1">IFERROR(INDEX('Planning Americain'!$F$2:$AQ$2,0,SMALL(IF((ISNUMBER(IF(ISTEXT(INDIRECT("'Planning Americain'!$F$"&amp;$R15+1+MATCH(K$2,'Planning Americain'!$B$1:$B$179,0)&amp;":$AQ$"&amp;$R15+1+MATCH(K$2,'Planning Americain'!$B$1:$B$179,0))),COLUMN($F$3:$AQ$3)-5)))*(ISNUMBER(IF(INDIRECT("'Planning Americain'!$G$"&amp;$R15+1+MATCH(K$2,'Planning Americain'!$B$1:$B$179,0)&amp;":$AR$"&amp;$R15+1+MATCH(K$2,'Planning Americain'!$B$1:$B$179,0))="",COLUMN($G$3:$AR$3)-6))*COLUMN($F$3:$AQ$3)-5)&gt;0,COLUMN($F$3:$AQ$3)-4,"FAUX"),$B15)),"")</f>
        <v>0.375</v>
      </c>
      <c r="M15" s="75">
        <f t="array" aca="1" ref="M15" ca="1">IFERROR(INDEX('Planning Americain'!$F$2:$AQ$2,0,SMALL(IF((ISNUMBER(IF(ISTEXT(INDIRECT("'Planning Americain'!$F$"&amp;$R15+1+MATCH(M$2,'Planning Americain'!$B$1:$B$179,0)&amp;":$AQ$"&amp;$R15+1+MATCH(M$2,'Planning Americain'!$B$1:$B$179,0))),COLUMN($F$3:$AQ$3)-5)))*(ISNUMBER(IF(INDIRECT("'Planning Americain'!$E$"&amp;$R15+1+MATCH(M$2,'Planning Americain'!$B$1:$B$179,0)&amp;":$AP$"&amp;$R15+1+MATCH(M$2,'Planning Americain'!$B$1:$B$179,0))="",COLUMN($E$3:$AP$3)-4))*COLUMN($F$3:$AQ$3)-5)&gt;0,COLUMN($F$3:$AQ$3)-5,"FAUX"),$B15)),"")</f>
        <v>0.3125</v>
      </c>
      <c r="N15" s="17">
        <f t="array" aca="1" ref="N15" ca="1">IFERROR(INDEX('Planning Americain'!$F$2:$AQ$2,0,SMALL(IF((ISNUMBER(IF(ISTEXT(INDIRECT("'Planning Americain'!$F$"&amp;$R15+1+MATCH(M$2,'Planning Americain'!$B$1:$B$179,0)&amp;":$AQ$"&amp;$R15+1+MATCH(M$2,'Planning Americain'!$B$1:$B$179,0))),COLUMN($F$3:$AQ$3)-5)))*(ISNUMBER(IF(INDIRECT("'Planning Americain'!$G$"&amp;$R15+1+MATCH(M$2,'Planning Americain'!$B$1:$B$179,0)&amp;":$AR$"&amp;$R15+1+MATCH(M$2,'Planning Americain'!$B$1:$B$179,0))="",COLUMN($G$3:$AR$3)-6))*COLUMN($F$3:$AQ$3)-5)&gt;0,COLUMN($F$3:$AQ$3)-4,"FAUX"),$B15)),"")</f>
        <v>0.39583333333333298</v>
      </c>
      <c r="O15" s="75">
        <f t="array" aca="1" ref="O15" ca="1">IFERROR(INDEX('Planning Americain'!$F$2:$AQ$2,0,SMALL(IF((ISNUMBER(IF(ISTEXT(INDIRECT("'Planning Americain'!$F$"&amp;$R15+1+MATCH(O$2,'Planning Americain'!$B$1:$B$179,0)&amp;":$AQ$"&amp;$R15+1+MATCH(O$2,'Planning Americain'!$B$1:$B$179,0))),COLUMN($F$3:$AQ$3)-5)))*(ISNUMBER(IF(INDIRECT("'Planning Americain'!$E$"&amp;$R15+1+MATCH(O$2,'Planning Americain'!$B$1:$B$179,0)&amp;":$AP$"&amp;$R15+1+MATCH(O$2,'Planning Americain'!$B$1:$B$179,0))="",COLUMN($E$3:$AP$3)-4))*COLUMN($F$3:$AQ$3)-5)&gt;0,COLUMN($F$3:$AQ$3)-5,"FAUX"),$B15)),"")</f>
        <v>0.33333333333333298</v>
      </c>
      <c r="P15" s="17">
        <f t="array" aca="1" ref="P15" ca="1">IFERROR(INDEX('Planning Americain'!$F$2:$AQ$2,0,SMALL(IF((ISNUMBER(IF(ISTEXT(INDIRECT("'Planning Americain'!$F$"&amp;$R15+1+MATCH(O$2,'Planning Americain'!$B$1:$B$179,0)&amp;":$AQ$"&amp;$R15+1+MATCH(O$2,'Planning Americain'!$B$1:$B$179,0))),COLUMN($F$3:$AQ$3)-5)))*(ISNUMBER(IF(INDIRECT("'Planning Americain'!$G$"&amp;$R15+1+MATCH(O$2,'Planning Americain'!$B$1:$B$179,0)&amp;":$AR$"&amp;$R15+1+MATCH(O$2,'Planning Americain'!$B$1:$B$179,0))="",COLUMN($G$3:$AR$3)-6))*COLUMN($F$3:$AQ$3)-5)&gt;0,COLUMN($F$3:$AQ$3)-4,"FAUX"),$B15)),"")</f>
        <v>0.41666666666666702</v>
      </c>
      <c r="R15" t="str">
        <f>MID(A$15,7,2)</f>
        <v>3</v>
      </c>
    </row>
    <row r="16" spans="1:18">
      <c r="A16" s="16"/>
      <c r="B16" s="121">
        <v>2</v>
      </c>
      <c r="C16" s="75">
        <f t="array" aca="1" ref="C16" ca="1">IFERROR(INDEX('Planning Americain'!$F$2:$AQ$2,0,SMALL(IF((ISNUMBER(IF(ISTEXT(INDIRECT("'Planning Americain'!$F$"&amp;$R16+1+MATCH(C$2,'Planning Americain'!$B$1:$B$179,0)&amp;":$AQ$"&amp;$R16+1+MATCH(C$2,'Planning Americain'!$B$1:$B$179,0))),COLUMN($F$3:$AQ$3)-5)))*(ISNUMBER(IF(INDIRECT("'Planning Americain'!$E$"&amp;$R16+1+MATCH(C$2,'Planning Americain'!$B$1:$B$179,0)&amp;":$AP$"&amp;$R16+1+MATCH(C$2,'Planning Americain'!$B$1:$B$179,0))="",COLUMN($E$3:$AP$3)-4))*COLUMN($F$3:$AQ$3)-5)&gt;0,COLUMN($F$3:$AQ$3)-5,"FAUX"),$B16)),"")</f>
        <v>0.47916666666666602</v>
      </c>
      <c r="D16" s="17">
        <f t="array" aca="1" ref="D16" ca="1">IFERROR(INDEX('Planning Americain'!$F$2:$AQ$2,0,SMALL(IF((ISNUMBER(IF(ISTEXT(INDIRECT("'Planning Americain'!$F$"&amp;$R16+1+MATCH(C$2,'Planning Americain'!$B$1:$B$179,0)&amp;":$AQ$"&amp;$R16+1+MATCH(C$2,'Planning Americain'!$B$1:$B$179,0))),COLUMN($F$3:$AQ$3)-5)))*(ISNUMBER(IF(INDIRECT("'Planning Americain'!$G$"&amp;$R16+1+MATCH(C$2,'Planning Americain'!$B$1:$B$179,0)&amp;":$AR$"&amp;$R16+1+MATCH(C$2,'Planning Americain'!$B$1:$B$179,0))="",COLUMN($G$3:$AR$3)-6))*COLUMN($F$3:$AQ$3)-5)&gt;0,COLUMN($F$3:$AQ$3)-4,"FAUX"),$B16)),"")</f>
        <v>0.5625</v>
      </c>
      <c r="E16" s="75">
        <f t="array" aca="1" ref="E16" ca="1">IFERROR(INDEX('Planning Americain'!$F$2:$AQ$2,0,SMALL(IF((ISNUMBER(IF(ISTEXT(INDIRECT("'Planning Americain'!$F$"&amp;$R16+1+MATCH(E$2,'Planning Americain'!$B$1:$B$179,0)&amp;":$AQ$"&amp;$R16+1+MATCH(E$2,'Planning Americain'!$B$1:$B$179,0))),COLUMN($F$3:$AQ$3)-5)))*(ISNUMBER(IF(INDIRECT("'Planning Americain'!$E$"&amp;$R16+1+MATCH(E$2,'Planning Americain'!$B$1:$B$179,0)&amp;":$AP$"&amp;$R16+1+MATCH(E$2,'Planning Americain'!$B$1:$B$179,0))="",COLUMN($E$3:$AP$3)-4))*COLUMN($F$3:$AQ$3)-5)&gt;0,COLUMN($F$3:$AQ$3)-5,"FAUX"),$B16)),"")</f>
        <v>0.4375</v>
      </c>
      <c r="F16" s="17">
        <f t="array" aca="1" ref="F16" ca="1">IFERROR(INDEX('Planning Americain'!$F$2:$AQ$2,0,SMALL(IF((ISNUMBER(IF(ISTEXT(INDIRECT("'Planning Americain'!$F$"&amp;$R16+1+MATCH(E$2,'Planning Americain'!$B$1:$B$179,0)&amp;":$AQ$"&amp;$R16+1+MATCH(E$2,'Planning Americain'!$B$1:$B$179,0))),COLUMN($F$3:$AQ$3)-5)))*(ISNUMBER(IF(INDIRECT("'Planning Americain'!$G$"&amp;$R16+1+MATCH(E$2,'Planning Americain'!$B$1:$B$179,0)&amp;":$AR$"&amp;$R16+1+MATCH(E$2,'Planning Americain'!$B$1:$B$179,0))="",COLUMN($G$3:$AR$3)-6))*COLUMN($F$3:$AQ$3)-5)&gt;0,COLUMN($F$3:$AQ$3)-4,"FAUX"),$B16)),"")</f>
        <v>0.52083333333333304</v>
      </c>
      <c r="G16" s="75">
        <f t="array" aca="1" ref="G16" ca="1">IFERROR(INDEX('Planning Americain'!$F$2:$AQ$2,0,SMALL(IF((ISNUMBER(IF(ISTEXT(INDIRECT("'Planning Americain'!$F$"&amp;$R16+1+MATCH(G$2,'Planning Americain'!$B$1:$B$179,0)&amp;":$AQ$"&amp;$R16+1+MATCH(G$2,'Planning Americain'!$B$1:$B$179,0))),COLUMN($F$3:$AQ$3)-5)))*(ISNUMBER(IF(INDIRECT("'Planning Americain'!$E$"&amp;$R16+1+MATCH(G$2,'Planning Americain'!$B$1:$B$179,0)&amp;":$AP$"&amp;$R16+1+MATCH(G$2,'Planning Americain'!$B$1:$B$179,0))="",COLUMN($E$3:$AP$3)-4))*COLUMN($F$3:$AQ$3)-5)&gt;0,COLUMN($F$3:$AQ$3)-5,"FAUX"),$B16)),"")</f>
        <v>0.4375</v>
      </c>
      <c r="H16" s="17">
        <f t="array" aca="1" ref="H16" ca="1">IFERROR(INDEX('Planning Americain'!$F$2:$AQ$2,0,SMALL(IF((ISNUMBER(IF(ISTEXT(INDIRECT("'Planning Americain'!$F$"&amp;$R16+1+MATCH(G$2,'Planning Americain'!$B$1:$B$179,0)&amp;":$AQ$"&amp;$R16+1+MATCH(G$2,'Planning Americain'!$B$1:$B$179,0))),COLUMN($F$3:$AQ$3)-5)))*(ISNUMBER(IF(INDIRECT("'Planning Americain'!$G$"&amp;$R16+1+MATCH(G$2,'Planning Americain'!$B$1:$B$179,0)&amp;":$AR$"&amp;$R16+1+MATCH(G$2,'Planning Americain'!$B$1:$B$179,0))="",COLUMN($G$3:$AR$3)-6))*COLUMN($F$3:$AQ$3)-5)&gt;0,COLUMN($F$3:$AQ$3)-4,"FAUX"),$B16)),"")</f>
        <v>0.52083333333333304</v>
      </c>
      <c r="I16" s="75">
        <f t="array" aca="1" ref="I16" ca="1">IFERROR(INDEX('Planning Americain'!$F$2:$AQ$2,0,SMALL(IF((ISNUMBER(IF(ISTEXT(INDIRECT("'Planning Americain'!$F$"&amp;$R16+1+MATCH(I$2,'Planning Americain'!$B$1:$B$179,0)&amp;":$AQ$"&amp;$R16+1+MATCH(I$2,'Planning Americain'!$B$1:$B$179,0))),COLUMN($F$3:$AQ$3)-5)))*(ISNUMBER(IF(INDIRECT("'Planning Americain'!$E$"&amp;$R16+1+MATCH(I$2,'Planning Americain'!$B$1:$B$179,0)&amp;":$AP$"&amp;$R16+1+MATCH(I$2,'Planning Americain'!$B$1:$B$179,0))="",COLUMN($E$3:$AP$3)-4))*COLUMN($F$3:$AQ$3)-5)&gt;0,COLUMN($F$3:$AQ$3)-5,"FAUX"),$B16)),"")</f>
        <v>0.58333333333333304</v>
      </c>
      <c r="J16" s="17">
        <f t="array" aca="1" ref="J16" ca="1">IFERROR(INDEX('Planning Americain'!$F$2:$AQ$2,0,SMALL(IF((ISNUMBER(IF(ISTEXT(INDIRECT("'Planning Americain'!$F$"&amp;$R16+1+MATCH(I$2,'Planning Americain'!$B$1:$B$179,0)&amp;":$AQ$"&amp;$R16+1+MATCH(I$2,'Planning Americain'!$B$1:$B$179,0))),COLUMN($F$3:$AQ$3)-5)))*(ISNUMBER(IF(INDIRECT("'Planning Americain'!$G$"&amp;$R16+1+MATCH(I$2,'Planning Americain'!$B$1:$B$179,0)&amp;":$AR$"&amp;$R16+1+MATCH(I$2,'Planning Americain'!$B$1:$B$179,0))="",COLUMN($G$3:$AR$3)-6))*COLUMN($F$3:$AQ$3)-5)&gt;0,COLUMN($F$3:$AQ$3)-4,"FAUX"),$B16)),"")</f>
        <v>0.66666666666666596</v>
      </c>
      <c r="K16" s="75">
        <f t="array" aca="1" ref="K16" ca="1">IFERROR(INDEX('Planning Americain'!$F$2:$AQ$2,0,SMALL(IF((ISNUMBER(IF(ISTEXT(INDIRECT("'Planning Americain'!$F$"&amp;$R16+1+MATCH(K$2,'Planning Americain'!$B$1:$B$179,0)&amp;":$AQ$"&amp;$R16+1+MATCH(K$2,'Planning Americain'!$B$1:$B$179,0))),COLUMN($F$3:$AQ$3)-5)))*(ISNUMBER(IF(INDIRECT("'Planning Americain'!$E$"&amp;$R16+1+MATCH(K$2,'Planning Americain'!$B$1:$B$179,0)&amp;":$AP$"&amp;$R16+1+MATCH(K$2,'Planning Americain'!$B$1:$B$179,0))="",COLUMN($E$3:$AP$3)-4))*COLUMN($F$3:$AQ$3)-5)&gt;0,COLUMN($F$3:$AQ$3)-5,"FAUX"),$B16)),"")</f>
        <v>0.45833333333333298</v>
      </c>
      <c r="L16" s="17">
        <f t="array" aca="1" ref="L16" ca="1">IFERROR(INDEX('Planning Americain'!$F$2:$AQ$2,0,SMALL(IF((ISNUMBER(IF(ISTEXT(INDIRECT("'Planning Americain'!$F$"&amp;$R16+1+MATCH(K$2,'Planning Americain'!$B$1:$B$179,0)&amp;":$AQ$"&amp;$R16+1+MATCH(K$2,'Planning Americain'!$B$1:$B$179,0))),COLUMN($F$3:$AQ$3)-5)))*(ISNUMBER(IF(INDIRECT("'Planning Americain'!$G$"&amp;$R16+1+MATCH(K$2,'Planning Americain'!$B$1:$B$179,0)&amp;":$AR$"&amp;$R16+1+MATCH(K$2,'Planning Americain'!$B$1:$B$179,0))="",COLUMN($G$3:$AR$3)-6))*COLUMN($F$3:$AQ$3)-5)&gt;0,COLUMN($F$3:$AQ$3)-4,"FAUX"),$B16)),"")</f>
        <v>0.54166666666666596</v>
      </c>
      <c r="M16" s="75">
        <f t="array" aca="1" ref="M16" ca="1">IFERROR(INDEX('Planning Americain'!$F$2:$AQ$2,0,SMALL(IF((ISNUMBER(IF(ISTEXT(INDIRECT("'Planning Americain'!$F$"&amp;$R16+1+MATCH(M$2,'Planning Americain'!$B$1:$B$179,0)&amp;":$AQ$"&amp;$R16+1+MATCH(M$2,'Planning Americain'!$B$1:$B$179,0))),COLUMN($F$3:$AQ$3)-5)))*(ISNUMBER(IF(INDIRECT("'Planning Americain'!$E$"&amp;$R16+1+MATCH(M$2,'Planning Americain'!$B$1:$B$179,0)&amp;":$AP$"&amp;$R16+1+MATCH(M$2,'Planning Americain'!$B$1:$B$179,0))="",COLUMN($E$3:$AP$3)-4))*COLUMN($F$3:$AQ$3)-5)&gt;0,COLUMN($F$3:$AQ$3)-5,"FAUX"),$B16)),"")</f>
        <v>0.47916666666666602</v>
      </c>
      <c r="N16" s="17">
        <f t="array" aca="1" ref="N16" ca="1">IFERROR(INDEX('Planning Americain'!$F$2:$AQ$2,0,SMALL(IF((ISNUMBER(IF(ISTEXT(INDIRECT("'Planning Americain'!$F$"&amp;$R16+1+MATCH(M$2,'Planning Americain'!$B$1:$B$179,0)&amp;":$AQ$"&amp;$R16+1+MATCH(M$2,'Planning Americain'!$B$1:$B$179,0))),COLUMN($F$3:$AQ$3)-5)))*(ISNUMBER(IF(INDIRECT("'Planning Americain'!$G$"&amp;$R16+1+MATCH(M$2,'Planning Americain'!$B$1:$B$179,0)&amp;":$AR$"&amp;$R16+1+MATCH(M$2,'Planning Americain'!$B$1:$B$179,0))="",COLUMN($G$3:$AR$3)-6))*COLUMN($F$3:$AQ$3)-5)&gt;0,COLUMN($F$3:$AQ$3)-4,"FAUX"),$B16)),"")</f>
        <v>0.5625</v>
      </c>
      <c r="O16" s="75">
        <f t="array" aca="1" ref="O16" ca="1">IFERROR(INDEX('Planning Americain'!$F$2:$AQ$2,0,SMALL(IF((ISNUMBER(IF(ISTEXT(INDIRECT("'Planning Americain'!$F$"&amp;$R16+1+MATCH(O$2,'Planning Americain'!$B$1:$B$179,0)&amp;":$AQ$"&amp;$R16+1+MATCH(O$2,'Planning Americain'!$B$1:$B$179,0))),COLUMN($F$3:$AQ$3)-5)))*(ISNUMBER(IF(INDIRECT("'Planning Americain'!$E$"&amp;$R16+1+MATCH(O$2,'Planning Americain'!$B$1:$B$179,0)&amp;":$AP$"&amp;$R16+1+MATCH(O$2,'Planning Americain'!$B$1:$B$179,0))="",COLUMN($E$3:$AP$3)-4))*COLUMN($F$3:$AQ$3)-5)&gt;0,COLUMN($F$3:$AQ$3)-5,"FAUX"),$B16)),"")</f>
        <v>0.5</v>
      </c>
      <c r="P16" s="17">
        <f t="array" aca="1" ref="P16" ca="1">IFERROR(INDEX('Planning Americain'!$F$2:$AQ$2,0,SMALL(IF((ISNUMBER(IF(ISTEXT(INDIRECT("'Planning Americain'!$F$"&amp;$R16+1+MATCH(O$2,'Planning Americain'!$B$1:$B$179,0)&amp;":$AQ$"&amp;$R16+1+MATCH(O$2,'Planning Americain'!$B$1:$B$179,0))),COLUMN($F$3:$AQ$3)-5)))*(ISNUMBER(IF(INDIRECT("'Planning Americain'!$G$"&amp;$R16+1+MATCH(O$2,'Planning Americain'!$B$1:$B$179,0)&amp;":$AR$"&amp;$R16+1+MATCH(O$2,'Planning Americain'!$B$1:$B$179,0))="",COLUMN($G$3:$AR$3)-6))*COLUMN($F$3:$AQ$3)-5)&gt;0,COLUMN($F$3:$AQ$3)-4,"FAUX"),$B16)),"")</f>
        <v>0.58333333333333304</v>
      </c>
      <c r="R16" t="str">
        <f t="shared" ref="R16:R18" si="2">MID(A$15,7,2)</f>
        <v>3</v>
      </c>
    </row>
    <row r="17" spans="1:18">
      <c r="A17" s="16" t="s">
        <v>8</v>
      </c>
      <c r="B17" s="121">
        <v>3</v>
      </c>
      <c r="C17" s="75" t="str">
        <f t="array" aca="1" ref="C17" ca="1">IFERROR(INDEX('Planning Americain'!$F$2:$AQ$2,0,SMALL(IF((ISNUMBER(IF(ISTEXT(INDIRECT("'Planning Americain'!$F$"&amp;$R17+1+MATCH(C$2,'Planning Americain'!$B$1:$B$179,0)&amp;":$AQ$"&amp;$R17+1+MATCH(C$2,'Planning Americain'!$B$1:$B$179,0))),COLUMN($F$3:$AQ$3)-5)))*(ISNUMBER(IF(INDIRECT("'Planning Americain'!$E$"&amp;$R17+1+MATCH(C$2,'Planning Americain'!$B$1:$B$179,0)&amp;":$AP$"&amp;$R17+1+MATCH(C$2,'Planning Americain'!$B$1:$B$179,0))="",COLUMN($E$3:$AP$3)-4))*COLUMN($F$3:$AQ$3)-5)&gt;0,COLUMN($F$3:$AQ$3)-5,"FAUX"),$B17)),"")</f>
        <v/>
      </c>
      <c r="D17" s="17" t="str">
        <f t="array" aca="1" ref="D17" ca="1">IFERROR(INDEX('Planning Americain'!$F$2:$AQ$2,0,SMALL(IF((ISNUMBER(IF(ISTEXT(INDIRECT("'Planning Americain'!$F$"&amp;$R17+1+MATCH(C$2,'Planning Americain'!$B$1:$B$179,0)&amp;":$AQ$"&amp;$R17+1+MATCH(C$2,'Planning Americain'!$B$1:$B$179,0))),COLUMN($F$3:$AQ$3)-5)))*(ISNUMBER(IF(INDIRECT("'Planning Americain'!$G$"&amp;$R17+1+MATCH(C$2,'Planning Americain'!$B$1:$B$179,0)&amp;":$AR$"&amp;$R17+1+MATCH(C$2,'Planning Americain'!$B$1:$B$179,0))="",COLUMN($G$3:$AR$3)-6))*COLUMN($F$3:$AQ$3)-5)&gt;0,COLUMN($F$3:$AQ$3)-4,"FAUX"),$B17)),"")</f>
        <v/>
      </c>
      <c r="E17" s="75">
        <f t="array" aca="1" ref="E17" ca="1">IFERROR(INDEX('Planning Americain'!$F$2:$AQ$2,0,SMALL(IF((ISNUMBER(IF(ISTEXT(INDIRECT("'Planning Americain'!$F$"&amp;$R17+1+MATCH(E$2,'Planning Americain'!$B$1:$B$179,0)&amp;":$AQ$"&amp;$R17+1+MATCH(E$2,'Planning Americain'!$B$1:$B$179,0))),COLUMN($F$3:$AQ$3)-5)))*(ISNUMBER(IF(INDIRECT("'Planning Americain'!$E$"&amp;$R17+1+MATCH(E$2,'Planning Americain'!$B$1:$B$179,0)&amp;":$AP$"&amp;$R17+1+MATCH(E$2,'Planning Americain'!$B$1:$B$179,0))="",COLUMN($E$3:$AP$3)-4))*COLUMN($F$3:$AQ$3)-5)&gt;0,COLUMN($F$3:$AQ$3)-5,"FAUX"),$B17)),"")</f>
        <v>0.58333333333333304</v>
      </c>
      <c r="F17" s="17">
        <f t="array" aca="1" ref="F17" ca="1">IFERROR(INDEX('Planning Americain'!$F$2:$AQ$2,0,SMALL(IF((ISNUMBER(IF(ISTEXT(INDIRECT("'Planning Americain'!$F$"&amp;$R17+1+MATCH(E$2,'Planning Americain'!$B$1:$B$179,0)&amp;":$AQ$"&amp;$R17+1+MATCH(E$2,'Planning Americain'!$B$1:$B$179,0))),COLUMN($F$3:$AQ$3)-5)))*(ISNUMBER(IF(INDIRECT("'Planning Americain'!$G$"&amp;$R17+1+MATCH(E$2,'Planning Americain'!$B$1:$B$179,0)&amp;":$AR$"&amp;$R17+1+MATCH(E$2,'Planning Americain'!$B$1:$B$179,0))="",COLUMN($G$3:$AR$3)-6))*COLUMN($F$3:$AQ$3)-5)&gt;0,COLUMN($F$3:$AQ$3)-4,"FAUX"),$B17)),"")</f>
        <v>0.66666666666666596</v>
      </c>
      <c r="G17" s="75">
        <f t="array" aca="1" ref="G17" ca="1">IFERROR(INDEX('Planning Americain'!$F$2:$AQ$2,0,SMALL(IF((ISNUMBER(IF(ISTEXT(INDIRECT("'Planning Americain'!$F$"&amp;$R17+1+MATCH(G$2,'Planning Americain'!$B$1:$B$179,0)&amp;":$AQ$"&amp;$R17+1+MATCH(G$2,'Planning Americain'!$B$1:$B$179,0))),COLUMN($F$3:$AQ$3)-5)))*(ISNUMBER(IF(INDIRECT("'Planning Americain'!$E$"&amp;$R17+1+MATCH(G$2,'Planning Americain'!$B$1:$B$179,0)&amp;":$AP$"&amp;$R17+1+MATCH(G$2,'Planning Americain'!$B$1:$B$179,0))="",COLUMN($E$3:$AP$3)-4))*COLUMN($F$3:$AQ$3)-5)&gt;0,COLUMN($F$3:$AQ$3)-5,"FAUX"),$B17)),"")</f>
        <v>0.58333333333333304</v>
      </c>
      <c r="H17" s="17">
        <f t="array" aca="1" ref="H17" ca="1">IFERROR(INDEX('Planning Americain'!$F$2:$AQ$2,0,SMALL(IF((ISNUMBER(IF(ISTEXT(INDIRECT("'Planning Americain'!$F$"&amp;$R17+1+MATCH(G$2,'Planning Americain'!$B$1:$B$179,0)&amp;":$AQ$"&amp;$R17+1+MATCH(G$2,'Planning Americain'!$B$1:$B$179,0))),COLUMN($F$3:$AQ$3)-5)))*(ISNUMBER(IF(INDIRECT("'Planning Americain'!$G$"&amp;$R17+1+MATCH(G$2,'Planning Americain'!$B$1:$B$179,0)&amp;":$AR$"&amp;$R17+1+MATCH(G$2,'Planning Americain'!$B$1:$B$179,0))="",COLUMN($G$3:$AR$3)-6))*COLUMN($F$3:$AQ$3)-5)&gt;0,COLUMN($F$3:$AQ$3)-4,"FAUX"),$B17)),"")</f>
        <v>0.66666666666666596</v>
      </c>
      <c r="I17" s="75">
        <f t="array" aca="1" ref="I17" ca="1">IFERROR(INDEX('Planning Americain'!$F$2:$AQ$2,0,SMALL(IF((ISNUMBER(IF(ISTEXT(INDIRECT("'Planning Americain'!$F$"&amp;$R17+1+MATCH(I$2,'Planning Americain'!$B$1:$B$179,0)&amp;":$AQ$"&amp;$R17+1+MATCH(I$2,'Planning Americain'!$B$1:$B$179,0))),COLUMN($F$3:$AQ$3)-5)))*(ISNUMBER(IF(INDIRECT("'Planning Americain'!$E$"&amp;$R17+1+MATCH(I$2,'Planning Americain'!$B$1:$B$179,0)&amp;":$AP$"&amp;$R17+1+MATCH(I$2,'Planning Americain'!$B$1:$B$179,0))="",COLUMN($E$3:$AP$3)-4))*COLUMN($F$3:$AQ$3)-5)&gt;0,COLUMN($F$3:$AQ$3)-5,"FAUX"),$B17)),"")</f>
        <v>0.72916666666666596</v>
      </c>
      <c r="J17" s="17">
        <f t="array" aca="1" ref="J17" ca="1">IFERROR(INDEX('Planning Americain'!$F$2:$AQ$2,0,SMALL(IF((ISNUMBER(IF(ISTEXT(INDIRECT("'Planning Americain'!$F$"&amp;$R17+1+MATCH(I$2,'Planning Americain'!$B$1:$B$179,0)&amp;":$AQ$"&amp;$R17+1+MATCH(I$2,'Planning Americain'!$B$1:$B$179,0))),COLUMN($F$3:$AQ$3)-5)))*(ISNUMBER(IF(INDIRECT("'Planning Americain'!$G$"&amp;$R17+1+MATCH(I$2,'Planning Americain'!$B$1:$B$179,0)&amp;":$AR$"&amp;$R17+1+MATCH(I$2,'Planning Americain'!$B$1:$B$179,0))="",COLUMN($G$3:$AR$3)-6))*COLUMN($F$3:$AQ$3)-5)&gt;0,COLUMN($F$3:$AQ$3)-4,"FAUX"),$B17)),"")</f>
        <v>0.8125</v>
      </c>
      <c r="K17" s="75">
        <f t="array" aca="1" ref="K17" ca="1">IFERROR(INDEX('Planning Americain'!$F$2:$AQ$2,0,SMALL(IF((ISNUMBER(IF(ISTEXT(INDIRECT("'Planning Americain'!$F$"&amp;$R17+1+MATCH(K$2,'Planning Americain'!$B$1:$B$179,0)&amp;":$AQ$"&amp;$R17+1+MATCH(K$2,'Planning Americain'!$B$1:$B$179,0))),COLUMN($F$3:$AQ$3)-5)))*(ISNUMBER(IF(INDIRECT("'Planning Americain'!$E$"&amp;$R17+1+MATCH(K$2,'Planning Americain'!$B$1:$B$179,0)&amp;":$AP$"&amp;$R17+1+MATCH(K$2,'Planning Americain'!$B$1:$B$179,0))="",COLUMN($E$3:$AP$3)-4))*COLUMN($F$3:$AQ$3)-5)&gt;0,COLUMN($F$3:$AQ$3)-5,"FAUX"),$B17)),"")</f>
        <v>0.60416666666666596</v>
      </c>
      <c r="L17" s="17">
        <f t="array" aca="1" ref="L17" ca="1">IFERROR(INDEX('Planning Americain'!$F$2:$AQ$2,0,SMALL(IF((ISNUMBER(IF(ISTEXT(INDIRECT("'Planning Americain'!$F$"&amp;$R17+1+MATCH(K$2,'Planning Americain'!$B$1:$B$179,0)&amp;":$AQ$"&amp;$R17+1+MATCH(K$2,'Planning Americain'!$B$1:$B$179,0))),COLUMN($F$3:$AQ$3)-5)))*(ISNUMBER(IF(INDIRECT("'Planning Americain'!$G$"&amp;$R17+1+MATCH(K$2,'Planning Americain'!$B$1:$B$179,0)&amp;":$AR$"&amp;$R17+1+MATCH(K$2,'Planning Americain'!$B$1:$B$179,0))="",COLUMN($G$3:$AR$3)-6))*COLUMN($F$3:$AQ$3)-5)&gt;0,COLUMN($F$3:$AQ$3)-4,"FAUX"),$B17)),"")</f>
        <v>0.6875</v>
      </c>
      <c r="M17" s="75">
        <f t="array" aca="1" ref="M17" ca="1">IFERROR(INDEX('Planning Americain'!$F$2:$AQ$2,0,SMALL(IF((ISNUMBER(IF(ISTEXT(INDIRECT("'Planning Americain'!$F$"&amp;$R17+1+MATCH(M$2,'Planning Americain'!$B$1:$B$179,0)&amp;":$AQ$"&amp;$R17+1+MATCH(M$2,'Planning Americain'!$B$1:$B$179,0))),COLUMN($F$3:$AQ$3)-5)))*(ISNUMBER(IF(INDIRECT("'Planning Americain'!$E$"&amp;$R17+1+MATCH(M$2,'Planning Americain'!$B$1:$B$179,0)&amp;":$AP$"&amp;$R17+1+MATCH(M$2,'Planning Americain'!$B$1:$B$179,0))="",COLUMN($E$3:$AP$3)-4))*COLUMN($F$3:$AQ$3)-5)&gt;0,COLUMN($F$3:$AQ$3)-5,"FAUX"),$B17)),"")</f>
        <v>0.625</v>
      </c>
      <c r="N17" s="17">
        <f t="array" aca="1" ref="N17" ca="1">IFERROR(INDEX('Planning Americain'!$F$2:$AQ$2,0,SMALL(IF((ISNUMBER(IF(ISTEXT(INDIRECT("'Planning Americain'!$F$"&amp;$R17+1+MATCH(M$2,'Planning Americain'!$B$1:$B$179,0)&amp;":$AQ$"&amp;$R17+1+MATCH(M$2,'Planning Americain'!$B$1:$B$179,0))),COLUMN($F$3:$AQ$3)-5)))*(ISNUMBER(IF(INDIRECT("'Planning Americain'!$G$"&amp;$R17+1+MATCH(M$2,'Planning Americain'!$B$1:$B$179,0)&amp;":$AR$"&amp;$R17+1+MATCH(M$2,'Planning Americain'!$B$1:$B$179,0))="",COLUMN($G$3:$AR$3)-6))*COLUMN($F$3:$AQ$3)-5)&gt;0,COLUMN($F$3:$AQ$3)-4,"FAUX"),$B17)),"")</f>
        <v>0.70833333333333304</v>
      </c>
      <c r="O17" s="75">
        <f t="array" aca="1" ref="O17" ca="1">IFERROR(INDEX('Planning Americain'!$F$2:$AQ$2,0,SMALL(IF((ISNUMBER(IF(ISTEXT(INDIRECT("'Planning Americain'!$F$"&amp;$R17+1+MATCH(O$2,'Planning Americain'!$B$1:$B$179,0)&amp;":$AQ$"&amp;$R17+1+MATCH(O$2,'Planning Americain'!$B$1:$B$179,0))),COLUMN($F$3:$AQ$3)-5)))*(ISNUMBER(IF(INDIRECT("'Planning Americain'!$E$"&amp;$R17+1+MATCH(O$2,'Planning Americain'!$B$1:$B$179,0)&amp;":$AP$"&amp;$R17+1+MATCH(O$2,'Planning Americain'!$B$1:$B$179,0))="",COLUMN($E$3:$AP$3)-4))*COLUMN($F$3:$AQ$3)-5)&gt;0,COLUMN($F$3:$AQ$3)-5,"FAUX"),$B17)),"")</f>
        <v>0.64583333333333304</v>
      </c>
      <c r="P17" s="17">
        <f t="array" aca="1" ref="P17" ca="1">IFERROR(INDEX('Planning Americain'!$F$2:$AQ$2,0,SMALL(IF((ISNUMBER(IF(ISTEXT(INDIRECT("'Planning Americain'!$F$"&amp;$R17+1+MATCH(O$2,'Planning Americain'!$B$1:$B$179,0)&amp;":$AQ$"&amp;$R17+1+MATCH(O$2,'Planning Americain'!$B$1:$B$179,0))),COLUMN($F$3:$AQ$3)-5)))*(ISNUMBER(IF(INDIRECT("'Planning Americain'!$G$"&amp;$R17+1+MATCH(O$2,'Planning Americain'!$B$1:$B$179,0)&amp;":$AR$"&amp;$R17+1+MATCH(O$2,'Planning Americain'!$B$1:$B$179,0))="",COLUMN($G$3:$AR$3)-6))*COLUMN($F$3:$AQ$3)-5)&gt;0,COLUMN($F$3:$AQ$3)-4,"FAUX"),$B17)),"")</f>
        <v>0.72916666666666596</v>
      </c>
      <c r="R17" t="str">
        <f t="shared" si="2"/>
        <v>3</v>
      </c>
    </row>
    <row r="18" spans="1:18">
      <c r="A18" s="16"/>
      <c r="B18" s="121">
        <v>4</v>
      </c>
      <c r="C18" s="75" t="str">
        <f t="array" aca="1" ref="C18" ca="1">IFERROR(INDEX('Planning Americain'!$F$2:$AQ$2,0,SMALL(IF((ISNUMBER(IF(ISTEXT(INDIRECT("'Planning Americain'!$F$"&amp;$R18+1+MATCH(C$2,'Planning Americain'!$B$1:$B$179,0)&amp;":$AQ$"&amp;$R18+1+MATCH(C$2,'Planning Americain'!$B$1:$B$179,0))),COLUMN($F$3:$AQ$3)-5)))*(ISNUMBER(IF(INDIRECT("'Planning Americain'!$E$"&amp;$R18+1+MATCH(C$2,'Planning Americain'!$B$1:$B$179,0)&amp;":$AP$"&amp;$R18+1+MATCH(C$2,'Planning Americain'!$B$1:$B$179,0))="",COLUMN($E$3:$AP$3)-4))*COLUMN($F$3:$AQ$3)-5)&gt;0,COLUMN($F$3:$AQ$3)-5,"FAUX"),$B18)),"")</f>
        <v/>
      </c>
      <c r="D18" s="17" t="str">
        <f t="array" aca="1" ref="D18" ca="1">IFERROR(INDEX('Planning Americain'!$F$2:$AQ$2,0,SMALL(IF((ISNUMBER(IF(ISTEXT(INDIRECT("'Planning Americain'!$F$"&amp;$R18+1+MATCH(C$2,'Planning Americain'!$B$1:$B$179,0)&amp;":$AQ$"&amp;$R18+1+MATCH(C$2,'Planning Americain'!$B$1:$B$179,0))),COLUMN($F$3:$AQ$3)-5)))*(ISNUMBER(IF(INDIRECT("'Planning Americain'!$G$"&amp;$R18+1+MATCH(C$2,'Planning Americain'!$B$1:$B$179,0)&amp;":$AR$"&amp;$R18+1+MATCH(C$2,'Planning Americain'!$B$1:$B$179,0))="",COLUMN($G$3:$AR$3)-6))*COLUMN($F$3:$AQ$3)-5)&gt;0,COLUMN($F$3:$AQ$3)-4,"FAUX"),$B18)),"")</f>
        <v/>
      </c>
      <c r="E18" s="75" t="str">
        <f t="array" aca="1" ref="E18" ca="1">IFERROR(INDEX('Planning Americain'!$F$2:$AQ$2,0,SMALL(IF((ISNUMBER(IF(ISTEXT(INDIRECT("'Planning Americain'!$F$"&amp;$R18+1+MATCH(E$2,'Planning Americain'!$B$1:$B$179,0)&amp;":$AQ$"&amp;$R18+1+MATCH(E$2,'Planning Americain'!$B$1:$B$179,0))),COLUMN($F$3:$AQ$3)-5)))*(ISNUMBER(IF(INDIRECT("'Planning Americain'!$E$"&amp;$R18+1+MATCH(E$2,'Planning Americain'!$B$1:$B$179,0)&amp;":$AP$"&amp;$R18+1+MATCH(E$2,'Planning Americain'!$B$1:$B$179,0))="",COLUMN($E$3:$AP$3)-4))*COLUMN($F$3:$AQ$3)-5)&gt;0,COLUMN($F$3:$AQ$3)-5,"FAUX"),$B18)),"")</f>
        <v/>
      </c>
      <c r="F18" s="17" t="str">
        <f t="array" aca="1" ref="F18" ca="1">IFERROR(INDEX('Planning Americain'!$F$2:$AQ$2,0,SMALL(IF((ISNUMBER(IF(ISTEXT(INDIRECT("'Planning Americain'!$F$"&amp;$R18+1+MATCH(E$2,'Planning Americain'!$B$1:$B$179,0)&amp;":$AQ$"&amp;$R18+1+MATCH(E$2,'Planning Americain'!$B$1:$B$179,0))),COLUMN($F$3:$AQ$3)-5)))*(ISNUMBER(IF(INDIRECT("'Planning Americain'!$G$"&amp;$R18+1+MATCH(E$2,'Planning Americain'!$B$1:$B$179,0)&amp;":$AR$"&amp;$R18+1+MATCH(E$2,'Planning Americain'!$B$1:$B$179,0))="",COLUMN($G$3:$AR$3)-6))*COLUMN($F$3:$AQ$3)-5)&gt;0,COLUMN($F$3:$AQ$3)-4,"FAUX"),$B18)),"")</f>
        <v/>
      </c>
      <c r="G18" s="75" t="str">
        <f t="array" aca="1" ref="G18" ca="1">IFERROR(INDEX('Planning Americain'!$F$2:$AQ$2,0,SMALL(IF((ISNUMBER(IF(ISTEXT(INDIRECT("'Planning Americain'!$F$"&amp;$R18+1+MATCH(G$2,'Planning Americain'!$B$1:$B$179,0)&amp;":$AQ$"&amp;$R18+1+MATCH(G$2,'Planning Americain'!$B$1:$B$179,0))),COLUMN($F$3:$AQ$3)-5)))*(ISNUMBER(IF(INDIRECT("'Planning Americain'!$E$"&amp;$R18+1+MATCH(G$2,'Planning Americain'!$B$1:$B$179,0)&amp;":$AP$"&amp;$R18+1+MATCH(G$2,'Planning Americain'!$B$1:$B$179,0))="",COLUMN($E$3:$AP$3)-4))*COLUMN($F$3:$AQ$3)-5)&gt;0,COLUMN($F$3:$AQ$3)-5,"FAUX"),$B18)),"")</f>
        <v/>
      </c>
      <c r="H18" s="17" t="str">
        <f t="array" aca="1" ref="H18" ca="1">IFERROR(INDEX('Planning Americain'!$F$2:$AQ$2,0,SMALL(IF((ISNUMBER(IF(ISTEXT(INDIRECT("'Planning Americain'!$F$"&amp;$R18+1+MATCH(G$2,'Planning Americain'!$B$1:$B$179,0)&amp;":$AQ$"&amp;$R18+1+MATCH(G$2,'Planning Americain'!$B$1:$B$179,0))),COLUMN($F$3:$AQ$3)-5)))*(ISNUMBER(IF(INDIRECT("'Planning Americain'!$G$"&amp;$R18+1+MATCH(G$2,'Planning Americain'!$B$1:$B$179,0)&amp;":$AR$"&amp;$R18+1+MATCH(G$2,'Planning Americain'!$B$1:$B$179,0))="",COLUMN($G$3:$AR$3)-6))*COLUMN($F$3:$AQ$3)-5)&gt;0,COLUMN($F$3:$AQ$3)-4,"FAUX"),$B18)),"")</f>
        <v/>
      </c>
      <c r="I18" s="75" t="str">
        <f t="array" aca="1" ref="I18" ca="1">IFERROR(INDEX('Planning Americain'!$F$2:$AQ$2,0,SMALL(IF((ISNUMBER(IF(ISTEXT(INDIRECT("'Planning Americain'!$F$"&amp;$R18+1+MATCH(I$2,'Planning Americain'!$B$1:$B$179,0)&amp;":$AQ$"&amp;$R18+1+MATCH(I$2,'Planning Americain'!$B$1:$B$179,0))),COLUMN($F$3:$AQ$3)-5)))*(ISNUMBER(IF(INDIRECT("'Planning Americain'!$E$"&amp;$R18+1+MATCH(I$2,'Planning Americain'!$B$1:$B$179,0)&amp;":$AP$"&amp;$R18+1+MATCH(I$2,'Planning Americain'!$B$1:$B$179,0))="",COLUMN($E$3:$AP$3)-4))*COLUMN($F$3:$AQ$3)-5)&gt;0,COLUMN($F$3:$AQ$3)-5,"FAUX"),$B18)),"")</f>
        <v/>
      </c>
      <c r="J18" s="17" t="str">
        <f t="array" aca="1" ref="J18" ca="1">IFERROR(INDEX('Planning Americain'!$F$2:$AQ$2,0,SMALL(IF((ISNUMBER(IF(ISTEXT(INDIRECT("'Planning Americain'!$F$"&amp;$R18+1+MATCH(I$2,'Planning Americain'!$B$1:$B$179,0)&amp;":$AQ$"&amp;$R18+1+MATCH(I$2,'Planning Americain'!$B$1:$B$179,0))),COLUMN($F$3:$AQ$3)-5)))*(ISNUMBER(IF(INDIRECT("'Planning Americain'!$G$"&amp;$R18+1+MATCH(I$2,'Planning Americain'!$B$1:$B$179,0)&amp;":$AR$"&amp;$R18+1+MATCH(I$2,'Planning Americain'!$B$1:$B$179,0))="",COLUMN($G$3:$AR$3)-6))*COLUMN($F$3:$AQ$3)-5)&gt;0,COLUMN($F$3:$AQ$3)-4,"FAUX"),$B18)),"")</f>
        <v/>
      </c>
      <c r="K18" s="75" t="str">
        <f t="array" aca="1" ref="K18" ca="1">IFERROR(INDEX('Planning Americain'!$F$2:$AQ$2,0,SMALL(IF((ISNUMBER(IF(ISTEXT(INDIRECT("'Planning Americain'!$F$"&amp;$R18+1+MATCH(K$2,'Planning Americain'!$B$1:$B$179,0)&amp;":$AQ$"&amp;$R18+1+MATCH(K$2,'Planning Americain'!$B$1:$B$179,0))),COLUMN($F$3:$AQ$3)-5)))*(ISNUMBER(IF(INDIRECT("'Planning Americain'!$E$"&amp;$R18+1+MATCH(K$2,'Planning Americain'!$B$1:$B$179,0)&amp;":$AP$"&amp;$R18+1+MATCH(K$2,'Planning Americain'!$B$1:$B$179,0))="",COLUMN($E$3:$AP$3)-4))*COLUMN($F$3:$AQ$3)-5)&gt;0,COLUMN($F$3:$AQ$3)-5,"FAUX"),$B18)),"")</f>
        <v/>
      </c>
      <c r="L18" s="17" t="str">
        <f t="array" aca="1" ref="L18" ca="1">IFERROR(INDEX('Planning Americain'!$F$2:$AQ$2,0,SMALL(IF((ISNUMBER(IF(ISTEXT(INDIRECT("'Planning Americain'!$F$"&amp;$R18+1+MATCH(K$2,'Planning Americain'!$B$1:$B$179,0)&amp;":$AQ$"&amp;$R18+1+MATCH(K$2,'Planning Americain'!$B$1:$B$179,0))),COLUMN($F$3:$AQ$3)-5)))*(ISNUMBER(IF(INDIRECT("'Planning Americain'!$G$"&amp;$R18+1+MATCH(K$2,'Planning Americain'!$B$1:$B$179,0)&amp;":$AR$"&amp;$R18+1+MATCH(K$2,'Planning Americain'!$B$1:$B$179,0))="",COLUMN($G$3:$AR$3)-6))*COLUMN($F$3:$AQ$3)-5)&gt;0,COLUMN($F$3:$AQ$3)-4,"FAUX"),$B18)),"")</f>
        <v/>
      </c>
      <c r="M18" s="75" t="str">
        <f t="array" aca="1" ref="M18" ca="1">IFERROR(INDEX('Planning Americain'!$F$2:$AQ$2,0,SMALL(IF((ISNUMBER(IF(ISTEXT(INDIRECT("'Planning Americain'!$F$"&amp;$R18+1+MATCH(M$2,'Planning Americain'!$B$1:$B$179,0)&amp;":$AQ$"&amp;$R18+1+MATCH(M$2,'Planning Americain'!$B$1:$B$179,0))),COLUMN($F$3:$AQ$3)-5)))*(ISNUMBER(IF(INDIRECT("'Planning Americain'!$E$"&amp;$R18+1+MATCH(M$2,'Planning Americain'!$B$1:$B$179,0)&amp;":$AP$"&amp;$R18+1+MATCH(M$2,'Planning Americain'!$B$1:$B$179,0))="",COLUMN($E$3:$AP$3)-4))*COLUMN($F$3:$AQ$3)-5)&gt;0,COLUMN($F$3:$AQ$3)-5,"FAUX"),$B18)),"")</f>
        <v/>
      </c>
      <c r="N18" s="17" t="str">
        <f t="array" aca="1" ref="N18" ca="1">IFERROR(INDEX('Planning Americain'!$F$2:$AQ$2,0,SMALL(IF((ISNUMBER(IF(ISTEXT(INDIRECT("'Planning Americain'!$F$"&amp;$R18+1+MATCH(M$2,'Planning Americain'!$B$1:$B$179,0)&amp;":$AQ$"&amp;$R18+1+MATCH(M$2,'Planning Americain'!$B$1:$B$179,0))),COLUMN($F$3:$AQ$3)-5)))*(ISNUMBER(IF(INDIRECT("'Planning Americain'!$G$"&amp;$R18+1+MATCH(M$2,'Planning Americain'!$B$1:$B$179,0)&amp;":$AR$"&amp;$R18+1+MATCH(M$2,'Planning Americain'!$B$1:$B$179,0))="",COLUMN($G$3:$AR$3)-6))*COLUMN($F$3:$AQ$3)-5)&gt;0,COLUMN($F$3:$AQ$3)-4,"FAUX"),$B18)),"")</f>
        <v/>
      </c>
      <c r="O18" s="75" t="str">
        <f t="array" aca="1" ref="O18" ca="1">IFERROR(INDEX('Planning Americain'!$F$2:$AQ$2,0,SMALL(IF((ISNUMBER(IF(ISTEXT(INDIRECT("'Planning Americain'!$F$"&amp;$R18+1+MATCH(O$2,'Planning Americain'!$B$1:$B$179,0)&amp;":$AQ$"&amp;$R18+1+MATCH(O$2,'Planning Americain'!$B$1:$B$179,0))),COLUMN($F$3:$AQ$3)-5)))*(ISNUMBER(IF(INDIRECT("'Planning Americain'!$E$"&amp;$R18+1+MATCH(O$2,'Planning Americain'!$B$1:$B$179,0)&amp;":$AP$"&amp;$R18+1+MATCH(O$2,'Planning Americain'!$B$1:$B$179,0))="",COLUMN($E$3:$AP$3)-4))*COLUMN($F$3:$AQ$3)-5)&gt;0,COLUMN($F$3:$AQ$3)-5,"FAUX"),$B18)),"")</f>
        <v/>
      </c>
      <c r="P18" s="17" t="str">
        <f t="array" aca="1" ref="P18" ca="1">IFERROR(INDEX('Planning Americain'!$F$2:$AQ$2,0,SMALL(IF((ISNUMBER(IF(ISTEXT(INDIRECT("'Planning Americain'!$F$"&amp;$R18+1+MATCH(O$2,'Planning Americain'!$B$1:$B$179,0)&amp;":$AQ$"&amp;$R18+1+MATCH(O$2,'Planning Americain'!$B$1:$B$179,0))),COLUMN($F$3:$AQ$3)-5)))*(ISNUMBER(IF(INDIRECT("'Planning Americain'!$G$"&amp;$R18+1+MATCH(O$2,'Planning Americain'!$B$1:$B$179,0)&amp;":$AR$"&amp;$R18+1+MATCH(O$2,'Planning Americain'!$B$1:$B$179,0))="",COLUMN($G$3:$AR$3)-6))*COLUMN($F$3:$AQ$3)-5)&gt;0,COLUMN($F$3:$AQ$3)-4,"FAUX"),$B18)),"")</f>
        <v/>
      </c>
      <c r="R18" t="str">
        <f t="shared" si="2"/>
        <v>3</v>
      </c>
    </row>
    <row r="19" spans="1:18">
      <c r="A19" s="16"/>
      <c r="B19" s="14"/>
      <c r="C19" s="16"/>
      <c r="D19" s="111">
        <v>0.20833333333333331</v>
      </c>
      <c r="E19" s="14"/>
      <c r="F19" s="115">
        <v>0</v>
      </c>
      <c r="G19" s="16"/>
      <c r="H19" s="111">
        <v>0</v>
      </c>
      <c r="I19" s="16"/>
      <c r="J19" s="111">
        <v>0</v>
      </c>
      <c r="K19" s="16"/>
      <c r="L19" s="111">
        <v>0</v>
      </c>
      <c r="M19" s="16"/>
      <c r="N19" s="111">
        <v>0</v>
      </c>
      <c r="O19" s="16"/>
      <c r="P19" s="111">
        <v>0</v>
      </c>
    </row>
    <row r="20" spans="1:18">
      <c r="A20" s="18" t="s">
        <v>14</v>
      </c>
      <c r="B20" s="19">
        <v>0.20833333333333331</v>
      </c>
      <c r="C20" s="18"/>
      <c r="D20" s="112"/>
      <c r="E20" s="19"/>
      <c r="F20" s="116"/>
      <c r="G20" s="18"/>
      <c r="H20" s="112"/>
      <c r="I20" s="18"/>
      <c r="J20" s="112"/>
      <c r="K20" s="18"/>
      <c r="L20" s="112"/>
      <c r="M20" s="18"/>
      <c r="N20" s="112"/>
      <c r="O20" s="18"/>
      <c r="P20" s="112"/>
    </row>
    <row r="25" spans="1:18">
      <c r="D25" s="72"/>
    </row>
    <row r="27" spans="1:18">
      <c r="B27" s="72"/>
    </row>
    <row r="28" spans="1:18">
      <c r="B28" s="72"/>
    </row>
    <row r="29" spans="1:18">
      <c r="B29" s="72"/>
    </row>
    <row r="39" spans="3:4">
      <c r="C39" s="74"/>
      <c r="D39" s="74"/>
    </row>
    <row r="40" spans="3:4">
      <c r="D40" s="74"/>
    </row>
    <row r="41" spans="3:4">
      <c r="D41" s="74"/>
    </row>
    <row r="42" spans="3:4">
      <c r="C42" s="74"/>
      <c r="D42" s="74"/>
    </row>
  </sheetData>
  <mergeCells count="28">
    <mergeCell ref="C1:D1"/>
    <mergeCell ref="E1:F1"/>
    <mergeCell ref="G1:H1"/>
    <mergeCell ref="I1:J1"/>
    <mergeCell ref="D7:D8"/>
    <mergeCell ref="F7:F8"/>
    <mergeCell ref="H7:H8"/>
    <mergeCell ref="J7:J8"/>
    <mergeCell ref="J13:J14"/>
    <mergeCell ref="H13:H14"/>
    <mergeCell ref="F13:F14"/>
    <mergeCell ref="D13:D14"/>
    <mergeCell ref="D19:D20"/>
    <mergeCell ref="F19:F20"/>
    <mergeCell ref="H19:H20"/>
    <mergeCell ref="J19:J20"/>
    <mergeCell ref="K1:L1"/>
    <mergeCell ref="M1:N1"/>
    <mergeCell ref="O1:P1"/>
    <mergeCell ref="L7:L8"/>
    <mergeCell ref="N7:N8"/>
    <mergeCell ref="P7:P8"/>
    <mergeCell ref="L13:L14"/>
    <mergeCell ref="N13:N14"/>
    <mergeCell ref="P13:P14"/>
    <mergeCell ref="L19:L20"/>
    <mergeCell ref="N19:N20"/>
    <mergeCell ref="P19:P20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Americain</vt:lpstr>
      <vt:lpstr>Horaire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Moussy, Aurelia</dc:creator>
  <dcterms:created xsi:type="dcterms:W3CDTF">2025-05-03T07:39:07Z</dcterms:created>
  <dcterms:modified xsi:type="dcterms:W3CDTF">2025-05-04T11:50:41Z</dcterms:modified>
</cp:coreProperties>
</file>