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G:\xls\"/>
    </mc:Choice>
  </mc:AlternateContent>
  <bookViews>
    <workbookView xWindow="0" yWindow="0" windowWidth="18615" windowHeight="12060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S3" i="1" l="1"/>
  <c r="S4" i="1"/>
  <c r="S5" i="1"/>
  <c r="R3" i="1" l="1"/>
  <c r="R4" i="1"/>
  <c r="R5" i="1"/>
  <c r="R2" i="1"/>
  <c r="O3" i="1"/>
  <c r="P3" i="1"/>
  <c r="Q3" i="1"/>
  <c r="O4" i="1"/>
  <c r="P4" i="1"/>
  <c r="Q4" i="1"/>
  <c r="O5" i="1"/>
  <c r="P5" i="1"/>
  <c r="Q5" i="1"/>
  <c r="P2" i="1"/>
  <c r="Q2" i="1"/>
  <c r="O2" i="1"/>
  <c r="K3" i="1"/>
  <c r="L3" i="1" s="1"/>
  <c r="M3" i="1"/>
  <c r="K4" i="1"/>
  <c r="L4" i="1" s="1"/>
  <c r="M4" i="1" s="1"/>
  <c r="K5" i="1"/>
  <c r="L5" i="1"/>
  <c r="M5" i="1" s="1"/>
  <c r="K2" i="1"/>
  <c r="L2" i="1"/>
  <c r="M2" i="1"/>
  <c r="H3" i="1" l="1"/>
  <c r="H2" i="1"/>
  <c r="C2" i="1"/>
  <c r="C3" i="1" s="1"/>
  <c r="C4" i="1" s="1"/>
  <c r="C5" i="1" s="1"/>
</calcChain>
</file>

<file path=xl/sharedStrings.xml><?xml version="1.0" encoding="utf-8"?>
<sst xmlns="http://schemas.openxmlformats.org/spreadsheetml/2006/main" count="15" uniqueCount="15">
  <si>
    <t>Trimestre</t>
  </si>
  <si>
    <t>CA trimestre</t>
  </si>
  <si>
    <t>CA cumulé</t>
  </si>
  <si>
    <t>Montant à refacturer</t>
  </si>
  <si>
    <t>Q1</t>
  </si>
  <si>
    <t>1er palier donc 18%</t>
  </si>
  <si>
    <t>Q2</t>
  </si>
  <si>
    <t>80'000 1er palier
10'000 2ème palier</t>
  </si>
  <si>
    <t>Q3</t>
  </si>
  <si>
    <t>Q4</t>
  </si>
  <si>
    <t>CA de</t>
  </si>
  <si>
    <t xml:space="preserve">CA à </t>
  </si>
  <si>
    <t>Taux de refacturation</t>
  </si>
  <si>
    <t>paliers :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</si>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</sst>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-* #,##0.00_-;\-* #,##0.00_-;_-* &quot;-&quot;??_-;_-@_-"/>
    <numFmt numFmtId="165" formatCode="_-* #,##0.00\ _C_H_F_-;\-* #,##0.00\ _C_H_F_-;_-* &quot;-&quot;??\ _C_H_F_-;_-@_-"/>
    <numFmt numFmtId="166" formatCode="_-* #,##0_-;\-* #,##0_-;_-* &quot;-&quot;??_-;_-@_-"/>
  </numFmts>
  <fonts count="3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9.6"/>
      <color rgb="FF0D0D0D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2">
    <border>
      <left/>
      <right/>
      <top/>
      <bottom/>
      <diagonal/>
    </border>
    <border>
      <left style="medium">
        <color rgb="FFE3E3E3"/>
      </left>
      <right/>
      <top style="medium">
        <color rgb="FFE3E3E3"/>
      </top>
      <bottom style="medium">
        <color rgb="FFE3E3E3"/>
      </bottom>
      <diagonal/>
    </border>
    <border>
      <left style="medium">
        <color rgb="FFE3E3E3"/>
      </left>
      <right style="medium">
        <color rgb="FFE3E3E3"/>
      </right>
      <top style="medium">
        <color rgb="FFE3E3E3"/>
      </top>
      <bottom style="medium">
        <color rgb="FFE3E3E3"/>
      </bottom>
      <diagonal/>
    </border>
    <border>
      <left style="medium">
        <color rgb="FFE3E3E3"/>
      </left>
      <right/>
      <top/>
      <bottom style="medium">
        <color rgb="FFE3E3E3"/>
      </bottom>
      <diagonal/>
    </border>
    <border>
      <left style="medium">
        <color rgb="FFE3E3E3"/>
      </left>
      <right style="medium">
        <color rgb="FFE3E3E3"/>
      </right>
      <top/>
      <bottom style="medium">
        <color rgb="FFE3E3E3"/>
      </bottom>
      <diagonal/>
    </border>
    <border>
      <left style="medium">
        <color rgb="FFE3E3E3"/>
      </left>
      <right style="medium">
        <color rgb="FFE3E3E3"/>
      </right>
      <top style="medium">
        <color rgb="FFE3E3E3"/>
      </top>
      <bottom style="thin">
        <color indexed="64"/>
      </bottom>
      <diagonal/>
    </border>
    <border>
      <left style="medium">
        <color rgb="FFE3E3E3"/>
      </left>
      <right/>
      <top style="medium">
        <color rgb="FFE3E3E3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rgb="FFE3E3E3"/>
      </left>
      <right style="medium">
        <color rgb="FFE3E3E3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rgb="FFE3E3E3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9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2" fillId="2" borderId="2" xfId="0" applyFont="1" applyFill="1" applyBorder="1" applyAlignment="1">
      <alignment horizontal="center" wrapText="1"/>
    </xf>
    <xf numFmtId="0" fontId="2" fillId="2" borderId="3" xfId="0" applyFont="1" applyFill="1" applyBorder="1" applyAlignment="1">
      <alignment vertical="center" wrapText="1"/>
    </xf>
    <xf numFmtId="164" fontId="2" fillId="2" borderId="3" xfId="1" applyFont="1" applyFill="1" applyBorder="1" applyAlignment="1">
      <alignment vertical="center" wrapText="1"/>
    </xf>
    <xf numFmtId="0" fontId="2" fillId="2" borderId="4" xfId="0" applyFont="1" applyFill="1" applyBorder="1" applyAlignment="1">
      <alignment vertical="center" wrapText="1"/>
    </xf>
    <xf numFmtId="164" fontId="0" fillId="0" borderId="0" xfId="1" applyFont="1"/>
    <xf numFmtId="165" fontId="0" fillId="0" borderId="0" xfId="0" applyNumberFormat="1" applyAlignment="1">
      <alignment wrapText="1"/>
    </xf>
    <xf numFmtId="9" fontId="2" fillId="2" borderId="4" xfId="2" applyFont="1" applyFill="1" applyBorder="1" applyAlignment="1">
      <alignment vertical="center" wrapText="1"/>
    </xf>
    <xf numFmtId="166" fontId="0" fillId="0" borderId="0" xfId="1" applyNumberFormat="1" applyFont="1"/>
    <xf numFmtId="0" fontId="2" fillId="2" borderId="6" xfId="0" applyFont="1" applyFill="1" applyBorder="1" applyAlignment="1">
      <alignment horizontal="center" wrapText="1"/>
    </xf>
    <xf numFmtId="0" fontId="2" fillId="2" borderId="5" xfId="0" applyFont="1" applyFill="1" applyBorder="1" applyAlignment="1">
      <alignment horizontal="center" wrapText="1"/>
    </xf>
    <xf numFmtId="166" fontId="0" fillId="0" borderId="7" xfId="1" applyNumberFormat="1" applyFont="1" applyBorder="1"/>
    <xf numFmtId="0" fontId="0" fillId="0" borderId="7" xfId="0" applyBorder="1"/>
    <xf numFmtId="166" fontId="0" fillId="0" borderId="0" xfId="0" applyNumberFormat="1"/>
    <xf numFmtId="9" fontId="2" fillId="2" borderId="8" xfId="2" applyFont="1" applyFill="1" applyBorder="1" applyAlignment="1">
      <alignment vertical="center" wrapText="1"/>
    </xf>
    <xf numFmtId="9" fontId="2" fillId="2" borderId="10" xfId="2" applyFont="1" applyFill="1" applyBorder="1" applyAlignment="1">
      <alignment vertical="center" wrapText="1"/>
    </xf>
    <xf numFmtId="166" fontId="0" fillId="0" borderId="9" xfId="0" applyNumberFormat="1" applyBorder="1"/>
    <xf numFmtId="0" fontId="0" fillId="0" borderId="11" xfId="0" applyBorder="1"/>
  </cellXfs>
  <cellStyles count="3">
    <cellStyle name="Milliers" xfId="1" builtinId="3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"/>
  <sheetViews>
    <sheetView tabSelected="1" workbookViewId="0">
      <selection activeCell="J11" sqref="J11"/>
    </sheetView>
  </sheetViews>
  <sheetFormatPr baseColWidth="10" defaultRowHeight="14.25"/>
  <cols>
    <col min="1" max="1" width="10.125" customWidth="1"/>
    <col min="5" max="5" width="7.75" customWidth="1"/>
    <col min="7" max="7" width="17.75" customWidth="1"/>
    <col min="8" max="8" width="10.125" customWidth="1"/>
    <col min="9" max="10" width="12.5" customWidth="1"/>
  </cols>
  <sheetData>
    <row r="1" spans="1:19" ht="28.5">
      <c r="A1" s="10" t="s">
        <v>0</v>
      </c>
      <c r="B1" s="10" t="s">
        <v>1</v>
      </c>
      <c r="C1" s="10" t="s">
        <v>2</v>
      </c>
      <c r="D1" s="11" t="s">
        <v>3</v>
      </c>
      <c r="I1" t="s">
        <v>13</v>
      </c>
      <c r="J1" s="13">
        <v>0</v>
      </c>
      <c r="K1" s="12">
        <v>180000</v>
      </c>
      <c r="L1" s="12">
        <v>250000</v>
      </c>
      <c r="M1" s="12">
        <v>999999</v>
      </c>
      <c r="O1" s="15">
        <v>0.18</v>
      </c>
      <c r="P1" s="15">
        <v>0.15</v>
      </c>
      <c r="Q1" s="16">
        <v>0.13</v>
      </c>
      <c r="R1" s="18" t="s">
        <v>14</v>
      </c>
    </row>
    <row r="2" spans="1:19" ht="27.75" customHeight="1" thickBot="1">
      <c r="A2" s="3" t="s">
        <v>4</v>
      </c>
      <c r="B2" s="4">
        <v>100000</v>
      </c>
      <c r="C2" s="4">
        <f>B2</f>
        <v>100000</v>
      </c>
      <c r="D2" s="5"/>
      <c r="F2" s="6">
        <v>100000</v>
      </c>
      <c r="G2" t="s">
        <v>5</v>
      </c>
      <c r="H2" s="6">
        <f>F2*0.18</f>
        <v>18000</v>
      </c>
      <c r="K2" s="9">
        <f t="shared" ref="K2:L2" si="0">IF($C2&lt;J$1,"",IF(AND($C2&gt;J$1,$C2&gt;K$1),K$1-J2,IF($C2&gt;K$1,K$1-J$1,$C2-J2)))</f>
        <v>100000</v>
      </c>
      <c r="L2" s="9" t="str">
        <f t="shared" si="0"/>
        <v/>
      </c>
      <c r="M2" s="9" t="str">
        <f>IF($C2&lt;L$1,"",IF(AND($C2&gt;L$1,$C2&gt;M$1),M$1-L2,IF($C2&gt;M$1,M$1-L$1,$C2-L2)))</f>
        <v/>
      </c>
      <c r="O2" s="14">
        <f>IFERROR(K2*O$1,"")</f>
        <v>18000</v>
      </c>
      <c r="P2" s="14" t="str">
        <f t="shared" ref="P2:Q2" si="1">IFERROR(L2*P$1,"")</f>
        <v/>
      </c>
      <c r="Q2" s="14" t="str">
        <f t="shared" si="1"/>
        <v/>
      </c>
      <c r="R2" s="17">
        <f>SUM(O2:Q2)</f>
        <v>18000</v>
      </c>
      <c r="S2" s="14"/>
    </row>
    <row r="3" spans="1:19" ht="35.25" customHeight="1" thickBot="1">
      <c r="A3" s="3" t="s">
        <v>6</v>
      </c>
      <c r="B3" s="4">
        <v>90000</v>
      </c>
      <c r="C3" s="4">
        <f>C2+B3</f>
        <v>190000</v>
      </c>
      <c r="D3" s="5"/>
      <c r="F3" s="6">
        <v>90000</v>
      </c>
      <c r="G3" s="7" t="s">
        <v>7</v>
      </c>
      <c r="H3" s="6">
        <f>(80000*0.18)+(10000*0.15)</f>
        <v>15900</v>
      </c>
      <c r="K3" s="9">
        <f t="shared" ref="K3:M3" si="2">IF($C3&lt;J$1,"",IF(AND($C3&gt;J$1,$C3&gt;K$1),K$1-J3,IF($C3&gt;K$1,K$1-J$1,$C3-J3)))</f>
        <v>180000</v>
      </c>
      <c r="L3" s="9">
        <f t="shared" si="2"/>
        <v>10000</v>
      </c>
      <c r="M3" s="9" t="str">
        <f t="shared" si="2"/>
        <v/>
      </c>
      <c r="O3" s="14">
        <f t="shared" ref="O3:O5" si="3">IFERROR(K3*O$1,"")</f>
        <v>32400</v>
      </c>
      <c r="P3" s="14">
        <f t="shared" ref="P3:P5" si="4">IFERROR(L3*P$1,"")</f>
        <v>1500</v>
      </c>
      <c r="Q3" s="14" t="str">
        <f t="shared" ref="Q3:Q5" si="5">IFERROR(M3*Q$1,"")</f>
        <v/>
      </c>
      <c r="R3" s="17">
        <f t="shared" ref="R3:R5" si="6">SUM(O3:Q3)</f>
        <v>33900</v>
      </c>
      <c r="S3" s="14">
        <f t="shared" ref="S3:S5" si="7">R3-R2</f>
        <v>15900</v>
      </c>
    </row>
    <row r="4" spans="1:19" ht="15" thickBot="1">
      <c r="A4" s="3" t="s">
        <v>8</v>
      </c>
      <c r="B4" s="4">
        <v>750000</v>
      </c>
      <c r="C4" s="4">
        <f>+C3+B4</f>
        <v>940000</v>
      </c>
      <c r="D4" s="5"/>
      <c r="K4" s="9">
        <f t="shared" ref="K4:M4" si="8">IF($C4&lt;J$1,"",IF(AND($C4&gt;J$1,$C4&gt;K$1),K$1-J4,IF($C4&gt;K$1,K$1-J$1,$C4-J4)))</f>
        <v>180000</v>
      </c>
      <c r="L4" s="9">
        <f t="shared" si="8"/>
        <v>70000</v>
      </c>
      <c r="M4" s="9">
        <f t="shared" si="8"/>
        <v>870000</v>
      </c>
      <c r="O4" s="14">
        <f t="shared" si="3"/>
        <v>32400</v>
      </c>
      <c r="P4" s="14">
        <f t="shared" si="4"/>
        <v>10500</v>
      </c>
      <c r="Q4" s="14">
        <f t="shared" si="5"/>
        <v>113100</v>
      </c>
      <c r="R4" s="17">
        <f t="shared" si="6"/>
        <v>156000</v>
      </c>
      <c r="S4" s="14">
        <f t="shared" si="7"/>
        <v>122100</v>
      </c>
    </row>
    <row r="5" spans="1:19" ht="15" thickBot="1">
      <c r="A5" s="3" t="s">
        <v>9</v>
      </c>
      <c r="B5" s="4">
        <v>10000</v>
      </c>
      <c r="C5" s="4">
        <f>+C4+B5</f>
        <v>950000</v>
      </c>
      <c r="D5" s="5"/>
      <c r="K5" s="9">
        <f t="shared" ref="K5:M5" si="9">IF($C5&lt;J$1,"",IF(AND($C5&gt;J$1,$C5&gt;K$1),K$1-J5,IF($C5&gt;K$1,K$1-J$1,$C5-J5)))</f>
        <v>180000</v>
      </c>
      <c r="L5" s="9">
        <f t="shared" si="9"/>
        <v>70000</v>
      </c>
      <c r="M5" s="9">
        <f t="shared" si="9"/>
        <v>880000</v>
      </c>
      <c r="O5" s="14">
        <f t="shared" si="3"/>
        <v>32400</v>
      </c>
      <c r="P5" s="14">
        <f t="shared" si="4"/>
        <v>10500</v>
      </c>
      <c r="Q5" s="14">
        <f t="shared" si="5"/>
        <v>114400</v>
      </c>
      <c r="R5" s="17">
        <f t="shared" si="6"/>
        <v>157300</v>
      </c>
      <c r="S5" s="14">
        <f t="shared" si="7"/>
        <v>1300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workbookViewId="0">
      <selection activeCell="C4" sqref="C4"/>
    </sheetView>
  </sheetViews>
  <sheetFormatPr baseColWidth="10" defaultRowHeight="14.25"/>
  <sheetData>
    <row r="1" spans="1:3" ht="29.25" thickBot="1">
      <c r="A1" s="1" t="s">
        <v>10</v>
      </c>
      <c r="B1" s="1" t="s">
        <v>11</v>
      </c>
      <c r="C1" s="2" t="s">
        <v>12</v>
      </c>
    </row>
    <row r="2" spans="1:3" ht="15" thickBot="1">
      <c r="A2" s="3">
        <v>0</v>
      </c>
      <c r="B2" s="3">
        <v>180000</v>
      </c>
      <c r="C2" s="8">
        <v>0.18</v>
      </c>
    </row>
    <row r="3" spans="1:3" ht="15" thickBot="1">
      <c r="A3" s="3">
        <v>180001</v>
      </c>
      <c r="B3" s="3">
        <v>250000</v>
      </c>
      <c r="C3" s="8">
        <v>0.15</v>
      </c>
    </row>
    <row r="4" spans="1:3" ht="15" thickBot="1">
      <c r="A4" s="3">
        <v>250001</v>
      </c>
      <c r="B4" s="3">
        <v>999999</v>
      </c>
      <c r="C4" s="8">
        <v>0.13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Luan Sokoli</dc:creator>
  <dcterms:created xsi:type="dcterms:W3CDTF">2024-04-24T05:15:30Z</dcterms:created>
  <dcterms:modified xsi:type="dcterms:W3CDTF">2024-04-24T07:20:20Z</dcterms:modified>
</cp:coreProperties>
</file>